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Chalermrat\Desktop\Kik\"/>
    </mc:Choice>
  </mc:AlternateContent>
  <xr:revisionPtr revIDLastSave="0" documentId="13_ncr:1_{3FFB787F-8BF2-4045-A782-8AA319D35748}" xr6:coauthVersionLast="47" xr6:coauthVersionMax="47" xr10:uidLastSave="{00000000-0000-0000-0000-000000000000}"/>
  <bookViews>
    <workbookView xWindow="-98" yWindow="-98" windowWidth="21795" windowHeight="12975" firstSheet="2" activeTab="7" xr2:uid="{00000000-000D-0000-FFFF-FFFF00000000}"/>
  </bookViews>
  <sheets>
    <sheet name="GoT_112022" sheetId="1" r:id="rId1"/>
    <sheet name="GoT_052023" sheetId="3" r:id="rId2"/>
    <sheet name="GoT_112023" sheetId="4" r:id="rId3"/>
    <sheet name="Riv_112023" sheetId="5" r:id="rId4"/>
    <sheet name="GoT_062024" sheetId="6" r:id="rId5"/>
    <sheet name="Riv_092024" sheetId="7" r:id="rId6"/>
    <sheet name="GoT_112024" sheetId="8" r:id="rId7"/>
    <sheet name="Riv_082025" sheetId="9" r:id="rId8"/>
    <sheet name="DO_corr" sheetId="2" state="hidden" r:id="rId9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4" hidden="1">GoT_062024!$A$3:$BJ$306</definedName>
    <definedName name="_xlnm._FilterDatabase" localSheetId="2" hidden="1">GoT_112023!$A$3:$BJ$85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Q+8D9StlkQXxI9XwTJipKAaDqGXVs4ZIupTk0HeQzBw="/>
    </ext>
  </extLst>
</workbook>
</file>

<file path=xl/calcChain.xml><?xml version="1.0" encoding="utf-8"?>
<calcChain xmlns="http://schemas.openxmlformats.org/spreadsheetml/2006/main">
  <c r="H21" i="9" l="1"/>
  <c r="H16" i="9"/>
  <c r="E16" i="9"/>
  <c r="H306" i="6"/>
  <c r="H305" i="6"/>
  <c r="H302" i="6"/>
  <c r="H303" i="6" s="1"/>
  <c r="H299" i="6"/>
  <c r="H300" i="6" s="1"/>
  <c r="H296" i="6"/>
  <c r="H297" i="6" s="1"/>
  <c r="H293" i="6"/>
  <c r="H294" i="6" s="1"/>
  <c r="H290" i="6"/>
  <c r="H291" i="6" s="1"/>
  <c r="H287" i="6"/>
  <c r="H288" i="6" s="1"/>
  <c r="H284" i="6"/>
  <c r="H285" i="6" s="1"/>
  <c r="H281" i="6"/>
  <c r="H282" i="6" s="1"/>
  <c r="H278" i="6"/>
  <c r="H279" i="6" s="1"/>
  <c r="H275" i="6"/>
  <c r="H276" i="6" s="1"/>
  <c r="H272" i="6"/>
  <c r="H273" i="6" s="1"/>
  <c r="H269" i="6"/>
  <c r="H270" i="6" s="1"/>
  <c r="H266" i="6"/>
  <c r="H267" i="6" s="1"/>
  <c r="H263" i="6"/>
  <c r="H264" i="6" s="1"/>
  <c r="H260" i="6"/>
  <c r="H261" i="6" s="1"/>
  <c r="H258" i="6"/>
  <c r="H257" i="6"/>
  <c r="H254" i="6"/>
  <c r="H255" i="6" s="1"/>
  <c r="H251" i="6"/>
  <c r="H252" i="6" s="1"/>
  <c r="H248" i="6"/>
  <c r="H249" i="6" s="1"/>
  <c r="H245" i="6"/>
  <c r="H246" i="6" s="1"/>
  <c r="H242" i="6"/>
  <c r="H243" i="6" s="1"/>
  <c r="H239" i="6"/>
  <c r="H240" i="6" s="1"/>
  <c r="H236" i="6"/>
  <c r="H237" i="6" s="1"/>
  <c r="H234" i="6"/>
  <c r="H233" i="6"/>
  <c r="H230" i="6"/>
  <c r="H231" i="6" s="1"/>
  <c r="H227" i="6"/>
  <c r="H228" i="6" s="1"/>
  <c r="H224" i="6"/>
  <c r="H225" i="6" s="1"/>
  <c r="H221" i="6"/>
  <c r="H222" i="6" s="1"/>
  <c r="H218" i="6"/>
  <c r="H219" i="6" s="1"/>
  <c r="H215" i="6"/>
  <c r="H216" i="6" s="1"/>
  <c r="H212" i="6"/>
  <c r="H213" i="6" s="1"/>
  <c r="H210" i="6"/>
  <c r="H209" i="6"/>
  <c r="H206" i="6"/>
  <c r="H207" i="6" s="1"/>
  <c r="H203" i="6"/>
  <c r="H204" i="6" s="1"/>
  <c r="H200" i="6"/>
  <c r="H201" i="6" s="1"/>
  <c r="H197" i="6"/>
  <c r="H198" i="6" s="1"/>
  <c r="H194" i="6"/>
  <c r="H195" i="6" s="1"/>
  <c r="H191" i="6"/>
  <c r="H192" i="6" s="1"/>
  <c r="H188" i="6"/>
  <c r="H189" i="6" s="1"/>
  <c r="H185" i="6"/>
  <c r="H186" i="6" s="1"/>
  <c r="H182" i="6"/>
  <c r="H183" i="6" s="1"/>
  <c r="H179" i="6"/>
  <c r="H180" i="6" s="1"/>
  <c r="H176" i="6"/>
  <c r="H177" i="6" s="1"/>
  <c r="H173" i="6"/>
  <c r="H174" i="6" s="1"/>
  <c r="H170" i="6"/>
  <c r="H171" i="6" s="1"/>
  <c r="H167" i="6"/>
  <c r="H168" i="6" s="1"/>
  <c r="H164" i="6"/>
  <c r="H165" i="6" s="1"/>
  <c r="H161" i="6"/>
  <c r="H162" i="6" s="1"/>
  <c r="H158" i="6"/>
  <c r="H159" i="6" s="1"/>
  <c r="H155" i="6"/>
  <c r="H156" i="6" s="1"/>
  <c r="H152" i="6"/>
  <c r="H153" i="6" s="1"/>
  <c r="H149" i="6"/>
  <c r="H150" i="6" s="1"/>
  <c r="H146" i="6"/>
  <c r="H147" i="6" s="1"/>
  <c r="H143" i="6"/>
  <c r="H144" i="6" s="1"/>
  <c r="H140" i="6"/>
  <c r="H141" i="6" s="1"/>
  <c r="H137" i="6"/>
  <c r="H138" i="6" s="1"/>
  <c r="H134" i="6"/>
  <c r="H135" i="6" s="1"/>
  <c r="H131" i="6"/>
  <c r="H132" i="6" s="1"/>
  <c r="H128" i="6"/>
  <c r="H129" i="6" s="1"/>
  <c r="H125" i="6"/>
  <c r="H126" i="6" s="1"/>
  <c r="H122" i="6"/>
  <c r="H123" i="6" s="1"/>
  <c r="H119" i="6"/>
  <c r="H120" i="6" s="1"/>
  <c r="H116" i="6"/>
  <c r="H117" i="6" s="1"/>
  <c r="H113" i="6"/>
  <c r="H114" i="6" s="1"/>
  <c r="H110" i="6"/>
  <c r="H111" i="6" s="1"/>
  <c r="H107" i="6"/>
  <c r="H108" i="6" s="1"/>
  <c r="H104" i="6"/>
  <c r="H105" i="6" s="1"/>
  <c r="H101" i="6"/>
  <c r="H102" i="6" s="1"/>
  <c r="H98" i="6"/>
  <c r="H99" i="6" s="1"/>
  <c r="H95" i="6"/>
  <c r="H96" i="6" s="1"/>
  <c r="H92" i="6"/>
  <c r="H93" i="6" s="1"/>
  <c r="H90" i="6"/>
  <c r="H89" i="6"/>
  <c r="H86" i="6"/>
  <c r="H87" i="6" s="1"/>
  <c r="H83" i="6"/>
  <c r="H84" i="6" s="1"/>
  <c r="H80" i="6"/>
  <c r="H81" i="6" s="1"/>
  <c r="H77" i="6"/>
  <c r="H78" i="6" s="1"/>
  <c r="H74" i="6"/>
  <c r="H75" i="6" s="1"/>
  <c r="H71" i="6"/>
  <c r="H72" i="6" s="1"/>
  <c r="H68" i="6"/>
  <c r="H69" i="6" s="1"/>
  <c r="H65" i="6"/>
  <c r="H66" i="6" s="1"/>
  <c r="H62" i="6"/>
  <c r="H63" i="6" s="1"/>
  <c r="H59" i="6"/>
  <c r="H60" i="6" s="1"/>
  <c r="H56" i="6"/>
  <c r="H57" i="6" s="1"/>
  <c r="H53" i="6"/>
  <c r="H54" i="6" s="1"/>
  <c r="H50" i="6"/>
  <c r="H51" i="6" s="1"/>
  <c r="H47" i="6"/>
  <c r="H48" i="6" s="1"/>
  <c r="H44" i="6"/>
  <c r="H45" i="6" s="1"/>
  <c r="H41" i="6"/>
  <c r="H42" i="6" s="1"/>
  <c r="H38" i="6"/>
  <c r="H39" i="6" s="1"/>
  <c r="H35" i="6"/>
  <c r="H36" i="6" s="1"/>
  <c r="H32" i="6"/>
  <c r="H33" i="6" s="1"/>
  <c r="H29" i="6"/>
  <c r="H30" i="6" s="1"/>
  <c r="H26" i="6"/>
  <c r="H27" i="6" s="1"/>
  <c r="H23" i="6"/>
  <c r="H24" i="6" s="1"/>
  <c r="H20" i="6"/>
  <c r="H21" i="6" s="1"/>
  <c r="H17" i="6"/>
  <c r="H18" i="6" s="1"/>
  <c r="H14" i="6"/>
  <c r="H15" i="6" s="1"/>
  <c r="H11" i="6"/>
  <c r="H12" i="6" s="1"/>
  <c r="H8" i="6"/>
  <c r="H9" i="6" s="1"/>
  <c r="H5" i="6"/>
  <c r="H6" i="6" s="1"/>
  <c r="H15" i="5"/>
  <c r="H12" i="5"/>
  <c r="H9" i="5"/>
  <c r="H8" i="5"/>
  <c r="H84" i="4"/>
  <c r="H85" i="4" s="1"/>
  <c r="H81" i="4"/>
  <c r="H82" i="4" s="1"/>
  <c r="H78" i="4"/>
  <c r="H79" i="4" s="1"/>
  <c r="H75" i="4"/>
  <c r="H76" i="4" s="1"/>
  <c r="H73" i="4"/>
  <c r="H72" i="4"/>
  <c r="H69" i="4"/>
  <c r="H70" i="4" s="1"/>
  <c r="H66" i="4"/>
  <c r="H67" i="4" s="1"/>
  <c r="H63" i="4"/>
  <c r="H64" i="4" s="1"/>
  <c r="H60" i="4"/>
  <c r="H61" i="4" s="1"/>
  <c r="H57" i="4"/>
  <c r="H58" i="4" s="1"/>
  <c r="H54" i="4"/>
  <c r="H55" i="4" s="1"/>
  <c r="H51" i="4"/>
  <c r="H52" i="4" s="1"/>
  <c r="H49" i="4"/>
  <c r="H48" i="4"/>
  <c r="H45" i="4"/>
  <c r="H46" i="4" s="1"/>
  <c r="H42" i="4"/>
  <c r="H43" i="4" s="1"/>
  <c r="H39" i="4"/>
  <c r="H40" i="4" s="1"/>
  <c r="H36" i="4"/>
  <c r="H37" i="4" s="1"/>
  <c r="H33" i="4"/>
  <c r="H34" i="4" s="1"/>
  <c r="H30" i="4"/>
  <c r="H31" i="4" s="1"/>
  <c r="H27" i="4"/>
  <c r="H28" i="4" s="1"/>
  <c r="H25" i="4"/>
  <c r="H24" i="4"/>
  <c r="H21" i="4"/>
  <c r="H22" i="4" s="1"/>
  <c r="H18" i="4"/>
  <c r="H19" i="4" s="1"/>
  <c r="H14" i="4"/>
  <c r="H15" i="4" s="1"/>
  <c r="H11" i="4"/>
  <c r="H12" i="4" s="1"/>
  <c r="H8" i="4"/>
  <c r="H9" i="4" s="1"/>
  <c r="H6" i="4"/>
  <c r="AQ193" i="8" l="1"/>
  <c r="T191" i="8"/>
  <c r="T192" i="8" s="1"/>
  <c r="I191" i="8"/>
  <c r="I192" i="8" s="1"/>
  <c r="H191" i="8"/>
  <c r="H192" i="8" s="1"/>
  <c r="G191" i="8"/>
  <c r="G192" i="8" s="1"/>
  <c r="F191" i="8"/>
  <c r="F192" i="8" s="1"/>
  <c r="E191" i="8"/>
  <c r="E192" i="8" s="1"/>
  <c r="D191" i="8"/>
  <c r="D192" i="8" s="1"/>
  <c r="C191" i="8"/>
  <c r="C192" i="8" s="1"/>
  <c r="B191" i="8"/>
  <c r="B192" i="8" s="1"/>
  <c r="A191" i="8"/>
  <c r="A192" i="8" s="1"/>
  <c r="T188" i="8"/>
  <c r="T189" i="8" s="1"/>
  <c r="I188" i="8"/>
  <c r="I189" i="8" s="1"/>
  <c r="H188" i="8"/>
  <c r="H189" i="8" s="1"/>
  <c r="G188" i="8"/>
  <c r="G189" i="8" s="1"/>
  <c r="F188" i="8"/>
  <c r="F189" i="8" s="1"/>
  <c r="E188" i="8"/>
  <c r="E189" i="8" s="1"/>
  <c r="D188" i="8"/>
  <c r="D189" i="8" s="1"/>
  <c r="C188" i="8"/>
  <c r="C189" i="8" s="1"/>
  <c r="B188" i="8"/>
  <c r="B189" i="8" s="1"/>
  <c r="A188" i="8"/>
  <c r="A189" i="8" s="1"/>
  <c r="T185" i="8"/>
  <c r="T186" i="8" s="1"/>
  <c r="I185" i="8"/>
  <c r="I186" i="8" s="1"/>
  <c r="H185" i="8"/>
  <c r="H186" i="8" s="1"/>
  <c r="G185" i="8"/>
  <c r="G186" i="8" s="1"/>
  <c r="F185" i="8"/>
  <c r="F186" i="8" s="1"/>
  <c r="E185" i="8"/>
  <c r="E186" i="8" s="1"/>
  <c r="D185" i="8"/>
  <c r="D186" i="8" s="1"/>
  <c r="C185" i="8"/>
  <c r="C186" i="8" s="1"/>
  <c r="B185" i="8"/>
  <c r="B186" i="8" s="1"/>
  <c r="A185" i="8"/>
  <c r="A186" i="8" s="1"/>
  <c r="T182" i="8"/>
  <c r="T183" i="8" s="1"/>
  <c r="I182" i="8"/>
  <c r="I183" i="8" s="1"/>
  <c r="H182" i="8"/>
  <c r="H183" i="8" s="1"/>
  <c r="G182" i="8"/>
  <c r="G183" i="8" s="1"/>
  <c r="F182" i="8"/>
  <c r="F183" i="8" s="1"/>
  <c r="E182" i="8"/>
  <c r="E183" i="8" s="1"/>
  <c r="D182" i="8"/>
  <c r="D183" i="8" s="1"/>
  <c r="C182" i="8"/>
  <c r="C183" i="8" s="1"/>
  <c r="B182" i="8"/>
  <c r="B183" i="8" s="1"/>
  <c r="A182" i="8"/>
  <c r="A183" i="8" s="1"/>
  <c r="T179" i="8"/>
  <c r="T180" i="8" s="1"/>
  <c r="I179" i="8"/>
  <c r="I180" i="8" s="1"/>
  <c r="H179" i="8"/>
  <c r="H180" i="8" s="1"/>
  <c r="G179" i="8"/>
  <c r="G180" i="8" s="1"/>
  <c r="F179" i="8"/>
  <c r="F180" i="8" s="1"/>
  <c r="E179" i="8"/>
  <c r="E180" i="8" s="1"/>
  <c r="D179" i="8"/>
  <c r="D180" i="8" s="1"/>
  <c r="C179" i="8"/>
  <c r="C180" i="8" s="1"/>
  <c r="B179" i="8"/>
  <c r="B180" i="8" s="1"/>
  <c r="A179" i="8"/>
  <c r="A180" i="8" s="1"/>
  <c r="T176" i="8"/>
  <c r="T177" i="8" s="1"/>
  <c r="I176" i="8"/>
  <c r="I177" i="8" s="1"/>
  <c r="H176" i="8"/>
  <c r="H177" i="8" s="1"/>
  <c r="G176" i="8"/>
  <c r="G177" i="8" s="1"/>
  <c r="F176" i="8"/>
  <c r="F177" i="8" s="1"/>
  <c r="E176" i="8"/>
  <c r="E177" i="8" s="1"/>
  <c r="D176" i="8"/>
  <c r="D177" i="8" s="1"/>
  <c r="C176" i="8"/>
  <c r="C177" i="8" s="1"/>
  <c r="B176" i="8"/>
  <c r="B177" i="8" s="1"/>
  <c r="A176" i="8"/>
  <c r="A177" i="8" s="1"/>
  <c r="T173" i="8"/>
  <c r="T174" i="8" s="1"/>
  <c r="I173" i="8"/>
  <c r="I174" i="8" s="1"/>
  <c r="H173" i="8"/>
  <c r="H174" i="8" s="1"/>
  <c r="G173" i="8"/>
  <c r="G174" i="8" s="1"/>
  <c r="F173" i="8"/>
  <c r="F174" i="8" s="1"/>
  <c r="E173" i="8"/>
  <c r="E174" i="8" s="1"/>
  <c r="D173" i="8"/>
  <c r="D174" i="8" s="1"/>
  <c r="C173" i="8"/>
  <c r="C174" i="8" s="1"/>
  <c r="B173" i="8"/>
  <c r="B174" i="8" s="1"/>
  <c r="A173" i="8"/>
  <c r="A174" i="8" s="1"/>
  <c r="T170" i="8"/>
  <c r="T171" i="8" s="1"/>
  <c r="I170" i="8"/>
  <c r="I171" i="8" s="1"/>
  <c r="H170" i="8"/>
  <c r="H171" i="8" s="1"/>
  <c r="G170" i="8"/>
  <c r="G171" i="8" s="1"/>
  <c r="F170" i="8"/>
  <c r="F171" i="8" s="1"/>
  <c r="E170" i="8"/>
  <c r="E171" i="8" s="1"/>
  <c r="D170" i="8"/>
  <c r="D171" i="8" s="1"/>
  <c r="C170" i="8"/>
  <c r="C171" i="8" s="1"/>
  <c r="B170" i="8"/>
  <c r="B171" i="8" s="1"/>
  <c r="A170" i="8"/>
  <c r="A171" i="8" s="1"/>
  <c r="T167" i="8"/>
  <c r="T168" i="8" s="1"/>
  <c r="I167" i="8"/>
  <c r="I168" i="8" s="1"/>
  <c r="H167" i="8"/>
  <c r="H168" i="8" s="1"/>
  <c r="G167" i="8"/>
  <c r="G168" i="8" s="1"/>
  <c r="F167" i="8"/>
  <c r="F168" i="8" s="1"/>
  <c r="E167" i="8"/>
  <c r="E168" i="8" s="1"/>
  <c r="D167" i="8"/>
  <c r="D168" i="8" s="1"/>
  <c r="C167" i="8"/>
  <c r="C168" i="8" s="1"/>
  <c r="B167" i="8"/>
  <c r="B168" i="8" s="1"/>
  <c r="A167" i="8"/>
  <c r="A168" i="8" s="1"/>
  <c r="AQ165" i="8"/>
  <c r="AQ164" i="8"/>
  <c r="T164" i="8"/>
  <c r="T165" i="8" s="1"/>
  <c r="I164" i="8"/>
  <c r="I165" i="8" s="1"/>
  <c r="H164" i="8"/>
  <c r="H165" i="8" s="1"/>
  <c r="G164" i="8"/>
  <c r="G165" i="8" s="1"/>
  <c r="F164" i="8"/>
  <c r="F165" i="8" s="1"/>
  <c r="E164" i="8"/>
  <c r="E165" i="8" s="1"/>
  <c r="D164" i="8"/>
  <c r="D165" i="8" s="1"/>
  <c r="C164" i="8"/>
  <c r="C165" i="8" s="1"/>
  <c r="B164" i="8"/>
  <c r="B165" i="8" s="1"/>
  <c r="A164" i="8"/>
  <c r="A165" i="8" s="1"/>
  <c r="AQ163" i="8"/>
  <c r="T161" i="8"/>
  <c r="T162" i="8" s="1"/>
  <c r="I161" i="8"/>
  <c r="I162" i="8" s="1"/>
  <c r="H161" i="8"/>
  <c r="H162" i="8" s="1"/>
  <c r="G161" i="8"/>
  <c r="G162" i="8" s="1"/>
  <c r="F161" i="8"/>
  <c r="F162" i="8" s="1"/>
  <c r="E161" i="8"/>
  <c r="E162" i="8" s="1"/>
  <c r="D161" i="8"/>
  <c r="D162" i="8" s="1"/>
  <c r="C161" i="8"/>
  <c r="C162" i="8" s="1"/>
  <c r="B161" i="8"/>
  <c r="B162" i="8" s="1"/>
  <c r="A161" i="8"/>
  <c r="A162" i="8" s="1"/>
  <c r="T158" i="8"/>
  <c r="T159" i="8" s="1"/>
  <c r="I158" i="8"/>
  <c r="I159" i="8" s="1"/>
  <c r="H158" i="8"/>
  <c r="H159" i="8" s="1"/>
  <c r="G158" i="8"/>
  <c r="G159" i="8" s="1"/>
  <c r="F158" i="8"/>
  <c r="F159" i="8" s="1"/>
  <c r="E158" i="8"/>
  <c r="E159" i="8" s="1"/>
  <c r="D158" i="8"/>
  <c r="D159" i="8" s="1"/>
  <c r="C158" i="8"/>
  <c r="C159" i="8" s="1"/>
  <c r="B158" i="8"/>
  <c r="B159" i="8" s="1"/>
  <c r="A158" i="8"/>
  <c r="A159" i="8" s="1"/>
  <c r="AQ156" i="8"/>
  <c r="T155" i="8"/>
  <c r="T156" i="8" s="1"/>
  <c r="I155" i="8"/>
  <c r="I156" i="8" s="1"/>
  <c r="H155" i="8"/>
  <c r="H156" i="8" s="1"/>
  <c r="G155" i="8"/>
  <c r="G156" i="8" s="1"/>
  <c r="F155" i="8"/>
  <c r="F156" i="8" s="1"/>
  <c r="E155" i="8"/>
  <c r="E156" i="8" s="1"/>
  <c r="D155" i="8"/>
  <c r="D156" i="8" s="1"/>
  <c r="C155" i="8"/>
  <c r="C156" i="8" s="1"/>
  <c r="B155" i="8"/>
  <c r="B156" i="8" s="1"/>
  <c r="A155" i="8"/>
  <c r="A156" i="8" s="1"/>
  <c r="AQ154" i="8"/>
  <c r="AQ153" i="8"/>
  <c r="AQ152" i="8"/>
  <c r="T152" i="8"/>
  <c r="T153" i="8" s="1"/>
  <c r="I152" i="8"/>
  <c r="I153" i="8" s="1"/>
  <c r="H152" i="8"/>
  <c r="H153" i="8" s="1"/>
  <c r="G152" i="8"/>
  <c r="G153" i="8" s="1"/>
  <c r="F152" i="8"/>
  <c r="F153" i="8" s="1"/>
  <c r="E152" i="8"/>
  <c r="E153" i="8" s="1"/>
  <c r="D152" i="8"/>
  <c r="D153" i="8" s="1"/>
  <c r="C152" i="8"/>
  <c r="C153" i="8" s="1"/>
  <c r="B152" i="8"/>
  <c r="B153" i="8" s="1"/>
  <c r="A152" i="8"/>
  <c r="A153" i="8" s="1"/>
  <c r="AQ151" i="8"/>
  <c r="T149" i="8"/>
  <c r="T150" i="8" s="1"/>
  <c r="I149" i="8"/>
  <c r="I150" i="8" s="1"/>
  <c r="H149" i="8"/>
  <c r="H150" i="8" s="1"/>
  <c r="G149" i="8"/>
  <c r="G150" i="8" s="1"/>
  <c r="F149" i="8"/>
  <c r="F150" i="8" s="1"/>
  <c r="E149" i="8"/>
  <c r="E150" i="8" s="1"/>
  <c r="D149" i="8"/>
  <c r="D150" i="8" s="1"/>
  <c r="C149" i="8"/>
  <c r="C150" i="8" s="1"/>
  <c r="B149" i="8"/>
  <c r="B150" i="8" s="1"/>
  <c r="A149" i="8"/>
  <c r="A150" i="8" s="1"/>
  <c r="T146" i="8"/>
  <c r="T147" i="8" s="1"/>
  <c r="I146" i="8"/>
  <c r="I147" i="8" s="1"/>
  <c r="H146" i="8"/>
  <c r="H147" i="8" s="1"/>
  <c r="G146" i="8"/>
  <c r="G147" i="8" s="1"/>
  <c r="F146" i="8"/>
  <c r="F147" i="8" s="1"/>
  <c r="E146" i="8"/>
  <c r="E147" i="8" s="1"/>
  <c r="D146" i="8"/>
  <c r="D147" i="8" s="1"/>
  <c r="C146" i="8"/>
  <c r="C147" i="8" s="1"/>
  <c r="B146" i="8"/>
  <c r="B147" i="8" s="1"/>
  <c r="A146" i="8"/>
  <c r="A147" i="8" s="1"/>
  <c r="T143" i="8"/>
  <c r="T144" i="8" s="1"/>
  <c r="I143" i="8"/>
  <c r="I144" i="8" s="1"/>
  <c r="H143" i="8"/>
  <c r="H144" i="8" s="1"/>
  <c r="G143" i="8"/>
  <c r="G144" i="8" s="1"/>
  <c r="F143" i="8"/>
  <c r="F144" i="8" s="1"/>
  <c r="E143" i="8"/>
  <c r="E144" i="8" s="1"/>
  <c r="D143" i="8"/>
  <c r="D144" i="8" s="1"/>
  <c r="C143" i="8"/>
  <c r="C144" i="8" s="1"/>
  <c r="B143" i="8"/>
  <c r="B144" i="8" s="1"/>
  <c r="A143" i="8"/>
  <c r="A144" i="8" s="1"/>
  <c r="T140" i="8"/>
  <c r="T141" i="8" s="1"/>
  <c r="I140" i="8"/>
  <c r="I141" i="8" s="1"/>
  <c r="H140" i="8"/>
  <c r="H141" i="8" s="1"/>
  <c r="G140" i="8"/>
  <c r="G141" i="8" s="1"/>
  <c r="F140" i="8"/>
  <c r="F141" i="8" s="1"/>
  <c r="E140" i="8"/>
  <c r="E141" i="8" s="1"/>
  <c r="D140" i="8"/>
  <c r="D141" i="8" s="1"/>
  <c r="C140" i="8"/>
  <c r="C141" i="8" s="1"/>
  <c r="B140" i="8"/>
  <c r="B141" i="8" s="1"/>
  <c r="A140" i="8"/>
  <c r="A141" i="8" s="1"/>
  <c r="T137" i="8"/>
  <c r="T138" i="8" s="1"/>
  <c r="I137" i="8"/>
  <c r="I138" i="8" s="1"/>
  <c r="H137" i="8"/>
  <c r="H138" i="8" s="1"/>
  <c r="G137" i="8"/>
  <c r="G138" i="8" s="1"/>
  <c r="F137" i="8"/>
  <c r="F138" i="8" s="1"/>
  <c r="E137" i="8"/>
  <c r="E138" i="8" s="1"/>
  <c r="D137" i="8"/>
  <c r="D138" i="8" s="1"/>
  <c r="C137" i="8"/>
  <c r="C138" i="8" s="1"/>
  <c r="B137" i="8"/>
  <c r="B138" i="8" s="1"/>
  <c r="A137" i="8"/>
  <c r="A138" i="8" s="1"/>
  <c r="T134" i="8"/>
  <c r="T135" i="8" s="1"/>
  <c r="I134" i="8"/>
  <c r="I135" i="8" s="1"/>
  <c r="H134" i="8"/>
  <c r="H135" i="8" s="1"/>
  <c r="G134" i="8"/>
  <c r="G135" i="8" s="1"/>
  <c r="F134" i="8"/>
  <c r="F135" i="8" s="1"/>
  <c r="E134" i="8"/>
  <c r="E135" i="8" s="1"/>
  <c r="D134" i="8"/>
  <c r="D135" i="8" s="1"/>
  <c r="C134" i="8"/>
  <c r="C135" i="8" s="1"/>
  <c r="B134" i="8"/>
  <c r="B135" i="8" s="1"/>
  <c r="A134" i="8"/>
  <c r="A135" i="8" s="1"/>
  <c r="T131" i="8"/>
  <c r="T132" i="8" s="1"/>
  <c r="I131" i="8"/>
  <c r="I132" i="8" s="1"/>
  <c r="H131" i="8"/>
  <c r="H132" i="8" s="1"/>
  <c r="G131" i="8"/>
  <c r="G132" i="8" s="1"/>
  <c r="F131" i="8"/>
  <c r="F132" i="8" s="1"/>
  <c r="E131" i="8"/>
  <c r="E132" i="8" s="1"/>
  <c r="D131" i="8"/>
  <c r="D132" i="8" s="1"/>
  <c r="C131" i="8"/>
  <c r="C132" i="8" s="1"/>
  <c r="B131" i="8"/>
  <c r="B132" i="8" s="1"/>
  <c r="A131" i="8"/>
  <c r="A132" i="8" s="1"/>
  <c r="T128" i="8"/>
  <c r="T129" i="8" s="1"/>
  <c r="I128" i="8"/>
  <c r="I129" i="8" s="1"/>
  <c r="H128" i="8"/>
  <c r="H129" i="8" s="1"/>
  <c r="G128" i="8"/>
  <c r="G129" i="8" s="1"/>
  <c r="F128" i="8"/>
  <c r="F129" i="8" s="1"/>
  <c r="E128" i="8"/>
  <c r="E129" i="8" s="1"/>
  <c r="D128" i="8"/>
  <c r="D129" i="8" s="1"/>
  <c r="C128" i="8"/>
  <c r="C129" i="8" s="1"/>
  <c r="B128" i="8"/>
  <c r="B129" i="8" s="1"/>
  <c r="A128" i="8"/>
  <c r="A129" i="8" s="1"/>
  <c r="T125" i="8"/>
  <c r="T126" i="8" s="1"/>
  <c r="I125" i="8"/>
  <c r="I126" i="8" s="1"/>
  <c r="H125" i="8"/>
  <c r="H126" i="8" s="1"/>
  <c r="G125" i="8"/>
  <c r="G126" i="8" s="1"/>
  <c r="F125" i="8"/>
  <c r="F126" i="8" s="1"/>
  <c r="E125" i="8"/>
  <c r="E126" i="8" s="1"/>
  <c r="D125" i="8"/>
  <c r="D126" i="8" s="1"/>
  <c r="C125" i="8"/>
  <c r="C126" i="8" s="1"/>
  <c r="B125" i="8"/>
  <c r="B126" i="8" s="1"/>
  <c r="A125" i="8"/>
  <c r="A126" i="8" s="1"/>
  <c r="T122" i="8"/>
  <c r="T123" i="8" s="1"/>
  <c r="I122" i="8"/>
  <c r="I123" i="8" s="1"/>
  <c r="H122" i="8"/>
  <c r="H123" i="8" s="1"/>
  <c r="G122" i="8"/>
  <c r="G123" i="8" s="1"/>
  <c r="F122" i="8"/>
  <c r="F123" i="8" s="1"/>
  <c r="E122" i="8"/>
  <c r="E123" i="8" s="1"/>
  <c r="D122" i="8"/>
  <c r="D123" i="8" s="1"/>
  <c r="C122" i="8"/>
  <c r="C123" i="8" s="1"/>
  <c r="B122" i="8"/>
  <c r="B123" i="8" s="1"/>
  <c r="A122" i="8"/>
  <c r="A123" i="8" s="1"/>
  <c r="T119" i="8"/>
  <c r="T120" i="8" s="1"/>
  <c r="I119" i="8"/>
  <c r="I120" i="8" s="1"/>
  <c r="H119" i="8"/>
  <c r="H120" i="8" s="1"/>
  <c r="G119" i="8"/>
  <c r="G120" i="8" s="1"/>
  <c r="F119" i="8"/>
  <c r="F120" i="8" s="1"/>
  <c r="E119" i="8"/>
  <c r="E120" i="8" s="1"/>
  <c r="D119" i="8"/>
  <c r="D120" i="8" s="1"/>
  <c r="C119" i="8"/>
  <c r="C120" i="8" s="1"/>
  <c r="B119" i="8"/>
  <c r="B120" i="8" s="1"/>
  <c r="A119" i="8"/>
  <c r="A120" i="8" s="1"/>
  <c r="T116" i="8"/>
  <c r="T117" i="8" s="1"/>
  <c r="I116" i="8"/>
  <c r="I117" i="8" s="1"/>
  <c r="H116" i="8"/>
  <c r="H117" i="8" s="1"/>
  <c r="G116" i="8"/>
  <c r="G117" i="8" s="1"/>
  <c r="F116" i="8"/>
  <c r="F117" i="8" s="1"/>
  <c r="E116" i="8"/>
  <c r="E117" i="8" s="1"/>
  <c r="D116" i="8"/>
  <c r="D117" i="8" s="1"/>
  <c r="C116" i="8"/>
  <c r="C117" i="8" s="1"/>
  <c r="B116" i="8"/>
  <c r="B117" i="8" s="1"/>
  <c r="A116" i="8"/>
  <c r="A117" i="8" s="1"/>
  <c r="T113" i="8"/>
  <c r="T114" i="8" s="1"/>
  <c r="I113" i="8"/>
  <c r="I114" i="8" s="1"/>
  <c r="H113" i="8"/>
  <c r="H114" i="8" s="1"/>
  <c r="G113" i="8"/>
  <c r="G114" i="8" s="1"/>
  <c r="F113" i="8"/>
  <c r="F114" i="8" s="1"/>
  <c r="E113" i="8"/>
  <c r="E114" i="8" s="1"/>
  <c r="D113" i="8"/>
  <c r="D114" i="8" s="1"/>
  <c r="C113" i="8"/>
  <c r="C114" i="8" s="1"/>
  <c r="B113" i="8"/>
  <c r="B114" i="8" s="1"/>
  <c r="A113" i="8"/>
  <c r="A114" i="8" s="1"/>
  <c r="T110" i="8"/>
  <c r="T111" i="8" s="1"/>
  <c r="I110" i="8"/>
  <c r="I111" i="8" s="1"/>
  <c r="H110" i="8"/>
  <c r="H111" i="8" s="1"/>
  <c r="G110" i="8"/>
  <c r="G111" i="8" s="1"/>
  <c r="F110" i="8"/>
  <c r="F111" i="8" s="1"/>
  <c r="E110" i="8"/>
  <c r="E111" i="8" s="1"/>
  <c r="D110" i="8"/>
  <c r="D111" i="8" s="1"/>
  <c r="C110" i="8"/>
  <c r="C111" i="8" s="1"/>
  <c r="B110" i="8"/>
  <c r="B111" i="8" s="1"/>
  <c r="A110" i="8"/>
  <c r="A111" i="8" s="1"/>
  <c r="T107" i="8"/>
  <c r="T108" i="8" s="1"/>
  <c r="I107" i="8"/>
  <c r="I108" i="8" s="1"/>
  <c r="H107" i="8"/>
  <c r="H108" i="8" s="1"/>
  <c r="G107" i="8"/>
  <c r="G108" i="8" s="1"/>
  <c r="F107" i="8"/>
  <c r="F108" i="8" s="1"/>
  <c r="E107" i="8"/>
  <c r="E108" i="8" s="1"/>
  <c r="D107" i="8"/>
  <c r="D108" i="8" s="1"/>
  <c r="C107" i="8"/>
  <c r="C108" i="8" s="1"/>
  <c r="B107" i="8"/>
  <c r="B108" i="8" s="1"/>
  <c r="A107" i="8"/>
  <c r="A108" i="8" s="1"/>
  <c r="T104" i="8"/>
  <c r="T105" i="8" s="1"/>
  <c r="I104" i="8"/>
  <c r="I105" i="8" s="1"/>
  <c r="H104" i="8"/>
  <c r="H105" i="8" s="1"/>
  <c r="G104" i="8"/>
  <c r="G105" i="8" s="1"/>
  <c r="F104" i="8"/>
  <c r="F105" i="8" s="1"/>
  <c r="E104" i="8"/>
  <c r="E105" i="8" s="1"/>
  <c r="D104" i="8"/>
  <c r="D105" i="8" s="1"/>
  <c r="C104" i="8"/>
  <c r="C105" i="8" s="1"/>
  <c r="B104" i="8"/>
  <c r="B105" i="8" s="1"/>
  <c r="A104" i="8"/>
  <c r="A105" i="8" s="1"/>
  <c r="T101" i="8"/>
  <c r="T102" i="8" s="1"/>
  <c r="I101" i="8"/>
  <c r="I102" i="8" s="1"/>
  <c r="H101" i="8"/>
  <c r="H102" i="8" s="1"/>
  <c r="G101" i="8"/>
  <c r="G102" i="8" s="1"/>
  <c r="F101" i="8"/>
  <c r="F102" i="8" s="1"/>
  <c r="E101" i="8"/>
  <c r="E102" i="8" s="1"/>
  <c r="D101" i="8"/>
  <c r="D102" i="8" s="1"/>
  <c r="C101" i="8"/>
  <c r="C102" i="8" s="1"/>
  <c r="B101" i="8"/>
  <c r="B102" i="8" s="1"/>
  <c r="A101" i="8"/>
  <c r="A102" i="8" s="1"/>
  <c r="T98" i="8"/>
  <c r="T99" i="8" s="1"/>
  <c r="I98" i="8"/>
  <c r="I99" i="8" s="1"/>
  <c r="H98" i="8"/>
  <c r="H99" i="8" s="1"/>
  <c r="G98" i="8"/>
  <c r="G99" i="8" s="1"/>
  <c r="F98" i="8"/>
  <c r="F99" i="8" s="1"/>
  <c r="E98" i="8"/>
  <c r="E99" i="8" s="1"/>
  <c r="D98" i="8"/>
  <c r="D99" i="8" s="1"/>
  <c r="C98" i="8"/>
  <c r="C99" i="8" s="1"/>
  <c r="B98" i="8"/>
  <c r="B99" i="8" s="1"/>
  <c r="A98" i="8"/>
  <c r="A99" i="8" s="1"/>
  <c r="T95" i="8"/>
  <c r="T96" i="8" s="1"/>
  <c r="I95" i="8"/>
  <c r="I96" i="8" s="1"/>
  <c r="H95" i="8"/>
  <c r="H96" i="8" s="1"/>
  <c r="G95" i="8"/>
  <c r="G96" i="8" s="1"/>
  <c r="F95" i="8"/>
  <c r="F96" i="8" s="1"/>
  <c r="E95" i="8"/>
  <c r="E96" i="8" s="1"/>
  <c r="D95" i="8"/>
  <c r="D96" i="8" s="1"/>
  <c r="C95" i="8"/>
  <c r="C96" i="8" s="1"/>
  <c r="B95" i="8"/>
  <c r="B96" i="8" s="1"/>
  <c r="A95" i="8"/>
  <c r="A96" i="8" s="1"/>
  <c r="T92" i="8"/>
  <c r="T93" i="8" s="1"/>
  <c r="I92" i="8"/>
  <c r="I93" i="8" s="1"/>
  <c r="H92" i="8"/>
  <c r="H93" i="8" s="1"/>
  <c r="G92" i="8"/>
  <c r="G93" i="8" s="1"/>
  <c r="F92" i="8"/>
  <c r="F93" i="8" s="1"/>
  <c r="E92" i="8"/>
  <c r="E93" i="8" s="1"/>
  <c r="D92" i="8"/>
  <c r="D93" i="8" s="1"/>
  <c r="C92" i="8"/>
  <c r="C93" i="8" s="1"/>
  <c r="B92" i="8"/>
  <c r="B93" i="8" s="1"/>
  <c r="A92" i="8"/>
  <c r="A93" i="8" s="1"/>
  <c r="AQ90" i="8"/>
  <c r="T89" i="8"/>
  <c r="T90" i="8" s="1"/>
  <c r="I89" i="8"/>
  <c r="I90" i="8" s="1"/>
  <c r="H89" i="8"/>
  <c r="H90" i="8" s="1"/>
  <c r="G89" i="8"/>
  <c r="G90" i="8" s="1"/>
  <c r="F89" i="8"/>
  <c r="F90" i="8" s="1"/>
  <c r="E89" i="8"/>
  <c r="E90" i="8" s="1"/>
  <c r="D89" i="8"/>
  <c r="D90" i="8" s="1"/>
  <c r="C89" i="8"/>
  <c r="C90" i="8" s="1"/>
  <c r="B89" i="8"/>
  <c r="B90" i="8" s="1"/>
  <c r="A89" i="8"/>
  <c r="A90" i="8" s="1"/>
  <c r="AQ88" i="8"/>
  <c r="AQ87" i="8"/>
  <c r="AQ86" i="8"/>
  <c r="T86" i="8"/>
  <c r="T87" i="8" s="1"/>
  <c r="I86" i="8"/>
  <c r="I87" i="8" s="1"/>
  <c r="H86" i="8"/>
  <c r="H87" i="8" s="1"/>
  <c r="G86" i="8"/>
  <c r="G87" i="8" s="1"/>
  <c r="F86" i="8"/>
  <c r="F87" i="8" s="1"/>
  <c r="E86" i="8"/>
  <c r="E87" i="8" s="1"/>
  <c r="D86" i="8"/>
  <c r="D87" i="8" s="1"/>
  <c r="C86" i="8"/>
  <c r="C87" i="8" s="1"/>
  <c r="B86" i="8"/>
  <c r="B87" i="8" s="1"/>
  <c r="A86" i="8"/>
  <c r="A87" i="8" s="1"/>
  <c r="AQ85" i="8"/>
  <c r="T83" i="8"/>
  <c r="T84" i="8" s="1"/>
  <c r="I83" i="8"/>
  <c r="I84" i="8" s="1"/>
  <c r="H83" i="8"/>
  <c r="H84" i="8" s="1"/>
  <c r="G83" i="8"/>
  <c r="G84" i="8" s="1"/>
  <c r="F83" i="8"/>
  <c r="F84" i="8" s="1"/>
  <c r="E83" i="8"/>
  <c r="E84" i="8" s="1"/>
  <c r="D83" i="8"/>
  <c r="D84" i="8" s="1"/>
  <c r="C83" i="8"/>
  <c r="C84" i="8" s="1"/>
  <c r="B83" i="8"/>
  <c r="B84" i="8" s="1"/>
  <c r="A83" i="8"/>
  <c r="A84" i="8" s="1"/>
  <c r="T80" i="8"/>
  <c r="T81" i="8" s="1"/>
  <c r="I80" i="8"/>
  <c r="I81" i="8" s="1"/>
  <c r="H80" i="8"/>
  <c r="H81" i="8" s="1"/>
  <c r="G80" i="8"/>
  <c r="G81" i="8" s="1"/>
  <c r="F80" i="8"/>
  <c r="F81" i="8" s="1"/>
  <c r="E80" i="8"/>
  <c r="E81" i="8" s="1"/>
  <c r="D80" i="8"/>
  <c r="D81" i="8" s="1"/>
  <c r="C80" i="8"/>
  <c r="C81" i="8" s="1"/>
  <c r="B80" i="8"/>
  <c r="B81" i="8" s="1"/>
  <c r="A80" i="8"/>
  <c r="A81" i="8" s="1"/>
  <c r="T77" i="8"/>
  <c r="T78" i="8" s="1"/>
  <c r="I77" i="8"/>
  <c r="I78" i="8" s="1"/>
  <c r="H77" i="8"/>
  <c r="H78" i="8" s="1"/>
  <c r="G77" i="8"/>
  <c r="G78" i="8" s="1"/>
  <c r="F77" i="8"/>
  <c r="F78" i="8" s="1"/>
  <c r="E77" i="8"/>
  <c r="E78" i="8" s="1"/>
  <c r="D77" i="8"/>
  <c r="D78" i="8" s="1"/>
  <c r="C77" i="8"/>
  <c r="C78" i="8" s="1"/>
  <c r="B77" i="8"/>
  <c r="B78" i="8" s="1"/>
  <c r="A77" i="8"/>
  <c r="A78" i="8" s="1"/>
  <c r="T74" i="8"/>
  <c r="T75" i="8" s="1"/>
  <c r="I74" i="8"/>
  <c r="I75" i="8" s="1"/>
  <c r="H74" i="8"/>
  <c r="H75" i="8" s="1"/>
  <c r="G74" i="8"/>
  <c r="G75" i="8" s="1"/>
  <c r="F74" i="8"/>
  <c r="F75" i="8" s="1"/>
  <c r="E74" i="8"/>
  <c r="E75" i="8" s="1"/>
  <c r="D74" i="8"/>
  <c r="D75" i="8" s="1"/>
  <c r="C74" i="8"/>
  <c r="C75" i="8" s="1"/>
  <c r="B74" i="8"/>
  <c r="B75" i="8" s="1"/>
  <c r="A74" i="8"/>
  <c r="A75" i="8" s="1"/>
  <c r="T71" i="8"/>
  <c r="T72" i="8" s="1"/>
  <c r="I71" i="8"/>
  <c r="I72" i="8" s="1"/>
  <c r="H71" i="8"/>
  <c r="H72" i="8" s="1"/>
  <c r="G71" i="8"/>
  <c r="G72" i="8" s="1"/>
  <c r="F71" i="8"/>
  <c r="F72" i="8" s="1"/>
  <c r="E71" i="8"/>
  <c r="E72" i="8" s="1"/>
  <c r="D71" i="8"/>
  <c r="D72" i="8" s="1"/>
  <c r="C71" i="8"/>
  <c r="C72" i="8" s="1"/>
  <c r="B71" i="8"/>
  <c r="B72" i="8" s="1"/>
  <c r="A71" i="8"/>
  <c r="A72" i="8" s="1"/>
  <c r="AQ69" i="8"/>
  <c r="AQ68" i="8"/>
  <c r="T68" i="8"/>
  <c r="T69" i="8" s="1"/>
  <c r="I68" i="8"/>
  <c r="I69" i="8" s="1"/>
  <c r="H68" i="8"/>
  <c r="H69" i="8" s="1"/>
  <c r="G68" i="8"/>
  <c r="G69" i="8" s="1"/>
  <c r="F68" i="8"/>
  <c r="F69" i="8" s="1"/>
  <c r="E68" i="8"/>
  <c r="E69" i="8" s="1"/>
  <c r="D68" i="8"/>
  <c r="D69" i="8" s="1"/>
  <c r="C68" i="8"/>
  <c r="C69" i="8" s="1"/>
  <c r="B68" i="8"/>
  <c r="B69" i="8" s="1"/>
  <c r="A68" i="8"/>
  <c r="A69" i="8" s="1"/>
  <c r="AQ67" i="8"/>
  <c r="T65" i="8"/>
  <c r="T66" i="8" s="1"/>
  <c r="I65" i="8"/>
  <c r="I66" i="8" s="1"/>
  <c r="H65" i="8"/>
  <c r="H66" i="8" s="1"/>
  <c r="G65" i="8"/>
  <c r="G66" i="8" s="1"/>
  <c r="F65" i="8"/>
  <c r="F66" i="8" s="1"/>
  <c r="E65" i="8"/>
  <c r="E66" i="8" s="1"/>
  <c r="D65" i="8"/>
  <c r="D66" i="8" s="1"/>
  <c r="C65" i="8"/>
  <c r="C66" i="8" s="1"/>
  <c r="B65" i="8"/>
  <c r="B66" i="8" s="1"/>
  <c r="A65" i="8"/>
  <c r="A66" i="8" s="1"/>
  <c r="T62" i="8"/>
  <c r="T63" i="8" s="1"/>
  <c r="I62" i="8"/>
  <c r="I63" i="8" s="1"/>
  <c r="H62" i="8"/>
  <c r="H63" i="8" s="1"/>
  <c r="G62" i="8"/>
  <c r="G63" i="8" s="1"/>
  <c r="F62" i="8"/>
  <c r="F63" i="8" s="1"/>
  <c r="E62" i="8"/>
  <c r="E63" i="8" s="1"/>
  <c r="D62" i="8"/>
  <c r="D63" i="8" s="1"/>
  <c r="C62" i="8"/>
  <c r="C63" i="8" s="1"/>
  <c r="B62" i="8"/>
  <c r="B63" i="8" s="1"/>
  <c r="A62" i="8"/>
  <c r="A63" i="8" s="1"/>
  <c r="AQ60" i="8"/>
  <c r="T59" i="8"/>
  <c r="T60" i="8" s="1"/>
  <c r="I59" i="8"/>
  <c r="I60" i="8" s="1"/>
  <c r="H59" i="8"/>
  <c r="H60" i="8" s="1"/>
  <c r="G59" i="8"/>
  <c r="G60" i="8" s="1"/>
  <c r="F59" i="8"/>
  <c r="F60" i="8" s="1"/>
  <c r="E59" i="8"/>
  <c r="E60" i="8" s="1"/>
  <c r="D59" i="8"/>
  <c r="D60" i="8" s="1"/>
  <c r="C59" i="8"/>
  <c r="C60" i="8" s="1"/>
  <c r="B59" i="8"/>
  <c r="B60" i="8" s="1"/>
  <c r="A59" i="8"/>
  <c r="A60" i="8" s="1"/>
  <c r="AQ58" i="8"/>
  <c r="T56" i="8"/>
  <c r="T57" i="8" s="1"/>
  <c r="I56" i="8"/>
  <c r="I57" i="8" s="1"/>
  <c r="H56" i="8"/>
  <c r="H57" i="8" s="1"/>
  <c r="G56" i="8"/>
  <c r="G57" i="8" s="1"/>
  <c r="F56" i="8"/>
  <c r="F57" i="8" s="1"/>
  <c r="E56" i="8"/>
  <c r="E57" i="8" s="1"/>
  <c r="D56" i="8"/>
  <c r="D57" i="8" s="1"/>
  <c r="C56" i="8"/>
  <c r="C57" i="8" s="1"/>
  <c r="B56" i="8"/>
  <c r="B57" i="8" s="1"/>
  <c r="A56" i="8"/>
  <c r="A57" i="8" s="1"/>
  <c r="T53" i="8"/>
  <c r="T54" i="8" s="1"/>
  <c r="I53" i="8"/>
  <c r="I54" i="8" s="1"/>
  <c r="H53" i="8"/>
  <c r="H54" i="8" s="1"/>
  <c r="G53" i="8"/>
  <c r="G54" i="8" s="1"/>
  <c r="F53" i="8"/>
  <c r="F54" i="8" s="1"/>
  <c r="E53" i="8"/>
  <c r="E54" i="8" s="1"/>
  <c r="D53" i="8"/>
  <c r="D54" i="8" s="1"/>
  <c r="C53" i="8"/>
  <c r="C54" i="8" s="1"/>
  <c r="B53" i="8"/>
  <c r="B54" i="8" s="1"/>
  <c r="A53" i="8"/>
  <c r="A54" i="8" s="1"/>
  <c r="T50" i="8"/>
  <c r="T51" i="8" s="1"/>
  <c r="I50" i="8"/>
  <c r="I51" i="8" s="1"/>
  <c r="H50" i="8"/>
  <c r="H51" i="8" s="1"/>
  <c r="G50" i="8"/>
  <c r="G51" i="8" s="1"/>
  <c r="F50" i="8"/>
  <c r="F51" i="8" s="1"/>
  <c r="E50" i="8"/>
  <c r="E51" i="8" s="1"/>
  <c r="D50" i="8"/>
  <c r="D51" i="8" s="1"/>
  <c r="C50" i="8"/>
  <c r="C51" i="8" s="1"/>
  <c r="B50" i="8"/>
  <c r="B51" i="8" s="1"/>
  <c r="A50" i="8"/>
  <c r="A51" i="8" s="1"/>
  <c r="T47" i="8"/>
  <c r="T48" i="8" s="1"/>
  <c r="I47" i="8"/>
  <c r="I48" i="8" s="1"/>
  <c r="H47" i="8"/>
  <c r="H48" i="8" s="1"/>
  <c r="G47" i="8"/>
  <c r="G48" i="8" s="1"/>
  <c r="F47" i="8"/>
  <c r="F48" i="8" s="1"/>
  <c r="E47" i="8"/>
  <c r="E48" i="8" s="1"/>
  <c r="D47" i="8"/>
  <c r="D48" i="8" s="1"/>
  <c r="C47" i="8"/>
  <c r="C48" i="8" s="1"/>
  <c r="B47" i="8"/>
  <c r="B48" i="8" s="1"/>
  <c r="A47" i="8"/>
  <c r="A48" i="8" s="1"/>
  <c r="T44" i="8"/>
  <c r="T45" i="8" s="1"/>
  <c r="I44" i="8"/>
  <c r="I45" i="8" s="1"/>
  <c r="H44" i="8"/>
  <c r="H45" i="8" s="1"/>
  <c r="G44" i="8"/>
  <c r="G45" i="8" s="1"/>
  <c r="F44" i="8"/>
  <c r="F45" i="8" s="1"/>
  <c r="E44" i="8"/>
  <c r="E45" i="8" s="1"/>
  <c r="D44" i="8"/>
  <c r="D45" i="8" s="1"/>
  <c r="C44" i="8"/>
  <c r="C45" i="8" s="1"/>
  <c r="B44" i="8"/>
  <c r="B45" i="8" s="1"/>
  <c r="A44" i="8"/>
  <c r="A45" i="8" s="1"/>
  <c r="T41" i="8"/>
  <c r="T42" i="8" s="1"/>
  <c r="I41" i="8"/>
  <c r="I42" i="8" s="1"/>
  <c r="H41" i="8"/>
  <c r="H42" i="8" s="1"/>
  <c r="G41" i="8"/>
  <c r="G42" i="8" s="1"/>
  <c r="F41" i="8"/>
  <c r="F42" i="8" s="1"/>
  <c r="E41" i="8"/>
  <c r="E42" i="8" s="1"/>
  <c r="D41" i="8"/>
  <c r="D42" i="8" s="1"/>
  <c r="C41" i="8"/>
  <c r="C42" i="8" s="1"/>
  <c r="B41" i="8"/>
  <c r="B42" i="8" s="1"/>
  <c r="A41" i="8"/>
  <c r="A42" i="8" s="1"/>
  <c r="T38" i="8"/>
  <c r="T39" i="8" s="1"/>
  <c r="I38" i="8"/>
  <c r="I39" i="8" s="1"/>
  <c r="H38" i="8"/>
  <c r="H39" i="8" s="1"/>
  <c r="G38" i="8"/>
  <c r="G39" i="8" s="1"/>
  <c r="F38" i="8"/>
  <c r="F39" i="8" s="1"/>
  <c r="E38" i="8"/>
  <c r="E39" i="8" s="1"/>
  <c r="D38" i="8"/>
  <c r="D39" i="8" s="1"/>
  <c r="C38" i="8"/>
  <c r="C39" i="8" s="1"/>
  <c r="B38" i="8"/>
  <c r="B39" i="8" s="1"/>
  <c r="A38" i="8"/>
  <c r="A39" i="8" s="1"/>
  <c r="T35" i="8"/>
  <c r="T36" i="8" s="1"/>
  <c r="I35" i="8"/>
  <c r="I36" i="8" s="1"/>
  <c r="H35" i="8"/>
  <c r="H36" i="8" s="1"/>
  <c r="G35" i="8"/>
  <c r="G36" i="8" s="1"/>
  <c r="F35" i="8"/>
  <c r="F36" i="8" s="1"/>
  <c r="E35" i="8"/>
  <c r="E36" i="8" s="1"/>
  <c r="D35" i="8"/>
  <c r="D36" i="8" s="1"/>
  <c r="C35" i="8"/>
  <c r="C36" i="8" s="1"/>
  <c r="B35" i="8"/>
  <c r="B36" i="8" s="1"/>
  <c r="A35" i="8"/>
  <c r="A36" i="8" s="1"/>
  <c r="T32" i="8"/>
  <c r="T33" i="8" s="1"/>
  <c r="I32" i="8"/>
  <c r="I33" i="8" s="1"/>
  <c r="H32" i="8"/>
  <c r="H33" i="8" s="1"/>
  <c r="G32" i="8"/>
  <c r="G33" i="8" s="1"/>
  <c r="F32" i="8"/>
  <c r="F33" i="8" s="1"/>
  <c r="E32" i="8"/>
  <c r="E33" i="8" s="1"/>
  <c r="D32" i="8"/>
  <c r="D33" i="8" s="1"/>
  <c r="C32" i="8"/>
  <c r="C33" i="8" s="1"/>
  <c r="B32" i="8"/>
  <c r="B33" i="8" s="1"/>
  <c r="A32" i="8"/>
  <c r="A33" i="8" s="1"/>
  <c r="AQ30" i="8"/>
  <c r="AQ29" i="8"/>
  <c r="T29" i="8"/>
  <c r="T30" i="8" s="1"/>
  <c r="I29" i="8"/>
  <c r="I30" i="8" s="1"/>
  <c r="H29" i="8"/>
  <c r="H30" i="8" s="1"/>
  <c r="G29" i="8"/>
  <c r="G30" i="8" s="1"/>
  <c r="F29" i="8"/>
  <c r="F30" i="8" s="1"/>
  <c r="E29" i="8"/>
  <c r="E30" i="8" s="1"/>
  <c r="D29" i="8"/>
  <c r="D30" i="8" s="1"/>
  <c r="C29" i="8"/>
  <c r="C30" i="8" s="1"/>
  <c r="B29" i="8"/>
  <c r="B30" i="8" s="1"/>
  <c r="A29" i="8"/>
  <c r="A30" i="8" s="1"/>
  <c r="AQ28" i="8"/>
  <c r="AQ27" i="8"/>
  <c r="AQ26" i="8"/>
  <c r="T26" i="8"/>
  <c r="T27" i="8" s="1"/>
  <c r="I26" i="8"/>
  <c r="I27" i="8" s="1"/>
  <c r="H26" i="8"/>
  <c r="H27" i="8" s="1"/>
  <c r="G26" i="8"/>
  <c r="G27" i="8" s="1"/>
  <c r="F26" i="8"/>
  <c r="F27" i="8" s="1"/>
  <c r="E26" i="8"/>
  <c r="E27" i="8" s="1"/>
  <c r="D26" i="8"/>
  <c r="D27" i="8" s="1"/>
  <c r="C26" i="8"/>
  <c r="C27" i="8" s="1"/>
  <c r="B26" i="8"/>
  <c r="B27" i="8" s="1"/>
  <c r="A26" i="8"/>
  <c r="A27" i="8" s="1"/>
  <c r="AQ25" i="8"/>
  <c r="T23" i="8"/>
  <c r="T24" i="8" s="1"/>
  <c r="I23" i="8"/>
  <c r="I24" i="8" s="1"/>
  <c r="H23" i="8"/>
  <c r="H24" i="8" s="1"/>
  <c r="G23" i="8"/>
  <c r="G24" i="8" s="1"/>
  <c r="F23" i="8"/>
  <c r="F24" i="8" s="1"/>
  <c r="E23" i="8"/>
  <c r="E24" i="8" s="1"/>
  <c r="D23" i="8"/>
  <c r="D24" i="8" s="1"/>
  <c r="C23" i="8"/>
  <c r="C24" i="8" s="1"/>
  <c r="B23" i="8"/>
  <c r="B24" i="8" s="1"/>
  <c r="A23" i="8"/>
  <c r="A24" i="8" s="1"/>
  <c r="T20" i="8"/>
  <c r="T21" i="8" s="1"/>
  <c r="I20" i="8"/>
  <c r="I21" i="8" s="1"/>
  <c r="H20" i="8"/>
  <c r="H21" i="8" s="1"/>
  <c r="G20" i="8"/>
  <c r="G21" i="8" s="1"/>
  <c r="F20" i="8"/>
  <c r="F21" i="8" s="1"/>
  <c r="E20" i="8"/>
  <c r="E21" i="8" s="1"/>
  <c r="D20" i="8"/>
  <c r="D21" i="8" s="1"/>
  <c r="C20" i="8"/>
  <c r="C21" i="8" s="1"/>
  <c r="B20" i="8"/>
  <c r="B21" i="8" s="1"/>
  <c r="A20" i="8"/>
  <c r="A21" i="8" s="1"/>
  <c r="T17" i="8"/>
  <c r="T18" i="8" s="1"/>
  <c r="I17" i="8"/>
  <c r="I18" i="8" s="1"/>
  <c r="H17" i="8"/>
  <c r="H18" i="8" s="1"/>
  <c r="G17" i="8"/>
  <c r="G18" i="8" s="1"/>
  <c r="F17" i="8"/>
  <c r="F18" i="8" s="1"/>
  <c r="E17" i="8"/>
  <c r="E18" i="8" s="1"/>
  <c r="D17" i="8"/>
  <c r="D18" i="8" s="1"/>
  <c r="C17" i="8"/>
  <c r="C18" i="8" s="1"/>
  <c r="B17" i="8"/>
  <c r="B18" i="8" s="1"/>
  <c r="A17" i="8"/>
  <c r="A18" i="8" s="1"/>
  <c r="T14" i="8"/>
  <c r="T15" i="8" s="1"/>
  <c r="I14" i="8"/>
  <c r="I15" i="8" s="1"/>
  <c r="H14" i="8"/>
  <c r="H15" i="8" s="1"/>
  <c r="G14" i="8"/>
  <c r="G15" i="8" s="1"/>
  <c r="F14" i="8"/>
  <c r="F15" i="8" s="1"/>
  <c r="E14" i="8"/>
  <c r="E15" i="8" s="1"/>
  <c r="D14" i="8"/>
  <c r="D15" i="8" s="1"/>
  <c r="C14" i="8"/>
  <c r="C15" i="8" s="1"/>
  <c r="B14" i="8"/>
  <c r="B15" i="8" s="1"/>
  <c r="A14" i="8"/>
  <c r="A15" i="8" s="1"/>
  <c r="T11" i="8"/>
  <c r="T12" i="8" s="1"/>
  <c r="I11" i="8"/>
  <c r="I12" i="8" s="1"/>
  <c r="H11" i="8"/>
  <c r="H12" i="8" s="1"/>
  <c r="G11" i="8"/>
  <c r="G12" i="8" s="1"/>
  <c r="F11" i="8"/>
  <c r="F12" i="8" s="1"/>
  <c r="E11" i="8"/>
  <c r="E12" i="8" s="1"/>
  <c r="D11" i="8"/>
  <c r="D12" i="8" s="1"/>
  <c r="C11" i="8"/>
  <c r="C12" i="8" s="1"/>
  <c r="B11" i="8"/>
  <c r="B12" i="8" s="1"/>
  <c r="A11" i="8"/>
  <c r="A12" i="8" s="1"/>
  <c r="T8" i="8"/>
  <c r="T9" i="8" s="1"/>
  <c r="I8" i="8"/>
  <c r="I9" i="8" s="1"/>
  <c r="H8" i="8"/>
  <c r="H9" i="8" s="1"/>
  <c r="G8" i="8"/>
  <c r="G9" i="8" s="1"/>
  <c r="F8" i="8"/>
  <c r="F9" i="8" s="1"/>
  <c r="E8" i="8"/>
  <c r="E9" i="8" s="1"/>
  <c r="D8" i="8"/>
  <c r="D9" i="8" s="1"/>
  <c r="C8" i="8"/>
  <c r="C9" i="8" s="1"/>
  <c r="B8" i="8"/>
  <c r="B9" i="8" s="1"/>
  <c r="A8" i="8"/>
  <c r="A9" i="8" s="1"/>
  <c r="T5" i="8"/>
  <c r="T6" i="8" s="1"/>
  <c r="I5" i="8"/>
  <c r="I6" i="8" s="1"/>
  <c r="H5" i="8"/>
  <c r="H6" i="8" s="1"/>
  <c r="G5" i="8"/>
  <c r="G6" i="8" s="1"/>
  <c r="F5" i="8"/>
  <c r="F6" i="8" s="1"/>
  <c r="E5" i="8"/>
  <c r="E6" i="8" s="1"/>
  <c r="D5" i="8"/>
  <c r="D6" i="8" s="1"/>
  <c r="C5" i="8"/>
  <c r="C6" i="8" s="1"/>
  <c r="B5" i="8"/>
  <c r="B6" i="8" s="1"/>
  <c r="A5" i="8"/>
  <c r="A6" i="8" s="1"/>
  <c r="AB1" i="8"/>
  <c r="AA1" i="8"/>
  <c r="AC157" i="8" s="1"/>
  <c r="AG306" i="6"/>
  <c r="AG304" i="6"/>
  <c r="AG303" i="6"/>
  <c r="AG302" i="6"/>
  <c r="AG301" i="6"/>
  <c r="AG300" i="6"/>
  <c r="AG299" i="6"/>
  <c r="AG298" i="6"/>
  <c r="AG297" i="6"/>
  <c r="AG296" i="6"/>
  <c r="AG295" i="6"/>
  <c r="AG294" i="6"/>
  <c r="AG293" i="6"/>
  <c r="AG292" i="6"/>
  <c r="AG291" i="6"/>
  <c r="AG290" i="6"/>
  <c r="AG289" i="6"/>
  <c r="AG288" i="6"/>
  <c r="AG287" i="6"/>
  <c r="AG286" i="6"/>
  <c r="AG285" i="6"/>
  <c r="AG284" i="6"/>
  <c r="AG283" i="6"/>
  <c r="AG282" i="6"/>
  <c r="AG281" i="6"/>
  <c r="AG280" i="6"/>
  <c r="AG279" i="6"/>
  <c r="AG278" i="6"/>
  <c r="AG277" i="6"/>
  <c r="AG276" i="6"/>
  <c r="AG275" i="6"/>
  <c r="AG274" i="6"/>
  <c r="AG273" i="6"/>
  <c r="AG272" i="6"/>
  <c r="AG271" i="6"/>
  <c r="AG270" i="6"/>
  <c r="AG269" i="6"/>
  <c r="AG268" i="6"/>
  <c r="AG267" i="6"/>
  <c r="AG266" i="6"/>
  <c r="AG265" i="6"/>
  <c r="AG264" i="6"/>
  <c r="AG263" i="6"/>
  <c r="AG262" i="6"/>
  <c r="AG261" i="6"/>
  <c r="AG260" i="6"/>
  <c r="AG259" i="6"/>
  <c r="AG258" i="6"/>
  <c r="AG257" i="6"/>
  <c r="AG256" i="6"/>
  <c r="AG255" i="6"/>
  <c r="AG254" i="6"/>
  <c r="AG253" i="6"/>
  <c r="AG252" i="6"/>
  <c r="AG251" i="6"/>
  <c r="AG250" i="6"/>
  <c r="AG249" i="6"/>
  <c r="AG248" i="6"/>
  <c r="AG247" i="6"/>
  <c r="AG246" i="6"/>
  <c r="AG245" i="6"/>
  <c r="AG244" i="6"/>
  <c r="AG243" i="6"/>
  <c r="AG242" i="6"/>
  <c r="AG241" i="6"/>
  <c r="AG240" i="6"/>
  <c r="AG239" i="6"/>
  <c r="AG238" i="6"/>
  <c r="AG237" i="6"/>
  <c r="AG236" i="6"/>
  <c r="AG235" i="6"/>
  <c r="AG234" i="6"/>
  <c r="AG233" i="6"/>
  <c r="AG232" i="6"/>
  <c r="AG231" i="6"/>
  <c r="AG230" i="6"/>
  <c r="AG229" i="6"/>
  <c r="AG228" i="6"/>
  <c r="AG227" i="6"/>
  <c r="AG226" i="6"/>
  <c r="AG225" i="6"/>
  <c r="AG224" i="6"/>
  <c r="AG223" i="6"/>
  <c r="AG222" i="6"/>
  <c r="AG221" i="6"/>
  <c r="AG220" i="6"/>
  <c r="AG219" i="6"/>
  <c r="AG218" i="6"/>
  <c r="AG217" i="6"/>
  <c r="AG216" i="6"/>
  <c r="AG215" i="6"/>
  <c r="AG214" i="6"/>
  <c r="AG213" i="6"/>
  <c r="AG212" i="6"/>
  <c r="AG211" i="6"/>
  <c r="AG210" i="6"/>
  <c r="AG209" i="6"/>
  <c r="AG208" i="6"/>
  <c r="AG207" i="6"/>
  <c r="AG206" i="6"/>
  <c r="AG205" i="6"/>
  <c r="AG204" i="6"/>
  <c r="AG203" i="6"/>
  <c r="AG202" i="6"/>
  <c r="AG201" i="6"/>
  <c r="AG199" i="6"/>
  <c r="AG198" i="6"/>
  <c r="AG196" i="6"/>
  <c r="AG195" i="6"/>
  <c r="AG194" i="6"/>
  <c r="AG193" i="6"/>
  <c r="AG192" i="6"/>
  <c r="AG191" i="6"/>
  <c r="AG190" i="6"/>
  <c r="AG189" i="6"/>
  <c r="AG188" i="6"/>
  <c r="AG187" i="6"/>
  <c r="AG186" i="6"/>
  <c r="AG185" i="6"/>
  <c r="AG184" i="6"/>
  <c r="AG183" i="6"/>
  <c r="AG182" i="6"/>
  <c r="AG181" i="6"/>
  <c r="AG180" i="6"/>
  <c r="AG179" i="6"/>
  <c r="AG178" i="6"/>
  <c r="AG177" i="6"/>
  <c r="AG176" i="6"/>
  <c r="AG175" i="6"/>
  <c r="AG174" i="6"/>
  <c r="AG172" i="6"/>
  <c r="AG171" i="6"/>
  <c r="AG169" i="6"/>
  <c r="AG168" i="6"/>
  <c r="AG166" i="6"/>
  <c r="AG165" i="6"/>
  <c r="AG164" i="6"/>
  <c r="AG163" i="6"/>
  <c r="AG162" i="6"/>
  <c r="AG161" i="6"/>
  <c r="AG160" i="6"/>
  <c r="AG159" i="6"/>
  <c r="AG158" i="6"/>
  <c r="AG157" i="6"/>
  <c r="AG156" i="6"/>
  <c r="AG155" i="6"/>
  <c r="AG154" i="6"/>
  <c r="AG153" i="6"/>
  <c r="AG152" i="6"/>
  <c r="AG151" i="6"/>
  <c r="AG150" i="6"/>
  <c r="AG149" i="6"/>
  <c r="AG148" i="6"/>
  <c r="AG147" i="6"/>
  <c r="AG146" i="6"/>
  <c r="AG145" i="6"/>
  <c r="AG144" i="6"/>
  <c r="AG143" i="6"/>
  <c r="AG142" i="6"/>
  <c r="AG141" i="6"/>
  <c r="AG140" i="6"/>
  <c r="AG139" i="6"/>
  <c r="AG138" i="6"/>
  <c r="AG137" i="6"/>
  <c r="AG136" i="6"/>
  <c r="AG135" i="6"/>
  <c r="AG134" i="6"/>
  <c r="AG133" i="6"/>
  <c r="AG132" i="6"/>
  <c r="AG131" i="6"/>
  <c r="AG130" i="6"/>
  <c r="AG129" i="6"/>
  <c r="AG128" i="6"/>
  <c r="AG127" i="6"/>
  <c r="AG126" i="6"/>
  <c r="AG125" i="6"/>
  <c r="AG124" i="6"/>
  <c r="AG123" i="6"/>
  <c r="AG122" i="6"/>
  <c r="AG121" i="6"/>
  <c r="AG120" i="6"/>
  <c r="AG118" i="6"/>
  <c r="AG117" i="6"/>
  <c r="AG115" i="6"/>
  <c r="AG114" i="6"/>
  <c r="AG113" i="6"/>
  <c r="AG112" i="6"/>
  <c r="AG111" i="6"/>
  <c r="AG110" i="6"/>
  <c r="AG109" i="6"/>
  <c r="AG108" i="6"/>
  <c r="AG107" i="6"/>
  <c r="AG106" i="6"/>
  <c r="AG105" i="6"/>
  <c r="AG104" i="6"/>
  <c r="AG103" i="6"/>
  <c r="AG102" i="6"/>
  <c r="AG101" i="6"/>
  <c r="AG100" i="6"/>
  <c r="AG99" i="6"/>
  <c r="AG98" i="6"/>
  <c r="AG97" i="6"/>
  <c r="AG96" i="6"/>
  <c r="AG95" i="6"/>
  <c r="AG94" i="6"/>
  <c r="AG93" i="6"/>
  <c r="AG92" i="6"/>
  <c r="AG91" i="6"/>
  <c r="AG90" i="6"/>
  <c r="AG89" i="6"/>
  <c r="AG88" i="6"/>
  <c r="AG87" i="6"/>
  <c r="AG86" i="6"/>
  <c r="AG85" i="6"/>
  <c r="AG84" i="6"/>
  <c r="AG83" i="6"/>
  <c r="AG82" i="6"/>
  <c r="AG81" i="6"/>
  <c r="AG80" i="6"/>
  <c r="AG79" i="6"/>
  <c r="AG78" i="6"/>
  <c r="AG77" i="6"/>
  <c r="AG76" i="6"/>
  <c r="AG75" i="6"/>
  <c r="AG74" i="6"/>
  <c r="AG73" i="6"/>
  <c r="AG72" i="6"/>
  <c r="AG71" i="6"/>
  <c r="AG70" i="6"/>
  <c r="AG69" i="6"/>
  <c r="AG68" i="6"/>
  <c r="AG67" i="6"/>
  <c r="AG66" i="6"/>
  <c r="AG64" i="6"/>
  <c r="AG63" i="6"/>
  <c r="AG62" i="6"/>
  <c r="AG61" i="6"/>
  <c r="AG60" i="6"/>
  <c r="AG59" i="6"/>
  <c r="AG58" i="6"/>
  <c r="AG57" i="6"/>
  <c r="AG56" i="6"/>
  <c r="AG55" i="6"/>
  <c r="AG54" i="6"/>
  <c r="AG53" i="6"/>
  <c r="AG52" i="6"/>
  <c r="AG51" i="6"/>
  <c r="AG50" i="6"/>
  <c r="AG49" i="6"/>
  <c r="AG48" i="6"/>
  <c r="AG47" i="6"/>
  <c r="AG46" i="6"/>
  <c r="AG45" i="6"/>
  <c r="AG44" i="6"/>
  <c r="AG43" i="6"/>
  <c r="AG42" i="6"/>
  <c r="AG41" i="6"/>
  <c r="AG40" i="6"/>
  <c r="AG39" i="6"/>
  <c r="AG38" i="6"/>
  <c r="AG37" i="6"/>
  <c r="AG36" i="6"/>
  <c r="AG35" i="6"/>
  <c r="AG34" i="6"/>
  <c r="AG33" i="6"/>
  <c r="AG32" i="6"/>
  <c r="AG31" i="6"/>
  <c r="AG30" i="6"/>
  <c r="AG29" i="6"/>
  <c r="AG28" i="6"/>
  <c r="AG27" i="6"/>
  <c r="AG26" i="6"/>
  <c r="AG25" i="6"/>
  <c r="AG24" i="6"/>
  <c r="AG23" i="6"/>
  <c r="AG22" i="6"/>
  <c r="AG21" i="6"/>
  <c r="AG19" i="6"/>
  <c r="AG18" i="6"/>
  <c r="AG17" i="6"/>
  <c r="AG16" i="6"/>
  <c r="AG15" i="6"/>
  <c r="AG14" i="6"/>
  <c r="AG13" i="6"/>
  <c r="AG12" i="6"/>
  <c r="AG11" i="6"/>
  <c r="AG10" i="6"/>
  <c r="AG9" i="6"/>
  <c r="AG8" i="6"/>
  <c r="AG7" i="6"/>
  <c r="AG4" i="6"/>
  <c r="AC132" i="8" l="1"/>
  <c r="AC129" i="8"/>
  <c r="AC34" i="8"/>
  <c r="AC33" i="8"/>
  <c r="AC17" i="8"/>
  <c r="AC16" i="8"/>
  <c r="AC146" i="8"/>
  <c r="AC36" i="8"/>
  <c r="AC19" i="8"/>
  <c r="AC145" i="8"/>
  <c r="AC35" i="8"/>
  <c r="AC18" i="8"/>
  <c r="AC100" i="8"/>
  <c r="AC31" i="8"/>
  <c r="AC15" i="8"/>
  <c r="AC98" i="8"/>
  <c r="AC30" i="8"/>
  <c r="AC14" i="8"/>
  <c r="AC97" i="8"/>
  <c r="AC29" i="8"/>
  <c r="AC13" i="8"/>
  <c r="AC188" i="8"/>
  <c r="AC28" i="8"/>
  <c r="AC12" i="8"/>
  <c r="AC50" i="8"/>
  <c r="AC186" i="8"/>
  <c r="AC27" i="8"/>
  <c r="AC11" i="8"/>
  <c r="AC88" i="8"/>
  <c r="AC185" i="8"/>
  <c r="AC26" i="8"/>
  <c r="AC10" i="8"/>
  <c r="AC86" i="8"/>
  <c r="AC172" i="8"/>
  <c r="AC25" i="8"/>
  <c r="AC9" i="8"/>
  <c r="AC85" i="8"/>
  <c r="AC170" i="8"/>
  <c r="AC24" i="8"/>
  <c r="AC8" i="8"/>
  <c r="AC72" i="8"/>
  <c r="AC169" i="8"/>
  <c r="AC23" i="8"/>
  <c r="AC7" i="8"/>
  <c r="AC70" i="8"/>
  <c r="AC39" i="8"/>
  <c r="AC22" i="8"/>
  <c r="AC6" i="8"/>
  <c r="AC69" i="8"/>
  <c r="AC38" i="8"/>
  <c r="AC21" i="8"/>
  <c r="AC5" i="8"/>
  <c r="AC148" i="8"/>
  <c r="AC37" i="8"/>
  <c r="AC20" i="8"/>
  <c r="AC4" i="8"/>
  <c r="AC130" i="8"/>
  <c r="AC116" i="8"/>
  <c r="AC53" i="8"/>
  <c r="AC114" i="8"/>
  <c r="AC51" i="8"/>
  <c r="AC113" i="8"/>
  <c r="AC52" i="8"/>
  <c r="AC87" i="8"/>
  <c r="AC71" i="8"/>
  <c r="AC147" i="8"/>
  <c r="AC131" i="8"/>
  <c r="AC115" i="8"/>
  <c r="AC99" i="8"/>
  <c r="AC187" i="8"/>
  <c r="AC171" i="8"/>
  <c r="AC49" i="8"/>
  <c r="AC84" i="8"/>
  <c r="AC68" i="8"/>
  <c r="AC144" i="8"/>
  <c r="AC128" i="8"/>
  <c r="AC112" i="8"/>
  <c r="AC96" i="8"/>
  <c r="AC184" i="8"/>
  <c r="AC168" i="8"/>
  <c r="AC48" i="8"/>
  <c r="AC83" i="8"/>
  <c r="AC67" i="8"/>
  <c r="AC143" i="8"/>
  <c r="AC127" i="8"/>
  <c r="AC111" i="8"/>
  <c r="AC95" i="8"/>
  <c r="AC183" i="8"/>
  <c r="AC167" i="8"/>
  <c r="AC47" i="8"/>
  <c r="AC82" i="8"/>
  <c r="AC66" i="8"/>
  <c r="AC142" i="8"/>
  <c r="AC126" i="8"/>
  <c r="AC110" i="8"/>
  <c r="AC94" i="8"/>
  <c r="AC182" i="8"/>
  <c r="AC166" i="8"/>
  <c r="AC46" i="8"/>
  <c r="AC81" i="8"/>
  <c r="AC65" i="8"/>
  <c r="AC141" i="8"/>
  <c r="AC125" i="8"/>
  <c r="AC109" i="8"/>
  <c r="AC93" i="8"/>
  <c r="AC181" i="8"/>
  <c r="AC165" i="8"/>
  <c r="AC45" i="8"/>
  <c r="AC80" i="8"/>
  <c r="AC64" i="8"/>
  <c r="AC140" i="8"/>
  <c r="AC124" i="8"/>
  <c r="AC108" i="8"/>
  <c r="AC92" i="8"/>
  <c r="AC180" i="8"/>
  <c r="AC164" i="8"/>
  <c r="AC44" i="8"/>
  <c r="AC79" i="8"/>
  <c r="AC90" i="8"/>
  <c r="AC139" i="8"/>
  <c r="AC123" i="8"/>
  <c r="AC107" i="8"/>
  <c r="AC91" i="8"/>
  <c r="AC179" i="8"/>
  <c r="AC163" i="8"/>
  <c r="AC40" i="8"/>
  <c r="AC43" i="8"/>
  <c r="AC78" i="8"/>
  <c r="AC154" i="8"/>
  <c r="AC138" i="8"/>
  <c r="AC122" i="8"/>
  <c r="AC106" i="8"/>
  <c r="AC156" i="8"/>
  <c r="AC178" i="8"/>
  <c r="AC162" i="8"/>
  <c r="AC58" i="8"/>
  <c r="AC42" i="8"/>
  <c r="AC77" i="8"/>
  <c r="AC153" i="8"/>
  <c r="AC137" i="8"/>
  <c r="AC121" i="8"/>
  <c r="AC105" i="8"/>
  <c r="AC193" i="8"/>
  <c r="AC177" i="8"/>
  <c r="AC161" i="8"/>
  <c r="AC57" i="8"/>
  <c r="AC41" i="8"/>
  <c r="AC76" i="8"/>
  <c r="AC152" i="8"/>
  <c r="AC136" i="8"/>
  <c r="AC120" i="8"/>
  <c r="AC104" i="8"/>
  <c r="AC192" i="8"/>
  <c r="AC176" i="8"/>
  <c r="AC160" i="8"/>
  <c r="AC56" i="8"/>
  <c r="AC60" i="8"/>
  <c r="AC75" i="8"/>
  <c r="AC151" i="8"/>
  <c r="AC135" i="8"/>
  <c r="AC119" i="8"/>
  <c r="AC103" i="8"/>
  <c r="AC191" i="8"/>
  <c r="AC175" i="8"/>
  <c r="AC159" i="8"/>
  <c r="AC55" i="8"/>
  <c r="AC61" i="8"/>
  <c r="AC74" i="8"/>
  <c r="AC150" i="8"/>
  <c r="AC134" i="8"/>
  <c r="AC118" i="8"/>
  <c r="AC102" i="8"/>
  <c r="AC190" i="8"/>
  <c r="AC174" i="8"/>
  <c r="AC158" i="8"/>
  <c r="AC54" i="8"/>
  <c r="AC63" i="8"/>
  <c r="AC73" i="8"/>
  <c r="AC149" i="8"/>
  <c r="AC133" i="8"/>
  <c r="AC117" i="8"/>
  <c r="AC101" i="8"/>
  <c r="AC189" i="8"/>
  <c r="AC173" i="8"/>
  <c r="H197" i="7" l="1"/>
  <c r="H198" i="7" s="1"/>
  <c r="G197" i="7"/>
  <c r="G198" i="7" s="1"/>
  <c r="F197" i="7"/>
  <c r="F198" i="7" s="1"/>
  <c r="E197" i="7"/>
  <c r="E198" i="7" s="1"/>
  <c r="D197" i="7"/>
  <c r="D198" i="7" s="1"/>
  <c r="C197" i="7"/>
  <c r="C198" i="7" s="1"/>
  <c r="B197" i="7"/>
  <c r="B198" i="7" s="1"/>
  <c r="A197" i="7"/>
  <c r="A198" i="7" s="1"/>
  <c r="AV196" i="7"/>
  <c r="AT196" i="7"/>
  <c r="H194" i="7"/>
  <c r="H195" i="7" s="1"/>
  <c r="G194" i="7"/>
  <c r="G195" i="7" s="1"/>
  <c r="F194" i="7"/>
  <c r="F195" i="7" s="1"/>
  <c r="E194" i="7"/>
  <c r="E195" i="7" s="1"/>
  <c r="D194" i="7"/>
  <c r="D195" i="7" s="1"/>
  <c r="C194" i="7"/>
  <c r="C195" i="7" s="1"/>
  <c r="B194" i="7"/>
  <c r="B195" i="7" s="1"/>
  <c r="A194" i="7"/>
  <c r="A195" i="7" s="1"/>
  <c r="AV193" i="7"/>
  <c r="AT193" i="7"/>
  <c r="H191" i="7"/>
  <c r="H192" i="7" s="1"/>
  <c r="G191" i="7"/>
  <c r="G192" i="7" s="1"/>
  <c r="F191" i="7"/>
  <c r="F192" i="7" s="1"/>
  <c r="E191" i="7"/>
  <c r="E192" i="7" s="1"/>
  <c r="D191" i="7"/>
  <c r="D192" i="7" s="1"/>
  <c r="C191" i="7"/>
  <c r="C192" i="7" s="1"/>
  <c r="B191" i="7"/>
  <c r="B192" i="7" s="1"/>
  <c r="A191" i="7"/>
  <c r="A192" i="7" s="1"/>
  <c r="AV190" i="7"/>
  <c r="AT190" i="7"/>
  <c r="H188" i="7"/>
  <c r="H189" i="7" s="1"/>
  <c r="G188" i="7"/>
  <c r="G189" i="7" s="1"/>
  <c r="F188" i="7"/>
  <c r="F189" i="7" s="1"/>
  <c r="E188" i="7"/>
  <c r="E189" i="7" s="1"/>
  <c r="D188" i="7"/>
  <c r="D189" i="7" s="1"/>
  <c r="C188" i="7"/>
  <c r="C189" i="7" s="1"/>
  <c r="B188" i="7"/>
  <c r="B189" i="7" s="1"/>
  <c r="A188" i="7"/>
  <c r="A189" i="7" s="1"/>
  <c r="AV187" i="7"/>
  <c r="AT187" i="7"/>
  <c r="H185" i="7"/>
  <c r="H186" i="7" s="1"/>
  <c r="G185" i="7"/>
  <c r="G186" i="7" s="1"/>
  <c r="F185" i="7"/>
  <c r="F186" i="7" s="1"/>
  <c r="E185" i="7"/>
  <c r="E186" i="7" s="1"/>
  <c r="D185" i="7"/>
  <c r="D186" i="7" s="1"/>
  <c r="C185" i="7"/>
  <c r="C186" i="7" s="1"/>
  <c r="B185" i="7"/>
  <c r="B186" i="7" s="1"/>
  <c r="A185" i="7"/>
  <c r="A186" i="7" s="1"/>
  <c r="H182" i="7"/>
  <c r="H183" i="7" s="1"/>
  <c r="G182" i="7"/>
  <c r="G183" i="7" s="1"/>
  <c r="F182" i="7"/>
  <c r="F183" i="7" s="1"/>
  <c r="E182" i="7"/>
  <c r="E183" i="7" s="1"/>
  <c r="D182" i="7"/>
  <c r="D183" i="7" s="1"/>
  <c r="C182" i="7"/>
  <c r="C183" i="7" s="1"/>
  <c r="B182" i="7"/>
  <c r="B183" i="7" s="1"/>
  <c r="A182" i="7"/>
  <c r="A183" i="7" s="1"/>
  <c r="AV181" i="7"/>
  <c r="AT181" i="7"/>
  <c r="H179" i="7"/>
  <c r="H180" i="7" s="1"/>
  <c r="G179" i="7"/>
  <c r="G180" i="7" s="1"/>
  <c r="F179" i="7"/>
  <c r="F180" i="7" s="1"/>
  <c r="E179" i="7"/>
  <c r="E180" i="7" s="1"/>
  <c r="D179" i="7"/>
  <c r="D180" i="7" s="1"/>
  <c r="C179" i="7"/>
  <c r="C180" i="7" s="1"/>
  <c r="B179" i="7"/>
  <c r="B180" i="7" s="1"/>
  <c r="A179" i="7"/>
  <c r="A180" i="7" s="1"/>
  <c r="AV178" i="7"/>
  <c r="AT178" i="7"/>
  <c r="H176" i="7"/>
  <c r="H177" i="7" s="1"/>
  <c r="G176" i="7"/>
  <c r="G177" i="7" s="1"/>
  <c r="F176" i="7"/>
  <c r="F177" i="7" s="1"/>
  <c r="E176" i="7"/>
  <c r="E177" i="7" s="1"/>
  <c r="D176" i="7"/>
  <c r="D177" i="7" s="1"/>
  <c r="C176" i="7"/>
  <c r="C177" i="7" s="1"/>
  <c r="B176" i="7"/>
  <c r="B177" i="7" s="1"/>
  <c r="A176" i="7"/>
  <c r="A177" i="7" s="1"/>
  <c r="AV175" i="7"/>
  <c r="AT175" i="7"/>
  <c r="H173" i="7"/>
  <c r="H174" i="7" s="1"/>
  <c r="G173" i="7"/>
  <c r="G174" i="7" s="1"/>
  <c r="F173" i="7"/>
  <c r="F174" i="7" s="1"/>
  <c r="E173" i="7"/>
  <c r="E174" i="7" s="1"/>
  <c r="D173" i="7"/>
  <c r="D174" i="7" s="1"/>
  <c r="C173" i="7"/>
  <c r="C174" i="7" s="1"/>
  <c r="B173" i="7"/>
  <c r="B174" i="7" s="1"/>
  <c r="A173" i="7"/>
  <c r="A174" i="7" s="1"/>
  <c r="AV172" i="7"/>
  <c r="AT172" i="7"/>
  <c r="H170" i="7"/>
  <c r="H171" i="7" s="1"/>
  <c r="G170" i="7"/>
  <c r="G171" i="7" s="1"/>
  <c r="F170" i="7"/>
  <c r="F171" i="7" s="1"/>
  <c r="E170" i="7"/>
  <c r="E171" i="7" s="1"/>
  <c r="D170" i="7"/>
  <c r="D171" i="7" s="1"/>
  <c r="C170" i="7"/>
  <c r="C171" i="7" s="1"/>
  <c r="B170" i="7"/>
  <c r="B171" i="7" s="1"/>
  <c r="A170" i="7"/>
  <c r="A171" i="7" s="1"/>
  <c r="AV169" i="7"/>
  <c r="AT169" i="7"/>
  <c r="H167" i="7"/>
  <c r="H168" i="7" s="1"/>
  <c r="G167" i="7"/>
  <c r="G168" i="7" s="1"/>
  <c r="F167" i="7"/>
  <c r="F168" i="7" s="1"/>
  <c r="E167" i="7"/>
  <c r="E168" i="7" s="1"/>
  <c r="D167" i="7"/>
  <c r="D168" i="7" s="1"/>
  <c r="C167" i="7"/>
  <c r="C168" i="7" s="1"/>
  <c r="B167" i="7"/>
  <c r="B168" i="7" s="1"/>
  <c r="A167" i="7"/>
  <c r="A168" i="7" s="1"/>
  <c r="AV166" i="7"/>
  <c r="AT166" i="7"/>
  <c r="H164" i="7"/>
  <c r="H165" i="7" s="1"/>
  <c r="G164" i="7"/>
  <c r="G165" i="7" s="1"/>
  <c r="F164" i="7"/>
  <c r="F165" i="7" s="1"/>
  <c r="E164" i="7"/>
  <c r="E165" i="7" s="1"/>
  <c r="D164" i="7"/>
  <c r="D165" i="7" s="1"/>
  <c r="C164" i="7"/>
  <c r="C165" i="7" s="1"/>
  <c r="B164" i="7"/>
  <c r="B165" i="7" s="1"/>
  <c r="A164" i="7"/>
  <c r="A165" i="7" s="1"/>
  <c r="AV163" i="7"/>
  <c r="AT163" i="7"/>
  <c r="H161" i="7"/>
  <c r="H162" i="7" s="1"/>
  <c r="G161" i="7"/>
  <c r="G162" i="7" s="1"/>
  <c r="F161" i="7"/>
  <c r="F162" i="7" s="1"/>
  <c r="E161" i="7"/>
  <c r="E162" i="7" s="1"/>
  <c r="D161" i="7"/>
  <c r="D162" i="7" s="1"/>
  <c r="C161" i="7"/>
  <c r="C162" i="7" s="1"/>
  <c r="B161" i="7"/>
  <c r="B162" i="7" s="1"/>
  <c r="A161" i="7"/>
  <c r="A162" i="7" s="1"/>
  <c r="AV160" i="7"/>
  <c r="AT160" i="7"/>
  <c r="H158" i="7"/>
  <c r="H159" i="7" s="1"/>
  <c r="G158" i="7"/>
  <c r="G159" i="7" s="1"/>
  <c r="F158" i="7"/>
  <c r="F159" i="7" s="1"/>
  <c r="E158" i="7"/>
  <c r="E159" i="7" s="1"/>
  <c r="D158" i="7"/>
  <c r="D159" i="7" s="1"/>
  <c r="C158" i="7"/>
  <c r="C159" i="7" s="1"/>
  <c r="B158" i="7"/>
  <c r="B159" i="7" s="1"/>
  <c r="A158" i="7"/>
  <c r="A159" i="7" s="1"/>
  <c r="AV157" i="7"/>
  <c r="AT157" i="7"/>
  <c r="H155" i="7"/>
  <c r="H156" i="7" s="1"/>
  <c r="G155" i="7"/>
  <c r="G156" i="7" s="1"/>
  <c r="F155" i="7"/>
  <c r="F156" i="7" s="1"/>
  <c r="E155" i="7"/>
  <c r="E156" i="7" s="1"/>
  <c r="D155" i="7"/>
  <c r="D156" i="7" s="1"/>
  <c r="C155" i="7"/>
  <c r="C156" i="7" s="1"/>
  <c r="B155" i="7"/>
  <c r="B156" i="7" s="1"/>
  <c r="A155" i="7"/>
  <c r="A156" i="7" s="1"/>
  <c r="AV154" i="7"/>
  <c r="AT154" i="7"/>
  <c r="H152" i="7"/>
  <c r="H153" i="7" s="1"/>
  <c r="G152" i="7"/>
  <c r="G153" i="7" s="1"/>
  <c r="F152" i="7"/>
  <c r="F153" i="7" s="1"/>
  <c r="E152" i="7"/>
  <c r="E153" i="7" s="1"/>
  <c r="D152" i="7"/>
  <c r="D153" i="7" s="1"/>
  <c r="C152" i="7"/>
  <c r="C153" i="7" s="1"/>
  <c r="B152" i="7"/>
  <c r="B153" i="7" s="1"/>
  <c r="A152" i="7"/>
  <c r="A153" i="7" s="1"/>
  <c r="AV151" i="7"/>
  <c r="AT151" i="7"/>
  <c r="H149" i="7"/>
  <c r="H150" i="7" s="1"/>
  <c r="G149" i="7"/>
  <c r="G150" i="7" s="1"/>
  <c r="F149" i="7"/>
  <c r="F150" i="7" s="1"/>
  <c r="E149" i="7"/>
  <c r="E150" i="7" s="1"/>
  <c r="D149" i="7"/>
  <c r="D150" i="7" s="1"/>
  <c r="C149" i="7"/>
  <c r="C150" i="7" s="1"/>
  <c r="B149" i="7"/>
  <c r="B150" i="7" s="1"/>
  <c r="A149" i="7"/>
  <c r="A150" i="7" s="1"/>
  <c r="AV148" i="7"/>
  <c r="AT148" i="7"/>
  <c r="H146" i="7"/>
  <c r="H147" i="7" s="1"/>
  <c r="G146" i="7"/>
  <c r="G147" i="7" s="1"/>
  <c r="F146" i="7"/>
  <c r="F147" i="7" s="1"/>
  <c r="E146" i="7"/>
  <c r="E147" i="7" s="1"/>
  <c r="D146" i="7"/>
  <c r="D147" i="7" s="1"/>
  <c r="C146" i="7"/>
  <c r="C147" i="7" s="1"/>
  <c r="B146" i="7"/>
  <c r="B147" i="7" s="1"/>
  <c r="A146" i="7"/>
  <c r="A147" i="7" s="1"/>
  <c r="H143" i="7"/>
  <c r="H144" i="7" s="1"/>
  <c r="G143" i="7"/>
  <c r="G144" i="7" s="1"/>
  <c r="F143" i="7"/>
  <c r="F144" i="7" s="1"/>
  <c r="E143" i="7"/>
  <c r="E144" i="7" s="1"/>
  <c r="D143" i="7"/>
  <c r="D144" i="7" s="1"/>
  <c r="C143" i="7"/>
  <c r="C144" i="7" s="1"/>
  <c r="B143" i="7"/>
  <c r="B144" i="7" s="1"/>
  <c r="A143" i="7"/>
  <c r="A144" i="7" s="1"/>
  <c r="AV142" i="7"/>
  <c r="AT142" i="7"/>
  <c r="H140" i="7"/>
  <c r="H141" i="7" s="1"/>
  <c r="G140" i="7"/>
  <c r="G141" i="7" s="1"/>
  <c r="F140" i="7"/>
  <c r="F141" i="7" s="1"/>
  <c r="E140" i="7"/>
  <c r="E141" i="7" s="1"/>
  <c r="D140" i="7"/>
  <c r="D141" i="7" s="1"/>
  <c r="C140" i="7"/>
  <c r="C141" i="7" s="1"/>
  <c r="B140" i="7"/>
  <c r="B141" i="7" s="1"/>
  <c r="A140" i="7"/>
  <c r="A141" i="7" s="1"/>
  <c r="AV139" i="7"/>
  <c r="AT139" i="7"/>
  <c r="H137" i="7"/>
  <c r="H138" i="7" s="1"/>
  <c r="G137" i="7"/>
  <c r="G138" i="7" s="1"/>
  <c r="F137" i="7"/>
  <c r="F138" i="7" s="1"/>
  <c r="E137" i="7"/>
  <c r="E138" i="7" s="1"/>
  <c r="D137" i="7"/>
  <c r="D138" i="7" s="1"/>
  <c r="C137" i="7"/>
  <c r="C138" i="7" s="1"/>
  <c r="B137" i="7"/>
  <c r="B138" i="7" s="1"/>
  <c r="A137" i="7"/>
  <c r="A138" i="7" s="1"/>
  <c r="AV136" i="7"/>
  <c r="AT136" i="7"/>
  <c r="H134" i="7"/>
  <c r="H135" i="7" s="1"/>
  <c r="G134" i="7"/>
  <c r="G135" i="7" s="1"/>
  <c r="F134" i="7"/>
  <c r="F135" i="7" s="1"/>
  <c r="E134" i="7"/>
  <c r="E135" i="7" s="1"/>
  <c r="D134" i="7"/>
  <c r="D135" i="7" s="1"/>
  <c r="C134" i="7"/>
  <c r="C135" i="7" s="1"/>
  <c r="B134" i="7"/>
  <c r="B135" i="7" s="1"/>
  <c r="A134" i="7"/>
  <c r="A135" i="7" s="1"/>
  <c r="AV133" i="7"/>
  <c r="AT133" i="7"/>
  <c r="H131" i="7"/>
  <c r="H132" i="7" s="1"/>
  <c r="G131" i="7"/>
  <c r="G132" i="7" s="1"/>
  <c r="F131" i="7"/>
  <c r="F132" i="7" s="1"/>
  <c r="E131" i="7"/>
  <c r="E132" i="7" s="1"/>
  <c r="D131" i="7"/>
  <c r="D132" i="7" s="1"/>
  <c r="C131" i="7"/>
  <c r="C132" i="7" s="1"/>
  <c r="B131" i="7"/>
  <c r="B132" i="7" s="1"/>
  <c r="A131" i="7"/>
  <c r="A132" i="7" s="1"/>
  <c r="AV130" i="7"/>
  <c r="AT130" i="7"/>
  <c r="H128" i="7"/>
  <c r="H129" i="7" s="1"/>
  <c r="G128" i="7"/>
  <c r="G129" i="7" s="1"/>
  <c r="F128" i="7"/>
  <c r="F129" i="7" s="1"/>
  <c r="E128" i="7"/>
  <c r="E129" i="7" s="1"/>
  <c r="D128" i="7"/>
  <c r="D129" i="7" s="1"/>
  <c r="C128" i="7"/>
  <c r="C129" i="7" s="1"/>
  <c r="B128" i="7"/>
  <c r="B129" i="7" s="1"/>
  <c r="A128" i="7"/>
  <c r="A129" i="7" s="1"/>
  <c r="AV127" i="7"/>
  <c r="AT127" i="7"/>
  <c r="H125" i="7"/>
  <c r="H126" i="7" s="1"/>
  <c r="G125" i="7"/>
  <c r="G126" i="7" s="1"/>
  <c r="F125" i="7"/>
  <c r="F126" i="7" s="1"/>
  <c r="E125" i="7"/>
  <c r="E126" i="7" s="1"/>
  <c r="D125" i="7"/>
  <c r="D126" i="7" s="1"/>
  <c r="C125" i="7"/>
  <c r="C126" i="7" s="1"/>
  <c r="B125" i="7"/>
  <c r="B126" i="7" s="1"/>
  <c r="A125" i="7"/>
  <c r="A126" i="7" s="1"/>
  <c r="AV124" i="7"/>
  <c r="AT124" i="7"/>
  <c r="H122" i="7"/>
  <c r="H123" i="7" s="1"/>
  <c r="G122" i="7"/>
  <c r="G123" i="7" s="1"/>
  <c r="F122" i="7"/>
  <c r="F123" i="7" s="1"/>
  <c r="E122" i="7"/>
  <c r="E123" i="7" s="1"/>
  <c r="D122" i="7"/>
  <c r="D123" i="7" s="1"/>
  <c r="C122" i="7"/>
  <c r="C123" i="7" s="1"/>
  <c r="B122" i="7"/>
  <c r="B123" i="7" s="1"/>
  <c r="A122" i="7"/>
  <c r="A123" i="7" s="1"/>
  <c r="AV121" i="7"/>
  <c r="AT121" i="7"/>
  <c r="H119" i="7"/>
  <c r="H120" i="7" s="1"/>
  <c r="G119" i="7"/>
  <c r="G120" i="7" s="1"/>
  <c r="F119" i="7"/>
  <c r="F120" i="7" s="1"/>
  <c r="E119" i="7"/>
  <c r="E120" i="7" s="1"/>
  <c r="D119" i="7"/>
  <c r="D120" i="7" s="1"/>
  <c r="C119" i="7"/>
  <c r="C120" i="7" s="1"/>
  <c r="B119" i="7"/>
  <c r="B120" i="7" s="1"/>
  <c r="A119" i="7"/>
  <c r="A120" i="7" s="1"/>
  <c r="AV118" i="7"/>
  <c r="AT118" i="7"/>
  <c r="H116" i="7"/>
  <c r="H117" i="7" s="1"/>
  <c r="G116" i="7"/>
  <c r="G117" i="7" s="1"/>
  <c r="F116" i="7"/>
  <c r="F117" i="7" s="1"/>
  <c r="E116" i="7"/>
  <c r="E117" i="7" s="1"/>
  <c r="D116" i="7"/>
  <c r="D117" i="7" s="1"/>
  <c r="C116" i="7"/>
  <c r="C117" i="7" s="1"/>
  <c r="B116" i="7"/>
  <c r="B117" i="7" s="1"/>
  <c r="A116" i="7"/>
  <c r="A117" i="7" s="1"/>
  <c r="AV115" i="7"/>
  <c r="AT115" i="7"/>
  <c r="H113" i="7"/>
  <c r="H114" i="7" s="1"/>
  <c r="G113" i="7"/>
  <c r="G114" i="7" s="1"/>
  <c r="F113" i="7"/>
  <c r="F114" i="7" s="1"/>
  <c r="E113" i="7"/>
  <c r="E114" i="7" s="1"/>
  <c r="D113" i="7"/>
  <c r="D114" i="7" s="1"/>
  <c r="C113" i="7"/>
  <c r="C114" i="7" s="1"/>
  <c r="B113" i="7"/>
  <c r="B114" i="7" s="1"/>
  <c r="A113" i="7"/>
  <c r="A114" i="7" s="1"/>
  <c r="AV112" i="7"/>
  <c r="AT112" i="7"/>
  <c r="H110" i="7"/>
  <c r="H111" i="7" s="1"/>
  <c r="G110" i="7"/>
  <c r="G111" i="7" s="1"/>
  <c r="F110" i="7"/>
  <c r="F111" i="7" s="1"/>
  <c r="E110" i="7"/>
  <c r="E111" i="7" s="1"/>
  <c r="D110" i="7"/>
  <c r="D111" i="7" s="1"/>
  <c r="C110" i="7"/>
  <c r="C111" i="7" s="1"/>
  <c r="B110" i="7"/>
  <c r="B111" i="7" s="1"/>
  <c r="A110" i="7"/>
  <c r="A111" i="7" s="1"/>
  <c r="AV109" i="7"/>
  <c r="AT109" i="7"/>
  <c r="H107" i="7"/>
  <c r="H108" i="7" s="1"/>
  <c r="G107" i="7"/>
  <c r="G108" i="7" s="1"/>
  <c r="F107" i="7"/>
  <c r="F108" i="7" s="1"/>
  <c r="E107" i="7"/>
  <c r="E108" i="7" s="1"/>
  <c r="D107" i="7"/>
  <c r="D108" i="7" s="1"/>
  <c r="C107" i="7"/>
  <c r="C108" i="7" s="1"/>
  <c r="B107" i="7"/>
  <c r="B108" i="7" s="1"/>
  <c r="A107" i="7"/>
  <c r="A108" i="7" s="1"/>
  <c r="H104" i="7"/>
  <c r="H105" i="7" s="1"/>
  <c r="G104" i="7"/>
  <c r="G105" i="7" s="1"/>
  <c r="F104" i="7"/>
  <c r="F105" i="7" s="1"/>
  <c r="E104" i="7"/>
  <c r="E105" i="7" s="1"/>
  <c r="D104" i="7"/>
  <c r="D105" i="7" s="1"/>
  <c r="C104" i="7"/>
  <c r="C105" i="7" s="1"/>
  <c r="B104" i="7"/>
  <c r="B105" i="7" s="1"/>
  <c r="A104" i="7"/>
  <c r="A105" i="7" s="1"/>
  <c r="AV103" i="7"/>
  <c r="AT103" i="7"/>
  <c r="H101" i="7"/>
  <c r="H102" i="7" s="1"/>
  <c r="G101" i="7"/>
  <c r="G102" i="7" s="1"/>
  <c r="F101" i="7"/>
  <c r="F102" i="7" s="1"/>
  <c r="E101" i="7"/>
  <c r="E102" i="7" s="1"/>
  <c r="D101" i="7"/>
  <c r="D102" i="7" s="1"/>
  <c r="C101" i="7"/>
  <c r="C102" i="7" s="1"/>
  <c r="B101" i="7"/>
  <c r="B102" i="7" s="1"/>
  <c r="A101" i="7"/>
  <c r="A102" i="7" s="1"/>
  <c r="AV100" i="7"/>
  <c r="AT100" i="7"/>
  <c r="H98" i="7"/>
  <c r="H99" i="7" s="1"/>
  <c r="G98" i="7"/>
  <c r="G99" i="7" s="1"/>
  <c r="F98" i="7"/>
  <c r="F99" i="7" s="1"/>
  <c r="E98" i="7"/>
  <c r="E99" i="7" s="1"/>
  <c r="D98" i="7"/>
  <c r="D99" i="7" s="1"/>
  <c r="C98" i="7"/>
  <c r="C99" i="7" s="1"/>
  <c r="B98" i="7"/>
  <c r="B99" i="7" s="1"/>
  <c r="A98" i="7"/>
  <c r="A99" i="7" s="1"/>
  <c r="AV97" i="7"/>
  <c r="AT97" i="7"/>
  <c r="H95" i="7"/>
  <c r="H96" i="7" s="1"/>
  <c r="G95" i="7"/>
  <c r="G96" i="7" s="1"/>
  <c r="F95" i="7"/>
  <c r="F96" i="7" s="1"/>
  <c r="E95" i="7"/>
  <c r="E96" i="7" s="1"/>
  <c r="D95" i="7"/>
  <c r="D96" i="7" s="1"/>
  <c r="C95" i="7"/>
  <c r="C96" i="7" s="1"/>
  <c r="B95" i="7"/>
  <c r="B96" i="7" s="1"/>
  <c r="A95" i="7"/>
  <c r="A96" i="7" s="1"/>
  <c r="AV94" i="7"/>
  <c r="AT94" i="7"/>
  <c r="H92" i="7"/>
  <c r="H93" i="7" s="1"/>
  <c r="G92" i="7"/>
  <c r="G93" i="7" s="1"/>
  <c r="F92" i="7"/>
  <c r="F93" i="7" s="1"/>
  <c r="E92" i="7"/>
  <c r="E93" i="7" s="1"/>
  <c r="D92" i="7"/>
  <c r="D93" i="7" s="1"/>
  <c r="C92" i="7"/>
  <c r="C93" i="7" s="1"/>
  <c r="B92" i="7"/>
  <c r="B93" i="7" s="1"/>
  <c r="A92" i="7"/>
  <c r="A93" i="7" s="1"/>
  <c r="AV91" i="7"/>
  <c r="AT91" i="7"/>
  <c r="H89" i="7"/>
  <c r="H90" i="7" s="1"/>
  <c r="G89" i="7"/>
  <c r="G90" i="7" s="1"/>
  <c r="F89" i="7"/>
  <c r="F90" i="7" s="1"/>
  <c r="E89" i="7"/>
  <c r="E90" i="7" s="1"/>
  <c r="D89" i="7"/>
  <c r="D90" i="7" s="1"/>
  <c r="C89" i="7"/>
  <c r="C90" i="7" s="1"/>
  <c r="B89" i="7"/>
  <c r="B90" i="7" s="1"/>
  <c r="A89" i="7"/>
  <c r="A90" i="7" s="1"/>
  <c r="AV88" i="7"/>
  <c r="AT88" i="7"/>
  <c r="H86" i="7"/>
  <c r="H87" i="7" s="1"/>
  <c r="G86" i="7"/>
  <c r="G87" i="7" s="1"/>
  <c r="F86" i="7"/>
  <c r="F87" i="7" s="1"/>
  <c r="E86" i="7"/>
  <c r="E87" i="7" s="1"/>
  <c r="D86" i="7"/>
  <c r="D87" i="7" s="1"/>
  <c r="C86" i="7"/>
  <c r="C87" i="7" s="1"/>
  <c r="B86" i="7"/>
  <c r="B87" i="7" s="1"/>
  <c r="A86" i="7"/>
  <c r="A87" i="7" s="1"/>
  <c r="AV85" i="7"/>
  <c r="AT85" i="7"/>
  <c r="H83" i="7"/>
  <c r="H84" i="7" s="1"/>
  <c r="G83" i="7"/>
  <c r="G84" i="7" s="1"/>
  <c r="F83" i="7"/>
  <c r="F84" i="7" s="1"/>
  <c r="E83" i="7"/>
  <c r="E84" i="7" s="1"/>
  <c r="D83" i="7"/>
  <c r="D84" i="7" s="1"/>
  <c r="C83" i="7"/>
  <c r="C84" i="7" s="1"/>
  <c r="B83" i="7"/>
  <c r="B84" i="7" s="1"/>
  <c r="A83" i="7"/>
  <c r="A84" i="7" s="1"/>
  <c r="AV82" i="7"/>
  <c r="AT82" i="7"/>
  <c r="H80" i="7"/>
  <c r="H81" i="7" s="1"/>
  <c r="G80" i="7"/>
  <c r="G81" i="7" s="1"/>
  <c r="F80" i="7"/>
  <c r="F81" i="7" s="1"/>
  <c r="E80" i="7"/>
  <c r="E81" i="7" s="1"/>
  <c r="D80" i="7"/>
  <c r="D81" i="7" s="1"/>
  <c r="C80" i="7"/>
  <c r="C81" i="7" s="1"/>
  <c r="B80" i="7"/>
  <c r="B81" i="7" s="1"/>
  <c r="A80" i="7"/>
  <c r="A81" i="7" s="1"/>
  <c r="AV79" i="7"/>
  <c r="AT79" i="7"/>
  <c r="H77" i="7"/>
  <c r="H78" i="7" s="1"/>
  <c r="G77" i="7"/>
  <c r="G78" i="7" s="1"/>
  <c r="F77" i="7"/>
  <c r="F78" i="7" s="1"/>
  <c r="E77" i="7"/>
  <c r="E78" i="7" s="1"/>
  <c r="D77" i="7"/>
  <c r="D78" i="7" s="1"/>
  <c r="C77" i="7"/>
  <c r="C78" i="7" s="1"/>
  <c r="B77" i="7"/>
  <c r="B78" i="7" s="1"/>
  <c r="A77" i="7"/>
  <c r="A78" i="7" s="1"/>
  <c r="AV76" i="7"/>
  <c r="AT76" i="7"/>
  <c r="H74" i="7"/>
  <c r="H75" i="7" s="1"/>
  <c r="G74" i="7"/>
  <c r="G75" i="7" s="1"/>
  <c r="F74" i="7"/>
  <c r="F75" i="7" s="1"/>
  <c r="E74" i="7"/>
  <c r="E75" i="7" s="1"/>
  <c r="D74" i="7"/>
  <c r="D75" i="7" s="1"/>
  <c r="C74" i="7"/>
  <c r="C75" i="7" s="1"/>
  <c r="B74" i="7"/>
  <c r="B75" i="7" s="1"/>
  <c r="A74" i="7"/>
  <c r="A75" i="7" s="1"/>
  <c r="AV73" i="7"/>
  <c r="AT73" i="7"/>
  <c r="H71" i="7"/>
  <c r="H72" i="7" s="1"/>
  <c r="G71" i="7"/>
  <c r="G72" i="7" s="1"/>
  <c r="F71" i="7"/>
  <c r="F72" i="7" s="1"/>
  <c r="E71" i="7"/>
  <c r="E72" i="7" s="1"/>
  <c r="D71" i="7"/>
  <c r="D72" i="7" s="1"/>
  <c r="C71" i="7"/>
  <c r="C72" i="7" s="1"/>
  <c r="B71" i="7"/>
  <c r="B72" i="7" s="1"/>
  <c r="A71" i="7"/>
  <c r="A72" i="7" s="1"/>
  <c r="AV70" i="7"/>
  <c r="AT70" i="7"/>
  <c r="H68" i="7"/>
  <c r="H69" i="7" s="1"/>
  <c r="G68" i="7"/>
  <c r="G69" i="7" s="1"/>
  <c r="F68" i="7"/>
  <c r="F69" i="7" s="1"/>
  <c r="E68" i="7"/>
  <c r="E69" i="7" s="1"/>
  <c r="D68" i="7"/>
  <c r="D69" i="7" s="1"/>
  <c r="C68" i="7"/>
  <c r="C69" i="7" s="1"/>
  <c r="B68" i="7"/>
  <c r="B69" i="7" s="1"/>
  <c r="A68" i="7"/>
  <c r="A69" i="7" s="1"/>
  <c r="H65" i="7"/>
  <c r="H66" i="7" s="1"/>
  <c r="G65" i="7"/>
  <c r="G66" i="7" s="1"/>
  <c r="F65" i="7"/>
  <c r="F66" i="7" s="1"/>
  <c r="E65" i="7"/>
  <c r="E66" i="7" s="1"/>
  <c r="D65" i="7"/>
  <c r="D66" i="7" s="1"/>
  <c r="C65" i="7"/>
  <c r="C66" i="7" s="1"/>
  <c r="B65" i="7"/>
  <c r="B66" i="7" s="1"/>
  <c r="A65" i="7"/>
  <c r="A66" i="7" s="1"/>
  <c r="AV64" i="7"/>
  <c r="AT64" i="7"/>
  <c r="H62" i="7"/>
  <c r="H63" i="7" s="1"/>
  <c r="G62" i="7"/>
  <c r="G63" i="7" s="1"/>
  <c r="F62" i="7"/>
  <c r="F63" i="7" s="1"/>
  <c r="E62" i="7"/>
  <c r="E63" i="7" s="1"/>
  <c r="D62" i="7"/>
  <c r="D63" i="7" s="1"/>
  <c r="C62" i="7"/>
  <c r="C63" i="7" s="1"/>
  <c r="B62" i="7"/>
  <c r="B63" i="7" s="1"/>
  <c r="A62" i="7"/>
  <c r="A63" i="7" s="1"/>
  <c r="AV61" i="7"/>
  <c r="AT61" i="7"/>
  <c r="H59" i="7"/>
  <c r="H60" i="7" s="1"/>
  <c r="G59" i="7"/>
  <c r="G60" i="7" s="1"/>
  <c r="F59" i="7"/>
  <c r="F60" i="7" s="1"/>
  <c r="E59" i="7"/>
  <c r="E60" i="7" s="1"/>
  <c r="D59" i="7"/>
  <c r="D60" i="7" s="1"/>
  <c r="C59" i="7"/>
  <c r="C60" i="7" s="1"/>
  <c r="B59" i="7"/>
  <c r="B60" i="7" s="1"/>
  <c r="A59" i="7"/>
  <c r="A60" i="7" s="1"/>
  <c r="AV58" i="7"/>
  <c r="AT58" i="7"/>
  <c r="H56" i="7"/>
  <c r="H57" i="7" s="1"/>
  <c r="G56" i="7"/>
  <c r="G57" i="7" s="1"/>
  <c r="F56" i="7"/>
  <c r="F57" i="7" s="1"/>
  <c r="E56" i="7"/>
  <c r="E57" i="7" s="1"/>
  <c r="D56" i="7"/>
  <c r="D57" i="7" s="1"/>
  <c r="C56" i="7"/>
  <c r="C57" i="7" s="1"/>
  <c r="B56" i="7"/>
  <c r="B57" i="7" s="1"/>
  <c r="A56" i="7"/>
  <c r="A57" i="7" s="1"/>
  <c r="AV55" i="7"/>
  <c r="AT55" i="7"/>
  <c r="H53" i="7"/>
  <c r="H54" i="7" s="1"/>
  <c r="G53" i="7"/>
  <c r="G54" i="7" s="1"/>
  <c r="F53" i="7"/>
  <c r="F54" i="7" s="1"/>
  <c r="E53" i="7"/>
  <c r="E54" i="7" s="1"/>
  <c r="D53" i="7"/>
  <c r="D54" i="7" s="1"/>
  <c r="C53" i="7"/>
  <c r="C54" i="7" s="1"/>
  <c r="B53" i="7"/>
  <c r="B54" i="7" s="1"/>
  <c r="A53" i="7"/>
  <c r="A54" i="7" s="1"/>
  <c r="AV52" i="7"/>
  <c r="AT52" i="7"/>
  <c r="H50" i="7"/>
  <c r="H51" i="7" s="1"/>
  <c r="G50" i="7"/>
  <c r="G51" i="7" s="1"/>
  <c r="F50" i="7"/>
  <c r="F51" i="7" s="1"/>
  <c r="E50" i="7"/>
  <c r="E51" i="7" s="1"/>
  <c r="D50" i="7"/>
  <c r="D51" i="7" s="1"/>
  <c r="C50" i="7"/>
  <c r="C51" i="7" s="1"/>
  <c r="B50" i="7"/>
  <c r="B51" i="7" s="1"/>
  <c r="A50" i="7"/>
  <c r="A51" i="7" s="1"/>
  <c r="AV49" i="7"/>
  <c r="AT49" i="7"/>
  <c r="H47" i="7"/>
  <c r="H48" i="7" s="1"/>
  <c r="G47" i="7"/>
  <c r="G48" i="7" s="1"/>
  <c r="F47" i="7"/>
  <c r="F48" i="7" s="1"/>
  <c r="E47" i="7"/>
  <c r="E48" i="7" s="1"/>
  <c r="D47" i="7"/>
  <c r="D48" i="7" s="1"/>
  <c r="C47" i="7"/>
  <c r="C48" i="7" s="1"/>
  <c r="B47" i="7"/>
  <c r="B48" i="7" s="1"/>
  <c r="A47" i="7"/>
  <c r="A48" i="7" s="1"/>
  <c r="AV46" i="7"/>
  <c r="AT46" i="7"/>
  <c r="H44" i="7"/>
  <c r="H45" i="7" s="1"/>
  <c r="G44" i="7"/>
  <c r="G45" i="7" s="1"/>
  <c r="F44" i="7"/>
  <c r="F45" i="7" s="1"/>
  <c r="E44" i="7"/>
  <c r="E45" i="7" s="1"/>
  <c r="D44" i="7"/>
  <c r="D45" i="7" s="1"/>
  <c r="C44" i="7"/>
  <c r="C45" i="7" s="1"/>
  <c r="B44" i="7"/>
  <c r="B45" i="7" s="1"/>
  <c r="A44" i="7"/>
  <c r="A45" i="7" s="1"/>
  <c r="AV43" i="7"/>
  <c r="AT43" i="7"/>
  <c r="H41" i="7"/>
  <c r="H42" i="7" s="1"/>
  <c r="G41" i="7"/>
  <c r="G42" i="7" s="1"/>
  <c r="F41" i="7"/>
  <c r="F42" i="7" s="1"/>
  <c r="E41" i="7"/>
  <c r="E42" i="7" s="1"/>
  <c r="D41" i="7"/>
  <c r="D42" i="7" s="1"/>
  <c r="C41" i="7"/>
  <c r="C42" i="7" s="1"/>
  <c r="B41" i="7"/>
  <c r="B42" i="7" s="1"/>
  <c r="A41" i="7"/>
  <c r="A42" i="7" s="1"/>
  <c r="AV40" i="7"/>
  <c r="AT40" i="7"/>
  <c r="H38" i="7"/>
  <c r="H39" i="7" s="1"/>
  <c r="G38" i="7"/>
  <c r="G39" i="7" s="1"/>
  <c r="F38" i="7"/>
  <c r="F39" i="7" s="1"/>
  <c r="E38" i="7"/>
  <c r="E39" i="7" s="1"/>
  <c r="D38" i="7"/>
  <c r="D39" i="7" s="1"/>
  <c r="C38" i="7"/>
  <c r="C39" i="7" s="1"/>
  <c r="B38" i="7"/>
  <c r="B39" i="7" s="1"/>
  <c r="A38" i="7"/>
  <c r="A39" i="7" s="1"/>
  <c r="AV37" i="7"/>
  <c r="AT37" i="7"/>
  <c r="H35" i="7"/>
  <c r="H36" i="7" s="1"/>
  <c r="G35" i="7"/>
  <c r="G36" i="7" s="1"/>
  <c r="F35" i="7"/>
  <c r="F36" i="7" s="1"/>
  <c r="E35" i="7"/>
  <c r="E36" i="7" s="1"/>
  <c r="D35" i="7"/>
  <c r="D36" i="7" s="1"/>
  <c r="C35" i="7"/>
  <c r="C36" i="7" s="1"/>
  <c r="B35" i="7"/>
  <c r="B36" i="7" s="1"/>
  <c r="A35" i="7"/>
  <c r="A36" i="7" s="1"/>
  <c r="AV34" i="7"/>
  <c r="AT34" i="7"/>
  <c r="H32" i="7"/>
  <c r="H33" i="7" s="1"/>
  <c r="G32" i="7"/>
  <c r="G33" i="7" s="1"/>
  <c r="F32" i="7"/>
  <c r="F33" i="7" s="1"/>
  <c r="E32" i="7"/>
  <c r="E33" i="7" s="1"/>
  <c r="D32" i="7"/>
  <c r="D33" i="7" s="1"/>
  <c r="C32" i="7"/>
  <c r="C33" i="7" s="1"/>
  <c r="B32" i="7"/>
  <c r="B33" i="7" s="1"/>
  <c r="A32" i="7"/>
  <c r="A33" i="7" s="1"/>
  <c r="AV31" i="7"/>
  <c r="AT31" i="7"/>
  <c r="H29" i="7"/>
  <c r="H30" i="7" s="1"/>
  <c r="G29" i="7"/>
  <c r="G30" i="7" s="1"/>
  <c r="F29" i="7"/>
  <c r="F30" i="7" s="1"/>
  <c r="E29" i="7"/>
  <c r="E30" i="7" s="1"/>
  <c r="D29" i="7"/>
  <c r="D30" i="7" s="1"/>
  <c r="C29" i="7"/>
  <c r="C30" i="7" s="1"/>
  <c r="B29" i="7"/>
  <c r="B30" i="7" s="1"/>
  <c r="A29" i="7"/>
  <c r="A30" i="7" s="1"/>
  <c r="H26" i="7"/>
  <c r="H27" i="7" s="1"/>
  <c r="G26" i="7"/>
  <c r="G27" i="7" s="1"/>
  <c r="F26" i="7"/>
  <c r="F27" i="7" s="1"/>
  <c r="E26" i="7"/>
  <c r="E27" i="7" s="1"/>
  <c r="D26" i="7"/>
  <c r="D27" i="7" s="1"/>
  <c r="C26" i="7"/>
  <c r="C27" i="7" s="1"/>
  <c r="B26" i="7"/>
  <c r="B27" i="7" s="1"/>
  <c r="A26" i="7"/>
  <c r="A27" i="7" s="1"/>
  <c r="AV25" i="7"/>
  <c r="AT25" i="7"/>
  <c r="H23" i="7"/>
  <c r="H24" i="7" s="1"/>
  <c r="G23" i="7"/>
  <c r="G24" i="7" s="1"/>
  <c r="F23" i="7"/>
  <c r="F24" i="7" s="1"/>
  <c r="E23" i="7"/>
  <c r="E24" i="7" s="1"/>
  <c r="D23" i="7"/>
  <c r="D24" i="7" s="1"/>
  <c r="C23" i="7"/>
  <c r="C24" i="7" s="1"/>
  <c r="B23" i="7"/>
  <c r="B24" i="7" s="1"/>
  <c r="A23" i="7"/>
  <c r="A24" i="7" s="1"/>
  <c r="AV22" i="7"/>
  <c r="AT22" i="7"/>
  <c r="H20" i="7"/>
  <c r="H21" i="7" s="1"/>
  <c r="G20" i="7"/>
  <c r="G21" i="7" s="1"/>
  <c r="F20" i="7"/>
  <c r="F21" i="7" s="1"/>
  <c r="E20" i="7"/>
  <c r="E21" i="7" s="1"/>
  <c r="D20" i="7"/>
  <c r="D21" i="7" s="1"/>
  <c r="C20" i="7"/>
  <c r="C21" i="7" s="1"/>
  <c r="B20" i="7"/>
  <c r="B21" i="7" s="1"/>
  <c r="A20" i="7"/>
  <c r="A21" i="7" s="1"/>
  <c r="AV19" i="7"/>
  <c r="AT19" i="7"/>
  <c r="H17" i="7"/>
  <c r="H18" i="7" s="1"/>
  <c r="G17" i="7"/>
  <c r="G18" i="7" s="1"/>
  <c r="F17" i="7"/>
  <c r="F18" i="7" s="1"/>
  <c r="E17" i="7"/>
  <c r="E18" i="7" s="1"/>
  <c r="D17" i="7"/>
  <c r="D18" i="7" s="1"/>
  <c r="C17" i="7"/>
  <c r="C18" i="7" s="1"/>
  <c r="B17" i="7"/>
  <c r="B18" i="7" s="1"/>
  <c r="A17" i="7"/>
  <c r="A18" i="7" s="1"/>
  <c r="AV16" i="7"/>
  <c r="AT16" i="7"/>
  <c r="H14" i="7"/>
  <c r="H15" i="7" s="1"/>
  <c r="G14" i="7"/>
  <c r="G15" i="7" s="1"/>
  <c r="F14" i="7"/>
  <c r="F15" i="7" s="1"/>
  <c r="E14" i="7"/>
  <c r="E15" i="7" s="1"/>
  <c r="D14" i="7"/>
  <c r="D15" i="7" s="1"/>
  <c r="C14" i="7"/>
  <c r="C15" i="7" s="1"/>
  <c r="B14" i="7"/>
  <c r="B15" i="7" s="1"/>
  <c r="A14" i="7"/>
  <c r="A15" i="7" s="1"/>
  <c r="AV13" i="7"/>
  <c r="AT13" i="7"/>
  <c r="H11" i="7"/>
  <c r="H12" i="7" s="1"/>
  <c r="G11" i="7"/>
  <c r="G12" i="7" s="1"/>
  <c r="F11" i="7"/>
  <c r="F12" i="7" s="1"/>
  <c r="E11" i="7"/>
  <c r="E12" i="7" s="1"/>
  <c r="D11" i="7"/>
  <c r="D12" i="7" s="1"/>
  <c r="C11" i="7"/>
  <c r="C12" i="7" s="1"/>
  <c r="B11" i="7"/>
  <c r="B12" i="7" s="1"/>
  <c r="A11" i="7"/>
  <c r="A12" i="7" s="1"/>
  <c r="AV10" i="7"/>
  <c r="AT10" i="7"/>
  <c r="H8" i="7"/>
  <c r="H9" i="7" s="1"/>
  <c r="G8" i="7"/>
  <c r="G9" i="7" s="1"/>
  <c r="F8" i="7"/>
  <c r="F9" i="7" s="1"/>
  <c r="E8" i="7"/>
  <c r="E9" i="7" s="1"/>
  <c r="D8" i="7"/>
  <c r="D9" i="7" s="1"/>
  <c r="C8" i="7"/>
  <c r="C9" i="7" s="1"/>
  <c r="B8" i="7"/>
  <c r="B9" i="7" s="1"/>
  <c r="A8" i="7"/>
  <c r="A9" i="7" s="1"/>
  <c r="AV7" i="7"/>
  <c r="AT7" i="7"/>
  <c r="H5" i="7"/>
  <c r="H6" i="7" s="1"/>
  <c r="G5" i="7"/>
  <c r="G6" i="7" s="1"/>
  <c r="F5" i="7"/>
  <c r="F6" i="7" s="1"/>
  <c r="E5" i="7"/>
  <c r="E6" i="7" s="1"/>
  <c r="D5" i="7"/>
  <c r="D6" i="7" s="1"/>
  <c r="C5" i="7"/>
  <c r="C6" i="7" s="1"/>
  <c r="B5" i="7"/>
  <c r="B6" i="7" s="1"/>
  <c r="A5" i="7"/>
  <c r="A6" i="7" s="1"/>
  <c r="AV4" i="7"/>
  <c r="AT4" i="7"/>
  <c r="AC1" i="7"/>
  <c r="AB1" i="7"/>
  <c r="AC168" i="7" s="1"/>
  <c r="AC64" i="7" l="1"/>
  <c r="AC44" i="7"/>
  <c r="AC169" i="7"/>
  <c r="AC94" i="7"/>
  <c r="AC183" i="7"/>
  <c r="AC112" i="7"/>
  <c r="AC81" i="7"/>
  <c r="AC184" i="7"/>
  <c r="AC22" i="7"/>
  <c r="AC40" i="7"/>
  <c r="AC51" i="7"/>
  <c r="AC82" i="7"/>
  <c r="AC130" i="7"/>
  <c r="AC145" i="7"/>
  <c r="AC159" i="7"/>
  <c r="AC186" i="7"/>
  <c r="AC9" i="7"/>
  <c r="AC52" i="7"/>
  <c r="AC66" i="7"/>
  <c r="AC97" i="7"/>
  <c r="AC115" i="7"/>
  <c r="AC148" i="7"/>
  <c r="AC160" i="7"/>
  <c r="AC172" i="7"/>
  <c r="AC187" i="7"/>
  <c r="AC10" i="7"/>
  <c r="AC67" i="7"/>
  <c r="AC25" i="7"/>
  <c r="AC43" i="7"/>
  <c r="AC47" i="7"/>
  <c r="AC70" i="7"/>
  <c r="AC84" i="7"/>
  <c r="AC132" i="7"/>
  <c r="AC54" i="7"/>
  <c r="AC85" i="7"/>
  <c r="AC100" i="7"/>
  <c r="AC118" i="7"/>
  <c r="AC133" i="7"/>
  <c r="AC150" i="7"/>
  <c r="AC174" i="7"/>
  <c r="AC190" i="7"/>
  <c r="AC12" i="7"/>
  <c r="AC55" i="7"/>
  <c r="AC151" i="7"/>
  <c r="AC162" i="7"/>
  <c r="AC175" i="7"/>
  <c r="AC13" i="7"/>
  <c r="AC28" i="7"/>
  <c r="AC73" i="7"/>
  <c r="AC163" i="7"/>
  <c r="AC31" i="7"/>
  <c r="AC45" i="7"/>
  <c r="AC87" i="7"/>
  <c r="AC103" i="7"/>
  <c r="AC121" i="7"/>
  <c r="AC136" i="7"/>
  <c r="AC193" i="7"/>
  <c r="AC8" i="7"/>
  <c r="AC46" i="7"/>
  <c r="AC58" i="7"/>
  <c r="AC88" i="7"/>
  <c r="AC153" i="7"/>
  <c r="AC178" i="7"/>
  <c r="AC4" i="7"/>
  <c r="AC16" i="7"/>
  <c r="AC76" i="7"/>
  <c r="AC154" i="7"/>
  <c r="AC165" i="7"/>
  <c r="AC34" i="7"/>
  <c r="AC106" i="7"/>
  <c r="AC124" i="7"/>
  <c r="AC139" i="7"/>
  <c r="AC166" i="7"/>
  <c r="AC195" i="7"/>
  <c r="AC61" i="7"/>
  <c r="AC91" i="7"/>
  <c r="AC109" i="7"/>
  <c r="AC181" i="7"/>
  <c r="AC196" i="7"/>
  <c r="AC6" i="7"/>
  <c r="AC18" i="7"/>
  <c r="AC48" i="7"/>
  <c r="AC79" i="7"/>
  <c r="AC156" i="7"/>
  <c r="AC161" i="7"/>
  <c r="AC7" i="7"/>
  <c r="AC19" i="7"/>
  <c r="AC37" i="7"/>
  <c r="AC49" i="7"/>
  <c r="AC127" i="7"/>
  <c r="AC142" i="7"/>
  <c r="AC157" i="7"/>
  <c r="AA1" i="6" l="1"/>
  <c r="AC4" i="6"/>
  <c r="AC306" i="6"/>
  <c r="AC304" i="6"/>
  <c r="AC303" i="6"/>
  <c r="AC302" i="6"/>
  <c r="AC301" i="6"/>
  <c r="AC300" i="6"/>
  <c r="AC299" i="6"/>
  <c r="AC298" i="6"/>
  <c r="AC297" i="6"/>
  <c r="AC296" i="6"/>
  <c r="AC295" i="6"/>
  <c r="AC294" i="6"/>
  <c r="AC293" i="6"/>
  <c r="AC292" i="6"/>
  <c r="AC291" i="6"/>
  <c r="AC290" i="6"/>
  <c r="AC289" i="6"/>
  <c r="AC288" i="6"/>
  <c r="AC287" i="6"/>
  <c r="AC286" i="6"/>
  <c r="AC285" i="6"/>
  <c r="AC284" i="6"/>
  <c r="AC283" i="6"/>
  <c r="AC282" i="6"/>
  <c r="AC281" i="6"/>
  <c r="AC280" i="6"/>
  <c r="AC279" i="6"/>
  <c r="AC278" i="6"/>
  <c r="AC277" i="6"/>
  <c r="AC276" i="6"/>
  <c r="AC275" i="6"/>
  <c r="AC274" i="6"/>
  <c r="AC273" i="6"/>
  <c r="AC272" i="6"/>
  <c r="AC271" i="6"/>
  <c r="AC270" i="6"/>
  <c r="AC269" i="6"/>
  <c r="AC268" i="6"/>
  <c r="AC267" i="6"/>
  <c r="AC266" i="6"/>
  <c r="AC265" i="6"/>
  <c r="AC264" i="6"/>
  <c r="AC263" i="6"/>
  <c r="AC262" i="6"/>
  <c r="AC261" i="6"/>
  <c r="AC260" i="6"/>
  <c r="AC259" i="6"/>
  <c r="AC258" i="6"/>
  <c r="AC257" i="6"/>
  <c r="AC256" i="6"/>
  <c r="AC255" i="6"/>
  <c r="AC254" i="6"/>
  <c r="AC253" i="6"/>
  <c r="AC252" i="6"/>
  <c r="AC251" i="6"/>
  <c r="AC250" i="6"/>
  <c r="AC249" i="6"/>
  <c r="AC248" i="6"/>
  <c r="AC247" i="6"/>
  <c r="AC246" i="6"/>
  <c r="AC245" i="6"/>
  <c r="AC244" i="6"/>
  <c r="AC243" i="6"/>
  <c r="AC242" i="6"/>
  <c r="AC241" i="6"/>
  <c r="AC240" i="6"/>
  <c r="AC239" i="6"/>
  <c r="AC238" i="6"/>
  <c r="AC237" i="6"/>
  <c r="AC236" i="6"/>
  <c r="AC235" i="6"/>
  <c r="AC234" i="6"/>
  <c r="AC233" i="6"/>
  <c r="AC232" i="6"/>
  <c r="AC231" i="6"/>
  <c r="AC230" i="6"/>
  <c r="AC229" i="6"/>
  <c r="AC228" i="6"/>
  <c r="AC227" i="6"/>
  <c r="AC226" i="6"/>
  <c r="AC225" i="6"/>
  <c r="AC224" i="6"/>
  <c r="AC223" i="6"/>
  <c r="AC222" i="6"/>
  <c r="AC221" i="6"/>
  <c r="AC220" i="6"/>
  <c r="AC219" i="6"/>
  <c r="AC218" i="6"/>
  <c r="AC217" i="6"/>
  <c r="AC216" i="6"/>
  <c r="AC215" i="6"/>
  <c r="AC214" i="6"/>
  <c r="AC213" i="6"/>
  <c r="AC212" i="6"/>
  <c r="AC211" i="6"/>
  <c r="AC210" i="6"/>
  <c r="AC209" i="6"/>
  <c r="AC208" i="6"/>
  <c r="AC207" i="6"/>
  <c r="AC206" i="6"/>
  <c r="AC205" i="6"/>
  <c r="AC204" i="6"/>
  <c r="AC203" i="6"/>
  <c r="AC202" i="6"/>
  <c r="AC201" i="6"/>
  <c r="AC199" i="6"/>
  <c r="AC198" i="6"/>
  <c r="AC196" i="6"/>
  <c r="AC195" i="6"/>
  <c r="AC194" i="6"/>
  <c r="AC193" i="6"/>
  <c r="AC192" i="6"/>
  <c r="AC191" i="6"/>
  <c r="AC190" i="6"/>
  <c r="AC189" i="6"/>
  <c r="AC188" i="6"/>
  <c r="AC187" i="6"/>
  <c r="AC186" i="6"/>
  <c r="AC185" i="6"/>
  <c r="AC184" i="6"/>
  <c r="AC183" i="6"/>
  <c r="AC182" i="6"/>
  <c r="AC181" i="6"/>
  <c r="AC180" i="6"/>
  <c r="AC179" i="6"/>
  <c r="AC178" i="6"/>
  <c r="AC177" i="6"/>
  <c r="AC176" i="6"/>
  <c r="AC175" i="6"/>
  <c r="AC174" i="6"/>
  <c r="AC172" i="6"/>
  <c r="AC171" i="6"/>
  <c r="AC169" i="6"/>
  <c r="AC168" i="6"/>
  <c r="AC166" i="6"/>
  <c r="AC165" i="6"/>
  <c r="AC164" i="6"/>
  <c r="AC163" i="6"/>
  <c r="AC162" i="6"/>
  <c r="AC161" i="6"/>
  <c r="AC160" i="6"/>
  <c r="AC159" i="6"/>
  <c r="AC158" i="6"/>
  <c r="AC157" i="6"/>
  <c r="AC156" i="6"/>
  <c r="AC155" i="6"/>
  <c r="AC154" i="6"/>
  <c r="AC153" i="6"/>
  <c r="AC152" i="6"/>
  <c r="AC151" i="6"/>
  <c r="AC150" i="6"/>
  <c r="AC149" i="6"/>
  <c r="AC148" i="6"/>
  <c r="AC147" i="6"/>
  <c r="AC146" i="6"/>
  <c r="AC145" i="6"/>
  <c r="AC144" i="6"/>
  <c r="AC143" i="6"/>
  <c r="AC142" i="6"/>
  <c r="AC141" i="6"/>
  <c r="AC140" i="6"/>
  <c r="AC139" i="6"/>
  <c r="AC138" i="6"/>
  <c r="AC137" i="6"/>
  <c r="AC136" i="6"/>
  <c r="AC135" i="6"/>
  <c r="AC134" i="6"/>
  <c r="AC133" i="6"/>
  <c r="AC132" i="6"/>
  <c r="AC131" i="6"/>
  <c r="AC130" i="6"/>
  <c r="AC129" i="6"/>
  <c r="AC128" i="6"/>
  <c r="AC127" i="6"/>
  <c r="AC126" i="6"/>
  <c r="AC125" i="6"/>
  <c r="AC124" i="6"/>
  <c r="AC123" i="6"/>
  <c r="AC122" i="6"/>
  <c r="AC121" i="6"/>
  <c r="AC120" i="6"/>
  <c r="AC118" i="6"/>
  <c r="AC117" i="6"/>
  <c r="AC115" i="6"/>
  <c r="AC114" i="6"/>
  <c r="AC113" i="6"/>
  <c r="AC112" i="6"/>
  <c r="AC111" i="6"/>
  <c r="AC110" i="6"/>
  <c r="AC109" i="6"/>
  <c r="AC108" i="6"/>
  <c r="AC107" i="6"/>
  <c r="AC106" i="6"/>
  <c r="AC105" i="6"/>
  <c r="AC104" i="6"/>
  <c r="AC103" i="6"/>
  <c r="AC102" i="6"/>
  <c r="AC101" i="6"/>
  <c r="AC100" i="6"/>
  <c r="AC99" i="6"/>
  <c r="AC98" i="6"/>
  <c r="AC97" i="6"/>
  <c r="AC96" i="6"/>
  <c r="AC95" i="6"/>
  <c r="AC94" i="6"/>
  <c r="AC93" i="6"/>
  <c r="AC92" i="6"/>
  <c r="AC91" i="6"/>
  <c r="AC90" i="6"/>
  <c r="AC89" i="6"/>
  <c r="AC88" i="6"/>
  <c r="AC87" i="6"/>
  <c r="AC86" i="6"/>
  <c r="AC85" i="6"/>
  <c r="AC84" i="6"/>
  <c r="AC83" i="6"/>
  <c r="AC82" i="6"/>
  <c r="AC81" i="6"/>
  <c r="AC80" i="6"/>
  <c r="AC79" i="6"/>
  <c r="AC78" i="6"/>
  <c r="AC77" i="6"/>
  <c r="AC76" i="6"/>
  <c r="AC75" i="6"/>
  <c r="AC74" i="6"/>
  <c r="AC73" i="6"/>
  <c r="AC72" i="6"/>
  <c r="AC71" i="6"/>
  <c r="AC70" i="6"/>
  <c r="AC69" i="6"/>
  <c r="AC68" i="6"/>
  <c r="AC67" i="6"/>
  <c r="AC66" i="6"/>
  <c r="AC64" i="6"/>
  <c r="AC63" i="6"/>
  <c r="AC62" i="6"/>
  <c r="AC61" i="6"/>
  <c r="AC60" i="6"/>
  <c r="AC59" i="6"/>
  <c r="AC58" i="6"/>
  <c r="AC57" i="6"/>
  <c r="AC56" i="6"/>
  <c r="AC55" i="6"/>
  <c r="AC54" i="6"/>
  <c r="AC53" i="6"/>
  <c r="AC52" i="6"/>
  <c r="AC51" i="6"/>
  <c r="AC50" i="6"/>
  <c r="AC49" i="6"/>
  <c r="AC48" i="6"/>
  <c r="AC47" i="6"/>
  <c r="AC46" i="6"/>
  <c r="AC45" i="6"/>
  <c r="AC44" i="6"/>
  <c r="AC43" i="6"/>
  <c r="AC42" i="6"/>
  <c r="AC41" i="6"/>
  <c r="AC40" i="6"/>
  <c r="AC39" i="6"/>
  <c r="AC38" i="6"/>
  <c r="AC37" i="6"/>
  <c r="AC36" i="6"/>
  <c r="AC35" i="6"/>
  <c r="AC34" i="6"/>
  <c r="AC33" i="6"/>
  <c r="AC32" i="6"/>
  <c r="AC31" i="6"/>
  <c r="AC30" i="6"/>
  <c r="AC29" i="6"/>
  <c r="AC28" i="6"/>
  <c r="AC27" i="6"/>
  <c r="AC26" i="6"/>
  <c r="AC25" i="6"/>
  <c r="AC24" i="6"/>
  <c r="AC23" i="6"/>
  <c r="AC22" i="6"/>
  <c r="AC21" i="6"/>
  <c r="AC19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Q17" i="5" l="1"/>
  <c r="AQ16" i="5"/>
  <c r="AQ15" i="5"/>
  <c r="AQ14" i="5"/>
  <c r="AQ13" i="5"/>
  <c r="AQ12" i="5"/>
  <c r="AQ11" i="5"/>
  <c r="AQ10" i="5"/>
  <c r="AQ9" i="5"/>
  <c r="AQ8" i="5"/>
  <c r="AQ7" i="5"/>
  <c r="AQ6" i="5"/>
  <c r="AQ5" i="5"/>
  <c r="AQ4" i="5"/>
  <c r="AC1" i="5"/>
  <c r="AB1" i="5"/>
  <c r="AC13" i="5" s="1"/>
  <c r="AC8" i="5" l="1"/>
  <c r="AC16" i="5"/>
  <c r="AC7" i="5"/>
  <c r="AC10" i="5"/>
  <c r="AC17" i="5"/>
  <c r="AC9" i="5"/>
  <c r="AC14" i="5"/>
  <c r="AC15" i="5"/>
  <c r="AC6" i="5"/>
  <c r="AC11" i="5"/>
  <c r="AC12" i="5"/>
  <c r="AC4" i="5"/>
  <c r="AC5" i="5"/>
  <c r="AQ85" i="4" l="1"/>
  <c r="AQ84" i="4"/>
  <c r="AQ83" i="4"/>
  <c r="AQ82" i="4"/>
  <c r="AQ81" i="4"/>
  <c r="AQ80" i="4"/>
  <c r="AQ76" i="4"/>
  <c r="AQ75" i="4"/>
  <c r="AQ74" i="4"/>
  <c r="AQ70" i="4"/>
  <c r="AQ69" i="4"/>
  <c r="AQ68" i="4"/>
  <c r="AQ64" i="4"/>
  <c r="AQ63" i="4"/>
  <c r="AQ62" i="4"/>
  <c r="AQ61" i="4"/>
  <c r="AQ60" i="4"/>
  <c r="AQ59" i="4"/>
  <c r="AQ58" i="4"/>
  <c r="AQ57" i="4"/>
  <c r="AQ56" i="4"/>
  <c r="AQ55" i="4"/>
  <c r="AQ54" i="4"/>
  <c r="AQ53" i="4"/>
  <c r="AQ52" i="4"/>
  <c r="AQ51" i="4"/>
  <c r="AQ50" i="4"/>
  <c r="AQ46" i="4"/>
  <c r="AQ45" i="4"/>
  <c r="AQ44" i="4"/>
  <c r="AQ40" i="4"/>
  <c r="AQ39" i="4"/>
  <c r="AQ38" i="4"/>
  <c r="AQ37" i="4"/>
  <c r="AQ36" i="4"/>
  <c r="AQ35" i="4"/>
  <c r="AQ34" i="4"/>
  <c r="AQ33" i="4"/>
  <c r="AQ32" i="4"/>
  <c r="AQ31" i="4"/>
  <c r="AQ30" i="4"/>
  <c r="AQ29" i="4"/>
  <c r="AQ25" i="4"/>
  <c r="AQ24" i="4"/>
  <c r="AQ23" i="4"/>
  <c r="AQ19" i="4"/>
  <c r="AQ18" i="4"/>
  <c r="AQ17" i="4"/>
  <c r="AQ16" i="4"/>
  <c r="AQ15" i="4"/>
  <c r="AQ14" i="4"/>
  <c r="AQ13" i="4"/>
  <c r="AQ12" i="4"/>
  <c r="AQ11" i="4"/>
  <c r="AQ10" i="4"/>
  <c r="AQ9" i="4"/>
  <c r="AQ8" i="4"/>
  <c r="AQ7" i="4"/>
  <c r="AQ6" i="4"/>
  <c r="AQ5" i="4"/>
  <c r="AQ4" i="4"/>
  <c r="AC85" i="4"/>
  <c r="AC76" i="4"/>
  <c r="AC49" i="4" l="1"/>
  <c r="AC66" i="4"/>
  <c r="AC12" i="4"/>
  <c r="AC20" i="4"/>
  <c r="AC39" i="4"/>
  <c r="AC50" i="4"/>
  <c r="AC58" i="4"/>
  <c r="AC67" i="4"/>
  <c r="AC68" i="4"/>
  <c r="AC5" i="4"/>
  <c r="AC22" i="4"/>
  <c r="AC32" i="4"/>
  <c r="AC40" i="4"/>
  <c r="AC51" i="4"/>
  <c r="AC59" i="4"/>
  <c r="AC79" i="4"/>
  <c r="AC23" i="4"/>
  <c r="AC69" i="4"/>
  <c r="AC80" i="4"/>
  <c r="AC6" i="4"/>
  <c r="AC14" i="4"/>
  <c r="AC33" i="4"/>
  <c r="AC41" i="4"/>
  <c r="AC52" i="4"/>
  <c r="AC60" i="4"/>
  <c r="AC24" i="4"/>
  <c r="AC42" i="4"/>
  <c r="AC70" i="4"/>
  <c r="AC81" i="4"/>
  <c r="AC7" i="4"/>
  <c r="AC15" i="4"/>
  <c r="AC34" i="4"/>
  <c r="AC43" i="4"/>
  <c r="AC53" i="4"/>
  <c r="AC61" i="4"/>
  <c r="AC25" i="4"/>
  <c r="AC44" i="4"/>
  <c r="AC71" i="4"/>
  <c r="AC82" i="4"/>
  <c r="AC8" i="4"/>
  <c r="AC16" i="4"/>
  <c r="AC35" i="4"/>
  <c r="AC54" i="4"/>
  <c r="AC62" i="4"/>
  <c r="AC72" i="4"/>
  <c r="AC4" i="4"/>
  <c r="AC31" i="4"/>
  <c r="AC77" i="4"/>
  <c r="AC21" i="4"/>
  <c r="AC78" i="4"/>
  <c r="AC13" i="4"/>
  <c r="AC26" i="4"/>
  <c r="AC45" i="4"/>
  <c r="AC73" i="4"/>
  <c r="AC83" i="4"/>
  <c r="AC9" i="4"/>
  <c r="AC17" i="4"/>
  <c r="AC27" i="4"/>
  <c r="AC36" i="4"/>
  <c r="AC55" i="4"/>
  <c r="AC63" i="4"/>
  <c r="AC74" i="4"/>
  <c r="AC28" i="4"/>
  <c r="AC46" i="4"/>
  <c r="AC84" i="4"/>
  <c r="AC10" i="4"/>
  <c r="AC18" i="4"/>
  <c r="AC29" i="4"/>
  <c r="AC37" i="4"/>
  <c r="AC56" i="4"/>
  <c r="AC64" i="4"/>
  <c r="AC75" i="4"/>
  <c r="AC47" i="4"/>
  <c r="AC11" i="4"/>
  <c r="AC19" i="4"/>
  <c r="AC30" i="4"/>
  <c r="AC38" i="4"/>
  <c r="AC48" i="4"/>
  <c r="AC57" i="4"/>
  <c r="AC65" i="4"/>
  <c r="AQ157" i="3" l="1"/>
  <c r="AC157" i="3"/>
  <c r="AQ156" i="3"/>
  <c r="AC156" i="3"/>
  <c r="C156" i="3"/>
  <c r="C157" i="3" s="1"/>
  <c r="B156" i="3"/>
  <c r="B157" i="3" s="1"/>
  <c r="A156" i="3"/>
  <c r="A157" i="3" s="1"/>
  <c r="AQ155" i="3"/>
  <c r="AC155" i="3"/>
  <c r="AQ154" i="3"/>
  <c r="AC154" i="3"/>
  <c r="T154" i="3"/>
  <c r="T155" i="3" s="1"/>
  <c r="T156" i="3" s="1"/>
  <c r="T157" i="3" s="1"/>
  <c r="C154" i="3"/>
  <c r="B154" i="3"/>
  <c r="A154" i="3"/>
  <c r="AQ153" i="3"/>
  <c r="AC153" i="3"/>
  <c r="AC152" i="3"/>
  <c r="AC151" i="3"/>
  <c r="T151" i="3"/>
  <c r="T152" i="3" s="1"/>
  <c r="C151" i="3"/>
  <c r="C152" i="3" s="1"/>
  <c r="B151" i="3"/>
  <c r="B152" i="3" s="1"/>
  <c r="A151" i="3"/>
  <c r="A152" i="3" s="1"/>
  <c r="AC150" i="3"/>
  <c r="AQ149" i="3"/>
  <c r="AC149" i="3"/>
  <c r="AQ148" i="3"/>
  <c r="AC148" i="3"/>
  <c r="T148" i="3"/>
  <c r="T149" i="3" s="1"/>
  <c r="C148" i="3"/>
  <c r="C149" i="3" s="1"/>
  <c r="B148" i="3"/>
  <c r="B149" i="3" s="1"/>
  <c r="A148" i="3"/>
  <c r="A149" i="3" s="1"/>
  <c r="AQ147" i="3"/>
  <c r="AC147" i="3"/>
  <c r="AQ146" i="3"/>
  <c r="AC146" i="3"/>
  <c r="AQ145" i="3"/>
  <c r="AC145" i="3"/>
  <c r="T145" i="3"/>
  <c r="T146" i="3" s="1"/>
  <c r="C145" i="3"/>
  <c r="C146" i="3" s="1"/>
  <c r="B145" i="3"/>
  <c r="B146" i="3" s="1"/>
  <c r="A145" i="3"/>
  <c r="A146" i="3" s="1"/>
  <c r="AQ144" i="3"/>
  <c r="AC144" i="3"/>
  <c r="AQ143" i="3"/>
  <c r="AC143" i="3"/>
  <c r="AQ142" i="3"/>
  <c r="AC142" i="3"/>
  <c r="T142" i="3"/>
  <c r="T143" i="3" s="1"/>
  <c r="C142" i="3"/>
  <c r="C143" i="3" s="1"/>
  <c r="B142" i="3"/>
  <c r="B143" i="3" s="1"/>
  <c r="A142" i="3"/>
  <c r="A143" i="3" s="1"/>
  <c r="AQ141" i="3"/>
  <c r="AC141" i="3"/>
  <c r="AC140" i="3"/>
  <c r="AC139" i="3"/>
  <c r="T139" i="3"/>
  <c r="T140" i="3" s="1"/>
  <c r="C139" i="3"/>
  <c r="C140" i="3" s="1"/>
  <c r="B139" i="3"/>
  <c r="B140" i="3" s="1"/>
  <c r="A139" i="3"/>
  <c r="A140" i="3" s="1"/>
  <c r="AC138" i="3"/>
  <c r="AQ137" i="3"/>
  <c r="AC137" i="3"/>
  <c r="AQ136" i="3"/>
  <c r="AC136" i="3"/>
  <c r="T136" i="3"/>
  <c r="T137" i="3" s="1"/>
  <c r="C136" i="3"/>
  <c r="C137" i="3" s="1"/>
  <c r="B136" i="3"/>
  <c r="B137" i="3" s="1"/>
  <c r="A136" i="3"/>
  <c r="A137" i="3" s="1"/>
  <c r="AQ135" i="3"/>
  <c r="AC135" i="3"/>
  <c r="AQ134" i="3"/>
  <c r="AC134" i="3"/>
  <c r="AQ133" i="3"/>
  <c r="AC133" i="3"/>
  <c r="T133" i="3"/>
  <c r="T134" i="3" s="1"/>
  <c r="C133" i="3"/>
  <c r="C134" i="3" s="1"/>
  <c r="B133" i="3"/>
  <c r="B134" i="3" s="1"/>
  <c r="A133" i="3"/>
  <c r="A134" i="3" s="1"/>
  <c r="AQ132" i="3"/>
  <c r="AC132" i="3"/>
  <c r="AQ131" i="3"/>
  <c r="AC131" i="3"/>
  <c r="AQ130" i="3"/>
  <c r="AC130" i="3"/>
  <c r="T130" i="3"/>
  <c r="T131" i="3" s="1"/>
  <c r="C130" i="3"/>
  <c r="C131" i="3" s="1"/>
  <c r="B130" i="3"/>
  <c r="B131" i="3" s="1"/>
  <c r="A130" i="3"/>
  <c r="A131" i="3" s="1"/>
  <c r="AQ129" i="3"/>
  <c r="AC129" i="3"/>
  <c r="AQ128" i="3"/>
  <c r="AC128" i="3"/>
  <c r="AQ127" i="3"/>
  <c r="AC127" i="3"/>
  <c r="T127" i="3"/>
  <c r="T128" i="3" s="1"/>
  <c r="C127" i="3"/>
  <c r="C128" i="3" s="1"/>
  <c r="B127" i="3"/>
  <c r="B128" i="3" s="1"/>
  <c r="A127" i="3"/>
  <c r="A128" i="3" s="1"/>
  <c r="AQ126" i="3"/>
  <c r="AC126" i="3"/>
  <c r="AQ125" i="3"/>
  <c r="AC125" i="3"/>
  <c r="AQ124" i="3"/>
  <c r="AC124" i="3"/>
  <c r="T124" i="3"/>
  <c r="T125" i="3" s="1"/>
  <c r="C124" i="3"/>
  <c r="C125" i="3" s="1"/>
  <c r="B124" i="3"/>
  <c r="B125" i="3" s="1"/>
  <c r="A124" i="3"/>
  <c r="A125" i="3" s="1"/>
  <c r="AQ123" i="3"/>
  <c r="AC123" i="3"/>
  <c r="AQ122" i="3"/>
  <c r="AC122" i="3"/>
  <c r="AQ121" i="3"/>
  <c r="AC121" i="3"/>
  <c r="T121" i="3"/>
  <c r="T122" i="3" s="1"/>
  <c r="C121" i="3"/>
  <c r="C122" i="3" s="1"/>
  <c r="B121" i="3"/>
  <c r="B122" i="3" s="1"/>
  <c r="A121" i="3"/>
  <c r="A122" i="3" s="1"/>
  <c r="AQ120" i="3"/>
  <c r="AC120" i="3"/>
  <c r="AC119" i="3"/>
  <c r="AC118" i="3"/>
  <c r="T118" i="3"/>
  <c r="T119" i="3" s="1"/>
  <c r="C118" i="3"/>
  <c r="C119" i="3" s="1"/>
  <c r="B118" i="3"/>
  <c r="B119" i="3" s="1"/>
  <c r="A118" i="3"/>
  <c r="A119" i="3" s="1"/>
  <c r="AC117" i="3"/>
  <c r="AQ116" i="3"/>
  <c r="AC116" i="3"/>
  <c r="AQ115" i="3"/>
  <c r="AC115" i="3"/>
  <c r="T115" i="3"/>
  <c r="T116" i="3" s="1"/>
  <c r="C115" i="3"/>
  <c r="C116" i="3" s="1"/>
  <c r="B115" i="3"/>
  <c r="B116" i="3" s="1"/>
  <c r="A115" i="3"/>
  <c r="A116" i="3" s="1"/>
  <c r="AQ114" i="3"/>
  <c r="AC114" i="3"/>
  <c r="AC113" i="3"/>
  <c r="AC112" i="3"/>
  <c r="T112" i="3"/>
  <c r="T113" i="3" s="1"/>
  <c r="C112" i="3"/>
  <c r="C113" i="3" s="1"/>
  <c r="B112" i="3"/>
  <c r="B113" i="3" s="1"/>
  <c r="A112" i="3"/>
  <c r="A113" i="3" s="1"/>
  <c r="AC111" i="3"/>
  <c r="AQ110" i="3"/>
  <c r="AC110" i="3"/>
  <c r="AQ109" i="3"/>
  <c r="AC109" i="3"/>
  <c r="T109" i="3"/>
  <c r="T110" i="3" s="1"/>
  <c r="C109" i="3"/>
  <c r="C110" i="3" s="1"/>
  <c r="B109" i="3"/>
  <c r="B110" i="3" s="1"/>
  <c r="A109" i="3"/>
  <c r="A110" i="3" s="1"/>
  <c r="AQ108" i="3"/>
  <c r="AC108" i="3"/>
  <c r="AQ107" i="3"/>
  <c r="AC107" i="3"/>
  <c r="C107" i="3"/>
  <c r="B107" i="3"/>
  <c r="A107" i="3"/>
  <c r="AQ106" i="3"/>
  <c r="AC106" i="3"/>
  <c r="AQ105" i="3"/>
  <c r="AC105" i="3"/>
  <c r="AQ104" i="3"/>
  <c r="AC104" i="3"/>
  <c r="T104" i="3"/>
  <c r="C104" i="3"/>
  <c r="B104" i="3"/>
  <c r="A104" i="3"/>
  <c r="AQ103" i="3"/>
  <c r="AC103" i="3"/>
  <c r="AC102" i="3"/>
  <c r="AC101" i="3"/>
  <c r="T101" i="3"/>
  <c r="T102" i="3" s="1"/>
  <c r="C101" i="3"/>
  <c r="C102" i="3" s="1"/>
  <c r="B101" i="3"/>
  <c r="B102" i="3" s="1"/>
  <c r="A101" i="3"/>
  <c r="A102" i="3" s="1"/>
  <c r="AC100" i="3"/>
  <c r="AQ99" i="3"/>
  <c r="AC99" i="3"/>
  <c r="AQ98" i="3"/>
  <c r="AC98" i="3"/>
  <c r="T98" i="3"/>
  <c r="T99" i="3" s="1"/>
  <c r="C98" i="3"/>
  <c r="C99" i="3" s="1"/>
  <c r="B98" i="3"/>
  <c r="B99" i="3" s="1"/>
  <c r="A98" i="3"/>
  <c r="A99" i="3" s="1"/>
  <c r="AQ97" i="3"/>
  <c r="AC97" i="3"/>
  <c r="AC96" i="3"/>
  <c r="AC95" i="3"/>
  <c r="T95" i="3"/>
  <c r="T96" i="3" s="1"/>
  <c r="C95" i="3"/>
  <c r="C96" i="3" s="1"/>
  <c r="B95" i="3"/>
  <c r="B96" i="3" s="1"/>
  <c r="A95" i="3"/>
  <c r="A96" i="3" s="1"/>
  <c r="AC94" i="3"/>
  <c r="AQ93" i="3"/>
  <c r="AC93" i="3"/>
  <c r="AQ92" i="3"/>
  <c r="AC92" i="3"/>
  <c r="T92" i="3"/>
  <c r="T93" i="3" s="1"/>
  <c r="C92" i="3"/>
  <c r="C93" i="3" s="1"/>
  <c r="B92" i="3"/>
  <c r="B93" i="3" s="1"/>
  <c r="A92" i="3"/>
  <c r="A93" i="3" s="1"/>
  <c r="AQ91" i="3"/>
  <c r="AC91" i="3"/>
  <c r="AC90" i="3"/>
  <c r="AC89" i="3"/>
  <c r="T89" i="3"/>
  <c r="T90" i="3" s="1"/>
  <c r="C89" i="3"/>
  <c r="C90" i="3" s="1"/>
  <c r="B89" i="3"/>
  <c r="B90" i="3" s="1"/>
  <c r="A89" i="3"/>
  <c r="A90" i="3" s="1"/>
  <c r="AC88" i="3"/>
  <c r="AQ87" i="3"/>
  <c r="AC87" i="3"/>
  <c r="AQ86" i="3"/>
  <c r="AC86" i="3"/>
  <c r="T86" i="3"/>
  <c r="T87" i="3" s="1"/>
  <c r="C86" i="3"/>
  <c r="C87" i="3" s="1"/>
  <c r="B86" i="3"/>
  <c r="B87" i="3" s="1"/>
  <c r="A86" i="3"/>
  <c r="A87" i="3" s="1"/>
  <c r="AQ85" i="3"/>
  <c r="AC85" i="3"/>
  <c r="AQ84" i="3"/>
  <c r="AC84" i="3"/>
  <c r="AQ83" i="3"/>
  <c r="AC83" i="3"/>
  <c r="T83" i="3"/>
  <c r="T84" i="3" s="1"/>
  <c r="C83" i="3"/>
  <c r="C84" i="3" s="1"/>
  <c r="B83" i="3"/>
  <c r="B84" i="3" s="1"/>
  <c r="A83" i="3"/>
  <c r="A84" i="3" s="1"/>
  <c r="AQ82" i="3"/>
  <c r="AC82" i="3"/>
  <c r="AQ81" i="3"/>
  <c r="AC81" i="3"/>
  <c r="AQ80" i="3"/>
  <c r="AC80" i="3"/>
  <c r="T80" i="3"/>
  <c r="T81" i="3" s="1"/>
  <c r="C80" i="3"/>
  <c r="C81" i="3" s="1"/>
  <c r="B80" i="3"/>
  <c r="B81" i="3" s="1"/>
  <c r="A80" i="3"/>
  <c r="A81" i="3" s="1"/>
  <c r="AQ79" i="3"/>
  <c r="AC79" i="3"/>
  <c r="AQ78" i="3"/>
  <c r="AC78" i="3"/>
  <c r="AQ77" i="3"/>
  <c r="AC77" i="3"/>
  <c r="T77" i="3"/>
  <c r="T78" i="3" s="1"/>
  <c r="C77" i="3"/>
  <c r="C78" i="3" s="1"/>
  <c r="B77" i="3"/>
  <c r="B78" i="3" s="1"/>
  <c r="A77" i="3"/>
  <c r="A78" i="3" s="1"/>
  <c r="AQ76" i="3"/>
  <c r="AC76" i="3"/>
  <c r="AC75" i="3"/>
  <c r="AC74" i="3"/>
  <c r="T74" i="3"/>
  <c r="T75" i="3" s="1"/>
  <c r="C74" i="3"/>
  <c r="C75" i="3" s="1"/>
  <c r="B74" i="3"/>
  <c r="B75" i="3" s="1"/>
  <c r="A74" i="3"/>
  <c r="A75" i="3" s="1"/>
  <c r="AC73" i="3"/>
  <c r="AQ72" i="3"/>
  <c r="AC72" i="3"/>
  <c r="AQ71" i="3"/>
  <c r="AC71" i="3"/>
  <c r="T71" i="3"/>
  <c r="T72" i="3" s="1"/>
  <c r="C71" i="3"/>
  <c r="C72" i="3" s="1"/>
  <c r="B71" i="3"/>
  <c r="B72" i="3" s="1"/>
  <c r="A71" i="3"/>
  <c r="A72" i="3" s="1"/>
  <c r="AQ70" i="3"/>
  <c r="AC70" i="3"/>
  <c r="AC69" i="3"/>
  <c r="AC68" i="3"/>
  <c r="T68" i="3"/>
  <c r="T69" i="3" s="1"/>
  <c r="C68" i="3"/>
  <c r="C69" i="3" s="1"/>
  <c r="B68" i="3"/>
  <c r="B69" i="3" s="1"/>
  <c r="A68" i="3"/>
  <c r="A69" i="3" s="1"/>
  <c r="AC67" i="3"/>
  <c r="AQ66" i="3"/>
  <c r="AC66" i="3"/>
  <c r="AQ65" i="3"/>
  <c r="AC65" i="3"/>
  <c r="T65" i="3"/>
  <c r="T66" i="3" s="1"/>
  <c r="C65" i="3"/>
  <c r="C66" i="3" s="1"/>
  <c r="B65" i="3"/>
  <c r="B66" i="3" s="1"/>
  <c r="A65" i="3"/>
  <c r="A66" i="3" s="1"/>
  <c r="AQ64" i="3"/>
  <c r="AC64" i="3"/>
  <c r="AC63" i="3"/>
  <c r="AC62" i="3"/>
  <c r="T62" i="3"/>
  <c r="T63" i="3" s="1"/>
  <c r="C62" i="3"/>
  <c r="C63" i="3" s="1"/>
  <c r="B62" i="3"/>
  <c r="B63" i="3" s="1"/>
  <c r="A62" i="3"/>
  <c r="A63" i="3" s="1"/>
  <c r="AC61" i="3"/>
  <c r="AQ60" i="3"/>
  <c r="AC60" i="3"/>
  <c r="AQ59" i="3"/>
  <c r="AC59" i="3"/>
  <c r="T59" i="3"/>
  <c r="T60" i="3" s="1"/>
  <c r="C59" i="3"/>
  <c r="C60" i="3" s="1"/>
  <c r="B59" i="3"/>
  <c r="B60" i="3" s="1"/>
  <c r="A59" i="3"/>
  <c r="A60" i="3" s="1"/>
  <c r="AQ58" i="3"/>
  <c r="AC58" i="3"/>
  <c r="AQ57" i="3"/>
  <c r="AC57" i="3"/>
  <c r="AQ56" i="3"/>
  <c r="AC56" i="3"/>
  <c r="AQ55" i="3"/>
  <c r="AC55" i="3"/>
  <c r="T55" i="3"/>
  <c r="T56" i="3" s="1"/>
  <c r="C55" i="3"/>
  <c r="C56" i="3" s="1"/>
  <c r="B55" i="3"/>
  <c r="B56" i="3" s="1"/>
  <c r="A55" i="3"/>
  <c r="A56" i="3" s="1"/>
  <c r="AQ54" i="3"/>
  <c r="AC54" i="3"/>
  <c r="AQ53" i="3"/>
  <c r="AC53" i="3"/>
  <c r="AQ52" i="3"/>
  <c r="AC52" i="3"/>
  <c r="T52" i="3"/>
  <c r="T53" i="3" s="1"/>
  <c r="C52" i="3"/>
  <c r="C53" i="3" s="1"/>
  <c r="B52" i="3"/>
  <c r="B53" i="3" s="1"/>
  <c r="A52" i="3"/>
  <c r="A53" i="3" s="1"/>
  <c r="AQ51" i="3"/>
  <c r="AC51" i="3"/>
  <c r="AQ50" i="3"/>
  <c r="AC50" i="3"/>
  <c r="AQ49" i="3"/>
  <c r="AC49" i="3"/>
  <c r="T49" i="3"/>
  <c r="T50" i="3" s="1"/>
  <c r="C49" i="3"/>
  <c r="C50" i="3" s="1"/>
  <c r="B49" i="3"/>
  <c r="B50" i="3" s="1"/>
  <c r="A49" i="3"/>
  <c r="A50" i="3" s="1"/>
  <c r="AQ48" i="3"/>
  <c r="AC48" i="3"/>
  <c r="AC47" i="3"/>
  <c r="AC46" i="3"/>
  <c r="T46" i="3"/>
  <c r="T47" i="3" s="1"/>
  <c r="C46" i="3"/>
  <c r="C47" i="3" s="1"/>
  <c r="B46" i="3"/>
  <c r="B47" i="3" s="1"/>
  <c r="A46" i="3"/>
  <c r="A47" i="3" s="1"/>
  <c r="AC45" i="3"/>
  <c r="AQ44" i="3"/>
  <c r="AC44" i="3"/>
  <c r="AQ43" i="3"/>
  <c r="AC43" i="3"/>
  <c r="T43" i="3"/>
  <c r="T44" i="3" s="1"/>
  <c r="C43" i="3"/>
  <c r="C44" i="3" s="1"/>
  <c r="B43" i="3"/>
  <c r="B44" i="3" s="1"/>
  <c r="A43" i="3"/>
  <c r="A44" i="3" s="1"/>
  <c r="AQ42" i="3"/>
  <c r="AC42" i="3"/>
  <c r="AC41" i="3"/>
  <c r="AC40" i="3"/>
  <c r="T40" i="3"/>
  <c r="T41" i="3" s="1"/>
  <c r="C40" i="3"/>
  <c r="C41" i="3" s="1"/>
  <c r="B40" i="3"/>
  <c r="B41" i="3" s="1"/>
  <c r="A40" i="3"/>
  <c r="A41" i="3" s="1"/>
  <c r="AC39" i="3"/>
  <c r="AQ38" i="3"/>
  <c r="AC38" i="3"/>
  <c r="AQ37" i="3"/>
  <c r="AC37" i="3"/>
  <c r="T37" i="3"/>
  <c r="T38" i="3" s="1"/>
  <c r="C37" i="3"/>
  <c r="C38" i="3" s="1"/>
  <c r="B37" i="3"/>
  <c r="B38" i="3" s="1"/>
  <c r="A37" i="3"/>
  <c r="A38" i="3" s="1"/>
  <c r="AQ36" i="3"/>
  <c r="AC36" i="3"/>
  <c r="AQ35" i="3"/>
  <c r="AC35" i="3"/>
  <c r="AQ34" i="3"/>
  <c r="AC34" i="3"/>
  <c r="T34" i="3"/>
  <c r="T35" i="3" s="1"/>
  <c r="C34" i="3"/>
  <c r="C35" i="3" s="1"/>
  <c r="B34" i="3"/>
  <c r="B35" i="3" s="1"/>
  <c r="A34" i="3"/>
  <c r="A35" i="3" s="1"/>
  <c r="AQ33" i="3"/>
  <c r="AC33" i="3"/>
  <c r="AQ32" i="3"/>
  <c r="AC32" i="3"/>
  <c r="AQ31" i="3"/>
  <c r="AC31" i="3"/>
  <c r="T31" i="3"/>
  <c r="T32" i="3" s="1"/>
  <c r="C31" i="3"/>
  <c r="C32" i="3" s="1"/>
  <c r="B31" i="3"/>
  <c r="B32" i="3" s="1"/>
  <c r="A31" i="3"/>
  <c r="A32" i="3" s="1"/>
  <c r="AQ30" i="3"/>
  <c r="AC30" i="3"/>
  <c r="AQ29" i="3"/>
  <c r="AC29" i="3"/>
  <c r="AQ28" i="3"/>
  <c r="AC28" i="3"/>
  <c r="T28" i="3"/>
  <c r="T29" i="3" s="1"/>
  <c r="C28" i="3"/>
  <c r="C29" i="3" s="1"/>
  <c r="B28" i="3"/>
  <c r="B29" i="3" s="1"/>
  <c r="A28" i="3"/>
  <c r="A29" i="3" s="1"/>
  <c r="AQ27" i="3"/>
  <c r="AC27" i="3"/>
  <c r="AC26" i="3"/>
  <c r="AC25" i="3"/>
  <c r="T25" i="3"/>
  <c r="T26" i="3" s="1"/>
  <c r="C25" i="3"/>
  <c r="C26" i="3" s="1"/>
  <c r="B25" i="3"/>
  <c r="B26" i="3" s="1"/>
  <c r="A25" i="3"/>
  <c r="A26" i="3" s="1"/>
  <c r="AC24" i="3"/>
  <c r="AQ23" i="3"/>
  <c r="AC23" i="3"/>
  <c r="AQ22" i="3"/>
  <c r="AC22" i="3"/>
  <c r="T22" i="3"/>
  <c r="T23" i="3" s="1"/>
  <c r="C22" i="3"/>
  <c r="C23" i="3" s="1"/>
  <c r="B22" i="3"/>
  <c r="B23" i="3" s="1"/>
  <c r="A22" i="3"/>
  <c r="A23" i="3" s="1"/>
  <c r="AQ21" i="3"/>
  <c r="AC21" i="3"/>
  <c r="AC20" i="3"/>
  <c r="AC19" i="3"/>
  <c r="T19" i="3"/>
  <c r="T20" i="3" s="1"/>
  <c r="C19" i="3"/>
  <c r="C20" i="3" s="1"/>
  <c r="B19" i="3"/>
  <c r="B20" i="3" s="1"/>
  <c r="A19" i="3"/>
  <c r="A20" i="3" s="1"/>
  <c r="AC18" i="3"/>
  <c r="AQ17" i="3"/>
  <c r="AC17" i="3"/>
  <c r="AQ16" i="3"/>
  <c r="AC16" i="3"/>
  <c r="T16" i="3"/>
  <c r="T17" i="3" s="1"/>
  <c r="C16" i="3"/>
  <c r="C17" i="3" s="1"/>
  <c r="B16" i="3"/>
  <c r="B17" i="3" s="1"/>
  <c r="A16" i="3"/>
  <c r="A17" i="3" s="1"/>
  <c r="AQ15" i="3"/>
  <c r="AC15" i="3"/>
  <c r="AQ14" i="3"/>
  <c r="AC14" i="3"/>
  <c r="AQ13" i="3"/>
  <c r="AC13" i="3"/>
  <c r="AQ12" i="3"/>
  <c r="AC12" i="3"/>
  <c r="T12" i="3"/>
  <c r="T13" i="3" s="1"/>
  <c r="C12" i="3"/>
  <c r="C13" i="3" s="1"/>
  <c r="B12" i="3"/>
  <c r="B13" i="3" s="1"/>
  <c r="A12" i="3"/>
  <c r="A13" i="3" s="1"/>
  <c r="AQ11" i="3"/>
  <c r="AC11" i="3"/>
  <c r="AQ10" i="3"/>
  <c r="AC10" i="3"/>
  <c r="AQ9" i="3"/>
  <c r="AC9" i="3"/>
  <c r="T9" i="3"/>
  <c r="T10" i="3" s="1"/>
  <c r="C9" i="3"/>
  <c r="C10" i="3" s="1"/>
  <c r="B9" i="3"/>
  <c r="B10" i="3" s="1"/>
  <c r="A9" i="3"/>
  <c r="A10" i="3" s="1"/>
  <c r="AQ8" i="3"/>
  <c r="AC8" i="3"/>
  <c r="AQ7" i="3"/>
  <c r="AC7" i="3"/>
  <c r="AQ6" i="3"/>
  <c r="AC6" i="3"/>
  <c r="T6" i="3"/>
  <c r="T7" i="3" s="1"/>
  <c r="C6" i="3"/>
  <c r="C7" i="3" s="1"/>
  <c r="B6" i="3"/>
  <c r="B7" i="3" s="1"/>
  <c r="A6" i="3"/>
  <c r="A7" i="3" s="1"/>
  <c r="AQ5" i="3"/>
  <c r="AC5" i="3"/>
  <c r="AQ4" i="3"/>
  <c r="AC4" i="3"/>
  <c r="U170" i="2" l="1"/>
  <c r="T170" i="2"/>
  <c r="S170" i="2"/>
  <c r="U169" i="2"/>
  <c r="T169" i="2"/>
  <c r="S169" i="2"/>
  <c r="U168" i="2"/>
  <c r="T168" i="2"/>
  <c r="S168" i="2"/>
  <c r="U167" i="2"/>
  <c r="T167" i="2"/>
  <c r="S167" i="2"/>
  <c r="U163" i="2"/>
  <c r="T163" i="2"/>
  <c r="S163" i="2"/>
  <c r="U162" i="2"/>
  <c r="T162" i="2"/>
  <c r="S162" i="2"/>
  <c r="U161" i="2"/>
  <c r="T161" i="2"/>
  <c r="S161" i="2"/>
  <c r="U160" i="2"/>
  <c r="T160" i="2"/>
  <c r="S160" i="2"/>
  <c r="U159" i="2"/>
  <c r="T159" i="2"/>
  <c r="S159" i="2"/>
  <c r="U158" i="2"/>
  <c r="T158" i="2"/>
  <c r="S158" i="2"/>
  <c r="U157" i="2"/>
  <c r="T157" i="2"/>
  <c r="S157" i="2"/>
  <c r="U156" i="2"/>
  <c r="T156" i="2"/>
  <c r="S156" i="2"/>
  <c r="U155" i="2"/>
  <c r="T155" i="2"/>
  <c r="S155" i="2"/>
  <c r="U151" i="2"/>
  <c r="T151" i="2"/>
  <c r="S151" i="2"/>
  <c r="U150" i="2"/>
  <c r="T150" i="2"/>
  <c r="S150" i="2"/>
  <c r="U149" i="2"/>
  <c r="T149" i="2"/>
  <c r="S149" i="2"/>
  <c r="U148" i="2"/>
  <c r="T148" i="2"/>
  <c r="S148" i="2"/>
  <c r="U147" i="2"/>
  <c r="T147" i="2"/>
  <c r="S147" i="2"/>
  <c r="U146" i="2"/>
  <c r="T146" i="2"/>
  <c r="S146" i="2"/>
  <c r="U145" i="2"/>
  <c r="T145" i="2"/>
  <c r="S145" i="2"/>
  <c r="U144" i="2"/>
  <c r="T144" i="2"/>
  <c r="S144" i="2"/>
  <c r="U143" i="2"/>
  <c r="T143" i="2"/>
  <c r="S143" i="2"/>
  <c r="U142" i="2"/>
  <c r="T142" i="2"/>
  <c r="S142" i="2"/>
  <c r="U141" i="2"/>
  <c r="T141" i="2"/>
  <c r="S141" i="2"/>
  <c r="U140" i="2"/>
  <c r="T140" i="2"/>
  <c r="S140" i="2"/>
  <c r="U139" i="2"/>
  <c r="T139" i="2"/>
  <c r="S139" i="2"/>
  <c r="U138" i="2"/>
  <c r="T138" i="2"/>
  <c r="S138" i="2"/>
  <c r="U137" i="2"/>
  <c r="T137" i="2"/>
  <c r="S137" i="2"/>
  <c r="U136" i="2"/>
  <c r="T136" i="2"/>
  <c r="S136" i="2"/>
  <c r="U135" i="2"/>
  <c r="T135" i="2"/>
  <c r="S135" i="2"/>
  <c r="U134" i="2"/>
  <c r="T134" i="2"/>
  <c r="S134" i="2"/>
  <c r="U130" i="2"/>
  <c r="T130" i="2"/>
  <c r="S130" i="2"/>
  <c r="U129" i="2"/>
  <c r="T129" i="2"/>
  <c r="S129" i="2"/>
  <c r="U128" i="2"/>
  <c r="T128" i="2"/>
  <c r="S128" i="2"/>
  <c r="U124" i="2"/>
  <c r="T124" i="2"/>
  <c r="S124" i="2"/>
  <c r="U123" i="2"/>
  <c r="T123" i="2"/>
  <c r="S123" i="2"/>
  <c r="U122" i="2"/>
  <c r="T122" i="2"/>
  <c r="S122" i="2"/>
  <c r="U121" i="2"/>
  <c r="T121" i="2"/>
  <c r="S121" i="2"/>
  <c r="U120" i="2"/>
  <c r="T120" i="2"/>
  <c r="S120" i="2"/>
  <c r="U119" i="2"/>
  <c r="T119" i="2"/>
  <c r="S119" i="2"/>
  <c r="U118" i="2"/>
  <c r="T118" i="2"/>
  <c r="S118" i="2"/>
  <c r="U117" i="2"/>
  <c r="T117" i="2"/>
  <c r="S117" i="2"/>
  <c r="U116" i="2"/>
  <c r="T116" i="2"/>
  <c r="S116" i="2"/>
  <c r="U115" i="2"/>
  <c r="T115" i="2"/>
  <c r="S115" i="2"/>
  <c r="U114" i="2"/>
  <c r="T114" i="2"/>
  <c r="S114" i="2"/>
  <c r="U110" i="2"/>
  <c r="T110" i="2"/>
  <c r="S110" i="2"/>
  <c r="U109" i="2"/>
  <c r="T109" i="2"/>
  <c r="S109" i="2"/>
  <c r="U108" i="2"/>
  <c r="T108" i="2"/>
  <c r="S108" i="2"/>
  <c r="U104" i="2"/>
  <c r="T104" i="2"/>
  <c r="S104" i="2"/>
  <c r="U103" i="2"/>
  <c r="T103" i="2"/>
  <c r="S103" i="2"/>
  <c r="U102" i="2"/>
  <c r="T102" i="2"/>
  <c r="S102" i="2"/>
  <c r="U101" i="2"/>
  <c r="T101" i="2"/>
  <c r="S101" i="2"/>
  <c r="U100" i="2"/>
  <c r="T100" i="2"/>
  <c r="S100" i="2"/>
  <c r="U99" i="2"/>
  <c r="T99" i="2"/>
  <c r="S99" i="2"/>
  <c r="U95" i="2"/>
  <c r="T95" i="2"/>
  <c r="S95" i="2"/>
  <c r="U94" i="2"/>
  <c r="T94" i="2"/>
  <c r="S94" i="2"/>
  <c r="U93" i="2"/>
  <c r="T93" i="2"/>
  <c r="S93" i="2"/>
  <c r="U92" i="2"/>
  <c r="T92" i="2"/>
  <c r="S92" i="2"/>
  <c r="U91" i="2"/>
  <c r="T91" i="2"/>
  <c r="S91" i="2"/>
  <c r="U90" i="2"/>
  <c r="T90" i="2"/>
  <c r="S90" i="2"/>
  <c r="U89" i="2"/>
  <c r="T89" i="2"/>
  <c r="S89" i="2"/>
  <c r="U88" i="2"/>
  <c r="T88" i="2"/>
  <c r="S88" i="2"/>
  <c r="U87" i="2"/>
  <c r="T87" i="2"/>
  <c r="S87" i="2"/>
  <c r="U86" i="2"/>
  <c r="T86" i="2"/>
  <c r="S86" i="2"/>
  <c r="U85" i="2"/>
  <c r="T85" i="2"/>
  <c r="S85" i="2"/>
  <c r="U84" i="2"/>
  <c r="T84" i="2"/>
  <c r="S84" i="2"/>
  <c r="U80" i="2"/>
  <c r="T80" i="2"/>
  <c r="S80" i="2"/>
  <c r="U79" i="2"/>
  <c r="T79" i="2"/>
  <c r="S79" i="2"/>
  <c r="U78" i="2"/>
  <c r="T78" i="2"/>
  <c r="S78" i="2"/>
  <c r="U74" i="2"/>
  <c r="T74" i="2"/>
  <c r="S74" i="2"/>
  <c r="U73" i="2"/>
  <c r="T73" i="2"/>
  <c r="S73" i="2"/>
  <c r="U72" i="2"/>
  <c r="T72" i="2"/>
  <c r="S72" i="2"/>
  <c r="U68" i="2"/>
  <c r="T68" i="2"/>
  <c r="S68" i="2"/>
  <c r="U67" i="2"/>
  <c r="T67" i="2"/>
  <c r="S67" i="2"/>
  <c r="U66" i="2"/>
  <c r="T66" i="2"/>
  <c r="S66" i="2"/>
  <c r="U65" i="2"/>
  <c r="T65" i="2"/>
  <c r="S65" i="2"/>
  <c r="U64" i="2"/>
  <c r="T64" i="2"/>
  <c r="S64" i="2"/>
  <c r="U63" i="2"/>
  <c r="T63" i="2"/>
  <c r="S63" i="2"/>
  <c r="U62" i="2"/>
  <c r="T62" i="2"/>
  <c r="S62" i="2"/>
  <c r="U58" i="2"/>
  <c r="T58" i="2"/>
  <c r="S58" i="2"/>
  <c r="U57" i="2"/>
  <c r="T57" i="2"/>
  <c r="S57" i="2"/>
  <c r="U56" i="2"/>
  <c r="T56" i="2"/>
  <c r="S56" i="2"/>
  <c r="U55" i="2"/>
  <c r="T55" i="2"/>
  <c r="S55" i="2"/>
  <c r="U54" i="2"/>
  <c r="T54" i="2"/>
  <c r="S54" i="2"/>
  <c r="U53" i="2"/>
  <c r="T53" i="2"/>
  <c r="S53" i="2"/>
  <c r="U52" i="2"/>
  <c r="T52" i="2"/>
  <c r="S52" i="2"/>
  <c r="U51" i="2"/>
  <c r="T51" i="2"/>
  <c r="S51" i="2"/>
  <c r="U50" i="2"/>
  <c r="T50" i="2"/>
  <c r="S50" i="2"/>
  <c r="U46" i="2"/>
  <c r="T46" i="2"/>
  <c r="S46" i="2"/>
  <c r="U45" i="2"/>
  <c r="T45" i="2"/>
  <c r="S45" i="2"/>
  <c r="U44" i="2"/>
  <c r="T44" i="2"/>
  <c r="S44" i="2"/>
  <c r="U40" i="2"/>
  <c r="T40" i="2"/>
  <c r="S40" i="2"/>
  <c r="U39" i="2"/>
  <c r="T39" i="2"/>
  <c r="S39" i="2"/>
  <c r="U38" i="2"/>
  <c r="T38" i="2"/>
  <c r="S38" i="2"/>
  <c r="U37" i="2"/>
  <c r="T37" i="2"/>
  <c r="S37" i="2"/>
  <c r="U36" i="2"/>
  <c r="T36" i="2"/>
  <c r="S36" i="2"/>
  <c r="U35" i="2"/>
  <c r="T35" i="2"/>
  <c r="S35" i="2"/>
  <c r="U34" i="2"/>
  <c r="T34" i="2"/>
  <c r="S34" i="2"/>
  <c r="U33" i="2"/>
  <c r="T33" i="2"/>
  <c r="S33" i="2"/>
  <c r="U32" i="2"/>
  <c r="T32" i="2"/>
  <c r="S32" i="2"/>
  <c r="U31" i="2"/>
  <c r="T31" i="2"/>
  <c r="S31" i="2"/>
  <c r="U30" i="2"/>
  <c r="T30" i="2"/>
  <c r="S30" i="2"/>
  <c r="U29" i="2"/>
  <c r="T29" i="2"/>
  <c r="S29" i="2"/>
  <c r="U25" i="2"/>
  <c r="T25" i="2"/>
  <c r="S25" i="2"/>
  <c r="U24" i="2"/>
  <c r="T24" i="2"/>
  <c r="S24" i="2"/>
  <c r="U23" i="2"/>
  <c r="T23" i="2"/>
  <c r="S23" i="2"/>
  <c r="U19" i="2"/>
  <c r="T19" i="2"/>
  <c r="S19" i="2"/>
  <c r="U18" i="2"/>
  <c r="T18" i="2"/>
  <c r="S18" i="2"/>
  <c r="U17" i="2"/>
  <c r="T17" i="2"/>
  <c r="S17" i="2"/>
  <c r="U16" i="2"/>
  <c r="T16" i="2"/>
  <c r="S16" i="2"/>
  <c r="U15" i="2"/>
  <c r="T15" i="2"/>
  <c r="S15" i="2"/>
  <c r="U14" i="2"/>
  <c r="T14" i="2"/>
  <c r="S14" i="2"/>
  <c r="U13" i="2"/>
  <c r="T13" i="2"/>
  <c r="S13" i="2"/>
  <c r="U12" i="2"/>
  <c r="T12" i="2"/>
  <c r="S12" i="2"/>
  <c r="U11" i="2"/>
  <c r="T11" i="2"/>
  <c r="S11" i="2"/>
  <c r="U10" i="2"/>
  <c r="T10" i="2"/>
  <c r="S10" i="2"/>
  <c r="U9" i="2"/>
  <c r="T9" i="2"/>
  <c r="S9" i="2"/>
  <c r="U8" i="2"/>
  <c r="T8" i="2"/>
  <c r="S8" i="2"/>
  <c r="U7" i="2"/>
  <c r="T7" i="2"/>
  <c r="S7" i="2"/>
  <c r="U6" i="2"/>
  <c r="T6" i="2"/>
  <c r="S6" i="2"/>
  <c r="U5" i="2"/>
  <c r="T5" i="2"/>
  <c r="S5" i="2"/>
  <c r="U4" i="2"/>
  <c r="T4" i="2"/>
  <c r="S4" i="2"/>
  <c r="T2" i="2"/>
  <c r="S1" i="2"/>
  <c r="R1" i="2"/>
  <c r="AQ170" i="1"/>
  <c r="AQ169" i="1"/>
  <c r="AQ168" i="1"/>
  <c r="AQ167" i="1"/>
  <c r="AQ163" i="1"/>
  <c r="AQ162" i="1"/>
  <c r="AQ161" i="1"/>
  <c r="AQ160" i="1"/>
  <c r="AQ159" i="1"/>
  <c r="AQ158" i="1"/>
  <c r="AQ157" i="1"/>
  <c r="AQ156" i="1"/>
  <c r="AQ155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0" i="1"/>
  <c r="AQ129" i="1"/>
  <c r="AQ128" i="1"/>
  <c r="AQ124" i="1"/>
  <c r="AQ123" i="1"/>
  <c r="AQ122" i="1"/>
  <c r="AQ121" i="1"/>
  <c r="AQ120" i="1"/>
  <c r="AQ119" i="1"/>
  <c r="AQ118" i="1"/>
  <c r="AQ117" i="1"/>
  <c r="AQ116" i="1"/>
  <c r="AQ115" i="1"/>
  <c r="AQ114" i="1"/>
  <c r="AQ110" i="1"/>
  <c r="AQ109" i="1"/>
  <c r="AQ108" i="1"/>
  <c r="AQ104" i="1"/>
  <c r="AQ103" i="1"/>
  <c r="AQ102" i="1"/>
  <c r="AQ101" i="1"/>
  <c r="AQ100" i="1"/>
  <c r="AQ99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0" i="1"/>
  <c r="AQ79" i="1"/>
  <c r="AQ78" i="1"/>
  <c r="AQ74" i="1"/>
  <c r="AQ73" i="1"/>
  <c r="AQ72" i="1"/>
  <c r="AQ68" i="1"/>
  <c r="AQ67" i="1"/>
  <c r="AQ66" i="1"/>
  <c r="AQ65" i="1"/>
  <c r="AQ62" i="1"/>
  <c r="AQ58" i="1"/>
  <c r="AQ57" i="1"/>
  <c r="AQ56" i="1"/>
  <c r="AQ55" i="1"/>
  <c r="AQ54" i="1"/>
  <c r="AQ53" i="1"/>
  <c r="AQ52" i="1"/>
  <c r="AQ51" i="1"/>
  <c r="AQ50" i="1"/>
  <c r="AQ46" i="1"/>
  <c r="AQ45" i="1"/>
  <c r="AQ44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5" i="1"/>
  <c r="AQ24" i="1"/>
  <c r="AQ23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U2" i="2" l="1"/>
  <c r="V64" i="2" s="1"/>
  <c r="W64" i="2" s="1"/>
  <c r="V68" i="2" l="1"/>
  <c r="W68" i="2" s="1"/>
  <c r="V18" i="2"/>
  <c r="W18" i="2" s="1"/>
  <c r="V74" i="2"/>
  <c r="W74" i="2" s="1"/>
  <c r="V54" i="2"/>
  <c r="W54" i="2" s="1"/>
  <c r="V134" i="2"/>
  <c r="W134" i="2" s="1"/>
  <c r="V46" i="2"/>
  <c r="W46" i="2" s="1"/>
  <c r="V67" i="2"/>
  <c r="W67" i="2" s="1"/>
  <c r="V78" i="2"/>
  <c r="W78" i="2" s="1"/>
  <c r="V138" i="2"/>
  <c r="W138" i="2" s="1"/>
  <c r="AC24" i="2"/>
  <c r="AC25" i="2"/>
  <c r="AC9" i="2"/>
  <c r="V25" i="2"/>
  <c r="W25" i="2" s="1"/>
  <c r="V29" i="2"/>
  <c r="W29" i="2" s="1"/>
  <c r="V162" i="2"/>
  <c r="W162" i="2" s="1"/>
  <c r="V121" i="2"/>
  <c r="W121" i="2" s="1"/>
  <c r="V39" i="2"/>
  <c r="W39" i="2" s="1"/>
  <c r="V147" i="2"/>
  <c r="W147" i="2" s="1"/>
  <c r="V40" i="2"/>
  <c r="W40" i="2" s="1"/>
  <c r="AC15" i="2"/>
  <c r="V158" i="2"/>
  <c r="W158" i="2" s="1"/>
  <c r="V160" i="2"/>
  <c r="W160" i="2" s="1"/>
  <c r="AC16" i="2"/>
  <c r="V73" i="2"/>
  <c r="W73" i="2" s="1"/>
  <c r="V104" i="2"/>
  <c r="W104" i="2" s="1"/>
  <c r="V9" i="2"/>
  <c r="W9" i="2" s="1"/>
  <c r="V55" i="2"/>
  <c r="W55" i="2" s="1"/>
  <c r="V130" i="2"/>
  <c r="W130" i="2" s="1"/>
  <c r="V34" i="2"/>
  <c r="W34" i="2" s="1"/>
  <c r="V33" i="2"/>
  <c r="W33" i="2" s="1"/>
  <c r="V62" i="2"/>
  <c r="W62" i="2" s="1"/>
  <c r="AC27" i="2"/>
  <c r="V7" i="2"/>
  <c r="W7" i="2" s="1"/>
  <c r="V66" i="2"/>
  <c r="W66" i="2" s="1"/>
  <c r="V30" i="2"/>
  <c r="W30" i="2" s="1"/>
  <c r="V93" i="2"/>
  <c r="W93" i="2" s="1"/>
  <c r="V119" i="2"/>
  <c r="W119" i="2" s="1"/>
  <c r="V163" i="2"/>
  <c r="W163" i="2" s="1"/>
  <c r="V156" i="2"/>
  <c r="W156" i="2" s="1"/>
  <c r="V143" i="2"/>
  <c r="W143" i="2" s="1"/>
  <c r="V90" i="2"/>
  <c r="W90" i="2" s="1"/>
  <c r="V146" i="2"/>
  <c r="W146" i="2" s="1"/>
  <c r="V139" i="2"/>
  <c r="W139" i="2" s="1"/>
  <c r="AC28" i="2"/>
  <c r="V103" i="2"/>
  <c r="W103" i="2" s="1"/>
  <c r="V84" i="2"/>
  <c r="W84" i="2" s="1"/>
  <c r="V53" i="2"/>
  <c r="W53" i="2" s="1"/>
  <c r="V167" i="2"/>
  <c r="W167" i="2" s="1"/>
  <c r="V36" i="2"/>
  <c r="W36" i="2" s="1"/>
  <c r="V79" i="2"/>
  <c r="W79" i="2" s="1"/>
  <c r="V56" i="2"/>
  <c r="W56" i="2" s="1"/>
  <c r="AC18" i="2"/>
  <c r="V10" i="2"/>
  <c r="W10" i="2" s="1"/>
  <c r="AC23" i="2"/>
  <c r="V87" i="2"/>
  <c r="W87" i="2" s="1"/>
  <c r="AC14" i="2"/>
  <c r="V151" i="2"/>
  <c r="W151" i="2" s="1"/>
  <c r="AC4" i="2"/>
  <c r="V120" i="2"/>
  <c r="W120" i="2" s="1"/>
  <c r="V44" i="2"/>
  <c r="W44" i="2" s="1"/>
  <c r="V32" i="2"/>
  <c r="W32" i="2" s="1"/>
  <c r="V85" i="2"/>
  <c r="W85" i="2" s="1"/>
  <c r="V94" i="2"/>
  <c r="W94" i="2" s="1"/>
  <c r="V65" i="2"/>
  <c r="W65" i="2" s="1"/>
  <c r="AC5" i="2"/>
  <c r="V141" i="2"/>
  <c r="W141" i="2" s="1"/>
  <c r="AC7" i="2"/>
  <c r="AC6" i="2"/>
  <c r="V50" i="2"/>
  <c r="W50" i="2" s="1"/>
  <c r="V136" i="2"/>
  <c r="W136" i="2" s="1"/>
  <c r="V6" i="2"/>
  <c r="W6" i="2" s="1"/>
  <c r="V123" i="2"/>
  <c r="W123" i="2" s="1"/>
  <c r="V12" i="2"/>
  <c r="W12" i="2" s="1"/>
  <c r="V31" i="2"/>
  <c r="W31" i="2" s="1"/>
  <c r="V35" i="2"/>
  <c r="W35" i="2" s="1"/>
  <c r="V92" i="2"/>
  <c r="W92" i="2" s="1"/>
  <c r="V118" i="2"/>
  <c r="W118" i="2" s="1"/>
  <c r="V95" i="2"/>
  <c r="W95" i="2" s="1"/>
  <c r="V89" i="2"/>
  <c r="W89" i="2" s="1"/>
  <c r="V11" i="2"/>
  <c r="W11" i="2" s="1"/>
  <c r="V108" i="2"/>
  <c r="W108" i="2" s="1"/>
  <c r="V63" i="2"/>
  <c r="W63" i="2" s="1"/>
  <c r="V37" i="2"/>
  <c r="W37" i="2" s="1"/>
  <c r="V161" i="2"/>
  <c r="W161" i="2" s="1"/>
  <c r="AC22" i="2"/>
  <c r="V102" i="2"/>
  <c r="W102" i="2" s="1"/>
  <c r="V140" i="2"/>
  <c r="W140" i="2" s="1"/>
  <c r="V129" i="2"/>
  <c r="W129" i="2" s="1"/>
  <c r="V116" i="2"/>
  <c r="W116" i="2" s="1"/>
  <c r="V137" i="2"/>
  <c r="W137" i="2" s="1"/>
  <c r="V144" i="2"/>
  <c r="W144" i="2" s="1"/>
  <c r="V38" i="2"/>
  <c r="W38" i="2" s="1"/>
  <c r="V91" i="2"/>
  <c r="W91" i="2" s="1"/>
  <c r="AC26" i="2"/>
  <c r="V45" i="2"/>
  <c r="W45" i="2" s="1"/>
  <c r="V109" i="2"/>
  <c r="W109" i="2" s="1"/>
  <c r="V170" i="2"/>
  <c r="W170" i="2" s="1"/>
  <c r="AC13" i="2"/>
  <c r="V52" i="2"/>
  <c r="W52" i="2" s="1"/>
  <c r="V128" i="2"/>
  <c r="W128" i="2" s="1"/>
  <c r="V80" i="2"/>
  <c r="W80" i="2" s="1"/>
  <c r="V124" i="2"/>
  <c r="W124" i="2" s="1"/>
  <c r="V168" i="2"/>
  <c r="W168" i="2" s="1"/>
  <c r="V101" i="2"/>
  <c r="W101" i="2" s="1"/>
  <c r="V150" i="2"/>
  <c r="W150" i="2" s="1"/>
  <c r="V13" i="2"/>
  <c r="W13" i="2" s="1"/>
  <c r="AC17" i="2"/>
  <c r="V100" i="2"/>
  <c r="W100" i="2" s="1"/>
  <c r="AC21" i="2"/>
  <c r="AC19" i="2"/>
  <c r="V115" i="2"/>
  <c r="W115" i="2" s="1"/>
  <c r="V58" i="2"/>
  <c r="W58" i="2" s="1"/>
  <c r="V72" i="2"/>
  <c r="W72" i="2" s="1"/>
  <c r="V135" i="2"/>
  <c r="W135" i="2" s="1"/>
  <c r="V86" i="2"/>
  <c r="W86" i="2" s="1"/>
  <c r="V24" i="2"/>
  <c r="W24" i="2" s="1"/>
  <c r="V110" i="2"/>
  <c r="W110" i="2" s="1"/>
  <c r="V99" i="2"/>
  <c r="W99" i="2" s="1"/>
  <c r="V23" i="2"/>
  <c r="W23" i="2" s="1"/>
  <c r="V149" i="2"/>
  <c r="W149" i="2" s="1"/>
  <c r="V8" i="2"/>
  <c r="W8" i="2" s="1"/>
  <c r="V17" i="2"/>
  <c r="W17" i="2" s="1"/>
  <c r="V5" i="2"/>
  <c r="W5" i="2" s="1"/>
  <c r="AC20" i="2"/>
  <c r="V114" i="2"/>
  <c r="W114" i="2" s="1"/>
  <c r="V155" i="2"/>
  <c r="W155" i="2" s="1"/>
  <c r="V88" i="2"/>
  <c r="W88" i="2" s="1"/>
  <c r="V4" i="2"/>
  <c r="W4" i="2" s="1"/>
  <c r="V14" i="2"/>
  <c r="W14" i="2" s="1"/>
  <c r="V51" i="2"/>
  <c r="W51" i="2" s="1"/>
  <c r="V142" i="2"/>
  <c r="W142" i="2" s="1"/>
  <c r="V15" i="2"/>
  <c r="W15" i="2" s="1"/>
  <c r="AC10" i="2"/>
  <c r="V122" i="2"/>
  <c r="W122" i="2" s="1"/>
  <c r="V157" i="2"/>
  <c r="W157" i="2" s="1"/>
  <c r="V16" i="2"/>
  <c r="W16" i="2" s="1"/>
  <c r="AC12" i="2"/>
  <c r="V19" i="2"/>
  <c r="W19" i="2" s="1"/>
  <c r="V169" i="2"/>
  <c r="W169" i="2" s="1"/>
  <c r="AC8" i="2"/>
  <c r="V117" i="2"/>
  <c r="W117" i="2" s="1"/>
  <c r="V145" i="2"/>
  <c r="W145" i="2" s="1"/>
  <c r="AC11" i="2"/>
  <c r="V159" i="2"/>
  <c r="W159" i="2" s="1"/>
  <c r="V57" i="2"/>
  <c r="W57" i="2" s="1"/>
  <c r="V148" i="2"/>
  <c r="W148" i="2" s="1"/>
  <c r="X62" i="2" l="1"/>
  <c r="X95" i="2"/>
  <c r="X85" i="2"/>
  <c r="X124" i="2"/>
  <c r="X110" i="2"/>
  <c r="X45" i="2"/>
  <c r="X29" i="2"/>
  <c r="AE20" i="2"/>
  <c r="AD20" i="2"/>
  <c r="AE11" i="2"/>
  <c r="AD11" i="2"/>
  <c r="X94" i="2"/>
  <c r="X9" i="2"/>
  <c r="AD24" i="2"/>
  <c r="AE24" i="2"/>
  <c r="X92" i="2"/>
  <c r="X5" i="2"/>
  <c r="X19" i="2"/>
  <c r="AE18" i="2"/>
  <c r="AD18" i="2"/>
  <c r="X86" i="2"/>
  <c r="AD10" i="2"/>
  <c r="AE22" i="2"/>
  <c r="AD22" i="2"/>
  <c r="X67" i="2"/>
  <c r="X136" i="2"/>
  <c r="X80" i="2"/>
  <c r="AE13" i="2"/>
  <c r="AD13" i="2"/>
  <c r="X141" i="2"/>
  <c r="W2" i="2"/>
  <c r="X64" i="2" s="1"/>
  <c r="X109" i="2"/>
  <c r="X11" i="2"/>
  <c r="X65" i="2"/>
  <c r="Y141" i="2" l="1"/>
  <c r="Z141" i="2"/>
  <c r="Z86" i="2"/>
  <c r="Y86" i="2"/>
  <c r="Y45" i="2"/>
  <c r="Z45" i="2"/>
  <c r="Z62" i="2"/>
  <c r="Y62" i="2"/>
  <c r="X58" i="2"/>
  <c r="AE10" i="2"/>
  <c r="X146" i="2"/>
  <c r="X53" i="2"/>
  <c r="X102" i="2"/>
  <c r="AD4" i="2"/>
  <c r="X160" i="2"/>
  <c r="X36" i="2"/>
  <c r="X90" i="2"/>
  <c r="X137" i="2"/>
  <c r="X16" i="2"/>
  <c r="AE5" i="2"/>
  <c r="X151" i="2"/>
  <c r="X103" i="2"/>
  <c r="AD6" i="2"/>
  <c r="X115" i="2"/>
  <c r="AD9" i="2"/>
  <c r="X63" i="2"/>
  <c r="X169" i="2"/>
  <c r="X118" i="2"/>
  <c r="X14" i="2"/>
  <c r="X128" i="2"/>
  <c r="X51" i="2"/>
  <c r="X56" i="2"/>
  <c r="X150" i="2"/>
  <c r="AE23" i="2"/>
  <c r="X38" i="2"/>
  <c r="X139" i="2"/>
  <c r="AD28" i="2"/>
  <c r="X91" i="2"/>
  <c r="Z80" i="2"/>
  <c r="Y80" i="2"/>
  <c r="Z85" i="2"/>
  <c r="Y85" i="2"/>
  <c r="Z136" i="2"/>
  <c r="Y136" i="2"/>
  <c r="Y110" i="2"/>
  <c r="Z110" i="2"/>
  <c r="Z109" i="2"/>
  <c r="Y109" i="2"/>
  <c r="Z67" i="2"/>
  <c r="Y67" i="2"/>
  <c r="Z92" i="2"/>
  <c r="Y92" i="2"/>
  <c r="Z29" i="2"/>
  <c r="Y29" i="2"/>
  <c r="X158" i="2"/>
  <c r="X89" i="2"/>
  <c r="X148" i="2"/>
  <c r="X87" i="2"/>
  <c r="AD5" i="2"/>
  <c r="X129" i="2"/>
  <c r="X74" i="2"/>
  <c r="AD25" i="2"/>
  <c r="X40" i="2"/>
  <c r="AE25" i="2"/>
  <c r="X72" i="2"/>
  <c r="X116" i="2"/>
  <c r="X121" i="2"/>
  <c r="X54" i="2"/>
  <c r="AE7" i="2"/>
  <c r="X8" i="2"/>
  <c r="X99" i="2"/>
  <c r="X84" i="2"/>
  <c r="X120" i="2"/>
  <c r="AE28" i="2"/>
  <c r="AD21" i="2"/>
  <c r="Z65" i="2"/>
  <c r="Y65" i="2"/>
  <c r="Y19" i="2"/>
  <c r="Z19" i="2"/>
  <c r="Z5" i="2"/>
  <c r="Y5" i="2"/>
  <c r="X135" i="2"/>
  <c r="AD8" i="2"/>
  <c r="AD16" i="2"/>
  <c r="X68" i="2"/>
  <c r="AE8" i="2"/>
  <c r="X88" i="2"/>
  <c r="AE16" i="2"/>
  <c r="AE15" i="2"/>
  <c r="AD14" i="2"/>
  <c r="AE19" i="2"/>
  <c r="X149" i="2"/>
  <c r="X93" i="2"/>
  <c r="X162" i="2"/>
  <c r="AE9" i="2"/>
  <c r="X147" i="2"/>
  <c r="X32" i="2"/>
  <c r="X30" i="2"/>
  <c r="AD23" i="2"/>
  <c r="X55" i="2"/>
  <c r="X57" i="2"/>
  <c r="X24" i="2"/>
  <c r="X18" i="2"/>
  <c r="X134" i="2"/>
  <c r="AD7" i="2"/>
  <c r="X140" i="2"/>
  <c r="AD26" i="2"/>
  <c r="X35" i="2"/>
  <c r="X44" i="2"/>
  <c r="AE21" i="2"/>
  <c r="AE27" i="2"/>
  <c r="X66" i="2"/>
  <c r="X10" i="2"/>
  <c r="X15" i="2"/>
  <c r="X37" i="2"/>
  <c r="AE12" i="2"/>
  <c r="X157" i="2"/>
  <c r="AE26" i="2"/>
  <c r="AD17" i="2"/>
  <c r="X100" i="2"/>
  <c r="X114" i="2"/>
  <c r="Z94" i="2"/>
  <c r="Y94" i="2"/>
  <c r="X143" i="2"/>
  <c r="X163" i="2"/>
  <c r="X4" i="2"/>
  <c r="X122" i="2"/>
  <c r="X34" i="2"/>
  <c r="X108" i="2"/>
  <c r="X17" i="2"/>
  <c r="X170" i="2"/>
  <c r="X12" i="2"/>
  <c r="X144" i="2"/>
  <c r="AE6" i="2"/>
  <c r="X130" i="2"/>
  <c r="AD27" i="2"/>
  <c r="X161" i="2"/>
  <c r="AD12" i="2"/>
  <c r="X167" i="2"/>
  <c r="X79" i="2"/>
  <c r="X50" i="2"/>
  <c r="X119" i="2"/>
  <c r="X52" i="2"/>
  <c r="X13" i="2"/>
  <c r="X101" i="2"/>
  <c r="X145" i="2"/>
  <c r="AE17" i="2"/>
  <c r="X155" i="2"/>
  <c r="X117" i="2"/>
  <c r="Z95" i="2"/>
  <c r="Y95" i="2"/>
  <c r="X142" i="2"/>
  <c r="X39" i="2"/>
  <c r="X6" i="2"/>
  <c r="X138" i="2"/>
  <c r="X33" i="2"/>
  <c r="AE4" i="2"/>
  <c r="X168" i="2"/>
  <c r="X46" i="2"/>
  <c r="X123" i="2"/>
  <c r="X156" i="2"/>
  <c r="X159" i="2"/>
  <c r="AD15" i="2"/>
  <c r="X7" i="2"/>
  <c r="AE14" i="2"/>
  <c r="X104" i="2"/>
  <c r="AD19" i="2"/>
  <c r="X31" i="2"/>
  <c r="X73" i="2"/>
  <c r="X78" i="2"/>
  <c r="X25" i="2"/>
  <c r="X23" i="2"/>
  <c r="Z18" i="2" l="1"/>
  <c r="Y18" i="2"/>
  <c r="Z8" i="2"/>
  <c r="Y8" i="2"/>
  <c r="Z15" i="2"/>
  <c r="Y15" i="2"/>
  <c r="Z116" i="2"/>
  <c r="Y116" i="2"/>
  <c r="Z101" i="2"/>
  <c r="Y101" i="2"/>
  <c r="Z90" i="2"/>
  <c r="Y90" i="2"/>
  <c r="Z123" i="2"/>
  <c r="Y123" i="2"/>
  <c r="Y147" i="2"/>
  <c r="Z147" i="2"/>
  <c r="Y36" i="2"/>
  <c r="Z36" i="2"/>
  <c r="Y160" i="2"/>
  <c r="Z160" i="2"/>
  <c r="Z162" i="2"/>
  <c r="Y162" i="2"/>
  <c r="Z128" i="2"/>
  <c r="Y128" i="2"/>
  <c r="Y50" i="2"/>
  <c r="Z50" i="2"/>
  <c r="Z93" i="2"/>
  <c r="Y93" i="2"/>
  <c r="Z74" i="2"/>
  <c r="Y74" i="2"/>
  <c r="Z14" i="2"/>
  <c r="Y14" i="2"/>
  <c r="Z23" i="2"/>
  <c r="Y23" i="2"/>
  <c r="Z33" i="2"/>
  <c r="Y33" i="2"/>
  <c r="Z79" i="2"/>
  <c r="Y79" i="2"/>
  <c r="Y143" i="2"/>
  <c r="Z143" i="2"/>
  <c r="Z35" i="2"/>
  <c r="Y35" i="2"/>
  <c r="Y149" i="2"/>
  <c r="Z149" i="2"/>
  <c r="Z129" i="2"/>
  <c r="Y129" i="2"/>
  <c r="Y118" i="2"/>
  <c r="Z118" i="2"/>
  <c r="Z53" i="2"/>
  <c r="Y53" i="2"/>
  <c r="Z88" i="2"/>
  <c r="Y88" i="2"/>
  <c r="Z24" i="2"/>
  <c r="Y24" i="2"/>
  <c r="Z103" i="2"/>
  <c r="Y103" i="2"/>
  <c r="Z17" i="2"/>
  <c r="Y17" i="2"/>
  <c r="Z135" i="2"/>
  <c r="Y135" i="2"/>
  <c r="Z10" i="2"/>
  <c r="Y10" i="2"/>
  <c r="Z13" i="2"/>
  <c r="Y13" i="2"/>
  <c r="Y56" i="2"/>
  <c r="Z56" i="2"/>
  <c r="Z122" i="2"/>
  <c r="Y122" i="2"/>
  <c r="Z51" i="2"/>
  <c r="Y51" i="2"/>
  <c r="Z119" i="2"/>
  <c r="Y119" i="2"/>
  <c r="Z25" i="2"/>
  <c r="Y25" i="2"/>
  <c r="Z167" i="2"/>
  <c r="Y167" i="2"/>
  <c r="Z146" i="2"/>
  <c r="Y146" i="2"/>
  <c r="Z78" i="2"/>
  <c r="Y78" i="2"/>
  <c r="Z140" i="2"/>
  <c r="Y140" i="2"/>
  <c r="Z87" i="2"/>
  <c r="Y87" i="2"/>
  <c r="Z99" i="2"/>
  <c r="Y99" i="2"/>
  <c r="Z104" i="2"/>
  <c r="Y104" i="2"/>
  <c r="Z159" i="2"/>
  <c r="Y159" i="2"/>
  <c r="Y30" i="2"/>
  <c r="Z30" i="2"/>
  <c r="Y32" i="2"/>
  <c r="Z32" i="2"/>
  <c r="Z150" i="2"/>
  <c r="Y150" i="2"/>
  <c r="Z66" i="2"/>
  <c r="Y66" i="2"/>
  <c r="Z46" i="2"/>
  <c r="Y46" i="2"/>
  <c r="Z44" i="2"/>
  <c r="Y44" i="2"/>
  <c r="Z39" i="2"/>
  <c r="Y39" i="2"/>
  <c r="Z114" i="2"/>
  <c r="Y114" i="2"/>
  <c r="Z120" i="2"/>
  <c r="Y120" i="2"/>
  <c r="Z148" i="2"/>
  <c r="Y148" i="2"/>
  <c r="Y58" i="2"/>
  <c r="Z58" i="2"/>
  <c r="Y145" i="2"/>
  <c r="Z145" i="2"/>
  <c r="Y137" i="2"/>
  <c r="Z137" i="2"/>
  <c r="Y156" i="2"/>
  <c r="Z156" i="2"/>
  <c r="Z108" i="2"/>
  <c r="Y108" i="2"/>
  <c r="Z72" i="2"/>
  <c r="Y72" i="2"/>
  <c r="Y34" i="2"/>
  <c r="Z34" i="2"/>
  <c r="Y52" i="2"/>
  <c r="Z52" i="2"/>
  <c r="Y40" i="2"/>
  <c r="Z40" i="2"/>
  <c r="Z168" i="2"/>
  <c r="Y168" i="2"/>
  <c r="Z163" i="2"/>
  <c r="Y163" i="2"/>
  <c r="Z169" i="2"/>
  <c r="Y169" i="2"/>
  <c r="Z31" i="2"/>
  <c r="Y31" i="2"/>
  <c r="Y142" i="2"/>
  <c r="Z142" i="2"/>
  <c r="Z134" i="2"/>
  <c r="Y134" i="2"/>
  <c r="Z84" i="2"/>
  <c r="Y84" i="2"/>
  <c r="Z89" i="2"/>
  <c r="Y89" i="2"/>
  <c r="Z115" i="2"/>
  <c r="Y115" i="2"/>
  <c r="Z130" i="2"/>
  <c r="Y130" i="2"/>
  <c r="Y158" i="2"/>
  <c r="Z158" i="2"/>
  <c r="Z91" i="2"/>
  <c r="Y91" i="2"/>
  <c r="Z117" i="2"/>
  <c r="Y117" i="2"/>
  <c r="Z144" i="2"/>
  <c r="Y144" i="2"/>
  <c r="Z157" i="2"/>
  <c r="Y157" i="2"/>
  <c r="Z57" i="2"/>
  <c r="Y57" i="2"/>
  <c r="Z68" i="2"/>
  <c r="Y68" i="2"/>
  <c r="Y151" i="2"/>
  <c r="Z151" i="2"/>
  <c r="Z7" i="2"/>
  <c r="Z2" i="2" s="1"/>
  <c r="Y7" i="2"/>
  <c r="Z155" i="2"/>
  <c r="Y155" i="2"/>
  <c r="Z12" i="2"/>
  <c r="Y12" i="2"/>
  <c r="Z55" i="2"/>
  <c r="Y55" i="2"/>
  <c r="Y54" i="2"/>
  <c r="Z54" i="2"/>
  <c r="Z170" i="2"/>
  <c r="Y170" i="2"/>
  <c r="Z37" i="2"/>
  <c r="Y37" i="2"/>
  <c r="Z121" i="2"/>
  <c r="Y121" i="2"/>
  <c r="Y38" i="2"/>
  <c r="Z38" i="2"/>
  <c r="Z16" i="2"/>
  <c r="Y16" i="2"/>
  <c r="Y2" i="2" l="1"/>
  <c r="AF27" i="2" l="1"/>
  <c r="AF23" i="2"/>
  <c r="AF21" i="2"/>
  <c r="AF17" i="2"/>
  <c r="AF13" i="2"/>
  <c r="AF6" i="2"/>
  <c r="AF10" i="2"/>
  <c r="AF12" i="2"/>
  <c r="AF15" i="2"/>
  <c r="AF22" i="2"/>
  <c r="AF8" i="2"/>
  <c r="AF25" i="2"/>
  <c r="AF18" i="2"/>
  <c r="AF20" i="2"/>
  <c r="AF11" i="2"/>
  <c r="AF4" i="2"/>
  <c r="AF16" i="2"/>
  <c r="AF24" i="2"/>
  <c r="AF19" i="2"/>
  <c r="AF26" i="2"/>
  <c r="AF5" i="2"/>
  <c r="AF28" i="2"/>
  <c r="AF14" i="2"/>
  <c r="AF9" i="2"/>
  <c r="AF7" i="2"/>
  <c r="AC162" i="1" l="1"/>
  <c r="AC151" i="1"/>
  <c r="AC143" i="1"/>
  <c r="AC135" i="1"/>
  <c r="AC121" i="1"/>
  <c r="AC110" i="1"/>
  <c r="AC99" i="1"/>
  <c r="AC88" i="1"/>
  <c r="AC74" i="1"/>
  <c r="AC62" i="1"/>
  <c r="AC51" i="1"/>
  <c r="AC37" i="1"/>
  <c r="AC29" i="1"/>
  <c r="AC15" i="1"/>
  <c r="AC7" i="1"/>
  <c r="AC161" i="1"/>
  <c r="AC150" i="1"/>
  <c r="AC142" i="1"/>
  <c r="AC134" i="1"/>
  <c r="AC120" i="1"/>
  <c r="AC109" i="1"/>
  <c r="AC95" i="1"/>
  <c r="AC87" i="1"/>
  <c r="AC73" i="1"/>
  <c r="AC58" i="1"/>
  <c r="AC50" i="1"/>
  <c r="AC36" i="1"/>
  <c r="AC25" i="1"/>
  <c r="AC14" i="1"/>
  <c r="AC6" i="1"/>
  <c r="AC123" i="1"/>
  <c r="AC160" i="1"/>
  <c r="AC148" i="1"/>
  <c r="AC139" i="1"/>
  <c r="AC124" i="1"/>
  <c r="AC115" i="1"/>
  <c r="AC100" i="1"/>
  <c r="AC72" i="1"/>
  <c r="AC56" i="1"/>
  <c r="AC44" i="1"/>
  <c r="AC32" i="1"/>
  <c r="AC17" i="1"/>
  <c r="AC8" i="1"/>
  <c r="AC86" i="1"/>
  <c r="AC158" i="1"/>
  <c r="AC146" i="1"/>
  <c r="AC137" i="1"/>
  <c r="AC122" i="1"/>
  <c r="AC94" i="1"/>
  <c r="AC85" i="1"/>
  <c r="AC67" i="1"/>
  <c r="AC54" i="1"/>
  <c r="AC39" i="1"/>
  <c r="AC30" i="1"/>
  <c r="AC5" i="1"/>
  <c r="AC170" i="1"/>
  <c r="AC157" i="1"/>
  <c r="AC145" i="1"/>
  <c r="AC136" i="1"/>
  <c r="AC108" i="1"/>
  <c r="AC93" i="1"/>
  <c r="AC84" i="1"/>
  <c r="AC66" i="1"/>
  <c r="AC53" i="1"/>
  <c r="AC38" i="1"/>
  <c r="AC13" i="1"/>
  <c r="AC4" i="1"/>
  <c r="AC91" i="1"/>
  <c r="AC140" i="1"/>
  <c r="AC57" i="1"/>
  <c r="AC45" i="1"/>
  <c r="AC33" i="1"/>
  <c r="AC18" i="1"/>
  <c r="AC159" i="1"/>
  <c r="AC31" i="1"/>
  <c r="AC169" i="1"/>
  <c r="AC79" i="1"/>
  <c r="AC10" i="1"/>
  <c r="AC116" i="1"/>
  <c r="AC68" i="1"/>
  <c r="AC16" i="1"/>
  <c r="AC156" i="1"/>
  <c r="AC144" i="1"/>
  <c r="AC119" i="1"/>
  <c r="AC104" i="1"/>
  <c r="AC92" i="1"/>
  <c r="AC80" i="1"/>
  <c r="AC65" i="1"/>
  <c r="AC52" i="1"/>
  <c r="AC24" i="1"/>
  <c r="AC12" i="1"/>
  <c r="AC130" i="1"/>
  <c r="AC103" i="1"/>
  <c r="AC23" i="1"/>
  <c r="AC168" i="1"/>
  <c r="AC64" i="1"/>
  <c r="AC155" i="1"/>
  <c r="AC118" i="1"/>
  <c r="AC63" i="1"/>
  <c r="AC11" i="1"/>
  <c r="AC128" i="1"/>
  <c r="AC9" i="1"/>
  <c r="AC138" i="1"/>
  <c r="AC35" i="1"/>
  <c r="AC89" i="1"/>
  <c r="AC114" i="1"/>
  <c r="AC40" i="1"/>
  <c r="AC167" i="1"/>
  <c r="AC149" i="1"/>
  <c r="AC55" i="1"/>
  <c r="AC141" i="1"/>
  <c r="AC129" i="1"/>
  <c r="AC117" i="1"/>
  <c r="AC102" i="1"/>
  <c r="AC90" i="1"/>
  <c r="AC78" i="1"/>
  <c r="AC46" i="1"/>
  <c r="AC34" i="1"/>
  <c r="AC19" i="1"/>
  <c r="AC101" i="1"/>
  <c r="AC147" i="1"/>
</calcChain>
</file>

<file path=xl/sharedStrings.xml><?xml version="1.0" encoding="utf-8"?>
<sst xmlns="http://schemas.openxmlformats.org/spreadsheetml/2006/main" count="45590" uniqueCount="274">
  <si>
    <t>Date-time</t>
  </si>
  <si>
    <t>Geographical loc.</t>
  </si>
  <si>
    <t>Atmospheric conditions</t>
  </si>
  <si>
    <t>Seawater conditions</t>
  </si>
  <si>
    <t>PMBC's lab</t>
  </si>
  <si>
    <t>Chula's lab (Dr.Chawalit)</t>
  </si>
  <si>
    <t>PSU's lab (Dr.Tanakorn) - Sediment analysis</t>
  </si>
  <si>
    <t>Year</t>
  </si>
  <si>
    <t>Month</t>
  </si>
  <si>
    <t>Date</t>
  </si>
  <si>
    <t>Local time (GMT+7)</t>
  </si>
  <si>
    <t>Stations</t>
  </si>
  <si>
    <t>Lat</t>
  </si>
  <si>
    <t>Long</t>
  </si>
  <si>
    <t>Total depth (m)</t>
  </si>
  <si>
    <t>No. sampling levels</t>
  </si>
  <si>
    <t>Sampling level</t>
  </si>
  <si>
    <t>Sampling depth (m)</t>
  </si>
  <si>
    <t>Wind speed
(m/s)</t>
  </si>
  <si>
    <t>Wind direction (toward-azimuth)
angle</t>
  </si>
  <si>
    <t>Wind
direction</t>
  </si>
  <si>
    <t>Air temperature (๐C)</t>
  </si>
  <si>
    <t>Air pressure
(mbar)</t>
  </si>
  <si>
    <t>Sea state</t>
  </si>
  <si>
    <t>Sea state
remark</t>
  </si>
  <si>
    <t>Cloud cover</t>
  </si>
  <si>
    <t>Transparency (m)</t>
  </si>
  <si>
    <t>Water temp (๐C)</t>
  </si>
  <si>
    <t>Salinity</t>
  </si>
  <si>
    <t>DO (mg/l)</t>
  </si>
  <si>
    <t>TSS
(mg/L)</t>
  </si>
  <si>
    <r>
      <rPr>
        <b/>
        <sz val="11"/>
        <color theme="1"/>
        <rFont val="Calibri"/>
        <family val="2"/>
      </rPr>
      <t>Chl-</t>
    </r>
    <r>
      <rPr>
        <b/>
        <i/>
        <sz val="11"/>
        <color theme="1"/>
        <rFont val="Calibri"/>
        <family val="2"/>
      </rPr>
      <t xml:space="preserve">a </t>
    </r>
    <r>
      <rPr>
        <b/>
        <sz val="11"/>
        <color theme="1"/>
        <rFont val="Calibri"/>
        <family val="2"/>
      </rPr>
      <t>(ug/L)</t>
    </r>
  </si>
  <si>
    <t>pH</t>
  </si>
  <si>
    <t>Lab measurement</t>
  </si>
  <si>
    <t>Calculated (from pH@25C &amp; TA) using CO2Sys software</t>
  </si>
  <si>
    <t>Dissolved Inorganic in water</t>
  </si>
  <si>
    <t>Total</t>
  </si>
  <si>
    <t>Exchangeable Ammonia
(ug/g)</t>
  </si>
  <si>
    <t>Exchangeable Nitrate
(ug/g)</t>
  </si>
  <si>
    <t>Exchangeable Silicate
(ug/g)</t>
  </si>
  <si>
    <t>Exchangeable Phosphate
(ug/g)</t>
  </si>
  <si>
    <t>Total Phosphorus
(ug/g)</t>
  </si>
  <si>
    <t>Total Silicate
(ug/g)</t>
  </si>
  <si>
    <t>Total Nitrogen
(ug/g)</t>
  </si>
  <si>
    <t>Calcium carbonate
(ug/g)</t>
  </si>
  <si>
    <t>Total Organic Content (%)</t>
  </si>
  <si>
    <t>Grain size (%)</t>
  </si>
  <si>
    <t>meter</t>
  </si>
  <si>
    <t>CTD</t>
  </si>
  <si>
    <t>Titrate</t>
  </si>
  <si>
    <t>CTD-Corrected</t>
  </si>
  <si>
    <t>Spectro</t>
  </si>
  <si>
    <r>
      <rPr>
        <b/>
        <sz val="11"/>
        <color theme="1"/>
        <rFont val="Calibri"/>
        <family val="2"/>
      </rPr>
      <t>TA (</t>
    </r>
    <r>
      <rPr>
        <b/>
        <sz val="12"/>
        <color theme="1"/>
        <rFont val="Calibri"/>
        <family val="2"/>
      </rPr>
      <t>umol/kgSW)</t>
    </r>
  </si>
  <si>
    <t>pH@25C (Spectrophotometric method)</t>
  </si>
  <si>
    <t>pH 
(TOTscale)</t>
  </si>
  <si>
    <t>pCO2 out (uatm)</t>
  </si>
  <si>
    <t>HCO3 out (umol/kgSW)</t>
  </si>
  <si>
    <t>CO3 out (umol/kgSW)</t>
  </si>
  <si>
    <t>CO2 out (umol/kgSW)</t>
  </si>
  <si>
    <t>Ca
saturation</t>
  </si>
  <si>
    <t>Ar
saturation</t>
  </si>
  <si>
    <t>DIC est.
(umol/kgSW)</t>
  </si>
  <si>
    <t>Phosphate (uM)</t>
  </si>
  <si>
    <t>Silicate (uM)</t>
  </si>
  <si>
    <t>Nitrite (uM)</t>
  </si>
  <si>
    <t>Ammonia (uM)</t>
  </si>
  <si>
    <t>Nitrate (uM)</t>
  </si>
  <si>
    <t>TDN
(uM)</t>
  </si>
  <si>
    <t>TDP
(uM)</t>
  </si>
  <si>
    <t>Clay</t>
  </si>
  <si>
    <t>Silt</t>
  </si>
  <si>
    <t>Sand</t>
  </si>
  <si>
    <t>S</t>
  </si>
  <si>
    <t>-</t>
  </si>
  <si>
    <t>B</t>
  </si>
  <si>
    <t>M</t>
  </si>
  <si>
    <t>20น้ำแดง</t>
  </si>
  <si>
    <t>21น้ำแดง</t>
  </si>
  <si>
    <t>22น้ำแดง</t>
  </si>
  <si>
    <t>ไม่มีแสง</t>
  </si>
  <si>
    <t>x</t>
  </si>
  <si>
    <t>y</t>
  </si>
  <si>
    <t>Sulfide (umol-S/g)</t>
  </si>
  <si>
    <t>Nitrogen (ug/g)</t>
  </si>
  <si>
    <t>Phosphorus (ug/g)</t>
  </si>
  <si>
    <t>Fraction-1</t>
  </si>
  <si>
    <t>Fraction-2</t>
  </si>
  <si>
    <t>Fraction-3</t>
  </si>
  <si>
    <t>Fraction-4</t>
  </si>
  <si>
    <t>Fraction-5</t>
  </si>
  <si>
    <t>SW</t>
  </si>
  <si>
    <t>Slight/moderate</t>
  </si>
  <si>
    <t>2/10-3/10</t>
  </si>
  <si>
    <t>W</t>
  </si>
  <si>
    <t>less than 1/10</t>
  </si>
  <si>
    <t>E</t>
  </si>
  <si>
    <t>NE</t>
  </si>
  <si>
    <t>N</t>
  </si>
  <si>
    <t>2/10 to 3/10</t>
  </si>
  <si>
    <t>NW</t>
  </si>
  <si>
    <t>High swell</t>
  </si>
  <si>
    <t>SE</t>
  </si>
  <si>
    <t>4/10-6/10</t>
  </si>
  <si>
    <t>CP1</t>
  </si>
  <si>
    <t>CP2</t>
  </si>
  <si>
    <t>TH1</t>
  </si>
  <si>
    <t>TH2</t>
  </si>
  <si>
    <t>TH3</t>
  </si>
  <si>
    <t>MK1</t>
  </si>
  <si>
    <t>MK2</t>
  </si>
  <si>
    <t>MK3</t>
  </si>
  <si>
    <t>BTB1</t>
  </si>
  <si>
    <t>BTB2</t>
  </si>
  <si>
    <t>8(CTD)</t>
  </si>
  <si>
    <t>10(CTD)</t>
  </si>
  <si>
    <t>15(CTD)</t>
  </si>
  <si>
    <t>17(CTD)</t>
  </si>
  <si>
    <t>21(CTD)</t>
  </si>
  <si>
    <t>23(CTD)</t>
  </si>
  <si>
    <t>25(CTD)</t>
  </si>
  <si>
    <t>27(CTD)</t>
  </si>
  <si>
    <t>30(day1)</t>
  </si>
  <si>
    <t>31(day1)</t>
  </si>
  <si>
    <t>32(CTD)</t>
  </si>
  <si>
    <t>34(CTD)</t>
  </si>
  <si>
    <t>36(CTD)</t>
  </si>
  <si>
    <t>41(CTD)</t>
  </si>
  <si>
    <t>43(CTD)</t>
  </si>
  <si>
    <t>45(day1)</t>
  </si>
  <si>
    <t>46(day1)</t>
  </si>
  <si>
    <t>47(day1)</t>
  </si>
  <si>
    <t>48(day1)</t>
  </si>
  <si>
    <t>50(CTD)</t>
  </si>
  <si>
    <t>11:34</t>
  </si>
  <si>
    <t>52(CTD)</t>
  </si>
  <si>
    <t>56(CTD)</t>
  </si>
  <si>
    <t xml:space="preserve"> 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</si>
  <si>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</si>
  <si>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</si>
  <si>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</si>
  <si>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</si>
  <si>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</si>
  <si>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</si>
  <si>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</si>
  <si>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</si>
  <si>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</si>
  <si>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</si>
  <si>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</si>
  <si>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</si>
  <si>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</si>
  <si>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</si>
  <si>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</si>
  <si>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</si>
  <si>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</si>
  <si>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</si>
  <si>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</si>
  <si>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</si>
  <si>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</si>
  <si>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</si>
  <si>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</si>
  <si>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</si>
  <si>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</si>
  <si>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</si>
  <si>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</si>
  <si>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</si>
  <si>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</si>
  <si>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</si>
  <si>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</si>
  <si>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</si>
  <si>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</si>
  <si>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</si>
  <si>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</si>
  <si>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</si>
  <si>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</si>
  <si>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</si>
  <si>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</si>
  <si>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</si>
  <si>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</si>
  <si>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</si>
  <si>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</si>
  <si>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</si>
  <si>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&lt;0.011</t>
  </si>
  <si>
    <t>&lt; 0.012</t>
  </si>
  <si>
    <t>probe</t>
  </si>
  <si>
    <t>DOC</t>
  </si>
  <si>
    <r>
      <t>Fraction-1
NH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</si>
  <si>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Fraction-1
NO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vertAlign val="superscript"/>
        <sz val="11"/>
        <color rgb="FF000000"/>
        <rFont val="Calibri"/>
        <family val="2"/>
        <scheme val="minor"/>
      </rPr>
      <t>-</t>
    </r>
  </si>
  <si>
    <t>Sum</t>
  </si>
  <si>
    <r>
      <t>Fraction-2
NH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</si>
  <si>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Fraction-2
NO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vertAlign val="superscript"/>
        <sz val="11"/>
        <color rgb="FF000000"/>
        <rFont val="Calibri"/>
        <family val="2"/>
        <scheme val="minor"/>
      </rPr>
      <t>-</t>
    </r>
  </si>
  <si>
    <r>
      <t>Fraction-3
NH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</si>
  <si>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Fraction-3
NO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vertAlign val="superscript"/>
        <sz val="11"/>
        <color rgb="FF000000"/>
        <rFont val="Calibri"/>
        <family val="2"/>
        <scheme val="minor"/>
      </rPr>
      <t>-</t>
    </r>
  </si>
  <si>
    <r>
      <t>Fraction-4
NH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</si>
  <si>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Fraction-4
NO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vertAlign val="superscript"/>
        <sz val="11"/>
        <color rgb="FF000000"/>
        <rFont val="Calibri"/>
        <family val="2"/>
        <scheme val="minor"/>
      </rPr>
      <t>-</t>
    </r>
  </si>
  <si>
    <t>TH4</t>
  </si>
  <si>
    <t>TH5</t>
  </si>
  <si>
    <t>TH6</t>
  </si>
  <si>
    <t>TH7</t>
  </si>
  <si>
    <t>TH8</t>
  </si>
  <si>
    <t>TH8a</t>
  </si>
  <si>
    <t>TH9</t>
  </si>
  <si>
    <t>TH10</t>
  </si>
  <si>
    <t>TH11</t>
  </si>
  <si>
    <t>TH12</t>
  </si>
  <si>
    <t>BTB3</t>
  </si>
  <si>
    <t>BTB4</t>
  </si>
  <si>
    <t>BTB5</t>
  </si>
  <si>
    <t>BTB6</t>
  </si>
  <si>
    <t>BTB7</t>
  </si>
  <si>
    <t>BTB8</t>
  </si>
  <si>
    <t>BTB8a</t>
  </si>
  <si>
    <t>BTB9</t>
  </si>
  <si>
    <t>BTB10</t>
  </si>
  <si>
    <t>BTB11</t>
  </si>
  <si>
    <t>BTB12</t>
  </si>
  <si>
    <t>MK4</t>
  </si>
  <si>
    <t>ND</t>
  </si>
  <si>
    <t>MK5</t>
  </si>
  <si>
    <t>MK6</t>
  </si>
  <si>
    <t>MK7</t>
  </si>
  <si>
    <t>MK8</t>
  </si>
  <si>
    <t>MK8a</t>
  </si>
  <si>
    <t>MK9</t>
  </si>
  <si>
    <t>MK10</t>
  </si>
  <si>
    <t>MK11</t>
  </si>
  <si>
    <t>MK12</t>
  </si>
  <si>
    <t>CPY1</t>
  </si>
  <si>
    <t>CPY2</t>
  </si>
  <si>
    <t>CPY3</t>
  </si>
  <si>
    <t>CPY4</t>
  </si>
  <si>
    <t>CPY5</t>
  </si>
  <si>
    <t>CPY6</t>
  </si>
  <si>
    <t>CPY7</t>
  </si>
  <si>
    <t>CPY8</t>
  </si>
  <si>
    <t>CPY8a</t>
  </si>
  <si>
    <t>CPY9</t>
  </si>
  <si>
    <t>CPY10</t>
  </si>
  <si>
    <t>CPY11</t>
  </si>
  <si>
    <t>CPY12</t>
  </si>
  <si>
    <t>BPK1</t>
  </si>
  <si>
    <t>BPK2</t>
  </si>
  <si>
    <t>BPK3</t>
  </si>
  <si>
    <t>BPK4</t>
  </si>
  <si>
    <t>BPK5</t>
  </si>
  <si>
    <t>BPK6</t>
  </si>
  <si>
    <t>BPK7</t>
  </si>
  <si>
    <t>BPK8</t>
  </si>
  <si>
    <t>BPK8a</t>
  </si>
  <si>
    <t>BPK9</t>
  </si>
  <si>
    <t>BPK10</t>
  </si>
  <si>
    <t>BPK11</t>
  </si>
  <si>
    <t>BPK12</t>
  </si>
  <si>
    <t>DMCR's lab</t>
  </si>
  <si>
    <t>AAQ CTD</t>
  </si>
  <si>
    <t>ASTD CTD</t>
  </si>
  <si>
    <t>BP_0</t>
  </si>
  <si>
    <t>BP_1</t>
  </si>
  <si>
    <t>BP_2</t>
  </si>
  <si>
    <t>CHAO_0</t>
  </si>
  <si>
    <t>CHAO_1</t>
  </si>
  <si>
    <t>CHAO_2</t>
  </si>
  <si>
    <t>CHAO_3</t>
  </si>
  <si>
    <t>TH_0</t>
  </si>
  <si>
    <t>TH_1</t>
  </si>
  <si>
    <t>TH_2</t>
  </si>
  <si>
    <t>TH_3</t>
  </si>
  <si>
    <t>MK_0</t>
  </si>
  <si>
    <t>MK_1</t>
  </si>
  <si>
    <t>MK_2</t>
  </si>
  <si>
    <t>MK_3</t>
  </si>
  <si>
    <t>PB_0</t>
  </si>
  <si>
    <t>PB_1</t>
  </si>
  <si>
    <t>PB_2</t>
  </si>
  <si>
    <t>DO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</si>
</sst>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0"/>
    <numFmt numFmtId="167" formatCode="0.00000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rgb="FFFF0000"/>
      <name val="Calibri"/>
      <family val="2"/>
    </font>
    <font>
      <b/>
      <i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aj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vertAlign val="subscript"/>
      <sz val="11"/>
      <color rgb="FF000000"/>
      <name val="Calibri"/>
      <family val="2"/>
      <scheme val="minor"/>
    </font>
    <font>
      <b/>
      <vertAlign val="superscript"/>
      <sz val="11"/>
      <color rgb="FF000000"/>
      <name val="Calibri"/>
      <family val="2"/>
      <scheme val="minor"/>
    </font>
    <font>
      <sz val="11"/>
      <color theme="1"/>
      <name val="Tahoma"/>
      <family val="2"/>
    </font>
    <font>
      <sz val="11"/>
      <color rgb="FF00B050"/>
      <name val="Calibri"/>
      <family val="2"/>
    </font>
    <font>
      <b/>
      <sz val="11"/>
      <color rgb="FF00B050"/>
      <name val="Calibri"/>
      <family val="2"/>
    </font>
    <font>
      <b/>
      <sz val="11"/>
      <name val="Calibri"/>
      <family val="2"/>
    </font>
    <font>
      <b/>
      <sz val="10"/>
      <color theme="1"/>
      <name val="Calibri"/>
      <family val="2"/>
    </font>
    <font>
      <sz val="11"/>
      <color rgb="FF00B05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99FF"/>
        <bgColor rgb="FFFF99FF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BF9000"/>
        <bgColor indexed="64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rgb="FF8EAADB"/>
      </patternFill>
    </fill>
    <fill>
      <patternFill patternType="solid">
        <fgColor theme="4" tint="0.39997558519241921"/>
        <bgColor indexed="64"/>
      </patternFill>
    </fill>
  </fills>
  <borders count="152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</borders>
  <cellStyleXfs count="2">
    <xf numFmtId="0" fontId="0" fillId="0" borderId="0"/>
    <xf numFmtId="0" fontId="1" fillId="0" borderId="23"/>
  </cellStyleXfs>
  <cellXfs count="914">
    <xf numFmtId="0" fontId="0" fillId="0" borderId="0" xfId="0"/>
    <xf numFmtId="0" fontId="4" fillId="2" borderId="4" xfId="0" applyFont="1" applyFill="1" applyBorder="1"/>
    <xf numFmtId="165" fontId="4" fillId="2" borderId="5" xfId="0" applyNumberFormat="1" applyFont="1" applyFill="1" applyBorder="1"/>
    <xf numFmtId="0" fontId="4" fillId="2" borderId="6" xfId="0" applyFont="1" applyFill="1" applyBorder="1"/>
    <xf numFmtId="165" fontId="4" fillId="2" borderId="6" xfId="0" applyNumberFormat="1" applyFont="1" applyFill="1" applyBorder="1"/>
    <xf numFmtId="2" fontId="4" fillId="4" borderId="7" xfId="0" applyNumberFormat="1" applyFont="1" applyFill="1" applyBorder="1"/>
    <xf numFmtId="2" fontId="4" fillId="4" borderId="6" xfId="0" applyNumberFormat="1" applyFont="1" applyFill="1" applyBorder="1" applyAlignment="1">
      <alignment horizontal="center"/>
    </xf>
    <xf numFmtId="2" fontId="4" fillId="4" borderId="8" xfId="0" applyNumberFormat="1" applyFont="1" applyFill="1" applyBorder="1"/>
    <xf numFmtId="2" fontId="2" fillId="4" borderId="7" xfId="0" applyNumberFormat="1" applyFont="1" applyFill="1" applyBorder="1" applyAlignment="1">
      <alignment horizontal="center" vertical="center" wrapText="1"/>
    </xf>
    <xf numFmtId="2" fontId="2" fillId="4" borderId="21" xfId="0" applyNumberFormat="1" applyFont="1" applyFill="1" applyBorder="1" applyAlignment="1">
      <alignment horizontal="center" vertical="center" wrapText="1"/>
    </xf>
    <xf numFmtId="2" fontId="2" fillId="4" borderId="7" xfId="0" applyNumberFormat="1" applyFont="1" applyFill="1" applyBorder="1" applyAlignment="1">
      <alignment horizontal="center" vertical="center"/>
    </xf>
    <xf numFmtId="2" fontId="2" fillId="4" borderId="21" xfId="0" applyNumberFormat="1" applyFont="1" applyFill="1" applyBorder="1" applyAlignment="1">
      <alignment horizontal="center" vertical="center"/>
    </xf>
    <xf numFmtId="2" fontId="2" fillId="4" borderId="8" xfId="0" applyNumberFormat="1" applyFont="1" applyFill="1" applyBorder="1" applyAlignment="1">
      <alignment horizontal="center" vertical="center"/>
    </xf>
    <xf numFmtId="2" fontId="2" fillId="4" borderId="8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2" fontId="2" fillId="5" borderId="8" xfId="0" applyNumberFormat="1" applyFont="1" applyFill="1" applyBorder="1" applyAlignment="1">
      <alignment horizontal="center" vertical="center" wrapText="1"/>
    </xf>
    <xf numFmtId="2" fontId="5" fillId="5" borderId="8" xfId="0" applyNumberFormat="1" applyFont="1" applyFill="1" applyBorder="1" applyAlignment="1">
      <alignment horizontal="center" vertical="center" wrapText="1"/>
    </xf>
    <xf numFmtId="2" fontId="2" fillId="5" borderId="21" xfId="0" applyNumberFormat="1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2" fillId="6" borderId="21" xfId="0" applyFont="1" applyFill="1" applyBorder="1" applyAlignment="1">
      <alignment vertical="center" wrapText="1"/>
    </xf>
    <xf numFmtId="165" fontId="2" fillId="5" borderId="6" xfId="0" applyNumberFormat="1" applyFont="1" applyFill="1" applyBorder="1" applyAlignment="1">
      <alignment horizontal="center" vertical="center" wrapText="1"/>
    </xf>
    <xf numFmtId="2" fontId="2" fillId="5" borderId="6" xfId="0" applyNumberFormat="1" applyFont="1" applyFill="1" applyBorder="1" applyAlignment="1">
      <alignment horizontal="center" vertical="center" wrapText="1"/>
    </xf>
    <xf numFmtId="2" fontId="2" fillId="7" borderId="5" xfId="0" applyNumberFormat="1" applyFont="1" applyFill="1" applyBorder="1" applyAlignment="1">
      <alignment horizontal="center" vertical="center"/>
    </xf>
    <xf numFmtId="2" fontId="2" fillId="7" borderId="6" xfId="0" applyNumberFormat="1" applyFont="1" applyFill="1" applyBorder="1" applyAlignment="1">
      <alignment horizontal="center" vertical="center"/>
    </xf>
    <xf numFmtId="0" fontId="4" fillId="0" borderId="24" xfId="0" applyFont="1" applyBorder="1"/>
    <xf numFmtId="0" fontId="4" fillId="0" borderId="0" xfId="0" applyFont="1"/>
    <xf numFmtId="20" fontId="4" fillId="0" borderId="25" xfId="0" applyNumberFormat="1" applyFont="1" applyBorder="1"/>
    <xf numFmtId="0" fontId="4" fillId="0" borderId="26" xfId="0" applyFont="1" applyBorder="1"/>
    <xf numFmtId="164" fontId="4" fillId="0" borderId="24" xfId="0" applyNumberFormat="1" applyFont="1" applyBorder="1"/>
    <xf numFmtId="164" fontId="4" fillId="0" borderId="25" xfId="0" applyNumberFormat="1" applyFont="1" applyBorder="1"/>
    <xf numFmtId="165" fontId="4" fillId="0" borderId="24" xfId="0" applyNumberFormat="1" applyFont="1" applyBorder="1"/>
    <xf numFmtId="0" fontId="4" fillId="0" borderId="0" xfId="0" applyFont="1" applyAlignment="1">
      <alignment horizontal="right"/>
    </xf>
    <xf numFmtId="165" fontId="4" fillId="0" borderId="0" xfId="0" applyNumberFormat="1" applyFont="1"/>
    <xf numFmtId="165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5" fontId="4" fillId="0" borderId="25" xfId="0" applyNumberFormat="1" applyFont="1" applyBorder="1"/>
    <xf numFmtId="2" fontId="4" fillId="0" borderId="25" xfId="0" applyNumberFormat="1" applyFont="1" applyBorder="1"/>
    <xf numFmtId="2" fontId="4" fillId="0" borderId="24" xfId="0" applyNumberFormat="1" applyFont="1" applyBorder="1"/>
    <xf numFmtId="2" fontId="4" fillId="0" borderId="0" xfId="0" applyNumberFormat="1" applyFont="1"/>
    <xf numFmtId="2" fontId="4" fillId="0" borderId="24" xfId="0" applyNumberFormat="1" applyFont="1" applyBorder="1" applyAlignment="1">
      <alignment horizontal="right"/>
    </xf>
    <xf numFmtId="166" fontId="4" fillId="0" borderId="0" xfId="0" applyNumberFormat="1" applyFont="1" applyAlignment="1">
      <alignment horizontal="right"/>
    </xf>
    <xf numFmtId="166" fontId="4" fillId="0" borderId="24" xfId="0" applyNumberFormat="1" applyFont="1" applyBorder="1" applyAlignment="1">
      <alignment horizontal="right"/>
    </xf>
    <xf numFmtId="165" fontId="4" fillId="0" borderId="25" xfId="0" applyNumberFormat="1" applyFont="1" applyBorder="1" applyAlignment="1">
      <alignment horizontal="right"/>
    </xf>
    <xf numFmtId="166" fontId="4" fillId="0" borderId="25" xfId="0" applyNumberFormat="1" applyFont="1" applyBorder="1" applyAlignment="1">
      <alignment horizontal="right"/>
    </xf>
    <xf numFmtId="2" fontId="4" fillId="0" borderId="27" xfId="0" applyNumberFormat="1" applyFont="1" applyBorder="1" applyAlignment="1">
      <alignment horizontal="right"/>
    </xf>
    <xf numFmtId="2" fontId="4" fillId="0" borderId="28" xfId="0" applyNumberFormat="1" applyFont="1" applyBorder="1" applyAlignment="1">
      <alignment horizontal="right"/>
    </xf>
    <xf numFmtId="20" fontId="6" fillId="0" borderId="25" xfId="0" applyNumberFormat="1" applyFont="1" applyBorder="1"/>
    <xf numFmtId="2" fontId="4" fillId="8" borderId="5" xfId="0" applyNumberFormat="1" applyFont="1" applyFill="1" applyBorder="1"/>
    <xf numFmtId="0" fontId="4" fillId="0" borderId="24" xfId="0" applyFont="1" applyBorder="1" applyAlignment="1">
      <alignment horizontal="right"/>
    </xf>
    <xf numFmtId="0" fontId="4" fillId="0" borderId="29" xfId="0" applyFont="1" applyBorder="1"/>
    <xf numFmtId="0" fontId="4" fillId="0" borderId="30" xfId="0" applyFont="1" applyBorder="1"/>
    <xf numFmtId="20" fontId="4" fillId="0" borderId="31" xfId="0" applyNumberFormat="1" applyFont="1" applyBorder="1"/>
    <xf numFmtId="0" fontId="4" fillId="0" borderId="20" xfId="0" applyFont="1" applyBorder="1"/>
    <xf numFmtId="164" fontId="4" fillId="0" borderId="29" xfId="0" applyNumberFormat="1" applyFont="1" applyBorder="1"/>
    <xf numFmtId="164" fontId="4" fillId="0" borderId="31" xfId="0" applyNumberFormat="1" applyFont="1" applyBorder="1"/>
    <xf numFmtId="165" fontId="4" fillId="0" borderId="29" xfId="0" applyNumberFormat="1" applyFont="1" applyBorder="1"/>
    <xf numFmtId="0" fontId="4" fillId="0" borderId="30" xfId="0" applyFont="1" applyBorder="1" applyAlignment="1">
      <alignment horizontal="right"/>
    </xf>
    <xf numFmtId="165" fontId="4" fillId="0" borderId="30" xfId="0" applyNumberFormat="1" applyFont="1" applyBorder="1"/>
    <xf numFmtId="2" fontId="4" fillId="0" borderId="29" xfId="0" applyNumberFormat="1" applyFont="1" applyBorder="1"/>
    <xf numFmtId="2" fontId="4" fillId="0" borderId="30" xfId="0" applyNumberFormat="1" applyFont="1" applyBorder="1"/>
    <xf numFmtId="2" fontId="4" fillId="8" borderId="6" xfId="0" applyNumberFormat="1" applyFont="1" applyFill="1" applyBorder="1"/>
    <xf numFmtId="2" fontId="2" fillId="4" borderId="33" xfId="0" applyNumberFormat="1" applyFont="1" applyFill="1" applyBorder="1" applyAlignment="1">
      <alignment horizontal="center" vertical="center" wrapText="1"/>
    </xf>
    <xf numFmtId="2" fontId="4" fillId="0" borderId="34" xfId="0" applyNumberFormat="1" applyFont="1" applyBorder="1"/>
    <xf numFmtId="2" fontId="4" fillId="0" borderId="35" xfId="0" applyNumberFormat="1" applyFont="1" applyBorder="1"/>
    <xf numFmtId="2" fontId="4" fillId="0" borderId="36" xfId="0" applyNumberFormat="1" applyFont="1" applyBorder="1"/>
    <xf numFmtId="0" fontId="4" fillId="0" borderId="36" xfId="0" applyFont="1" applyBorder="1"/>
    <xf numFmtId="165" fontId="4" fillId="0" borderId="37" xfId="0" applyNumberFormat="1" applyFont="1" applyBorder="1"/>
    <xf numFmtId="2" fontId="4" fillId="0" borderId="38" xfId="0" applyNumberFormat="1" applyFont="1" applyBorder="1"/>
    <xf numFmtId="2" fontId="4" fillId="0" borderId="37" xfId="0" applyNumberFormat="1" applyFont="1" applyBorder="1"/>
    <xf numFmtId="2" fontId="4" fillId="0" borderId="32" xfId="0" applyNumberFormat="1" applyFont="1" applyBorder="1"/>
    <xf numFmtId="0" fontId="8" fillId="9" borderId="23" xfId="0" applyFont="1" applyFill="1" applyBorder="1" applyAlignment="1">
      <alignment horizontal="center" vertical="center" wrapText="1"/>
    </xf>
    <xf numFmtId="2" fontId="9" fillId="0" borderId="23" xfId="0" applyNumberFormat="1" applyFont="1" applyBorder="1" applyAlignment="1">
      <alignment horizontal="right"/>
    </xf>
    <xf numFmtId="0" fontId="0" fillId="0" borderId="23" xfId="0" applyBorder="1"/>
    <xf numFmtId="0" fontId="4" fillId="0" borderId="23" xfId="0" applyFont="1" applyBorder="1"/>
    <xf numFmtId="0" fontId="4" fillId="0" borderId="23" xfId="0" applyFont="1" applyBorder="1" applyAlignment="1">
      <alignment horizontal="right"/>
    </xf>
    <xf numFmtId="165" fontId="4" fillId="0" borderId="23" xfId="0" applyNumberFormat="1" applyFont="1" applyBorder="1"/>
    <xf numFmtId="2" fontId="4" fillId="0" borderId="23" xfId="0" applyNumberFormat="1" applyFont="1" applyBorder="1" applyAlignment="1">
      <alignment horizontal="right"/>
    </xf>
    <xf numFmtId="2" fontId="4" fillId="0" borderId="23" xfId="0" applyNumberFormat="1" applyFont="1" applyBorder="1"/>
    <xf numFmtId="166" fontId="4" fillId="0" borderId="23" xfId="0" applyNumberFormat="1" applyFont="1" applyBorder="1" applyAlignment="1">
      <alignment horizontal="right"/>
    </xf>
    <xf numFmtId="164" fontId="4" fillId="0" borderId="23" xfId="0" applyNumberFormat="1" applyFont="1" applyBorder="1"/>
    <xf numFmtId="0" fontId="4" fillId="0" borderId="42" xfId="0" applyFont="1" applyBorder="1"/>
    <xf numFmtId="0" fontId="4" fillId="0" borderId="43" xfId="0" applyFont="1" applyBorder="1"/>
    <xf numFmtId="20" fontId="4" fillId="0" borderId="44" xfId="0" applyNumberFormat="1" applyFont="1" applyBorder="1"/>
    <xf numFmtId="0" fontId="4" fillId="0" borderId="45" xfId="0" applyFont="1" applyBorder="1"/>
    <xf numFmtId="164" fontId="4" fillId="0" borderId="42" xfId="0" applyNumberFormat="1" applyFont="1" applyBorder="1"/>
    <xf numFmtId="164" fontId="4" fillId="0" borderId="44" xfId="0" applyNumberFormat="1" applyFont="1" applyBorder="1"/>
    <xf numFmtId="165" fontId="4" fillId="0" borderId="42" xfId="0" applyNumberFormat="1" applyFont="1" applyBorder="1"/>
    <xf numFmtId="0" fontId="4" fillId="0" borderId="43" xfId="0" applyFont="1" applyBorder="1" applyAlignment="1">
      <alignment horizontal="right"/>
    </xf>
    <xf numFmtId="165" fontId="4" fillId="0" borderId="43" xfId="0" applyNumberFormat="1" applyFont="1" applyBorder="1"/>
    <xf numFmtId="165" fontId="4" fillId="0" borderId="43" xfId="0" applyNumberFormat="1" applyFont="1" applyBorder="1" applyAlignment="1">
      <alignment horizontal="right"/>
    </xf>
    <xf numFmtId="2" fontId="4" fillId="0" borderId="43" xfId="0" applyNumberFormat="1" applyFont="1" applyBorder="1" applyAlignment="1">
      <alignment horizontal="right"/>
    </xf>
    <xf numFmtId="165" fontId="4" fillId="0" borderId="44" xfId="0" applyNumberFormat="1" applyFont="1" applyBorder="1"/>
    <xf numFmtId="2" fontId="4" fillId="0" borderId="44" xfId="0" applyNumberFormat="1" applyFont="1" applyBorder="1"/>
    <xf numFmtId="2" fontId="4" fillId="0" borderId="42" xfId="0" applyNumberFormat="1" applyFont="1" applyBorder="1"/>
    <xf numFmtId="2" fontId="4" fillId="0" borderId="43" xfId="0" applyNumberFormat="1" applyFont="1" applyBorder="1"/>
    <xf numFmtId="2" fontId="4" fillId="0" borderId="42" xfId="0" applyNumberFormat="1" applyFont="1" applyBorder="1" applyAlignment="1">
      <alignment horizontal="right"/>
    </xf>
    <xf numFmtId="166" fontId="4" fillId="0" borderId="43" xfId="0" applyNumberFormat="1" applyFont="1" applyBorder="1" applyAlignment="1">
      <alignment horizontal="right"/>
    </xf>
    <xf numFmtId="0" fontId="4" fillId="0" borderId="42" xfId="0" applyFont="1" applyBorder="1" applyAlignment="1">
      <alignment horizontal="right"/>
    </xf>
    <xf numFmtId="0" fontId="0" fillId="0" borderId="43" xfId="0" applyBorder="1"/>
    <xf numFmtId="0" fontId="8" fillId="9" borderId="48" xfId="0" applyFont="1" applyFill="1" applyBorder="1" applyAlignment="1">
      <alignment horizontal="center" vertical="center" wrapText="1"/>
    </xf>
    <xf numFmtId="0" fontId="8" fillId="9" borderId="49" xfId="0" applyFont="1" applyFill="1" applyBorder="1" applyAlignment="1">
      <alignment horizontal="center" vertical="center" wrapText="1"/>
    </xf>
    <xf numFmtId="2" fontId="9" fillId="0" borderId="48" xfId="0" applyNumberFormat="1" applyFont="1" applyBorder="1" applyAlignment="1">
      <alignment horizontal="right"/>
    </xf>
    <xf numFmtId="2" fontId="9" fillId="0" borderId="49" xfId="0" applyNumberFormat="1" applyFont="1" applyBorder="1" applyAlignment="1">
      <alignment horizontal="right"/>
    </xf>
    <xf numFmtId="2" fontId="4" fillId="0" borderId="48" xfId="0" applyNumberFormat="1" applyFont="1" applyBorder="1" applyAlignment="1">
      <alignment horizontal="right"/>
    </xf>
    <xf numFmtId="2" fontId="4" fillId="0" borderId="49" xfId="0" applyNumberFormat="1" applyFont="1" applyBorder="1" applyAlignment="1">
      <alignment horizontal="right"/>
    </xf>
    <xf numFmtId="0" fontId="0" fillId="0" borderId="48" xfId="0" applyBorder="1"/>
    <xf numFmtId="0" fontId="0" fillId="0" borderId="49" xfId="0" applyBorder="1"/>
    <xf numFmtId="0" fontId="4" fillId="0" borderId="48" xfId="0" applyFont="1" applyBorder="1"/>
    <xf numFmtId="0" fontId="4" fillId="0" borderId="49" xfId="0" applyFont="1" applyBorder="1"/>
    <xf numFmtId="2" fontId="2" fillId="7" borderId="23" xfId="0" applyNumberFormat="1" applyFont="1" applyFill="1" applyBorder="1" applyAlignment="1">
      <alignment horizontal="center" vertical="center"/>
    </xf>
    <xf numFmtId="2" fontId="6" fillId="0" borderId="28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0" fontId="8" fillId="9" borderId="46" xfId="0" applyFont="1" applyFill="1" applyBorder="1" applyAlignment="1">
      <alignment horizontal="center" vertical="center" wrapText="1"/>
    </xf>
    <xf numFmtId="0" fontId="8" fillId="9" borderId="47" xfId="0" applyFont="1" applyFill="1" applyBorder="1" applyAlignment="1">
      <alignment horizontal="center" vertical="center" wrapText="1"/>
    </xf>
    <xf numFmtId="0" fontId="8" fillId="9" borderId="41" xfId="0" applyFont="1" applyFill="1" applyBorder="1" applyAlignment="1">
      <alignment horizontal="center" vertical="center"/>
    </xf>
    <xf numFmtId="0" fontId="8" fillId="9" borderId="39" xfId="0" applyFont="1" applyFill="1" applyBorder="1" applyAlignment="1">
      <alignment horizontal="center" vertical="center"/>
    </xf>
    <xf numFmtId="0" fontId="8" fillId="9" borderId="40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3" fillId="0" borderId="20" xfId="0" applyFont="1" applyBorder="1"/>
    <xf numFmtId="0" fontId="2" fillId="6" borderId="9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0" borderId="11" xfId="0" applyFont="1" applyBorder="1"/>
    <xf numFmtId="165" fontId="2" fillId="5" borderId="9" xfId="0" applyNumberFormat="1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3" fillId="0" borderId="22" xfId="0" applyFont="1" applyBorder="1"/>
    <xf numFmtId="165" fontId="2" fillId="5" borderId="9" xfId="0" applyNumberFormat="1" applyFont="1" applyFill="1" applyBorder="1" applyAlignment="1">
      <alignment horizontal="center"/>
    </xf>
    <xf numFmtId="0" fontId="3" fillId="0" borderId="2" xfId="0" applyFont="1" applyBorder="1"/>
    <xf numFmtId="0" fontId="2" fillId="6" borderId="9" xfId="0" applyFont="1" applyFill="1" applyBorder="1" applyAlignment="1">
      <alignment horizontal="center"/>
    </xf>
    <xf numFmtId="0" fontId="3" fillId="0" borderId="12" xfId="0" applyFont="1" applyBorder="1"/>
    <xf numFmtId="0" fontId="2" fillId="7" borderId="14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2" fillId="7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2" fontId="2" fillId="4" borderId="9" xfId="0" applyNumberFormat="1" applyFont="1" applyFill="1" applyBorder="1" applyAlignment="1">
      <alignment horizontal="center" vertical="center" wrapText="1"/>
    </xf>
    <xf numFmtId="2" fontId="2" fillId="4" borderId="9" xfId="0" applyNumberFormat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1" fontId="2" fillId="3" borderId="14" xfId="0" applyNumberFormat="1" applyFont="1" applyFill="1" applyBorder="1" applyAlignment="1">
      <alignment horizontal="center" vertical="center" wrapText="1"/>
    </xf>
    <xf numFmtId="0" fontId="3" fillId="0" borderId="18" xfId="0" applyFont="1" applyBorder="1"/>
    <xf numFmtId="2" fontId="2" fillId="3" borderId="14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0" fontId="3" fillId="0" borderId="19" xfId="0" applyFont="1" applyBorder="1"/>
    <xf numFmtId="165" fontId="2" fillId="4" borderId="15" xfId="0" applyNumberFormat="1" applyFont="1" applyFill="1" applyBorder="1" applyAlignment="1">
      <alignment horizontal="center" vertical="center" wrapText="1"/>
    </xf>
    <xf numFmtId="165" fontId="2" fillId="2" borderId="14" xfId="0" applyNumberFormat="1" applyFont="1" applyFill="1" applyBorder="1" applyAlignment="1">
      <alignment horizontal="center" vertical="center" wrapText="1"/>
    </xf>
    <xf numFmtId="165" fontId="2" fillId="3" borderId="13" xfId="0" applyNumberFormat="1" applyFont="1" applyFill="1" applyBorder="1" applyAlignment="1">
      <alignment horizontal="center" vertical="center" wrapText="1"/>
    </xf>
    <xf numFmtId="0" fontId="3" fillId="0" borderId="17" xfId="0" applyFont="1" applyBorder="1"/>
    <xf numFmtId="165" fontId="2" fillId="3" borderId="14" xfId="0" applyNumberFormat="1" applyFont="1" applyFill="1" applyBorder="1" applyAlignment="1">
      <alignment horizontal="center" vertical="center" wrapText="1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5" fontId="2" fillId="2" borderId="13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2" fontId="2" fillId="2" borderId="15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/>
    </xf>
    <xf numFmtId="0" fontId="3" fillId="0" borderId="3" xfId="0" applyFont="1" applyBorder="1"/>
    <xf numFmtId="164" fontId="2" fillId="2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2" fontId="2" fillId="5" borderId="9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2" fillId="4" borderId="9" xfId="0" applyNumberFormat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3" fillId="0" borderId="12" xfId="1" applyFont="1" applyBorder="1"/>
    <xf numFmtId="0" fontId="3" fillId="0" borderId="11" xfId="1" applyFont="1" applyBorder="1"/>
    <xf numFmtId="0" fontId="6" fillId="2" borderId="16" xfId="1" applyFont="1" applyFill="1" applyBorder="1"/>
    <xf numFmtId="164" fontId="2" fillId="2" borderId="9" xfId="1" applyNumberFormat="1" applyFont="1" applyFill="1" applyBorder="1" applyAlignment="1">
      <alignment horizontal="center"/>
    </xf>
    <xf numFmtId="165" fontId="4" fillId="2" borderId="27" xfId="1" applyNumberFormat="1" applyFont="1" applyFill="1" applyBorder="1"/>
    <xf numFmtId="0" fontId="4" fillId="2" borderId="28" xfId="1" applyFont="1" applyFill="1" applyBorder="1"/>
    <xf numFmtId="165" fontId="4" fillId="2" borderId="28" xfId="1" applyNumberFormat="1" applyFont="1" applyFill="1" applyBorder="1"/>
    <xf numFmtId="165" fontId="2" fillId="3" borderId="9" xfId="1" applyNumberFormat="1" applyFont="1" applyFill="1" applyBorder="1" applyAlignment="1">
      <alignment horizontal="center"/>
    </xf>
    <xf numFmtId="165" fontId="2" fillId="4" borderId="9" xfId="1" applyNumberFormat="1" applyFont="1" applyFill="1" applyBorder="1" applyAlignment="1">
      <alignment horizontal="center"/>
    </xf>
    <xf numFmtId="2" fontId="4" fillId="4" borderId="9" xfId="1" applyNumberFormat="1" applyFont="1" applyFill="1" applyBorder="1"/>
    <xf numFmtId="2" fontId="4" fillId="4" borderId="28" xfId="1" applyNumberFormat="1" applyFont="1" applyFill="1" applyBorder="1" applyAlignment="1">
      <alignment horizontal="center"/>
    </xf>
    <xf numFmtId="2" fontId="4" fillId="4" borderId="11" xfId="1" applyNumberFormat="1" applyFont="1" applyFill="1" applyBorder="1"/>
    <xf numFmtId="2" fontId="4" fillId="4" borderId="27" xfId="1" applyNumberFormat="1" applyFont="1" applyFill="1" applyBorder="1"/>
    <xf numFmtId="2" fontId="2" fillId="5" borderId="9" xfId="1" applyNumberFormat="1" applyFont="1" applyFill="1" applyBorder="1" applyAlignment="1">
      <alignment horizontal="center"/>
    </xf>
    <xf numFmtId="0" fontId="2" fillId="6" borderId="9" xfId="1" applyFont="1" applyFill="1" applyBorder="1" applyAlignment="1">
      <alignment horizontal="center"/>
    </xf>
    <xf numFmtId="0" fontId="2" fillId="5" borderId="12" xfId="1" applyFont="1" applyFill="1" applyBorder="1" applyAlignment="1">
      <alignment horizontal="center"/>
    </xf>
    <xf numFmtId="0" fontId="2" fillId="7" borderId="9" xfId="1" applyFont="1" applyFill="1" applyBorder="1" applyAlignment="1">
      <alignment horizontal="center" vertical="center"/>
    </xf>
    <xf numFmtId="0" fontId="1" fillId="0" borderId="23" xfId="1"/>
    <xf numFmtId="0" fontId="2" fillId="2" borderId="27" xfId="1" applyFont="1" applyFill="1" applyBorder="1" applyAlignment="1">
      <alignment horizontal="center" vertical="center" wrapText="1"/>
    </xf>
    <xf numFmtId="0" fontId="2" fillId="2" borderId="28" xfId="1" applyFont="1" applyFill="1" applyBorder="1" applyAlignment="1">
      <alignment horizontal="center" vertical="center" wrapText="1"/>
    </xf>
    <xf numFmtId="2" fontId="2" fillId="2" borderId="15" xfId="1" applyNumberFormat="1" applyFont="1" applyFill="1" applyBorder="1" applyAlignment="1">
      <alignment horizontal="center" vertical="center" wrapText="1"/>
    </xf>
    <xf numFmtId="0" fontId="13" fillId="2" borderId="16" xfId="1" applyFont="1" applyFill="1" applyBorder="1" applyAlignment="1">
      <alignment horizontal="center" vertical="center" wrapText="1"/>
    </xf>
    <xf numFmtId="164" fontId="2" fillId="2" borderId="27" xfId="1" applyNumberFormat="1" applyFont="1" applyFill="1" applyBorder="1" applyAlignment="1">
      <alignment horizontal="center" vertical="center"/>
    </xf>
    <xf numFmtId="164" fontId="2" fillId="2" borderId="15" xfId="1" applyNumberFormat="1" applyFont="1" applyFill="1" applyBorder="1" applyAlignment="1">
      <alignment horizontal="center" vertical="center"/>
    </xf>
    <xf numFmtId="165" fontId="2" fillId="2" borderId="27" xfId="1" applyNumberFormat="1" applyFont="1" applyFill="1" applyBorder="1" applyAlignment="1">
      <alignment horizontal="center" vertical="center" wrapText="1"/>
    </xf>
    <xf numFmtId="165" fontId="2" fillId="2" borderId="28" xfId="1" applyNumberFormat="1" applyFont="1" applyFill="1" applyBorder="1" applyAlignment="1">
      <alignment horizontal="center" vertical="center" wrapText="1"/>
    </xf>
    <xf numFmtId="165" fontId="2" fillId="3" borderId="27" xfId="1" applyNumberFormat="1" applyFont="1" applyFill="1" applyBorder="1" applyAlignment="1">
      <alignment horizontal="center" vertical="center" wrapText="1"/>
    </xf>
    <xf numFmtId="165" fontId="2" fillId="3" borderId="28" xfId="1" applyNumberFormat="1" applyFont="1" applyFill="1" applyBorder="1" applyAlignment="1">
      <alignment horizontal="center" vertical="center" wrapText="1"/>
    </xf>
    <xf numFmtId="1" fontId="2" fillId="3" borderId="28" xfId="1" applyNumberFormat="1" applyFont="1" applyFill="1" applyBorder="1" applyAlignment="1">
      <alignment horizontal="center" vertical="center" wrapText="1"/>
    </xf>
    <xf numFmtId="1" fontId="2" fillId="3" borderId="15" xfId="1" applyNumberFormat="1" applyFont="1" applyFill="1" applyBorder="1" applyAlignment="1">
      <alignment horizontal="center" vertical="center" wrapText="1"/>
    </xf>
    <xf numFmtId="165" fontId="2" fillId="4" borderId="15" xfId="1" applyNumberFormat="1" applyFont="1" applyFill="1" applyBorder="1" applyAlignment="1">
      <alignment horizontal="center" vertical="center" wrapText="1"/>
    </xf>
    <xf numFmtId="2" fontId="2" fillId="4" borderId="9" xfId="1" applyNumberFormat="1" applyFont="1" applyFill="1" applyBorder="1" applyAlignment="1">
      <alignment horizontal="center" vertical="center" wrapText="1"/>
    </xf>
    <xf numFmtId="2" fontId="2" fillId="4" borderId="9" xfId="1" applyNumberFormat="1" applyFont="1" applyFill="1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 wrapText="1"/>
    </xf>
    <xf numFmtId="0" fontId="2" fillId="6" borderId="9" xfId="1" applyFont="1" applyFill="1" applyBorder="1" applyAlignment="1">
      <alignment horizontal="center" vertical="center" wrapText="1"/>
    </xf>
    <xf numFmtId="0" fontId="2" fillId="7" borderId="27" xfId="1" applyFont="1" applyFill="1" applyBorder="1" applyAlignment="1">
      <alignment horizontal="center" vertical="center" wrapText="1"/>
    </xf>
    <xf numFmtId="0" fontId="2" fillId="7" borderId="28" xfId="1" applyFont="1" applyFill="1" applyBorder="1" applyAlignment="1">
      <alignment horizontal="center" vertical="center" wrapText="1"/>
    </xf>
    <xf numFmtId="0" fontId="3" fillId="0" borderId="29" xfId="1" applyFont="1" applyBorder="1"/>
    <xf numFmtId="0" fontId="3" fillId="0" borderId="30" xfId="1" applyFont="1" applyBorder="1"/>
    <xf numFmtId="0" fontId="3" fillId="0" borderId="31" xfId="1" applyFont="1" applyBorder="1"/>
    <xf numFmtId="0" fontId="3" fillId="0" borderId="20" xfId="1" applyFont="1" applyBorder="1"/>
    <xf numFmtId="2" fontId="2" fillId="4" borderId="29" xfId="1" applyNumberFormat="1" applyFont="1" applyFill="1" applyBorder="1" applyAlignment="1">
      <alignment horizontal="center" vertical="center" wrapText="1"/>
    </xf>
    <xf numFmtId="2" fontId="2" fillId="4" borderId="31" xfId="1" applyNumberFormat="1" applyFont="1" applyFill="1" applyBorder="1" applyAlignment="1">
      <alignment horizontal="center" vertical="center" wrapText="1"/>
    </xf>
    <xf numFmtId="2" fontId="2" fillId="4" borderId="29" xfId="1" applyNumberFormat="1" applyFont="1" applyFill="1" applyBorder="1" applyAlignment="1">
      <alignment horizontal="center" vertical="center"/>
    </xf>
    <xf numFmtId="2" fontId="2" fillId="4" borderId="31" xfId="1" applyNumberFormat="1" applyFont="1" applyFill="1" applyBorder="1" applyAlignment="1">
      <alignment horizontal="center" vertical="center"/>
    </xf>
    <xf numFmtId="2" fontId="2" fillId="4" borderId="30" xfId="1" applyNumberFormat="1" applyFont="1" applyFill="1" applyBorder="1" applyAlignment="1">
      <alignment horizontal="center" vertical="center"/>
    </xf>
    <xf numFmtId="0" fontId="2" fillId="5" borderId="29" xfId="1" applyFont="1" applyFill="1" applyBorder="1" applyAlignment="1">
      <alignment horizontal="center" vertical="center" wrapText="1"/>
    </xf>
    <xf numFmtId="0" fontId="2" fillId="5" borderId="30" xfId="1" applyFont="1" applyFill="1" applyBorder="1" applyAlignment="1">
      <alignment horizontal="center" vertical="center" wrapText="1"/>
    </xf>
    <xf numFmtId="2" fontId="2" fillId="5" borderId="30" xfId="1" applyNumberFormat="1" applyFont="1" applyFill="1" applyBorder="1" applyAlignment="1">
      <alignment horizontal="center" vertical="center" wrapText="1"/>
    </xf>
    <xf numFmtId="0" fontId="5" fillId="5" borderId="30" xfId="1" applyFont="1" applyFill="1" applyBorder="1" applyAlignment="1">
      <alignment horizontal="center" vertical="center" wrapText="1"/>
    </xf>
    <xf numFmtId="2" fontId="2" fillId="5" borderId="31" xfId="1" applyNumberFormat="1" applyFont="1" applyFill="1" applyBorder="1" applyAlignment="1">
      <alignment horizontal="center" vertical="center" wrapText="1"/>
    </xf>
    <xf numFmtId="0" fontId="2" fillId="6" borderId="29" xfId="1" applyFont="1" applyFill="1" applyBorder="1" applyAlignment="1">
      <alignment vertical="center" wrapText="1"/>
    </xf>
    <xf numFmtId="0" fontId="2" fillId="6" borderId="30" xfId="1" applyFont="1" applyFill="1" applyBorder="1" applyAlignment="1">
      <alignment vertical="center" wrapText="1"/>
    </xf>
    <xf numFmtId="0" fontId="2" fillId="6" borderId="31" xfId="1" applyFont="1" applyFill="1" applyBorder="1" applyAlignment="1">
      <alignment vertical="center" wrapText="1"/>
    </xf>
    <xf numFmtId="2" fontId="2" fillId="7" borderId="29" xfId="1" applyNumberFormat="1" applyFont="1" applyFill="1" applyBorder="1" applyAlignment="1">
      <alignment horizontal="center" vertical="center"/>
    </xf>
    <xf numFmtId="2" fontId="2" fillId="7" borderId="30" xfId="1" applyNumberFormat="1" applyFont="1" applyFill="1" applyBorder="1" applyAlignment="1">
      <alignment horizontal="center" vertical="center"/>
    </xf>
    <xf numFmtId="2" fontId="2" fillId="7" borderId="31" xfId="1" applyNumberFormat="1" applyFont="1" applyFill="1" applyBorder="1" applyAlignment="1">
      <alignment horizontal="center" vertical="center"/>
    </xf>
    <xf numFmtId="0" fontId="4" fillId="0" borderId="24" xfId="1" applyFont="1" applyBorder="1"/>
    <xf numFmtId="20" fontId="4" fillId="0" borderId="25" xfId="1" applyNumberFormat="1" applyFont="1" applyBorder="1"/>
    <xf numFmtId="0" fontId="6" fillId="0" borderId="26" xfId="1" applyFont="1" applyBorder="1"/>
    <xf numFmtId="164" fontId="4" fillId="0" borderId="24" xfId="1" applyNumberFormat="1" applyFont="1" applyBorder="1"/>
    <xf numFmtId="164" fontId="4" fillId="0" borderId="25" xfId="1" applyNumberFormat="1" applyFont="1" applyBorder="1"/>
    <xf numFmtId="165" fontId="4" fillId="0" borderId="24" xfId="1" applyNumberFormat="1" applyFont="1" applyBorder="1"/>
    <xf numFmtId="0" fontId="4" fillId="0" borderId="23" xfId="1" applyFont="1" applyAlignment="1">
      <alignment horizontal="right"/>
    </xf>
    <xf numFmtId="165" fontId="4" fillId="0" borderId="23" xfId="1" applyNumberFormat="1" applyFont="1"/>
    <xf numFmtId="165" fontId="4" fillId="0" borderId="24" xfId="1" applyNumberFormat="1" applyFont="1" applyBorder="1" applyAlignment="1">
      <alignment horizontal="right"/>
    </xf>
    <xf numFmtId="1" fontId="4" fillId="0" borderId="23" xfId="1" applyNumberFormat="1" applyFont="1" applyAlignment="1">
      <alignment horizontal="right"/>
    </xf>
    <xf numFmtId="165" fontId="4" fillId="0" borderId="23" xfId="1" applyNumberFormat="1" applyFont="1" applyAlignment="1">
      <alignment horizontal="right"/>
    </xf>
    <xf numFmtId="165" fontId="4" fillId="0" borderId="23" xfId="1" applyNumberFormat="1" applyFont="1" applyAlignment="1">
      <alignment horizontal="right" vertical="center" wrapText="1"/>
    </xf>
    <xf numFmtId="1" fontId="4" fillId="0" borderId="25" xfId="1" applyNumberFormat="1" applyFont="1" applyBorder="1" applyAlignment="1">
      <alignment horizontal="right"/>
    </xf>
    <xf numFmtId="165" fontId="4" fillId="0" borderId="25" xfId="1" applyNumberFormat="1" applyFont="1" applyBorder="1"/>
    <xf numFmtId="2" fontId="4" fillId="0" borderId="24" xfId="1" applyNumberFormat="1" applyFont="1" applyBorder="1"/>
    <xf numFmtId="2" fontId="4" fillId="0" borderId="25" xfId="1" applyNumberFormat="1" applyFont="1" applyBorder="1"/>
    <xf numFmtId="2" fontId="4" fillId="0" borderId="23" xfId="1" applyNumberFormat="1" applyFont="1"/>
    <xf numFmtId="2" fontId="4" fillId="0" borderId="24" xfId="1" applyNumberFormat="1" applyFont="1" applyBorder="1" applyAlignment="1">
      <alignment horizontal="right"/>
    </xf>
    <xf numFmtId="166" fontId="4" fillId="0" borderId="23" xfId="1" applyNumberFormat="1" applyFont="1" applyAlignment="1">
      <alignment horizontal="right"/>
    </xf>
    <xf numFmtId="166" fontId="4" fillId="0" borderId="24" xfId="1" applyNumberFormat="1" applyFont="1" applyBorder="1" applyAlignment="1">
      <alignment horizontal="right"/>
    </xf>
    <xf numFmtId="2" fontId="4" fillId="0" borderId="23" xfId="1" applyNumberFormat="1" applyFont="1" applyAlignment="1">
      <alignment horizontal="right"/>
    </xf>
    <xf numFmtId="165" fontId="4" fillId="0" borderId="25" xfId="1" applyNumberFormat="1" applyFont="1" applyBorder="1" applyAlignment="1">
      <alignment horizontal="right"/>
    </xf>
    <xf numFmtId="2" fontId="4" fillId="0" borderId="25" xfId="1" applyNumberFormat="1" applyFont="1" applyBorder="1" applyAlignment="1">
      <alignment horizontal="right"/>
    </xf>
    <xf numFmtId="166" fontId="4" fillId="0" borderId="25" xfId="1" applyNumberFormat="1" applyFont="1" applyBorder="1" applyAlignment="1">
      <alignment horizontal="right"/>
    </xf>
    <xf numFmtId="0" fontId="4" fillId="0" borderId="24" xfId="1" applyFont="1" applyBorder="1" applyAlignment="1">
      <alignment horizontal="right"/>
    </xf>
    <xf numFmtId="0" fontId="4" fillId="0" borderId="25" xfId="1" applyFont="1" applyBorder="1" applyAlignment="1">
      <alignment horizontal="right"/>
    </xf>
    <xf numFmtId="2" fontId="6" fillId="0" borderId="24" xfId="1" applyNumberFormat="1" applyFont="1" applyBorder="1"/>
    <xf numFmtId="1" fontId="4" fillId="0" borderId="23" xfId="1" applyNumberFormat="1" applyFont="1"/>
    <xf numFmtId="1" fontId="4" fillId="0" borderId="25" xfId="1" applyNumberFormat="1" applyFont="1" applyBorder="1"/>
    <xf numFmtId="0" fontId="4" fillId="0" borderId="25" xfId="1" applyFont="1" applyBorder="1"/>
    <xf numFmtId="0" fontId="2" fillId="7" borderId="24" xfId="1" applyFont="1" applyFill="1" applyBorder="1" applyAlignment="1">
      <alignment horizontal="center" vertical="center"/>
    </xf>
    <xf numFmtId="0" fontId="2" fillId="7" borderId="23" xfId="1" applyFont="1" applyFill="1" applyBorder="1" applyAlignment="1">
      <alignment horizontal="center" vertical="center"/>
    </xf>
    <xf numFmtId="2" fontId="9" fillId="0" borderId="48" xfId="0" applyNumberFormat="1" applyFont="1" applyBorder="1" applyAlignment="1">
      <alignment horizontal="center"/>
    </xf>
    <xf numFmtId="2" fontId="9" fillId="0" borderId="23" xfId="0" applyNumberFormat="1" applyFont="1" applyBorder="1" applyAlignment="1">
      <alignment horizontal="center"/>
    </xf>
    <xf numFmtId="2" fontId="9" fillId="0" borderId="49" xfId="0" applyNumberFormat="1" applyFont="1" applyBorder="1" applyAlignment="1">
      <alignment horizontal="center"/>
    </xf>
    <xf numFmtId="2" fontId="4" fillId="0" borderId="48" xfId="0" applyNumberFormat="1" applyFont="1" applyBorder="1" applyAlignment="1">
      <alignment horizontal="center"/>
    </xf>
    <xf numFmtId="2" fontId="4" fillId="0" borderId="2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167" fontId="2" fillId="2" borderId="9" xfId="1" applyNumberFormat="1" applyFont="1" applyFill="1" applyBorder="1" applyAlignment="1">
      <alignment horizontal="center"/>
    </xf>
    <xf numFmtId="167" fontId="2" fillId="2" borderId="27" xfId="1" applyNumberFormat="1" applyFont="1" applyFill="1" applyBorder="1" applyAlignment="1">
      <alignment horizontal="center" vertical="center"/>
    </xf>
    <xf numFmtId="167" fontId="2" fillId="2" borderId="15" xfId="1" applyNumberFormat="1" applyFont="1" applyFill="1" applyBorder="1" applyAlignment="1">
      <alignment horizontal="center" vertical="center"/>
    </xf>
    <xf numFmtId="166" fontId="2" fillId="5" borderId="9" xfId="1" applyNumberFormat="1" applyFont="1" applyFill="1" applyBorder="1" applyAlignment="1">
      <alignment horizontal="center" vertical="center" wrapText="1"/>
    </xf>
    <xf numFmtId="166" fontId="2" fillId="5" borderId="30" xfId="1" applyNumberFormat="1" applyFont="1" applyFill="1" applyBorder="1" applyAlignment="1">
      <alignment horizontal="center" vertical="center" wrapText="1"/>
    </xf>
    <xf numFmtId="166" fontId="2" fillId="5" borderId="29" xfId="1" applyNumberFormat="1" applyFont="1" applyFill="1" applyBorder="1" applyAlignment="1">
      <alignment horizontal="center" vertical="center" wrapText="1"/>
    </xf>
    <xf numFmtId="0" fontId="4" fillId="0" borderId="23" xfId="1" applyFont="1"/>
    <xf numFmtId="0" fontId="4" fillId="0" borderId="26" xfId="1" applyFont="1" applyBorder="1"/>
    <xf numFmtId="167" fontId="4" fillId="0" borderId="24" xfId="1" applyNumberFormat="1" applyFont="1" applyBorder="1"/>
    <xf numFmtId="167" fontId="4" fillId="0" borderId="25" xfId="1" applyNumberFormat="1" applyFont="1" applyBorder="1"/>
    <xf numFmtId="166" fontId="4" fillId="0" borderId="55" xfId="1" applyNumberFormat="1" applyFont="1" applyBorder="1"/>
    <xf numFmtId="166" fontId="4" fillId="0" borderId="23" xfId="1" applyNumberFormat="1" applyFont="1"/>
    <xf numFmtId="2" fontId="4" fillId="0" borderId="55" xfId="1" applyNumberFormat="1" applyFont="1" applyBorder="1"/>
    <xf numFmtId="166" fontId="4" fillId="0" borderId="36" xfId="1" applyNumberFormat="1" applyFont="1" applyBorder="1"/>
    <xf numFmtId="2" fontId="4" fillId="0" borderId="36" xfId="1" applyNumberFormat="1" applyFont="1" applyBorder="1"/>
    <xf numFmtId="2" fontId="4" fillId="10" borderId="24" xfId="1" applyNumberFormat="1" applyFont="1" applyFill="1" applyBorder="1"/>
    <xf numFmtId="166" fontId="4" fillId="0" borderId="36" xfId="1" applyNumberFormat="1" applyFont="1" applyBorder="1" applyAlignment="1">
      <alignment horizontal="right"/>
    </xf>
    <xf numFmtId="165" fontId="4" fillId="0" borderId="36" xfId="1" applyNumberFormat="1" applyFont="1" applyBorder="1" applyAlignment="1">
      <alignment horizontal="right"/>
    </xf>
    <xf numFmtId="2" fontId="6" fillId="0" borderId="23" xfId="1" applyNumberFormat="1" applyFont="1"/>
    <xf numFmtId="167" fontId="4" fillId="0" borderId="23" xfId="1" applyNumberFormat="1" applyFont="1"/>
    <xf numFmtId="0" fontId="4" fillId="0" borderId="36" xfId="1" applyFont="1" applyBorder="1"/>
    <xf numFmtId="166" fontId="1" fillId="0" borderId="23" xfId="1" applyNumberFormat="1"/>
    <xf numFmtId="166" fontId="4" fillId="0" borderId="23" xfId="1" applyNumberFormat="1" applyFont="1" applyAlignment="1">
      <alignment horizontal="center"/>
    </xf>
    <xf numFmtId="0" fontId="4" fillId="0" borderId="42" xfId="1" applyFont="1" applyBorder="1"/>
    <xf numFmtId="0" fontId="4" fillId="0" borderId="43" xfId="1" applyFont="1" applyBorder="1"/>
    <xf numFmtId="0" fontId="1" fillId="0" borderId="43" xfId="1" applyBorder="1"/>
    <xf numFmtId="20" fontId="4" fillId="0" borderId="44" xfId="1" applyNumberFormat="1" applyFont="1" applyBorder="1"/>
    <xf numFmtId="0" fontId="6" fillId="0" borderId="45" xfId="1" applyFont="1" applyBorder="1"/>
    <xf numFmtId="167" fontId="4" fillId="0" borderId="42" xfId="1" applyNumberFormat="1" applyFont="1" applyBorder="1"/>
    <xf numFmtId="167" fontId="4" fillId="0" borderId="44" xfId="1" applyNumberFormat="1" applyFont="1" applyBorder="1"/>
    <xf numFmtId="165" fontId="4" fillId="0" borderId="42" xfId="1" applyNumberFormat="1" applyFont="1" applyBorder="1"/>
    <xf numFmtId="0" fontId="4" fillId="0" borderId="43" xfId="1" applyFont="1" applyBorder="1" applyAlignment="1">
      <alignment horizontal="right"/>
    </xf>
    <xf numFmtId="165" fontId="4" fillId="0" borderId="43" xfId="1" applyNumberFormat="1" applyFont="1" applyBorder="1"/>
    <xf numFmtId="165" fontId="4" fillId="0" borderId="42" xfId="1" applyNumberFormat="1" applyFont="1" applyBorder="1" applyAlignment="1">
      <alignment horizontal="right"/>
    </xf>
    <xf numFmtId="1" fontId="4" fillId="0" borderId="43" xfId="1" applyNumberFormat="1" applyFont="1" applyBorder="1" applyAlignment="1">
      <alignment horizontal="right"/>
    </xf>
    <xf numFmtId="165" fontId="4" fillId="0" borderId="43" xfId="1" applyNumberFormat="1" applyFont="1" applyBorder="1" applyAlignment="1">
      <alignment horizontal="right"/>
    </xf>
    <xf numFmtId="1" fontId="4" fillId="0" borderId="44" xfId="1" applyNumberFormat="1" applyFont="1" applyBorder="1" applyAlignment="1">
      <alignment horizontal="right"/>
    </xf>
    <xf numFmtId="165" fontId="4" fillId="0" borderId="44" xfId="1" applyNumberFormat="1" applyFont="1" applyBorder="1"/>
    <xf numFmtId="2" fontId="4" fillId="0" borderId="42" xfId="1" applyNumberFormat="1" applyFont="1" applyBorder="1"/>
    <xf numFmtId="2" fontId="4" fillId="0" borderId="44" xfId="1" applyNumberFormat="1" applyFont="1" applyBorder="1"/>
    <xf numFmtId="2" fontId="4" fillId="0" borderId="43" xfId="1" applyNumberFormat="1" applyFont="1" applyBorder="1"/>
    <xf numFmtId="2" fontId="4" fillId="0" borderId="42" xfId="1" applyNumberFormat="1" applyFont="1" applyBorder="1" applyAlignment="1">
      <alignment horizontal="right"/>
    </xf>
    <xf numFmtId="166" fontId="4" fillId="0" borderId="43" xfId="1" applyNumberFormat="1" applyFont="1" applyBorder="1" applyAlignment="1">
      <alignment horizontal="right"/>
    </xf>
    <xf numFmtId="166" fontId="4" fillId="0" borderId="42" xfId="1" applyNumberFormat="1" applyFont="1" applyBorder="1" applyAlignment="1">
      <alignment horizontal="right"/>
    </xf>
    <xf numFmtId="2" fontId="4" fillId="0" borderId="43" xfId="1" applyNumberFormat="1" applyFont="1" applyBorder="1" applyAlignment="1">
      <alignment horizontal="right"/>
    </xf>
    <xf numFmtId="2" fontId="4" fillId="0" borderId="56" xfId="1" applyNumberFormat="1" applyFont="1" applyBorder="1"/>
    <xf numFmtId="166" fontId="4" fillId="0" borderId="44" xfId="1" applyNumberFormat="1" applyFont="1" applyBorder="1" applyAlignment="1">
      <alignment horizontal="right"/>
    </xf>
    <xf numFmtId="0" fontId="4" fillId="0" borderId="42" xfId="1" applyFont="1" applyBorder="1" applyAlignment="1">
      <alignment horizontal="right"/>
    </xf>
    <xf numFmtId="0" fontId="4" fillId="0" borderId="44" xfId="1" applyFont="1" applyBorder="1" applyAlignment="1">
      <alignment horizontal="right"/>
    </xf>
    <xf numFmtId="0" fontId="4" fillId="0" borderId="23" xfId="1" applyFont="1" applyAlignment="1">
      <alignment horizontal="center"/>
    </xf>
    <xf numFmtId="166" fontId="4" fillId="0" borderId="43" xfId="1" applyNumberFormat="1" applyFont="1" applyBorder="1" applyAlignment="1">
      <alignment horizontal="center"/>
    </xf>
    <xf numFmtId="0" fontId="4" fillId="0" borderId="43" xfId="1" applyFont="1" applyBorder="1" applyAlignment="1">
      <alignment horizontal="center"/>
    </xf>
    <xf numFmtId="2" fontId="4" fillId="4" borderId="12" xfId="1" applyNumberFormat="1" applyFont="1" applyFill="1" applyBorder="1"/>
    <xf numFmtId="0" fontId="4" fillId="0" borderId="33" xfId="1" applyFont="1" applyBorder="1"/>
    <xf numFmtId="0" fontId="3" fillId="0" borderId="28" xfId="1" applyFont="1" applyBorder="1"/>
    <xf numFmtId="0" fontId="2" fillId="4" borderId="27" xfId="1" applyFont="1" applyFill="1" applyBorder="1" applyAlignment="1">
      <alignment horizontal="center" vertical="center" wrapText="1"/>
    </xf>
    <xf numFmtId="2" fontId="2" fillId="4" borderId="60" xfId="1" applyNumberFormat="1" applyFont="1" applyFill="1" applyBorder="1" applyAlignment="1">
      <alignment horizontal="center" vertical="center" wrapText="1"/>
    </xf>
    <xf numFmtId="2" fontId="2" fillId="4" borderId="60" xfId="1" applyNumberFormat="1" applyFont="1" applyFill="1" applyBorder="1" applyAlignment="1">
      <alignment horizontal="center" vertical="center"/>
    </xf>
    <xf numFmtId="20" fontId="4" fillId="0" borderId="25" xfId="1" applyNumberFormat="1" applyFont="1" applyBorder="1" applyAlignment="1">
      <alignment horizontal="right"/>
    </xf>
    <xf numFmtId="0" fontId="4" fillId="0" borderId="36" xfId="1" applyFont="1" applyBorder="1" applyAlignment="1">
      <alignment horizontal="right"/>
    </xf>
    <xf numFmtId="0" fontId="6" fillId="0" borderId="62" xfId="1" applyFont="1" applyBorder="1"/>
    <xf numFmtId="0" fontId="6" fillId="0" borderId="26" xfId="1" applyFont="1" applyBorder="1" applyAlignment="1">
      <alignment horizontal="right"/>
    </xf>
    <xf numFmtId="167" fontId="4" fillId="0" borderId="24" xfId="1" applyNumberFormat="1" applyFont="1" applyBorder="1" applyAlignment="1">
      <alignment horizontal="center" vertical="center"/>
    </xf>
    <xf numFmtId="167" fontId="4" fillId="0" borderId="25" xfId="1" applyNumberFormat="1" applyFont="1" applyBorder="1" applyAlignment="1">
      <alignment horizontal="center" vertical="center"/>
    </xf>
    <xf numFmtId="167" fontId="4" fillId="0" borderId="63" xfId="1" applyNumberFormat="1" applyFont="1" applyBorder="1" applyAlignment="1">
      <alignment horizontal="center" vertical="center"/>
    </xf>
    <xf numFmtId="167" fontId="4" fillId="0" borderId="23" xfId="1" applyNumberFormat="1" applyFont="1" applyAlignment="1">
      <alignment horizontal="center" vertical="center"/>
    </xf>
    <xf numFmtId="2" fontId="4" fillId="0" borderId="36" xfId="1" applyNumberFormat="1" applyFont="1" applyBorder="1" applyAlignment="1">
      <alignment horizontal="right"/>
    </xf>
    <xf numFmtId="2" fontId="1" fillId="0" borderId="23" xfId="1" applyNumberFormat="1"/>
    <xf numFmtId="167" fontId="1" fillId="0" borderId="23" xfId="1" applyNumberFormat="1"/>
    <xf numFmtId="2" fontId="4" fillId="0" borderId="23" xfId="1" applyNumberFormat="1" applyFont="1" applyBorder="1" applyAlignment="1">
      <alignment horizontal="right"/>
    </xf>
    <xf numFmtId="0" fontId="2" fillId="4" borderId="23" xfId="1" applyFont="1" applyFill="1" applyBorder="1" applyAlignment="1">
      <alignment horizontal="center" vertical="center"/>
    </xf>
    <xf numFmtId="2" fontId="2" fillId="4" borderId="23" xfId="1" applyNumberFormat="1" applyFont="1" applyFill="1" applyBorder="1" applyAlignment="1">
      <alignment horizontal="center" vertical="center"/>
    </xf>
    <xf numFmtId="2" fontId="2" fillId="4" borderId="23" xfId="1" applyNumberFormat="1" applyFont="1" applyFill="1" applyBorder="1" applyAlignment="1">
      <alignment horizontal="center" vertical="center" wrapText="1"/>
    </xf>
    <xf numFmtId="2" fontId="4" fillId="0" borderId="23" xfId="1" applyNumberFormat="1" applyFont="1" applyBorder="1"/>
    <xf numFmtId="0" fontId="1" fillId="0" borderId="23" xfId="1" applyBorder="1"/>
    <xf numFmtId="2" fontId="1" fillId="0" borderId="23" xfId="1" applyNumberFormat="1" applyBorder="1"/>
    <xf numFmtId="2" fontId="4" fillId="4" borderId="46" xfId="1" applyNumberFormat="1" applyFont="1" applyFill="1" applyBorder="1" applyAlignment="1"/>
    <xf numFmtId="2" fontId="4" fillId="4" borderId="65" xfId="1" applyNumberFormat="1" applyFont="1" applyFill="1" applyBorder="1" applyAlignment="1"/>
    <xf numFmtId="0" fontId="2" fillId="4" borderId="48" xfId="1" applyFont="1" applyFill="1" applyBorder="1" applyAlignment="1">
      <alignment horizontal="center" vertical="center"/>
    </xf>
    <xf numFmtId="2" fontId="4" fillId="0" borderId="48" xfId="1" applyNumberFormat="1" applyFont="1" applyBorder="1" applyAlignment="1">
      <alignment horizontal="right"/>
    </xf>
    <xf numFmtId="0" fontId="1" fillId="0" borderId="49" xfId="1" applyBorder="1"/>
    <xf numFmtId="2" fontId="4" fillId="0" borderId="48" xfId="1" applyNumberFormat="1" applyFont="1" applyBorder="1"/>
    <xf numFmtId="0" fontId="1" fillId="0" borderId="48" xfId="1" applyBorder="1"/>
    <xf numFmtId="2" fontId="1" fillId="0" borderId="48" xfId="1" applyNumberFormat="1" applyBorder="1"/>
    <xf numFmtId="20" fontId="4" fillId="0" borderId="44" xfId="1" applyNumberFormat="1" applyFont="1" applyBorder="1" applyAlignment="1">
      <alignment horizontal="right"/>
    </xf>
    <xf numFmtId="164" fontId="4" fillId="0" borderId="42" xfId="1" applyNumberFormat="1" applyFont="1" applyBorder="1"/>
    <xf numFmtId="164" fontId="4" fillId="0" borderId="44" xfId="1" applyNumberFormat="1" applyFont="1" applyBorder="1"/>
    <xf numFmtId="0" fontId="1" fillId="0" borderId="67" xfId="1" applyBorder="1"/>
    <xf numFmtId="0" fontId="1" fillId="0" borderId="68" xfId="1" applyBorder="1"/>
    <xf numFmtId="2" fontId="1" fillId="0" borderId="43" xfId="1" applyNumberFormat="1" applyBorder="1"/>
    <xf numFmtId="2" fontId="2" fillId="6" borderId="9" xfId="0" applyNumberFormat="1" applyFont="1" applyFill="1" applyBorder="1" applyAlignment="1">
      <alignment horizontal="center"/>
    </xf>
    <xf numFmtId="2" fontId="2" fillId="6" borderId="9" xfId="0" applyNumberFormat="1" applyFont="1" applyFill="1" applyBorder="1" applyAlignment="1">
      <alignment horizontal="center" vertical="center" wrapText="1"/>
    </xf>
    <xf numFmtId="2" fontId="2" fillId="6" borderId="30" xfId="0" applyNumberFormat="1" applyFont="1" applyFill="1" applyBorder="1" applyAlignment="1">
      <alignment vertical="center" wrapText="1"/>
    </xf>
    <xf numFmtId="0" fontId="2" fillId="7" borderId="69" xfId="1" applyFont="1" applyFill="1" applyBorder="1" applyAlignment="1">
      <alignment horizontal="center" vertical="center"/>
    </xf>
    <xf numFmtId="0" fontId="3" fillId="0" borderId="70" xfId="1" applyFont="1" applyBorder="1"/>
    <xf numFmtId="0" fontId="3" fillId="0" borderId="71" xfId="1" applyFont="1" applyBorder="1"/>
    <xf numFmtId="0" fontId="2" fillId="7" borderId="72" xfId="1" applyFont="1" applyFill="1" applyBorder="1" applyAlignment="1">
      <alignment horizontal="center" vertical="center" wrapText="1"/>
    </xf>
    <xf numFmtId="0" fontId="3" fillId="0" borderId="73" xfId="1" applyFont="1" applyBorder="1"/>
    <xf numFmtId="0" fontId="3" fillId="0" borderId="74" xfId="1" applyFont="1" applyBorder="1"/>
    <xf numFmtId="2" fontId="2" fillId="7" borderId="75" xfId="1" applyNumberFormat="1" applyFont="1" applyFill="1" applyBorder="1" applyAlignment="1">
      <alignment horizontal="center" vertical="center"/>
    </xf>
    <xf numFmtId="0" fontId="2" fillId="7" borderId="76" xfId="1" applyFont="1" applyFill="1" applyBorder="1" applyAlignment="1">
      <alignment horizontal="center" vertical="center" wrapText="1"/>
    </xf>
    <xf numFmtId="0" fontId="3" fillId="0" borderId="75" xfId="1" applyFont="1" applyBorder="1"/>
    <xf numFmtId="166" fontId="4" fillId="0" borderId="23" xfId="1" applyNumberFormat="1" applyFont="1" applyBorder="1" applyAlignment="1">
      <alignment horizontal="right"/>
    </xf>
    <xf numFmtId="165" fontId="4" fillId="0" borderId="23" xfId="1" applyNumberFormat="1" applyFont="1" applyBorder="1" applyAlignment="1">
      <alignment horizontal="right"/>
    </xf>
    <xf numFmtId="166" fontId="4" fillId="0" borderId="23" xfId="1" applyNumberFormat="1" applyFont="1" applyBorder="1"/>
    <xf numFmtId="0" fontId="4" fillId="0" borderId="23" xfId="1" applyFont="1" applyBorder="1"/>
    <xf numFmtId="166" fontId="2" fillId="5" borderId="77" xfId="1" applyNumberFormat="1" applyFont="1" applyFill="1" applyBorder="1" applyAlignment="1">
      <alignment horizontal="center" vertical="center" wrapText="1"/>
    </xf>
    <xf numFmtId="2" fontId="2" fillId="5" borderId="75" xfId="1" applyNumberFormat="1" applyFont="1" applyFill="1" applyBorder="1" applyAlignment="1">
      <alignment horizontal="center" vertical="center" wrapText="1"/>
    </xf>
    <xf numFmtId="2" fontId="4" fillId="0" borderId="49" xfId="1" applyNumberFormat="1" applyFont="1" applyBorder="1"/>
    <xf numFmtId="166" fontId="4" fillId="0" borderId="48" xfId="1" applyNumberFormat="1" applyFont="1" applyBorder="1" applyAlignment="1">
      <alignment horizontal="right"/>
    </xf>
    <xf numFmtId="0" fontId="4" fillId="0" borderId="49" xfId="1" applyFont="1" applyBorder="1"/>
    <xf numFmtId="0" fontId="4" fillId="0" borderId="68" xfId="1" applyFont="1" applyBorder="1"/>
    <xf numFmtId="0" fontId="2" fillId="5" borderId="69" xfId="1" applyFont="1" applyFill="1" applyBorder="1" applyAlignment="1">
      <alignment horizontal="center"/>
    </xf>
    <xf numFmtId="0" fontId="2" fillId="5" borderId="71" xfId="1" applyFont="1" applyFill="1" applyBorder="1" applyAlignment="1">
      <alignment horizontal="center"/>
    </xf>
    <xf numFmtId="0" fontId="2" fillId="5" borderId="77" xfId="1" applyFont="1" applyFill="1" applyBorder="1" applyAlignment="1">
      <alignment horizontal="center" vertical="center" wrapText="1"/>
    </xf>
    <xf numFmtId="0" fontId="2" fillId="5" borderId="74" xfId="1" applyFont="1" applyFill="1" applyBorder="1" applyAlignment="1">
      <alignment horizontal="center" vertical="center" wrapText="1"/>
    </xf>
    <xf numFmtId="0" fontId="2" fillId="5" borderId="75" xfId="1" applyFont="1" applyFill="1" applyBorder="1" applyAlignment="1">
      <alignment horizontal="center" vertical="center" wrapText="1"/>
    </xf>
    <xf numFmtId="165" fontId="2" fillId="4" borderId="78" xfId="1" applyNumberFormat="1" applyFont="1" applyFill="1" applyBorder="1" applyAlignment="1">
      <alignment horizontal="center" vertical="center" wrapText="1"/>
    </xf>
    <xf numFmtId="165" fontId="4" fillId="0" borderId="79" xfId="1" applyNumberFormat="1" applyFont="1" applyBorder="1"/>
    <xf numFmtId="165" fontId="4" fillId="0" borderId="80" xfId="1" applyNumberFormat="1" applyFont="1" applyBorder="1"/>
    <xf numFmtId="0" fontId="1" fillId="0" borderId="79" xfId="1" applyBorder="1"/>
    <xf numFmtId="0" fontId="13" fillId="2" borderId="81" xfId="1" applyFont="1" applyFill="1" applyBorder="1" applyAlignment="1">
      <alignment horizontal="center" vertical="center"/>
    </xf>
    <xf numFmtId="165" fontId="4" fillId="2" borderId="9" xfId="1" applyNumberFormat="1" applyFont="1" applyFill="1" applyBorder="1"/>
    <xf numFmtId="0" fontId="4" fillId="2" borderId="12" xfId="1" applyFont="1" applyFill="1" applyBorder="1"/>
    <xf numFmtId="165" fontId="4" fillId="2" borderId="12" xfId="1" applyNumberFormat="1" applyFont="1" applyFill="1" applyBorder="1"/>
    <xf numFmtId="2" fontId="4" fillId="4" borderId="12" xfId="1" applyNumberFormat="1" applyFont="1" applyFill="1" applyBorder="1" applyAlignment="1">
      <alignment horizontal="center"/>
    </xf>
    <xf numFmtId="2" fontId="2" fillId="6" borderId="9" xfId="1" applyNumberFormat="1" applyFont="1" applyFill="1" applyBorder="1" applyAlignment="1">
      <alignment horizontal="center"/>
    </xf>
    <xf numFmtId="0" fontId="2" fillId="5" borderId="9" xfId="1" applyFont="1" applyFill="1" applyBorder="1" applyAlignment="1">
      <alignment horizontal="center"/>
    </xf>
    <xf numFmtId="0" fontId="12" fillId="11" borderId="24" xfId="1" applyFont="1" applyFill="1" applyBorder="1" applyAlignment="1">
      <alignment horizontal="center" vertical="center" wrapText="1"/>
    </xf>
    <xf numFmtId="0" fontId="12" fillId="11" borderId="23" xfId="1" applyFont="1" applyFill="1" applyAlignment="1">
      <alignment horizontal="center" vertical="center" wrapText="1"/>
    </xf>
    <xf numFmtId="0" fontId="2" fillId="2" borderId="82" xfId="1" applyFont="1" applyFill="1" applyBorder="1" applyAlignment="1">
      <alignment horizontal="center" vertical="center" wrapText="1"/>
    </xf>
    <xf numFmtId="0" fontId="2" fillId="2" borderId="55" xfId="1" applyFont="1" applyFill="1" applyBorder="1" applyAlignment="1">
      <alignment horizontal="center" vertical="center" wrapText="1"/>
    </xf>
    <xf numFmtId="167" fontId="2" fillId="2" borderId="52" xfId="1" applyNumberFormat="1" applyFont="1" applyFill="1" applyBorder="1" applyAlignment="1">
      <alignment horizontal="center" vertical="center"/>
    </xf>
    <xf numFmtId="0" fontId="2" fillId="2" borderId="83" xfId="1" applyFont="1" applyFill="1" applyBorder="1" applyAlignment="1">
      <alignment horizontal="center" vertical="center" wrapText="1"/>
    </xf>
    <xf numFmtId="165" fontId="2" fillId="4" borderId="16" xfId="1" applyNumberFormat="1" applyFont="1" applyFill="1" applyBorder="1" applyAlignment="1">
      <alignment horizontal="center" vertical="center" wrapText="1"/>
    </xf>
    <xf numFmtId="2" fontId="2" fillId="6" borderId="9" xfId="1" applyNumberFormat="1" applyFont="1" applyFill="1" applyBorder="1" applyAlignment="1">
      <alignment horizontal="center" vertical="center" wrapText="1"/>
    </xf>
    <xf numFmtId="0" fontId="8" fillId="9" borderId="85" xfId="1" applyFont="1" applyFill="1" applyBorder="1" applyAlignment="1">
      <alignment horizontal="center" vertical="center" wrapText="1"/>
    </xf>
    <xf numFmtId="0" fontId="3" fillId="0" borderId="86" xfId="1" applyFont="1" applyBorder="1"/>
    <xf numFmtId="0" fontId="3" fillId="0" borderId="87" xfId="1" applyFont="1" applyBorder="1"/>
    <xf numFmtId="0" fontId="3" fillId="0" borderId="53" xfId="1" applyFont="1" applyBorder="1"/>
    <xf numFmtId="0" fontId="3" fillId="0" borderId="88" xfId="1" applyFont="1" applyBorder="1"/>
    <xf numFmtId="0" fontId="3" fillId="0" borderId="51" xfId="1" applyFont="1" applyBorder="1"/>
    <xf numFmtId="2" fontId="2" fillId="4" borderId="58" xfId="1" applyNumberFormat="1" applyFont="1" applyFill="1" applyBorder="1" applyAlignment="1">
      <alignment horizontal="center" vertical="center" wrapText="1"/>
    </xf>
    <xf numFmtId="2" fontId="2" fillId="4" borderId="57" xfId="1" applyNumberFormat="1" applyFont="1" applyFill="1" applyBorder="1" applyAlignment="1">
      <alignment horizontal="center" vertical="center" wrapText="1"/>
    </xf>
    <xf numFmtId="2" fontId="2" fillId="4" borderId="89" xfId="1" applyNumberFormat="1" applyFont="1" applyFill="1" applyBorder="1" applyAlignment="1">
      <alignment horizontal="center" vertical="center" wrapText="1"/>
    </xf>
    <xf numFmtId="2" fontId="2" fillId="6" borderId="30" xfId="1" applyNumberFormat="1" applyFont="1" applyFill="1" applyBorder="1" applyAlignment="1">
      <alignment vertical="center" wrapText="1"/>
    </xf>
    <xf numFmtId="0" fontId="8" fillId="9" borderId="90" xfId="1" applyFont="1" applyFill="1" applyBorder="1" applyAlignment="1">
      <alignment horizontal="center" vertical="center" wrapText="1"/>
    </xf>
    <xf numFmtId="0" fontId="4" fillId="0" borderId="83" xfId="1" applyFont="1" applyBorder="1"/>
    <xf numFmtId="0" fontId="13" fillId="0" borderId="26" xfId="1" applyFont="1" applyBorder="1" applyAlignment="1">
      <alignment horizontal="center" vertical="center"/>
    </xf>
    <xf numFmtId="167" fontId="4" fillId="0" borderId="54" xfId="1" applyNumberFormat="1" applyFont="1" applyBorder="1"/>
    <xf numFmtId="0" fontId="4" fillId="0" borderId="33" xfId="1" applyFont="1" applyBorder="1" applyAlignment="1">
      <alignment horizontal="right"/>
    </xf>
    <xf numFmtId="2" fontId="4" fillId="0" borderId="33" xfId="1" applyNumberFormat="1" applyFont="1" applyBorder="1" applyAlignment="1">
      <alignment horizontal="right"/>
    </xf>
    <xf numFmtId="0" fontId="13" fillId="0" borderId="62" xfId="1" applyFont="1" applyBorder="1" applyAlignment="1">
      <alignment horizontal="center" vertical="center"/>
    </xf>
    <xf numFmtId="2" fontId="4" fillId="8" borderId="24" xfId="1" applyNumberFormat="1" applyFont="1" applyFill="1" applyBorder="1" applyAlignment="1">
      <alignment horizontal="right"/>
    </xf>
    <xf numFmtId="0" fontId="4" fillId="0" borderId="91" xfId="1" applyFont="1" applyBorder="1"/>
    <xf numFmtId="0" fontId="4" fillId="0" borderId="56" xfId="1" applyFont="1" applyBorder="1"/>
    <xf numFmtId="0" fontId="13" fillId="0" borderId="45" xfId="1" applyFont="1" applyBorder="1" applyAlignment="1">
      <alignment horizontal="center" vertical="center"/>
    </xf>
    <xf numFmtId="167" fontId="4" fillId="0" borderId="92" xfId="1" applyNumberFormat="1" applyFont="1" applyBorder="1"/>
    <xf numFmtId="0" fontId="4" fillId="0" borderId="91" xfId="1" applyFont="1" applyBorder="1" applyAlignment="1">
      <alignment horizontal="right"/>
    </xf>
    <xf numFmtId="2" fontId="4" fillId="0" borderId="91" xfId="1" applyNumberFormat="1" applyFont="1" applyBorder="1" applyAlignment="1">
      <alignment horizontal="right"/>
    </xf>
    <xf numFmtId="0" fontId="4" fillId="0" borderId="45" xfId="1" applyFont="1" applyBorder="1"/>
    <xf numFmtId="0" fontId="2" fillId="0" borderId="23" xfId="1" applyFont="1" applyAlignment="1">
      <alignment horizontal="center" vertical="center"/>
    </xf>
    <xf numFmtId="0" fontId="2" fillId="5" borderId="12" xfId="1" applyFont="1" applyFill="1" applyBorder="1" applyAlignment="1">
      <alignment horizontal="center" vertical="center" wrapText="1"/>
    </xf>
    <xf numFmtId="2" fontId="4" fillId="4" borderId="85" xfId="1" applyNumberFormat="1" applyFont="1" applyFill="1" applyBorder="1"/>
    <xf numFmtId="2" fontId="2" fillId="4" borderId="98" xfId="1" applyNumberFormat="1" applyFont="1" applyFill="1" applyBorder="1" applyAlignment="1">
      <alignment horizontal="center" vertical="center"/>
    </xf>
    <xf numFmtId="0" fontId="1" fillId="0" borderId="80" xfId="1" applyBorder="1"/>
    <xf numFmtId="0" fontId="2" fillId="4" borderId="28" xfId="1" applyFont="1" applyFill="1" applyBorder="1" applyAlignment="1">
      <alignment horizontal="center" vertical="center" wrapText="1"/>
    </xf>
    <xf numFmtId="2" fontId="4" fillId="4" borderId="28" xfId="1" applyNumberFormat="1" applyFont="1" applyFill="1" applyBorder="1"/>
    <xf numFmtId="2" fontId="2" fillId="4" borderId="61" xfId="1" applyNumberFormat="1" applyFont="1" applyFill="1" applyBorder="1" applyAlignment="1">
      <alignment horizontal="center" vertical="center" wrapText="1"/>
    </xf>
    <xf numFmtId="2" fontId="2" fillId="4" borderId="61" xfId="1" applyNumberFormat="1" applyFont="1" applyFill="1" applyBorder="1" applyAlignment="1">
      <alignment horizontal="center" vertical="center"/>
    </xf>
    <xf numFmtId="0" fontId="3" fillId="0" borderId="39" xfId="1" applyFont="1" applyBorder="1"/>
    <xf numFmtId="0" fontId="3" fillId="0" borderId="40" xfId="1" applyFont="1" applyBorder="1"/>
    <xf numFmtId="165" fontId="4" fillId="0" borderId="23" xfId="1" applyNumberFormat="1" applyFont="1" applyBorder="1"/>
    <xf numFmtId="2" fontId="2" fillId="4" borderId="64" xfId="1" applyNumberFormat="1" applyFont="1" applyFill="1" applyBorder="1" applyAlignment="1">
      <alignment horizontal="center" vertical="center"/>
    </xf>
    <xf numFmtId="2" fontId="2" fillId="4" borderId="100" xfId="1" applyNumberFormat="1" applyFont="1" applyFill="1" applyBorder="1" applyAlignment="1">
      <alignment horizontal="center" vertical="center" wrapText="1"/>
    </xf>
    <xf numFmtId="2" fontId="2" fillId="4" borderId="101" xfId="1" applyNumberFormat="1" applyFont="1" applyFill="1" applyBorder="1" applyAlignment="1">
      <alignment horizontal="center" vertical="center" wrapText="1"/>
    </xf>
    <xf numFmtId="2" fontId="4" fillId="0" borderId="67" xfId="1" applyNumberFormat="1" applyFont="1" applyBorder="1"/>
    <xf numFmtId="2" fontId="4" fillId="0" borderId="68" xfId="1" applyNumberFormat="1" applyFont="1" applyBorder="1"/>
    <xf numFmtId="2" fontId="2" fillId="4" borderId="64" xfId="1" applyNumberFormat="1" applyFont="1" applyFill="1" applyBorder="1" applyAlignment="1">
      <alignment horizontal="center" vertical="center" wrapText="1"/>
    </xf>
    <xf numFmtId="2" fontId="2" fillId="4" borderId="103" xfId="1" applyNumberFormat="1" applyFont="1" applyFill="1" applyBorder="1" applyAlignment="1">
      <alignment horizontal="center" vertical="center" wrapText="1"/>
    </xf>
    <xf numFmtId="2" fontId="2" fillId="4" borderId="104" xfId="1" applyNumberFormat="1" applyFont="1" applyFill="1" applyBorder="1" applyAlignment="1">
      <alignment horizontal="center" vertical="center" wrapText="1"/>
    </xf>
    <xf numFmtId="165" fontId="4" fillId="0" borderId="49" xfId="1" applyNumberFormat="1" applyFont="1" applyBorder="1"/>
    <xf numFmtId="165" fontId="4" fillId="0" borderId="48" xfId="1" applyNumberFormat="1" applyFont="1" applyBorder="1"/>
    <xf numFmtId="165" fontId="4" fillId="0" borderId="67" xfId="1" applyNumberFormat="1" applyFont="1" applyBorder="1"/>
    <xf numFmtId="0" fontId="4" fillId="0" borderId="23" xfId="1" applyFont="1" applyBorder="1" applyAlignment="1">
      <alignment horizontal="center"/>
    </xf>
    <xf numFmtId="165" fontId="2" fillId="3" borderId="12" xfId="1" applyNumberFormat="1" applyFont="1" applyFill="1" applyBorder="1" applyAlignment="1">
      <alignment horizontal="center"/>
    </xf>
    <xf numFmtId="165" fontId="2" fillId="3" borderId="11" xfId="1" applyNumberFormat="1" applyFont="1" applyFill="1" applyBorder="1" applyAlignment="1">
      <alignment horizontal="center"/>
    </xf>
    <xf numFmtId="1" fontId="4" fillId="0" borderId="23" xfId="1" applyNumberFormat="1" applyFont="1" applyBorder="1" applyAlignment="1">
      <alignment horizontal="right"/>
    </xf>
    <xf numFmtId="20" fontId="4" fillId="0" borderId="23" xfId="1" applyNumberFormat="1" applyFont="1" applyBorder="1" applyAlignment="1">
      <alignment horizontal="right"/>
    </xf>
    <xf numFmtId="165" fontId="2" fillId="4" borderId="28" xfId="1" applyNumberFormat="1" applyFont="1" applyFill="1" applyBorder="1" applyAlignment="1">
      <alignment horizontal="center" vertical="center" wrapText="1"/>
    </xf>
    <xf numFmtId="0" fontId="3" fillId="0" borderId="50" xfId="1" applyFont="1" applyBorder="1"/>
    <xf numFmtId="165" fontId="2" fillId="3" borderId="69" xfId="1" applyNumberFormat="1" applyFont="1" applyFill="1" applyBorder="1" applyAlignment="1">
      <alignment horizontal="center"/>
    </xf>
    <xf numFmtId="165" fontId="2" fillId="3" borderId="70" xfId="1" applyNumberFormat="1" applyFont="1" applyFill="1" applyBorder="1" applyAlignment="1">
      <alignment horizontal="center"/>
    </xf>
    <xf numFmtId="165" fontId="2" fillId="3" borderId="71" xfId="1" applyNumberFormat="1" applyFont="1" applyFill="1" applyBorder="1" applyAlignment="1">
      <alignment horizontal="center"/>
    </xf>
    <xf numFmtId="165" fontId="2" fillId="3" borderId="72" xfId="1" applyNumberFormat="1" applyFont="1" applyFill="1" applyBorder="1" applyAlignment="1">
      <alignment horizontal="center" vertical="center" wrapText="1"/>
    </xf>
    <xf numFmtId="1" fontId="2" fillId="3" borderId="76" xfId="1" applyNumberFormat="1" applyFont="1" applyFill="1" applyBorder="1" applyAlignment="1">
      <alignment horizontal="center" vertical="center" wrapText="1"/>
    </xf>
    <xf numFmtId="1" fontId="4" fillId="0" borderId="49" xfId="1" applyNumberFormat="1" applyFont="1" applyBorder="1" applyAlignment="1">
      <alignment horizontal="right"/>
    </xf>
    <xf numFmtId="165" fontId="2" fillId="3" borderId="30" xfId="1" applyNumberFormat="1" applyFont="1" applyFill="1" applyBorder="1" applyAlignment="1">
      <alignment horizontal="center" vertical="center" wrapText="1"/>
    </xf>
    <xf numFmtId="2" fontId="2" fillId="4" borderId="63" xfId="1" applyNumberFormat="1" applyFont="1" applyFill="1" applyBorder="1" applyAlignment="1">
      <alignment horizontal="center" vertical="center" wrapText="1"/>
    </xf>
    <xf numFmtId="0" fontId="2" fillId="4" borderId="78" xfId="1" applyFont="1" applyFill="1" applyBorder="1" applyAlignment="1">
      <alignment horizontal="center" vertical="center" wrapText="1"/>
    </xf>
    <xf numFmtId="0" fontId="3" fillId="0" borderId="98" xfId="1" applyFont="1" applyBorder="1"/>
    <xf numFmtId="2" fontId="4" fillId="0" borderId="79" xfId="1" applyNumberFormat="1" applyFont="1" applyBorder="1" applyAlignment="1">
      <alignment horizontal="right"/>
    </xf>
    <xf numFmtId="2" fontId="4" fillId="0" borderId="79" xfId="1" applyNumberFormat="1" applyFont="1" applyBorder="1"/>
    <xf numFmtId="2" fontId="4" fillId="0" borderId="80" xfId="1" applyNumberFormat="1" applyFont="1" applyBorder="1"/>
    <xf numFmtId="2" fontId="4" fillId="4" borderId="46" xfId="1" applyNumberFormat="1" applyFont="1" applyFill="1" applyBorder="1"/>
    <xf numFmtId="2" fontId="2" fillId="4" borderId="74" xfId="1" applyNumberFormat="1" applyFont="1" applyFill="1" applyBorder="1" applyAlignment="1">
      <alignment horizontal="center" vertical="center"/>
    </xf>
    <xf numFmtId="166" fontId="1" fillId="0" borderId="23" xfId="1" applyNumberFormat="1" applyBorder="1"/>
    <xf numFmtId="166" fontId="2" fillId="5" borderId="75" xfId="1" applyNumberFormat="1" applyFont="1" applyFill="1" applyBorder="1" applyAlignment="1">
      <alignment horizontal="center" vertical="center" wrapText="1"/>
    </xf>
    <xf numFmtId="166" fontId="4" fillId="0" borderId="49" xfId="1" applyNumberFormat="1" applyFont="1" applyBorder="1" applyAlignment="1">
      <alignment horizontal="right"/>
    </xf>
    <xf numFmtId="2" fontId="4" fillId="0" borderId="67" xfId="1" applyNumberFormat="1" applyFont="1" applyBorder="1" applyAlignment="1">
      <alignment horizontal="right"/>
    </xf>
    <xf numFmtId="166" fontId="4" fillId="0" borderId="68" xfId="1" applyNumberFormat="1" applyFont="1" applyBorder="1" applyAlignment="1">
      <alignment horizontal="right"/>
    </xf>
    <xf numFmtId="0" fontId="1" fillId="0" borderId="48" xfId="1" applyBorder="1" applyAlignment="1">
      <alignment horizontal="center"/>
    </xf>
    <xf numFmtId="2" fontId="1" fillId="0" borderId="48" xfId="1" applyNumberFormat="1" applyBorder="1" applyAlignment="1">
      <alignment horizontal="center"/>
    </xf>
    <xf numFmtId="0" fontId="1" fillId="0" borderId="67" xfId="1" applyBorder="1" applyAlignment="1">
      <alignment horizontal="center"/>
    </xf>
    <xf numFmtId="2" fontId="1" fillId="0" borderId="67" xfId="1" applyNumberFormat="1" applyBorder="1" applyAlignment="1">
      <alignment horizontal="center"/>
    </xf>
    <xf numFmtId="0" fontId="2" fillId="4" borderId="27" xfId="0" applyFont="1" applyFill="1" applyBorder="1" applyAlignment="1">
      <alignment horizontal="center" vertical="center" wrapText="1"/>
    </xf>
    <xf numFmtId="2" fontId="4" fillId="4" borderId="27" xfId="0" applyNumberFormat="1" applyFont="1" applyFill="1" applyBorder="1"/>
    <xf numFmtId="0" fontId="3" fillId="0" borderId="29" xfId="0" applyFont="1" applyBorder="1"/>
    <xf numFmtId="2" fontId="4" fillId="4" borderId="46" xfId="0" applyNumberFormat="1" applyFont="1" applyFill="1" applyBorder="1"/>
    <xf numFmtId="2" fontId="4" fillId="4" borderId="65" xfId="0" applyNumberFormat="1" applyFont="1" applyFill="1" applyBorder="1"/>
    <xf numFmtId="2" fontId="4" fillId="4" borderId="66" xfId="0" applyNumberFormat="1" applyFont="1" applyFill="1" applyBorder="1"/>
    <xf numFmtId="0" fontId="2" fillId="4" borderId="49" xfId="0" applyFont="1" applyFill="1" applyBorder="1" applyAlignment="1">
      <alignment horizontal="center" vertical="center"/>
    </xf>
    <xf numFmtId="2" fontId="4" fillId="0" borderId="48" xfId="0" applyNumberFormat="1" applyFont="1" applyBorder="1"/>
    <xf numFmtId="2" fontId="4" fillId="0" borderId="49" xfId="0" applyNumberFormat="1" applyFont="1" applyBorder="1"/>
    <xf numFmtId="0" fontId="2" fillId="4" borderId="47" xfId="0" applyFont="1" applyFill="1" applyBorder="1" applyAlignment="1">
      <alignment horizontal="center" vertical="center"/>
    </xf>
    <xf numFmtId="0" fontId="2" fillId="4" borderId="106" xfId="0" applyFont="1" applyFill="1" applyBorder="1" applyAlignment="1">
      <alignment horizontal="center" vertical="center"/>
    </xf>
    <xf numFmtId="0" fontId="2" fillId="4" borderId="107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2" fontId="4" fillId="4" borderId="65" xfId="1" applyNumberFormat="1" applyFont="1" applyFill="1" applyBorder="1"/>
    <xf numFmtId="0" fontId="2" fillId="4" borderId="49" xfId="1" applyFont="1" applyFill="1" applyBorder="1" applyAlignment="1">
      <alignment horizontal="center" vertical="center" wrapText="1"/>
    </xf>
    <xf numFmtId="0" fontId="2" fillId="4" borderId="41" xfId="1" applyFont="1" applyFill="1" applyBorder="1" applyAlignment="1">
      <alignment horizontal="center" vertical="center" wrapText="1"/>
    </xf>
    <xf numFmtId="0" fontId="2" fillId="4" borderId="39" xfId="1" applyFont="1" applyFill="1" applyBorder="1" applyAlignment="1">
      <alignment horizontal="center" vertical="center" wrapText="1"/>
    </xf>
    <xf numFmtId="0" fontId="2" fillId="4" borderId="40" xfId="1" applyFont="1" applyFill="1" applyBorder="1" applyAlignment="1">
      <alignment horizontal="center" vertical="center" wrapText="1"/>
    </xf>
    <xf numFmtId="0" fontId="3" fillId="0" borderId="23" xfId="1" applyFont="1" applyBorder="1"/>
    <xf numFmtId="0" fontId="2" fillId="4" borderId="47" xfId="1" applyFont="1" applyFill="1" applyBorder="1" applyAlignment="1">
      <alignment horizontal="center" vertical="center"/>
    </xf>
    <xf numFmtId="0" fontId="2" fillId="4" borderId="106" xfId="1" applyFont="1" applyFill="1" applyBorder="1" applyAlignment="1">
      <alignment horizontal="center" vertical="center"/>
    </xf>
    <xf numFmtId="2" fontId="4" fillId="0" borderId="68" xfId="0" applyNumberFormat="1" applyFont="1" applyBorder="1"/>
    <xf numFmtId="0" fontId="2" fillId="6" borderId="69" xfId="1" applyFont="1" applyFill="1" applyBorder="1" applyAlignment="1">
      <alignment horizontal="center"/>
    </xf>
    <xf numFmtId="0" fontId="2" fillId="6" borderId="77" xfId="1" applyFont="1" applyFill="1" applyBorder="1" applyAlignment="1">
      <alignment horizontal="center" vertical="center" wrapText="1"/>
    </xf>
    <xf numFmtId="0" fontId="2" fillId="6" borderId="74" xfId="1" applyFont="1" applyFill="1" applyBorder="1" applyAlignment="1">
      <alignment vertical="center" wrapText="1"/>
    </xf>
    <xf numFmtId="0" fontId="2" fillId="6" borderId="75" xfId="1" applyFont="1" applyFill="1" applyBorder="1" applyAlignment="1">
      <alignment vertical="center" wrapText="1"/>
    </xf>
    <xf numFmtId="166" fontId="4" fillId="0" borderId="67" xfId="1" applyNumberFormat="1" applyFont="1" applyBorder="1" applyAlignment="1">
      <alignment horizontal="right"/>
    </xf>
    <xf numFmtId="166" fontId="4" fillId="0" borderId="48" xfId="1" applyNumberFormat="1" applyFont="1" applyBorder="1" applyAlignment="1">
      <alignment horizontal="center"/>
    </xf>
    <xf numFmtId="166" fontId="4" fillId="0" borderId="49" xfId="1" applyNumberFormat="1" applyFont="1" applyBorder="1" applyAlignment="1">
      <alignment horizontal="center"/>
    </xf>
    <xf numFmtId="166" fontId="4" fillId="0" borderId="67" xfId="1" applyNumberFormat="1" applyFont="1" applyBorder="1" applyAlignment="1">
      <alignment horizontal="center"/>
    </xf>
    <xf numFmtId="166" fontId="4" fillId="0" borderId="68" xfId="1" applyNumberFormat="1" applyFont="1" applyBorder="1" applyAlignment="1">
      <alignment horizontal="center"/>
    </xf>
    <xf numFmtId="0" fontId="2" fillId="7" borderId="77" xfId="1" applyFont="1" applyFill="1" applyBorder="1" applyAlignment="1">
      <alignment horizontal="center" vertical="center"/>
    </xf>
    <xf numFmtId="2" fontId="2" fillId="7" borderId="74" xfId="1" applyNumberFormat="1" applyFont="1" applyFill="1" applyBorder="1" applyAlignment="1">
      <alignment horizontal="center" vertical="center"/>
    </xf>
    <xf numFmtId="0" fontId="4" fillId="0" borderId="48" xfId="1" applyFont="1" applyBorder="1" applyAlignment="1">
      <alignment horizontal="center"/>
    </xf>
    <xf numFmtId="0" fontId="4" fillId="0" borderId="49" xfId="1" applyFont="1" applyBorder="1" applyAlignment="1">
      <alignment horizontal="center"/>
    </xf>
    <xf numFmtId="0" fontId="4" fillId="0" borderId="67" xfId="1" applyFont="1" applyBorder="1" applyAlignment="1">
      <alignment horizontal="center"/>
    </xf>
    <xf numFmtId="0" fontId="4" fillId="0" borderId="68" xfId="1" applyFont="1" applyBorder="1" applyAlignment="1">
      <alignment horizontal="center"/>
    </xf>
    <xf numFmtId="2" fontId="4" fillId="4" borderId="69" xfId="1" applyNumberFormat="1" applyFont="1" applyFill="1" applyBorder="1"/>
    <xf numFmtId="2" fontId="4" fillId="4" borderId="65" xfId="1" applyNumberFormat="1" applyFont="1" applyFill="1" applyBorder="1" applyAlignment="1">
      <alignment horizontal="center"/>
    </xf>
    <xf numFmtId="2" fontId="4" fillId="4" borderId="71" xfId="1" applyNumberFormat="1" applyFont="1" applyFill="1" applyBorder="1"/>
    <xf numFmtId="0" fontId="2" fillId="4" borderId="77" xfId="1" applyFont="1" applyFill="1" applyBorder="1" applyAlignment="1">
      <alignment horizontal="center" vertical="center"/>
    </xf>
    <xf numFmtId="2" fontId="2" fillId="4" borderId="75" xfId="1" applyNumberFormat="1" applyFont="1" applyFill="1" applyBorder="1" applyAlignment="1">
      <alignment horizontal="center" vertical="center" wrapText="1"/>
    </xf>
    <xf numFmtId="2" fontId="2" fillId="4" borderId="30" xfId="1" applyNumberFormat="1" applyFont="1" applyFill="1" applyBorder="1" applyAlignment="1">
      <alignment horizontal="center" vertical="center" wrapText="1"/>
    </xf>
    <xf numFmtId="2" fontId="2" fillId="4" borderId="77" xfId="1" applyNumberFormat="1" applyFont="1" applyFill="1" applyBorder="1" applyAlignment="1">
      <alignment horizontal="center" vertical="center"/>
    </xf>
    <xf numFmtId="2" fontId="2" fillId="4" borderId="75" xfId="1" applyNumberFormat="1" applyFont="1" applyFill="1" applyBorder="1" applyAlignment="1">
      <alignment horizontal="center" vertical="center"/>
    </xf>
    <xf numFmtId="167" fontId="4" fillId="0" borderId="23" xfId="1" applyNumberFormat="1" applyFont="1" applyBorder="1"/>
    <xf numFmtId="165" fontId="4" fillId="2" borderId="46" xfId="1" applyNumberFormat="1" applyFont="1" applyFill="1" applyBorder="1"/>
    <xf numFmtId="0" fontId="4" fillId="2" borderId="65" xfId="1" applyFont="1" applyFill="1" applyBorder="1"/>
    <xf numFmtId="165" fontId="4" fillId="2" borderId="66" xfId="1" applyNumberFormat="1" applyFont="1" applyFill="1" applyBorder="1"/>
    <xf numFmtId="165" fontId="2" fillId="2" borderId="72" xfId="1" applyNumberFormat="1" applyFont="1" applyFill="1" applyBorder="1" applyAlignment="1">
      <alignment horizontal="center" vertical="center" wrapText="1"/>
    </xf>
    <xf numFmtId="165" fontId="2" fillId="2" borderId="76" xfId="1" applyNumberFormat="1" applyFont="1" applyFill="1" applyBorder="1" applyAlignment="1">
      <alignment horizontal="center" vertical="center" wrapText="1"/>
    </xf>
    <xf numFmtId="0" fontId="4" fillId="0" borderId="23" xfId="1" applyFont="1" applyBorder="1" applyAlignment="1">
      <alignment horizontal="right"/>
    </xf>
    <xf numFmtId="165" fontId="4" fillId="0" borderId="68" xfId="1" applyNumberFormat="1" applyFont="1" applyBorder="1"/>
    <xf numFmtId="167" fontId="2" fillId="2" borderId="69" xfId="1" applyNumberFormat="1" applyFont="1" applyFill="1" applyBorder="1" applyAlignment="1">
      <alignment horizontal="center"/>
    </xf>
    <xf numFmtId="167" fontId="2" fillId="2" borderId="72" xfId="1" applyNumberFormat="1" applyFont="1" applyFill="1" applyBorder="1" applyAlignment="1">
      <alignment horizontal="center" vertical="center"/>
    </xf>
    <xf numFmtId="167" fontId="2" fillId="2" borderId="76" xfId="1" applyNumberFormat="1" applyFont="1" applyFill="1" applyBorder="1" applyAlignment="1">
      <alignment horizontal="center" vertical="center"/>
    </xf>
    <xf numFmtId="167" fontId="4" fillId="0" borderId="48" xfId="1" applyNumberFormat="1" applyFont="1" applyBorder="1"/>
    <xf numFmtId="167" fontId="4" fillId="0" borderId="49" xfId="1" applyNumberFormat="1" applyFont="1" applyBorder="1"/>
    <xf numFmtId="167" fontId="4" fillId="0" borderId="67" xfId="1" applyNumberFormat="1" applyFont="1" applyBorder="1"/>
    <xf numFmtId="167" fontId="4" fillId="0" borderId="68" xfId="1" applyNumberFormat="1" applyFont="1" applyBorder="1"/>
    <xf numFmtId="2" fontId="2" fillId="2" borderId="28" xfId="1" applyNumberFormat="1" applyFont="1" applyFill="1" applyBorder="1" applyAlignment="1">
      <alignment horizontal="center" vertical="center" wrapText="1"/>
    </xf>
    <xf numFmtId="20" fontId="4" fillId="0" borderId="23" xfId="1" applyNumberFormat="1" applyFont="1" applyBorder="1"/>
    <xf numFmtId="20" fontId="4" fillId="0" borderId="43" xfId="1" applyNumberFormat="1" applyFont="1" applyBorder="1"/>
    <xf numFmtId="0" fontId="6" fillId="2" borderId="85" xfId="1" applyFont="1" applyFill="1" applyBorder="1"/>
    <xf numFmtId="0" fontId="13" fillId="2" borderId="78" xfId="1" applyFont="1" applyFill="1" applyBorder="1" applyAlignment="1">
      <alignment horizontal="center" vertical="center" wrapText="1"/>
    </xf>
    <xf numFmtId="0" fontId="6" fillId="0" borderId="79" xfId="1" applyFont="1" applyBorder="1"/>
    <xf numFmtId="0" fontId="6" fillId="0" borderId="80" xfId="1" applyFont="1" applyBorder="1"/>
    <xf numFmtId="0" fontId="2" fillId="4" borderId="41" xfId="1" applyFont="1" applyFill="1" applyBorder="1" applyAlignment="1">
      <alignment horizontal="center" vertical="center"/>
    </xf>
    <xf numFmtId="0" fontId="2" fillId="4" borderId="39" xfId="1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4" borderId="64" xfId="1" applyFont="1" applyFill="1" applyBorder="1" applyAlignment="1">
      <alignment horizontal="center" vertical="center"/>
    </xf>
    <xf numFmtId="0" fontId="2" fillId="12" borderId="41" xfId="1" applyFont="1" applyFill="1" applyBorder="1" applyAlignment="1">
      <alignment horizontal="center" vertical="center" wrapText="1"/>
    </xf>
    <xf numFmtId="0" fontId="2" fillId="12" borderId="39" xfId="1" applyFont="1" applyFill="1" applyBorder="1" applyAlignment="1">
      <alignment horizontal="center" vertical="center" wrapText="1"/>
    </xf>
    <xf numFmtId="0" fontId="2" fillId="12" borderId="40" xfId="1" applyFont="1" applyFill="1" applyBorder="1" applyAlignment="1">
      <alignment horizontal="center" vertical="center" wrapText="1"/>
    </xf>
    <xf numFmtId="0" fontId="3" fillId="0" borderId="24" xfId="1" applyFont="1" applyBorder="1"/>
    <xf numFmtId="2" fontId="4" fillId="4" borderId="46" xfId="1" applyNumberFormat="1" applyFont="1" applyFill="1" applyBorder="1" applyAlignment="1">
      <alignment horizontal="center"/>
    </xf>
    <xf numFmtId="0" fontId="3" fillId="0" borderId="65" xfId="1" applyFont="1" applyBorder="1"/>
    <xf numFmtId="2" fontId="4" fillId="4" borderId="66" xfId="1" applyNumberFormat="1" applyFont="1" applyFill="1" applyBorder="1" applyAlignment="1">
      <alignment horizontal="center"/>
    </xf>
    <xf numFmtId="0" fontId="2" fillId="4" borderId="100" xfId="1" applyFont="1" applyFill="1" applyBorder="1" applyAlignment="1">
      <alignment horizontal="center" vertical="center"/>
    </xf>
    <xf numFmtId="0" fontId="2" fillId="4" borderId="102" xfId="1" applyFont="1" applyFill="1" applyBorder="1" applyAlignment="1">
      <alignment horizontal="center" vertical="center"/>
    </xf>
    <xf numFmtId="2" fontId="4" fillId="0" borderId="109" xfId="1" applyNumberFormat="1" applyFont="1" applyBorder="1" applyAlignment="1">
      <alignment horizontal="right"/>
    </xf>
    <xf numFmtId="2" fontId="4" fillId="0" borderId="112" xfId="1" applyNumberFormat="1" applyFont="1" applyBorder="1" applyAlignment="1">
      <alignment horizontal="right"/>
    </xf>
    <xf numFmtId="0" fontId="4" fillId="0" borderId="48" xfId="1" applyFont="1" applyBorder="1"/>
    <xf numFmtId="0" fontId="6" fillId="0" borderId="45" xfId="1" applyFont="1" applyBorder="1" applyAlignment="1">
      <alignment horizontal="right"/>
    </xf>
    <xf numFmtId="2" fontId="4" fillId="0" borderId="80" xfId="1" applyNumberFormat="1" applyFont="1" applyBorder="1" applyAlignment="1">
      <alignment horizontal="right"/>
    </xf>
    <xf numFmtId="0" fontId="3" fillId="0" borderId="114" xfId="1" applyFont="1" applyBorder="1"/>
    <xf numFmtId="167" fontId="2" fillId="2" borderId="55" xfId="1" applyNumberFormat="1" applyFont="1" applyFill="1" applyBorder="1" applyAlignment="1">
      <alignment horizontal="center" vertical="center"/>
    </xf>
    <xf numFmtId="0" fontId="3" fillId="0" borderId="115" xfId="1" applyFont="1" applyBorder="1"/>
    <xf numFmtId="2" fontId="2" fillId="4" borderId="116" xfId="1" applyNumberFormat="1" applyFont="1" applyFill="1" applyBorder="1" applyAlignment="1">
      <alignment horizontal="center" vertical="center" wrapText="1"/>
    </xf>
    <xf numFmtId="0" fontId="2" fillId="5" borderId="48" xfId="1" applyFont="1" applyFill="1" applyBorder="1" applyAlignment="1">
      <alignment horizontal="center" vertical="center" wrapText="1"/>
    </xf>
    <xf numFmtId="166" fontId="2" fillId="5" borderId="79" xfId="1" applyNumberFormat="1" applyFont="1" applyFill="1" applyBorder="1" applyAlignment="1">
      <alignment horizontal="center" vertical="center" wrapText="1"/>
    </xf>
    <xf numFmtId="2" fontId="5" fillId="5" borderId="30" xfId="1" applyNumberFormat="1" applyFont="1" applyFill="1" applyBorder="1" applyAlignment="1">
      <alignment horizontal="center" vertical="center" wrapText="1"/>
    </xf>
    <xf numFmtId="0" fontId="6" fillId="0" borderId="26" xfId="1" applyFont="1" applyBorder="1" applyAlignment="1">
      <alignment horizontal="center"/>
    </xf>
    <xf numFmtId="167" fontId="4" fillId="0" borderId="24" xfId="1" applyNumberFormat="1" applyFont="1" applyBorder="1" applyAlignment="1">
      <alignment horizontal="right"/>
    </xf>
    <xf numFmtId="167" fontId="4" fillId="0" borderId="36" xfId="1" applyNumberFormat="1" applyFont="1" applyBorder="1" applyAlignment="1">
      <alignment horizontal="right"/>
    </xf>
    <xf numFmtId="165" fontId="4" fillId="0" borderId="62" xfId="1" applyNumberFormat="1" applyFont="1" applyBorder="1"/>
    <xf numFmtId="166" fontId="4" fillId="0" borderId="79" xfId="1" applyNumberFormat="1" applyFont="1" applyBorder="1" applyAlignment="1">
      <alignment horizontal="right"/>
    </xf>
    <xf numFmtId="167" fontId="4" fillId="0" borderId="23" xfId="1" applyNumberFormat="1" applyFont="1" applyAlignment="1">
      <alignment horizontal="right"/>
    </xf>
    <xf numFmtId="165" fontId="4" fillId="0" borderId="63" xfId="1" applyNumberFormat="1" applyFont="1" applyBorder="1"/>
    <xf numFmtId="0" fontId="6" fillId="0" borderId="62" xfId="1" applyFont="1" applyBorder="1" applyAlignment="1">
      <alignment horizontal="center"/>
    </xf>
    <xf numFmtId="165" fontId="1" fillId="0" borderId="23" xfId="1" applyNumberFormat="1"/>
    <xf numFmtId="166" fontId="1" fillId="0" borderId="79" xfId="1" applyNumberFormat="1" applyBorder="1"/>
    <xf numFmtId="167" fontId="4" fillId="0" borderId="24" xfId="1" applyNumberFormat="1" applyFont="1" applyBorder="1" applyAlignment="1">
      <alignment horizontal="right" vertical="center"/>
    </xf>
    <xf numFmtId="167" fontId="4" fillId="0" borderId="36" xfId="1" applyNumberFormat="1" applyFont="1" applyBorder="1" applyAlignment="1">
      <alignment horizontal="right" vertical="center"/>
    </xf>
    <xf numFmtId="0" fontId="6" fillId="0" borderId="45" xfId="1" applyFont="1" applyBorder="1" applyAlignment="1">
      <alignment horizontal="center"/>
    </xf>
    <xf numFmtId="167" fontId="4" fillId="0" borderId="42" xfId="1" applyNumberFormat="1" applyFont="1" applyBorder="1" applyAlignment="1">
      <alignment horizontal="right" vertical="center"/>
    </xf>
    <xf numFmtId="167" fontId="4" fillId="0" borderId="56" xfId="1" applyNumberFormat="1" applyFont="1" applyBorder="1" applyAlignment="1">
      <alignment horizontal="right" vertical="center"/>
    </xf>
    <xf numFmtId="165" fontId="4" fillId="0" borderId="117" xfId="1" applyNumberFormat="1" applyFont="1" applyBorder="1"/>
    <xf numFmtId="166" fontId="4" fillId="0" borderId="80" xfId="1" applyNumberFormat="1" applyFont="1" applyBorder="1" applyAlignment="1">
      <alignment horizontal="right"/>
    </xf>
    <xf numFmtId="0" fontId="2" fillId="6" borderId="23" xfId="1" applyFont="1" applyFill="1" applyBorder="1" applyAlignment="1">
      <alignment vertical="center" wrapText="1"/>
    </xf>
    <xf numFmtId="0" fontId="2" fillId="5" borderId="23" xfId="1" applyFont="1" applyFill="1" applyBorder="1" applyAlignment="1">
      <alignment horizontal="center" vertical="center" wrapText="1"/>
    </xf>
    <xf numFmtId="0" fontId="2" fillId="6" borderId="46" xfId="1" applyFont="1" applyFill="1" applyBorder="1" applyAlignment="1">
      <alignment horizontal="center"/>
    </xf>
    <xf numFmtId="0" fontId="3" fillId="0" borderId="66" xfId="1" applyFont="1" applyBorder="1"/>
    <xf numFmtId="0" fontId="2" fillId="6" borderId="48" xfId="1" applyFont="1" applyFill="1" applyBorder="1" applyAlignment="1">
      <alignment horizontal="center" vertical="center" wrapText="1"/>
    </xf>
    <xf numFmtId="0" fontId="3" fillId="0" borderId="49" xfId="1" applyFont="1" applyBorder="1"/>
    <xf numFmtId="0" fontId="2" fillId="6" borderId="48" xfId="1" applyFont="1" applyFill="1" applyBorder="1" applyAlignment="1">
      <alignment vertical="center" wrapText="1"/>
    </xf>
    <xf numFmtId="0" fontId="2" fillId="6" borderId="49" xfId="1" applyFont="1" applyFill="1" applyBorder="1" applyAlignment="1">
      <alignment vertical="center" wrapText="1"/>
    </xf>
    <xf numFmtId="0" fontId="4" fillId="0" borderId="67" xfId="1" applyFont="1" applyBorder="1"/>
    <xf numFmtId="0" fontId="2" fillId="5" borderId="46" xfId="1" applyFont="1" applyFill="1" applyBorder="1" applyAlignment="1">
      <alignment horizontal="center"/>
    </xf>
    <xf numFmtId="0" fontId="2" fillId="5" borderId="66" xfId="1" applyFont="1" applyFill="1" applyBorder="1" applyAlignment="1">
      <alignment horizontal="center"/>
    </xf>
    <xf numFmtId="0" fontId="2" fillId="5" borderId="48" xfId="1" applyFont="1" applyFill="1" applyBorder="1" applyAlignment="1">
      <alignment horizontal="center" vertical="center" wrapText="1"/>
    </xf>
    <xf numFmtId="0" fontId="2" fillId="5" borderId="49" xfId="1" applyFont="1" applyFill="1" applyBorder="1" applyAlignment="1">
      <alignment horizontal="center" vertical="center" wrapText="1"/>
    </xf>
    <xf numFmtId="2" fontId="2" fillId="4" borderId="11" xfId="0" applyNumberFormat="1" applyFont="1" applyFill="1" applyBorder="1" applyAlignment="1">
      <alignment horizontal="center" vertical="center"/>
    </xf>
    <xf numFmtId="0" fontId="3" fillId="0" borderId="30" xfId="0" applyFont="1" applyBorder="1"/>
    <xf numFmtId="2" fontId="6" fillId="0" borderId="42" xfId="1" applyNumberFormat="1" applyFont="1" applyBorder="1"/>
    <xf numFmtId="165" fontId="4" fillId="0" borderId="44" xfId="1" applyNumberFormat="1" applyFont="1" applyBorder="1" applyAlignment="1">
      <alignment horizontal="right"/>
    </xf>
    <xf numFmtId="2" fontId="4" fillId="0" borderId="67" xfId="0" applyNumberFormat="1" applyFont="1" applyBorder="1" applyAlignment="1">
      <alignment horizontal="center"/>
    </xf>
    <xf numFmtId="2" fontId="4" fillId="0" borderId="43" xfId="0" applyNumberFormat="1" applyFont="1" applyBorder="1" applyAlignment="1">
      <alignment horizontal="center"/>
    </xf>
    <xf numFmtId="2" fontId="4" fillId="0" borderId="68" xfId="0" applyNumberFormat="1" applyFont="1" applyBorder="1" applyAlignment="1">
      <alignment horizontal="center"/>
    </xf>
    <xf numFmtId="2" fontId="2" fillId="4" borderId="120" xfId="1" applyNumberFormat="1" applyFont="1" applyFill="1" applyBorder="1" applyAlignment="1">
      <alignment horizontal="center" vertical="center" wrapText="1"/>
    </xf>
    <xf numFmtId="2" fontId="2" fillId="14" borderId="9" xfId="1" applyNumberFormat="1" applyFont="1" applyFill="1" applyBorder="1" applyAlignment="1">
      <alignment horizontal="center" vertical="center" wrapText="1"/>
    </xf>
    <xf numFmtId="0" fontId="3" fillId="15" borderId="11" xfId="1" applyFont="1" applyFill="1" applyBorder="1"/>
    <xf numFmtId="0" fontId="2" fillId="12" borderId="77" xfId="1" applyFont="1" applyFill="1" applyBorder="1" applyAlignment="1">
      <alignment horizontal="center"/>
    </xf>
    <xf numFmtId="0" fontId="3" fillId="15" borderId="73" xfId="1" applyFont="1" applyFill="1" applyBorder="1"/>
    <xf numFmtId="2" fontId="2" fillId="14" borderId="9" xfId="1" applyNumberFormat="1" applyFont="1" applyFill="1" applyBorder="1" applyAlignment="1">
      <alignment horizontal="center" vertical="center"/>
    </xf>
    <xf numFmtId="0" fontId="2" fillId="14" borderId="9" xfId="1" applyFont="1" applyFill="1" applyBorder="1" applyAlignment="1">
      <alignment horizontal="center" vertical="center"/>
    </xf>
    <xf numFmtId="0" fontId="3" fillId="15" borderId="12" xfId="1" applyFont="1" applyFill="1" applyBorder="1"/>
    <xf numFmtId="0" fontId="2" fillId="12" borderId="9" xfId="1" applyFont="1" applyFill="1" applyBorder="1" applyAlignment="1">
      <alignment horizontal="center"/>
    </xf>
    <xf numFmtId="2" fontId="2" fillId="4" borderId="121" xfId="1" applyNumberFormat="1" applyFont="1" applyFill="1" applyBorder="1" applyAlignment="1">
      <alignment horizontal="center" vertical="center" wrapText="1"/>
    </xf>
    <xf numFmtId="0" fontId="3" fillId="15" borderId="12" xfId="1" applyFont="1" applyFill="1" applyBorder="1"/>
    <xf numFmtId="0" fontId="6" fillId="0" borderId="23" xfId="1" applyFont="1" applyBorder="1"/>
    <xf numFmtId="2" fontId="6" fillId="0" borderId="23" xfId="1" applyNumberFormat="1" applyFont="1" applyBorder="1"/>
    <xf numFmtId="1" fontId="4" fillId="0" borderId="23" xfId="1" applyNumberFormat="1" applyFont="1" applyBorder="1"/>
    <xf numFmtId="2" fontId="4" fillId="0" borderId="67" xfId="0" applyNumberFormat="1" applyFont="1" applyBorder="1"/>
    <xf numFmtId="2" fontId="4" fillId="0" borderId="67" xfId="0" applyNumberFormat="1" applyFont="1" applyBorder="1" applyAlignment="1">
      <alignment horizontal="right"/>
    </xf>
    <xf numFmtId="2" fontId="4" fillId="0" borderId="68" xfId="0" applyNumberFormat="1" applyFont="1" applyBorder="1" applyAlignment="1">
      <alignment horizontal="right"/>
    </xf>
    <xf numFmtId="2" fontId="2" fillId="12" borderId="72" xfId="1" applyNumberFormat="1" applyFont="1" applyFill="1" applyBorder="1" applyAlignment="1">
      <alignment horizontal="center" vertical="center" wrapText="1"/>
    </xf>
    <xf numFmtId="0" fontId="3" fillId="15" borderId="28" xfId="1" applyFont="1" applyFill="1" applyBorder="1"/>
    <xf numFmtId="2" fontId="2" fillId="12" borderId="41" xfId="1" applyNumberFormat="1" applyFont="1" applyFill="1" applyBorder="1" applyAlignment="1">
      <alignment horizontal="center" vertical="center"/>
    </xf>
    <xf numFmtId="0" fontId="3" fillId="15" borderId="39" xfId="1" applyFont="1" applyFill="1" applyBorder="1"/>
    <xf numFmtId="0" fontId="2" fillId="12" borderId="99" xfId="1" applyFont="1" applyFill="1" applyBorder="1" applyAlignment="1">
      <alignment horizontal="center" vertical="center"/>
    </xf>
    <xf numFmtId="2" fontId="2" fillId="4" borderId="84" xfId="1" applyNumberFormat="1" applyFont="1" applyFill="1" applyBorder="1" applyAlignment="1">
      <alignment horizontal="center" vertical="center" wrapText="1"/>
    </xf>
    <xf numFmtId="0" fontId="3" fillId="15" borderId="69" xfId="1" applyFont="1" applyFill="1" applyBorder="1"/>
    <xf numFmtId="0" fontId="3" fillId="15" borderId="40" xfId="1" applyFont="1" applyFill="1" applyBorder="1"/>
    <xf numFmtId="164" fontId="1" fillId="0" borderId="23" xfId="1" applyNumberFormat="1" applyBorder="1"/>
    <xf numFmtId="2" fontId="4" fillId="0" borderId="123" xfId="1" applyNumberFormat="1" applyFont="1" applyBorder="1"/>
    <xf numFmtId="0" fontId="1" fillId="0" borderId="123" xfId="1" applyBorder="1"/>
    <xf numFmtId="2" fontId="4" fillId="0" borderId="124" xfId="1" applyNumberFormat="1" applyFont="1" applyBorder="1"/>
    <xf numFmtId="2" fontId="2" fillId="4" borderId="105" xfId="1" applyNumberFormat="1" applyFont="1" applyFill="1" applyBorder="1" applyAlignment="1">
      <alignment horizontal="center" vertical="center" wrapText="1"/>
    </xf>
    <xf numFmtId="0" fontId="3" fillId="15" borderId="125" xfId="1" applyFont="1" applyFill="1" applyBorder="1"/>
    <xf numFmtId="2" fontId="2" fillId="4" borderId="126" xfId="1" applyNumberFormat="1" applyFont="1" applyFill="1" applyBorder="1" applyAlignment="1">
      <alignment horizontal="center" vertical="center" wrapText="1"/>
    </xf>
    <xf numFmtId="2" fontId="4" fillId="0" borderId="127" xfId="0" applyNumberFormat="1" applyFont="1" applyBorder="1"/>
    <xf numFmtId="2" fontId="4" fillId="0" borderId="128" xfId="0" applyNumberFormat="1" applyFont="1" applyBorder="1"/>
    <xf numFmtId="2" fontId="4" fillId="0" borderId="123" xfId="1" applyNumberFormat="1" applyFont="1" applyBorder="1" applyAlignment="1">
      <alignment horizontal="right"/>
    </xf>
    <xf numFmtId="2" fontId="4" fillId="0" borderId="124" xfId="1" applyNumberFormat="1" applyFont="1" applyBorder="1" applyAlignment="1">
      <alignment horizontal="right"/>
    </xf>
    <xf numFmtId="165" fontId="2" fillId="4" borderId="82" xfId="1" applyNumberFormat="1" applyFont="1" applyFill="1" applyBorder="1" applyAlignment="1">
      <alignment horizontal="center" vertical="center" wrapText="1"/>
    </xf>
    <xf numFmtId="165" fontId="2" fillId="4" borderId="28" xfId="1" applyNumberFormat="1" applyFont="1" applyFill="1" applyBorder="1" applyAlignment="1">
      <alignment horizontal="center"/>
    </xf>
    <xf numFmtId="2" fontId="2" fillId="12" borderId="41" xfId="1" applyNumberFormat="1" applyFont="1" applyFill="1" applyBorder="1" applyAlignment="1">
      <alignment horizontal="center" vertical="center" wrapText="1"/>
    </xf>
    <xf numFmtId="2" fontId="2" fillId="12" borderId="39" xfId="1" applyNumberFormat="1" applyFont="1" applyFill="1" applyBorder="1" applyAlignment="1">
      <alignment horizontal="center" vertical="center"/>
    </xf>
    <xf numFmtId="0" fontId="2" fillId="5" borderId="65" xfId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65" fontId="4" fillId="0" borderId="24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1" fontId="4" fillId="0" borderId="25" xfId="0" applyNumberFormat="1" applyFont="1" applyBorder="1" applyAlignment="1">
      <alignment horizontal="center"/>
    </xf>
    <xf numFmtId="165" fontId="4" fillId="0" borderId="42" xfId="0" applyNumberFormat="1" applyFont="1" applyBorder="1" applyAlignment="1">
      <alignment horizontal="center"/>
    </xf>
    <xf numFmtId="1" fontId="4" fillId="0" borderId="43" xfId="0" applyNumberFormat="1" applyFont="1" applyBorder="1" applyAlignment="1">
      <alignment horizontal="center"/>
    </xf>
    <xf numFmtId="165" fontId="4" fillId="0" borderId="43" xfId="0" applyNumberFormat="1" applyFont="1" applyBorder="1" applyAlignment="1">
      <alignment horizontal="center"/>
    </xf>
    <xf numFmtId="165" fontId="4" fillId="0" borderId="43" xfId="0" applyNumberFormat="1" applyFont="1" applyBorder="1" applyAlignment="1">
      <alignment horizontal="center" vertical="center" wrapText="1"/>
    </xf>
    <xf numFmtId="1" fontId="4" fillId="0" borderId="44" xfId="0" applyNumberFormat="1" applyFont="1" applyBorder="1" applyAlignment="1">
      <alignment horizontal="center"/>
    </xf>
    <xf numFmtId="165" fontId="4" fillId="0" borderId="23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165" fontId="4" fillId="0" borderId="23" xfId="1" applyNumberFormat="1" applyFont="1" applyBorder="1" applyAlignment="1">
      <alignment horizontal="center"/>
    </xf>
    <xf numFmtId="1" fontId="4" fillId="0" borderId="23" xfId="1" applyNumberFormat="1" applyFont="1" applyAlignment="1">
      <alignment horizontal="center"/>
    </xf>
    <xf numFmtId="165" fontId="4" fillId="0" borderId="23" xfId="1" applyNumberFormat="1" applyFont="1" applyAlignment="1">
      <alignment horizontal="center"/>
    </xf>
    <xf numFmtId="1" fontId="4" fillId="0" borderId="23" xfId="1" applyNumberFormat="1" applyFont="1" applyBorder="1" applyAlignment="1">
      <alignment horizontal="center"/>
    </xf>
    <xf numFmtId="165" fontId="4" fillId="0" borderId="43" xfId="1" applyNumberFormat="1" applyFont="1" applyBorder="1" applyAlignment="1">
      <alignment horizontal="center"/>
    </xf>
    <xf numFmtId="1" fontId="4" fillId="0" borderId="43" xfId="1" applyNumberFormat="1" applyFont="1" applyBorder="1" applyAlignment="1">
      <alignment horizontal="center"/>
    </xf>
    <xf numFmtId="165" fontId="4" fillId="0" borderId="48" xfId="1" applyNumberFormat="1" applyFont="1" applyBorder="1" applyAlignment="1">
      <alignment horizontal="center"/>
    </xf>
    <xf numFmtId="1" fontId="4" fillId="0" borderId="49" xfId="1" applyNumberFormat="1" applyFont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49" xfId="1" applyBorder="1" applyAlignment="1">
      <alignment horizontal="center"/>
    </xf>
    <xf numFmtId="165" fontId="4" fillId="0" borderId="67" xfId="1" applyNumberFormat="1" applyFont="1" applyBorder="1" applyAlignment="1">
      <alignment horizontal="center"/>
    </xf>
    <xf numFmtId="0" fontId="1" fillId="0" borderId="43" xfId="1" applyBorder="1" applyAlignment="1">
      <alignment horizontal="center"/>
    </xf>
    <xf numFmtId="0" fontId="1" fillId="0" borderId="68" xfId="1" applyBorder="1" applyAlignment="1">
      <alignment horizontal="center"/>
    </xf>
    <xf numFmtId="2" fontId="4" fillId="0" borderId="48" xfId="1" applyNumberFormat="1" applyFont="1" applyBorder="1" applyAlignment="1">
      <alignment horizontal="center"/>
    </xf>
    <xf numFmtId="166" fontId="4" fillId="0" borderId="76" xfId="1" applyNumberFormat="1" applyFont="1" applyBorder="1" applyAlignment="1">
      <alignment horizontal="center"/>
    </xf>
    <xf numFmtId="166" fontId="4" fillId="0" borderId="23" xfId="1" applyNumberFormat="1" applyFont="1" applyBorder="1" applyAlignment="1">
      <alignment horizontal="center"/>
    </xf>
    <xf numFmtId="2" fontId="4" fillId="0" borderId="23" xfId="1" applyNumberFormat="1" applyFont="1" applyBorder="1" applyAlignment="1">
      <alignment horizontal="center"/>
    </xf>
    <xf numFmtId="2" fontId="4" fillId="0" borderId="76" xfId="1" applyNumberFormat="1" applyFont="1" applyBorder="1" applyAlignment="1">
      <alignment horizontal="center"/>
    </xf>
    <xf numFmtId="2" fontId="4" fillId="0" borderId="49" xfId="1" applyNumberFormat="1" applyFont="1" applyBorder="1" applyAlignment="1">
      <alignment horizontal="center"/>
    </xf>
    <xf numFmtId="165" fontId="4" fillId="0" borderId="49" xfId="1" applyNumberFormat="1" applyFont="1" applyBorder="1" applyAlignment="1">
      <alignment horizontal="center"/>
    </xf>
    <xf numFmtId="2" fontId="4" fillId="0" borderId="67" xfId="1" applyNumberFormat="1" applyFont="1" applyBorder="1" applyAlignment="1">
      <alignment horizontal="center"/>
    </xf>
    <xf numFmtId="2" fontId="4" fillId="0" borderId="43" xfId="1" applyNumberFormat="1" applyFont="1" applyBorder="1" applyAlignment="1">
      <alignment horizontal="center"/>
    </xf>
    <xf numFmtId="166" fontId="1" fillId="0" borderId="49" xfId="1" applyNumberFormat="1" applyBorder="1" applyAlignment="1">
      <alignment horizontal="center"/>
    </xf>
    <xf numFmtId="166" fontId="1" fillId="0" borderId="23" xfId="1" applyNumberFormat="1" applyBorder="1" applyAlignment="1">
      <alignment horizontal="center"/>
    </xf>
    <xf numFmtId="166" fontId="1" fillId="0" borderId="68" xfId="1" applyNumberFormat="1" applyBorder="1" applyAlignment="1">
      <alignment horizontal="center"/>
    </xf>
    <xf numFmtId="166" fontId="1" fillId="0" borderId="43" xfId="1" applyNumberFormat="1" applyBorder="1" applyAlignment="1">
      <alignment horizontal="center"/>
    </xf>
    <xf numFmtId="164" fontId="1" fillId="0" borderId="48" xfId="1" applyNumberFormat="1" applyBorder="1" applyAlignment="1">
      <alignment horizontal="center"/>
    </xf>
    <xf numFmtId="164" fontId="1" fillId="0" borderId="49" xfId="1" applyNumberFormat="1" applyBorder="1" applyAlignment="1">
      <alignment horizontal="center"/>
    </xf>
    <xf numFmtId="164" fontId="1" fillId="0" borderId="67" xfId="1" applyNumberFormat="1" applyBorder="1" applyAlignment="1">
      <alignment horizontal="center"/>
    </xf>
    <xf numFmtId="164" fontId="1" fillId="0" borderId="68" xfId="1" applyNumberFormat="1" applyBorder="1" applyAlignment="1">
      <alignment horizontal="center"/>
    </xf>
    <xf numFmtId="0" fontId="16" fillId="0" borderId="49" xfId="1" applyFont="1" applyBorder="1" applyAlignment="1">
      <alignment horizontal="center"/>
    </xf>
    <xf numFmtId="0" fontId="16" fillId="0" borderId="68" xfId="1" applyFont="1" applyBorder="1" applyAlignment="1">
      <alignment horizontal="center"/>
    </xf>
    <xf numFmtId="2" fontId="4" fillId="0" borderId="63" xfId="1" applyNumberFormat="1" applyFont="1" applyBorder="1" applyAlignment="1">
      <alignment horizontal="right"/>
    </xf>
    <xf numFmtId="2" fontId="9" fillId="0" borderId="23" xfId="1" applyNumberFormat="1" applyFont="1" applyBorder="1" applyAlignment="1">
      <alignment horizontal="right"/>
    </xf>
    <xf numFmtId="2" fontId="1" fillId="11" borderId="41" xfId="1" applyNumberFormat="1" applyFill="1" applyBorder="1" applyAlignment="1">
      <alignment horizontal="center" vertical="center" wrapText="1"/>
    </xf>
    <xf numFmtId="2" fontId="1" fillId="11" borderId="39" xfId="1" applyNumberFormat="1" applyFill="1" applyBorder="1" applyAlignment="1">
      <alignment horizontal="center" vertical="center" wrapText="1"/>
    </xf>
    <xf numFmtId="2" fontId="1" fillId="11" borderId="40" xfId="1" applyNumberFormat="1" applyFill="1" applyBorder="1" applyAlignment="1">
      <alignment horizontal="center" vertical="center" wrapText="1"/>
    </xf>
    <xf numFmtId="2" fontId="9" fillId="0" borderId="79" xfId="1" applyNumberFormat="1" applyFont="1" applyBorder="1" applyAlignment="1">
      <alignment horizontal="right"/>
    </xf>
    <xf numFmtId="0" fontId="12" fillId="11" borderId="41" xfId="1" applyFont="1" applyFill="1" applyBorder="1" applyAlignment="1">
      <alignment horizontal="center" vertical="center" wrapText="1"/>
    </xf>
    <xf numFmtId="0" fontId="12" fillId="11" borderId="39" xfId="1" applyFont="1" applyFill="1" applyBorder="1" applyAlignment="1">
      <alignment horizontal="center" vertical="center" wrapText="1"/>
    </xf>
    <xf numFmtId="0" fontId="12" fillId="11" borderId="40" xfId="1" applyFont="1" applyFill="1" applyBorder="1" applyAlignment="1">
      <alignment horizontal="center" vertical="center" wrapText="1"/>
    </xf>
    <xf numFmtId="2" fontId="4" fillId="0" borderId="49" xfId="1" applyNumberFormat="1" applyFont="1" applyBorder="1" applyAlignment="1">
      <alignment horizontal="right"/>
    </xf>
    <xf numFmtId="2" fontId="9" fillId="0" borderId="48" xfId="1" applyNumberFormat="1" applyFont="1" applyBorder="1" applyAlignment="1">
      <alignment horizontal="right"/>
    </xf>
    <xf numFmtId="2" fontId="9" fillId="0" borderId="49" xfId="1" applyNumberFormat="1" applyFont="1" applyBorder="1" applyAlignment="1">
      <alignment horizontal="right"/>
    </xf>
    <xf numFmtId="0" fontId="12" fillId="11" borderId="46" xfId="1" applyFont="1" applyFill="1" applyBorder="1" applyAlignment="1">
      <alignment horizontal="center" vertical="center" wrapText="1"/>
    </xf>
    <xf numFmtId="0" fontId="12" fillId="11" borderId="65" xfId="1" applyFont="1" applyFill="1" applyBorder="1" applyAlignment="1">
      <alignment horizontal="center" vertical="center" wrapText="1"/>
    </xf>
    <xf numFmtId="0" fontId="8" fillId="9" borderId="65" xfId="1" applyFont="1" applyFill="1" applyBorder="1" applyAlignment="1">
      <alignment horizontal="center" vertical="center"/>
    </xf>
    <xf numFmtId="0" fontId="8" fillId="9" borderId="46" xfId="1" applyFont="1" applyFill="1" applyBorder="1" applyAlignment="1">
      <alignment horizontal="center" vertical="center"/>
    </xf>
    <xf numFmtId="0" fontId="8" fillId="9" borderId="66" xfId="1" applyFont="1" applyFill="1" applyBorder="1" applyAlignment="1">
      <alignment horizontal="center" vertical="center"/>
    </xf>
    <xf numFmtId="0" fontId="12" fillId="11" borderId="47" xfId="1" applyFont="1" applyFill="1" applyBorder="1" applyAlignment="1">
      <alignment horizontal="center" vertical="center" wrapText="1"/>
    </xf>
    <xf numFmtId="0" fontId="12" fillId="11" borderId="106" xfId="1" applyFont="1" applyFill="1" applyBorder="1" applyAlignment="1">
      <alignment horizontal="center" vertical="center" wrapText="1"/>
    </xf>
    <xf numFmtId="2" fontId="1" fillId="11" borderId="47" xfId="1" applyNumberFormat="1" applyFill="1" applyBorder="1" applyAlignment="1">
      <alignment horizontal="center" vertical="center" wrapText="1"/>
    </xf>
    <xf numFmtId="2" fontId="1" fillId="11" borderId="106" xfId="1" applyNumberFormat="1" applyFill="1" applyBorder="1" applyAlignment="1">
      <alignment horizontal="center" vertical="center" wrapText="1"/>
    </xf>
    <xf numFmtId="0" fontId="8" fillId="9" borderId="106" xfId="1" applyFont="1" applyFill="1" applyBorder="1" applyAlignment="1">
      <alignment horizontal="center" vertical="center" wrapText="1"/>
    </xf>
    <xf numFmtId="0" fontId="8" fillId="9" borderId="106" xfId="1" applyFont="1" applyFill="1" applyBorder="1" applyAlignment="1">
      <alignment horizontal="center" vertical="center"/>
    </xf>
    <xf numFmtId="0" fontId="8" fillId="9" borderId="47" xfId="1" applyFont="1" applyFill="1" applyBorder="1" applyAlignment="1">
      <alignment horizontal="center" vertical="center" wrapText="1"/>
    </xf>
    <xf numFmtId="0" fontId="8" fillId="9" borderId="107" xfId="1" applyFont="1" applyFill="1" applyBorder="1" applyAlignment="1">
      <alignment horizontal="center" vertical="center" wrapText="1"/>
    </xf>
    <xf numFmtId="0" fontId="3" fillId="15" borderId="106" xfId="1" applyFont="1" applyFill="1" applyBorder="1" applyAlignment="1">
      <alignment horizontal="center"/>
    </xf>
    <xf numFmtId="0" fontId="3" fillId="15" borderId="108" xfId="1" applyFont="1" applyFill="1" applyBorder="1" applyAlignment="1">
      <alignment horizontal="center"/>
    </xf>
    <xf numFmtId="0" fontId="2" fillId="4" borderId="32" xfId="1" applyFont="1" applyFill="1" applyBorder="1" applyAlignment="1">
      <alignment horizontal="center" vertical="center"/>
    </xf>
    <xf numFmtId="2" fontId="2" fillId="4" borderId="102" xfId="1" applyNumberFormat="1" applyFont="1" applyFill="1" applyBorder="1" applyAlignment="1">
      <alignment horizontal="center" vertical="center" wrapText="1"/>
    </xf>
    <xf numFmtId="0" fontId="2" fillId="4" borderId="130" xfId="1" applyFont="1" applyFill="1" applyBorder="1" applyAlignment="1">
      <alignment horizontal="center" vertical="center"/>
    </xf>
    <xf numFmtId="2" fontId="4" fillId="0" borderId="131" xfId="1" applyNumberFormat="1" applyFont="1" applyBorder="1" applyAlignment="1">
      <alignment horizontal="right"/>
    </xf>
    <xf numFmtId="2" fontId="4" fillId="0" borderId="131" xfId="1" applyNumberFormat="1" applyFont="1" applyBorder="1"/>
    <xf numFmtId="2" fontId="4" fillId="0" borderId="132" xfId="1" applyNumberFormat="1" applyFont="1" applyBorder="1" applyAlignment="1">
      <alignment horizontal="right"/>
    </xf>
    <xf numFmtId="0" fontId="1" fillId="0" borderId="131" xfId="1" applyBorder="1"/>
    <xf numFmtId="0" fontId="2" fillId="4" borderId="66" xfId="1" applyFont="1" applyFill="1" applyBorder="1" applyAlignment="1">
      <alignment horizontal="center" vertical="center" wrapText="1"/>
    </xf>
    <xf numFmtId="2" fontId="4" fillId="13" borderId="49" xfId="1" applyNumberFormat="1" applyFont="1" applyFill="1" applyBorder="1" applyAlignment="1">
      <alignment horizontal="right"/>
    </xf>
    <xf numFmtId="2" fontId="4" fillId="0" borderId="68" xfId="1" applyNumberFormat="1" applyFont="1" applyBorder="1" applyAlignment="1">
      <alignment horizontal="right"/>
    </xf>
    <xf numFmtId="164" fontId="4" fillId="4" borderId="133" xfId="1" applyNumberFormat="1" applyFont="1" applyFill="1" applyBorder="1" applyAlignment="1">
      <alignment horizontal="center"/>
    </xf>
    <xf numFmtId="164" fontId="4" fillId="4" borderId="134" xfId="1" applyNumberFormat="1" applyFont="1" applyFill="1" applyBorder="1"/>
    <xf numFmtId="2" fontId="4" fillId="4" borderId="135" xfId="1" applyNumberFormat="1" applyFont="1" applyFill="1" applyBorder="1"/>
    <xf numFmtId="0" fontId="2" fillId="12" borderId="136" xfId="1" applyFont="1" applyFill="1" applyBorder="1" applyAlignment="1">
      <alignment horizontal="center" vertical="center"/>
    </xf>
    <xf numFmtId="0" fontId="3" fillId="15" borderId="137" xfId="1" applyFont="1" applyFill="1" applyBorder="1"/>
    <xf numFmtId="2" fontId="2" fillId="4" borderId="129" xfId="1" applyNumberFormat="1" applyFont="1" applyFill="1" applyBorder="1" applyAlignment="1">
      <alignment horizontal="center" vertical="center"/>
    </xf>
    <xf numFmtId="2" fontId="2" fillId="4" borderId="138" xfId="1" applyNumberFormat="1" applyFont="1" applyFill="1" applyBorder="1" applyAlignment="1">
      <alignment horizontal="center" vertical="center" wrapText="1"/>
    </xf>
    <xf numFmtId="2" fontId="4" fillId="0" borderId="139" xfId="1" applyNumberFormat="1" applyFont="1" applyBorder="1"/>
    <xf numFmtId="2" fontId="4" fillId="13" borderId="123" xfId="1" applyNumberFormat="1" applyFont="1" applyFill="1" applyBorder="1"/>
    <xf numFmtId="2" fontId="4" fillId="13" borderId="23" xfId="1" applyNumberFormat="1" applyFont="1" applyFill="1" applyBorder="1"/>
    <xf numFmtId="2" fontId="4" fillId="0" borderId="140" xfId="1" applyNumberFormat="1" applyFont="1" applyBorder="1"/>
    <xf numFmtId="0" fontId="1" fillId="0" borderId="139" xfId="1" applyBorder="1"/>
    <xf numFmtId="0" fontId="2" fillId="12" borderId="136" xfId="1" applyFont="1" applyFill="1" applyBorder="1" applyAlignment="1">
      <alignment horizontal="center"/>
    </xf>
    <xf numFmtId="2" fontId="2" fillId="4" borderId="129" xfId="1" applyNumberFormat="1" applyFont="1" applyFill="1" applyBorder="1" applyAlignment="1">
      <alignment horizontal="center" vertical="center" wrapText="1"/>
    </xf>
    <xf numFmtId="2" fontId="2" fillId="4" borderId="141" xfId="1" applyNumberFormat="1" applyFont="1" applyFill="1" applyBorder="1" applyAlignment="1">
      <alignment horizontal="center" vertical="center" wrapText="1"/>
    </xf>
    <xf numFmtId="0" fontId="4" fillId="0" borderId="139" xfId="1" applyFont="1" applyBorder="1"/>
    <xf numFmtId="2" fontId="2" fillId="15" borderId="24" xfId="1" applyNumberFormat="1" applyFont="1" applyFill="1" applyBorder="1" applyAlignment="1">
      <alignment horizontal="center" vertical="center" wrapText="1"/>
    </xf>
    <xf numFmtId="0" fontId="3" fillId="15" borderId="23" xfId="1" applyFont="1" applyFill="1"/>
    <xf numFmtId="0" fontId="2" fillId="15" borderId="118" xfId="1" applyFont="1" applyFill="1" applyBorder="1" applyAlignment="1">
      <alignment horizontal="center"/>
    </xf>
    <xf numFmtId="0" fontId="2" fillId="15" borderId="119" xfId="1" applyFont="1" applyFill="1" applyBorder="1" applyAlignment="1">
      <alignment horizontal="center"/>
    </xf>
    <xf numFmtId="2" fontId="2" fillId="15" borderId="24" xfId="1" applyNumberFormat="1" applyFont="1" applyFill="1" applyBorder="1" applyAlignment="1">
      <alignment horizontal="center" vertical="center"/>
    </xf>
    <xf numFmtId="0" fontId="2" fillId="15" borderId="24" xfId="1" applyFont="1" applyFill="1" applyBorder="1" applyAlignment="1">
      <alignment horizontal="center" vertical="center"/>
    </xf>
    <xf numFmtId="0" fontId="17" fillId="2" borderId="16" xfId="1" applyFont="1" applyFill="1" applyBorder="1"/>
    <xf numFmtId="0" fontId="18" fillId="2" borderId="16" xfId="1" applyFont="1" applyFill="1" applyBorder="1" applyAlignment="1">
      <alignment horizontal="center" vertical="center" wrapText="1"/>
    </xf>
    <xf numFmtId="0" fontId="3" fillId="0" borderId="31" xfId="1" applyFont="1" applyBorder="1" applyAlignment="1">
      <alignment horizontal="center"/>
    </xf>
    <xf numFmtId="0" fontId="17" fillId="0" borderId="20" xfId="1" applyFont="1" applyBorder="1"/>
    <xf numFmtId="167" fontId="3" fillId="0" borderId="29" xfId="1" applyNumberFormat="1" applyFont="1" applyBorder="1"/>
    <xf numFmtId="167" fontId="3" fillId="0" borderId="31" xfId="1" applyNumberFormat="1" applyFont="1" applyBorder="1"/>
    <xf numFmtId="0" fontId="4" fillId="0" borderId="24" xfId="1" applyFont="1" applyBorder="1" applyAlignment="1">
      <alignment horizontal="center" vertical="center"/>
    </xf>
    <xf numFmtId="0" fontId="1" fillId="0" borderId="23" xfId="1" applyAlignment="1">
      <alignment horizontal="center" vertical="center"/>
    </xf>
    <xf numFmtId="20" fontId="4" fillId="0" borderId="25" xfId="1" applyNumberFormat="1" applyFont="1" applyBorder="1" applyAlignment="1">
      <alignment horizontal="center" vertical="center"/>
    </xf>
    <xf numFmtId="0" fontId="17" fillId="0" borderId="26" xfId="1" applyFont="1" applyBorder="1" applyAlignment="1">
      <alignment horizontal="center" vertical="center"/>
    </xf>
    <xf numFmtId="165" fontId="4" fillId="0" borderId="24" xfId="1" applyNumberFormat="1" applyFont="1" applyBorder="1" applyAlignment="1">
      <alignment horizontal="center" vertical="center"/>
    </xf>
    <xf numFmtId="0" fontId="4" fillId="0" borderId="23" xfId="1" applyFont="1" applyAlignment="1">
      <alignment horizontal="center" vertical="center"/>
    </xf>
    <xf numFmtId="165" fontId="4" fillId="0" borderId="23" xfId="1" applyNumberFormat="1" applyFont="1" applyAlignment="1">
      <alignment horizontal="center" vertical="center"/>
    </xf>
    <xf numFmtId="1" fontId="4" fillId="0" borderId="23" xfId="1" applyNumberFormat="1" applyFont="1" applyAlignment="1">
      <alignment horizontal="center" vertical="center"/>
    </xf>
    <xf numFmtId="2" fontId="4" fillId="0" borderId="123" xfId="1" applyNumberFormat="1" applyFont="1" applyBorder="1" applyAlignment="1">
      <alignment horizontal="center" vertical="center"/>
    </xf>
    <xf numFmtId="0" fontId="1" fillId="0" borderId="131" xfId="1" applyBorder="1" applyAlignment="1">
      <alignment horizontal="center" vertical="center"/>
    </xf>
    <xf numFmtId="166" fontId="4" fillId="0" borderId="139" xfId="1" applyNumberFormat="1" applyFont="1" applyBorder="1" applyAlignment="1">
      <alignment horizontal="center" vertical="center"/>
    </xf>
    <xf numFmtId="0" fontId="21" fillId="0" borderId="148" xfId="1" applyFont="1" applyBorder="1" applyAlignment="1">
      <alignment horizontal="center" vertical="center"/>
    </xf>
    <xf numFmtId="0" fontId="1" fillId="0" borderId="139" xfId="1" applyBorder="1" applyAlignment="1">
      <alignment horizontal="center" vertical="center"/>
    </xf>
    <xf numFmtId="0" fontId="1" fillId="0" borderId="49" xfId="1" applyBorder="1" applyAlignment="1">
      <alignment horizontal="center" vertical="center"/>
    </xf>
    <xf numFmtId="0" fontId="17" fillId="0" borderId="26" xfId="1" applyFont="1" applyBorder="1"/>
    <xf numFmtId="0" fontId="17" fillId="0" borderId="26" xfId="1" applyFont="1" applyBorder="1" applyAlignment="1">
      <alignment horizontal="left"/>
    </xf>
    <xf numFmtId="20" fontId="17" fillId="0" borderId="25" xfId="1" applyNumberFormat="1" applyFont="1" applyBorder="1" applyAlignment="1">
      <alignment horizontal="right"/>
    </xf>
    <xf numFmtId="167" fontId="1" fillId="0" borderId="24" xfId="1" applyNumberFormat="1" applyBorder="1" applyAlignment="1">
      <alignment horizontal="center" vertical="center"/>
    </xf>
    <xf numFmtId="167" fontId="1" fillId="0" borderId="25" xfId="1" applyNumberFormat="1" applyBorder="1" applyAlignment="1">
      <alignment horizontal="center" vertical="center"/>
    </xf>
    <xf numFmtId="0" fontId="17" fillId="0" borderId="26" xfId="1" applyFont="1" applyBorder="1" applyAlignment="1">
      <alignment horizontal="right"/>
    </xf>
    <xf numFmtId="167" fontId="1" fillId="0" borderId="24" xfId="1" applyNumberFormat="1" applyBorder="1"/>
    <xf numFmtId="167" fontId="1" fillId="0" borderId="25" xfId="1" applyNumberFormat="1" applyBorder="1"/>
    <xf numFmtId="167" fontId="1" fillId="0" borderId="123" xfId="1" applyNumberFormat="1" applyBorder="1" applyAlignment="1">
      <alignment horizontal="center" vertical="center"/>
    </xf>
    <xf numFmtId="167" fontId="1" fillId="0" borderId="23" xfId="1" applyNumberFormat="1" applyAlignment="1">
      <alignment horizontal="center" vertical="center"/>
    </xf>
    <xf numFmtId="0" fontId="17" fillId="0" borderId="45" xfId="1" applyFont="1" applyBorder="1" applyAlignment="1">
      <alignment horizontal="right"/>
    </xf>
    <xf numFmtId="0" fontId="1" fillId="0" borderId="140" xfId="1" applyBorder="1"/>
    <xf numFmtId="0" fontId="21" fillId="0" borderId="23" xfId="1" applyFont="1"/>
    <xf numFmtId="2" fontId="4" fillId="0" borderId="23" xfId="1" applyNumberFormat="1" applyFont="1" applyBorder="1" applyAlignment="1">
      <alignment horizontal="center" vertical="center"/>
    </xf>
    <xf numFmtId="2" fontId="4" fillId="0" borderId="131" xfId="1" applyNumberFormat="1" applyFont="1" applyBorder="1" applyAlignment="1">
      <alignment horizontal="center" vertical="center"/>
    </xf>
    <xf numFmtId="2" fontId="4" fillId="0" borderId="132" xfId="1" applyNumberFormat="1" applyFont="1" applyBorder="1"/>
    <xf numFmtId="166" fontId="4" fillId="0" borderId="133" xfId="1" applyNumberFormat="1" applyFont="1" applyBorder="1" applyAlignment="1">
      <alignment horizontal="center" vertical="center"/>
    </xf>
    <xf numFmtId="166" fontId="4" fillId="0" borderId="123" xfId="1" applyNumberFormat="1" applyFont="1" applyBorder="1" applyAlignment="1">
      <alignment horizontal="center" vertical="center"/>
    </xf>
    <xf numFmtId="166" fontId="1" fillId="0" borderId="123" xfId="1" applyNumberFormat="1" applyBorder="1" applyAlignment="1">
      <alignment horizontal="center" vertical="center"/>
    </xf>
    <xf numFmtId="166" fontId="4" fillId="0" borderId="123" xfId="1" applyNumberFormat="1" applyFont="1" applyBorder="1"/>
    <xf numFmtId="166" fontId="1" fillId="0" borderId="123" xfId="1" applyNumberFormat="1" applyBorder="1"/>
    <xf numFmtId="166" fontId="4" fillId="0" borderId="124" xfId="1" applyNumberFormat="1" applyFont="1" applyBorder="1"/>
    <xf numFmtId="2" fontId="4" fillId="0" borderId="139" xfId="1" applyNumberFormat="1" applyFont="1" applyBorder="1" applyAlignment="1">
      <alignment horizontal="center" vertical="center"/>
    </xf>
    <xf numFmtId="0" fontId="1" fillId="0" borderId="139" xfId="1" applyBorder="1" applyAlignment="1">
      <alignment horizontal="center"/>
    </xf>
    <xf numFmtId="2" fontId="4" fillId="0" borderId="139" xfId="1" applyNumberFormat="1" applyFont="1" applyBorder="1" applyAlignment="1">
      <alignment horizontal="center"/>
    </xf>
    <xf numFmtId="2" fontId="6" fillId="0" borderId="123" xfId="1" applyNumberFormat="1" applyFont="1" applyBorder="1"/>
    <xf numFmtId="2" fontId="4" fillId="0" borderId="140" xfId="1" applyNumberFormat="1" applyFont="1" applyBorder="1" applyAlignment="1">
      <alignment horizontal="center"/>
    </xf>
    <xf numFmtId="2" fontId="6" fillId="0" borderId="131" xfId="1" applyNumberFormat="1" applyFont="1" applyBorder="1"/>
    <xf numFmtId="0" fontId="1" fillId="0" borderId="23" xfId="1" applyBorder="1" applyAlignment="1">
      <alignment horizontal="center" vertical="center"/>
    </xf>
    <xf numFmtId="2" fontId="1" fillId="0" borderId="23" xfId="1" applyNumberFormat="1" applyBorder="1" applyAlignment="1">
      <alignment horizontal="center" vertical="center"/>
    </xf>
    <xf numFmtId="2" fontId="4" fillId="0" borderId="48" xfId="1" applyNumberFormat="1" applyFont="1" applyBorder="1" applyAlignment="1">
      <alignment horizontal="center" vertical="center"/>
    </xf>
    <xf numFmtId="0" fontId="16" fillId="0" borderId="49" xfId="1" applyFont="1" applyBorder="1" applyAlignment="1">
      <alignment horizontal="center" vertical="center"/>
    </xf>
    <xf numFmtId="0" fontId="11" fillId="0" borderId="49" xfId="1" applyFont="1" applyBorder="1"/>
    <xf numFmtId="165" fontId="2" fillId="14" borderId="9" xfId="1" applyNumberFormat="1" applyFont="1" applyFill="1" applyBorder="1" applyAlignment="1">
      <alignment horizontal="center"/>
    </xf>
    <xf numFmtId="165" fontId="2" fillId="14" borderId="28" xfId="1" applyNumberFormat="1" applyFont="1" applyFill="1" applyBorder="1" applyAlignment="1">
      <alignment horizontal="center"/>
    </xf>
    <xf numFmtId="165" fontId="2" fillId="14" borderId="12" xfId="1" applyNumberFormat="1" applyFont="1" applyFill="1" applyBorder="1" applyAlignment="1">
      <alignment horizontal="center"/>
    </xf>
    <xf numFmtId="2" fontId="4" fillId="14" borderId="133" xfId="1" applyNumberFormat="1" applyFont="1" applyFill="1" applyBorder="1"/>
    <xf numFmtId="2" fontId="4" fillId="14" borderId="150" xfId="1" applyNumberFormat="1" applyFont="1" applyFill="1" applyBorder="1"/>
    <xf numFmtId="2" fontId="4" fillId="14" borderId="147" xfId="1" applyNumberFormat="1" applyFont="1" applyFill="1" applyBorder="1" applyAlignment="1">
      <alignment horizontal="center"/>
    </xf>
    <xf numFmtId="2" fontId="4" fillId="14" borderId="28" xfId="1" applyNumberFormat="1" applyFont="1" applyFill="1" applyBorder="1"/>
    <xf numFmtId="2" fontId="4" fillId="14" borderId="46" xfId="1" applyNumberFormat="1" applyFont="1" applyFill="1" applyBorder="1" applyAlignment="1">
      <alignment horizontal="center"/>
    </xf>
    <xf numFmtId="2" fontId="4" fillId="14" borderId="65" xfId="1" applyNumberFormat="1" applyFont="1" applyFill="1" applyBorder="1" applyAlignment="1">
      <alignment horizontal="center"/>
    </xf>
    <xf numFmtId="2" fontId="4" fillId="14" borderId="66" xfId="1" applyNumberFormat="1" applyFont="1" applyFill="1" applyBorder="1" applyAlignment="1">
      <alignment horizontal="center"/>
    </xf>
    <xf numFmtId="165" fontId="2" fillId="14" borderId="28" xfId="1" applyNumberFormat="1" applyFont="1" applyFill="1" applyBorder="1" applyAlignment="1">
      <alignment horizontal="center" vertical="center" wrapText="1"/>
    </xf>
    <xf numFmtId="2" fontId="2" fillId="14" borderId="142" xfId="1" applyNumberFormat="1" applyFont="1" applyFill="1" applyBorder="1" applyAlignment="1">
      <alignment horizontal="center" vertical="center" wrapText="1"/>
    </xf>
    <xf numFmtId="2" fontId="2" fillId="14" borderId="143" xfId="1" applyNumberFormat="1" applyFont="1" applyFill="1" applyBorder="1" applyAlignment="1">
      <alignment horizontal="center" vertical="center" wrapText="1"/>
    </xf>
    <xf numFmtId="0" fontId="19" fillId="15" borderId="144" xfId="1" applyFont="1" applyFill="1" applyBorder="1" applyAlignment="1">
      <alignment horizontal="center"/>
    </xf>
    <xf numFmtId="0" fontId="19" fillId="15" borderId="145" xfId="1" applyFont="1" applyFill="1" applyBorder="1" applyAlignment="1">
      <alignment horizontal="center"/>
    </xf>
    <xf numFmtId="2" fontId="2" fillId="14" borderId="28" xfId="1" applyNumberFormat="1" applyFont="1" applyFill="1" applyBorder="1" applyAlignment="1">
      <alignment horizontal="center" vertical="center"/>
    </xf>
    <xf numFmtId="0" fontId="2" fillId="14" borderId="122" xfId="1" applyFont="1" applyFill="1" applyBorder="1" applyAlignment="1">
      <alignment horizontal="center" vertical="center"/>
    </xf>
    <xf numFmtId="0" fontId="2" fillId="14" borderId="28" xfId="1" applyFont="1" applyFill="1" applyBorder="1" applyAlignment="1">
      <alignment horizontal="center" vertical="center"/>
    </xf>
    <xf numFmtId="0" fontId="3" fillId="15" borderId="149" xfId="1" applyFont="1" applyFill="1" applyBorder="1"/>
    <xf numFmtId="0" fontId="3" fillId="15" borderId="146" xfId="1" applyFont="1" applyFill="1" applyBorder="1"/>
    <xf numFmtId="2" fontId="2" fillId="14" borderId="132" xfId="1" applyNumberFormat="1" applyFont="1" applyFill="1" applyBorder="1" applyAlignment="1">
      <alignment horizontal="center" vertical="center" wrapText="1"/>
    </xf>
    <xf numFmtId="2" fontId="2" fillId="14" borderId="124" xfId="1" applyNumberFormat="1" applyFont="1" applyFill="1" applyBorder="1" applyAlignment="1">
      <alignment horizontal="center" vertical="center" wrapText="1"/>
    </xf>
    <xf numFmtId="2" fontId="20" fillId="14" borderId="94" xfId="1" applyNumberFormat="1" applyFont="1" applyFill="1" applyBorder="1" applyAlignment="1">
      <alignment horizontal="center" vertical="center" wrapText="1"/>
    </xf>
    <xf numFmtId="2" fontId="2" fillId="14" borderId="96" xfId="1" applyNumberFormat="1" applyFont="1" applyFill="1" applyBorder="1" applyAlignment="1">
      <alignment horizontal="center" vertical="center" wrapText="1"/>
    </xf>
    <xf numFmtId="166" fontId="2" fillId="14" borderId="95" xfId="1" applyNumberFormat="1" applyFont="1" applyFill="1" applyBorder="1" applyAlignment="1">
      <alignment horizontal="center" vertical="center" wrapText="1"/>
    </xf>
    <xf numFmtId="2" fontId="2" fillId="14" borderId="95" xfId="1" applyNumberFormat="1" applyFont="1" applyFill="1" applyBorder="1" applyAlignment="1">
      <alignment horizontal="center" vertical="center"/>
    </xf>
    <xf numFmtId="2" fontId="2" fillId="14" borderId="94" xfId="1" applyNumberFormat="1" applyFont="1" applyFill="1" applyBorder="1" applyAlignment="1">
      <alignment horizontal="center" vertical="center"/>
    </xf>
    <xf numFmtId="2" fontId="2" fillId="14" borderId="97" xfId="1" applyNumberFormat="1" applyFont="1" applyFill="1" applyBorder="1" applyAlignment="1">
      <alignment horizontal="center" vertical="center"/>
    </xf>
    <xf numFmtId="0" fontId="2" fillId="14" borderId="48" xfId="1" applyFont="1" applyFill="1" applyBorder="1" applyAlignment="1">
      <alignment horizontal="center" vertical="center"/>
    </xf>
    <xf numFmtId="0" fontId="2" fillId="14" borderId="23" xfId="1" applyFont="1" applyFill="1" applyBorder="1" applyAlignment="1">
      <alignment horizontal="center" vertical="center"/>
    </xf>
    <xf numFmtId="2" fontId="2" fillId="14" borderId="49" xfId="1" applyNumberFormat="1" applyFont="1" applyFill="1" applyBorder="1" applyAlignment="1">
      <alignment horizontal="center" vertical="center" wrapText="1"/>
    </xf>
    <xf numFmtId="2" fontId="1" fillId="0" borderId="131" xfId="1" applyNumberFormat="1" applyBorder="1" applyAlignment="1">
      <alignment horizontal="center"/>
    </xf>
    <xf numFmtId="2" fontId="1" fillId="0" borderId="131" xfId="1" applyNumberFormat="1" applyBorder="1" applyAlignment="1">
      <alignment horizontal="center" vertical="center"/>
    </xf>
    <xf numFmtId="2" fontId="4" fillId="0" borderId="131" xfId="1" applyNumberFormat="1" applyFont="1" applyBorder="1" applyAlignment="1">
      <alignment horizontal="center"/>
    </xf>
    <xf numFmtId="2" fontId="4" fillId="0" borderId="132" xfId="1" applyNumberFormat="1" applyFont="1" applyBorder="1" applyAlignment="1">
      <alignment horizontal="center"/>
    </xf>
    <xf numFmtId="0" fontId="1" fillId="0" borderId="48" xfId="1" applyBorder="1" applyAlignment="1">
      <alignment horizontal="center" vertical="center"/>
    </xf>
    <xf numFmtId="0" fontId="2" fillId="6" borderId="41" xfId="1" applyFont="1" applyFill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/>
    </xf>
    <xf numFmtId="0" fontId="1" fillId="0" borderId="43" xfId="1" applyBorder="1" applyAlignment="1">
      <alignment horizontal="center" vertical="center"/>
    </xf>
    <xf numFmtId="20" fontId="4" fillId="0" borderId="44" xfId="1" applyNumberFormat="1" applyFont="1" applyBorder="1" applyAlignment="1">
      <alignment horizontal="center" vertical="center"/>
    </xf>
    <xf numFmtId="0" fontId="17" fillId="0" borderId="45" xfId="1" applyFont="1" applyBorder="1" applyAlignment="1">
      <alignment horizontal="center" vertical="center"/>
    </xf>
    <xf numFmtId="167" fontId="4" fillId="0" borderId="42" xfId="1" applyNumberFormat="1" applyFont="1" applyBorder="1" applyAlignment="1">
      <alignment horizontal="center" vertical="center"/>
    </xf>
    <xf numFmtId="167" fontId="4" fillId="0" borderId="44" xfId="1" applyNumberFormat="1" applyFont="1" applyBorder="1" applyAlignment="1">
      <alignment horizontal="center" vertical="center"/>
    </xf>
    <xf numFmtId="165" fontId="4" fillId="0" borderId="42" xfId="1" applyNumberFormat="1" applyFont="1" applyBorder="1" applyAlignment="1">
      <alignment horizontal="center" vertical="center"/>
    </xf>
    <xf numFmtId="0" fontId="4" fillId="0" borderId="43" xfId="1" applyFont="1" applyBorder="1" applyAlignment="1">
      <alignment horizontal="center" vertical="center"/>
    </xf>
    <xf numFmtId="165" fontId="4" fillId="0" borderId="43" xfId="1" applyNumberFormat="1" applyFont="1" applyBorder="1" applyAlignment="1">
      <alignment horizontal="center" vertical="center"/>
    </xf>
    <xf numFmtId="1" fontId="4" fillId="0" borderId="43" xfId="1" applyNumberFormat="1" applyFont="1" applyBorder="1" applyAlignment="1">
      <alignment horizontal="center" vertical="center"/>
    </xf>
    <xf numFmtId="2" fontId="4" fillId="0" borderId="124" xfId="1" applyNumberFormat="1" applyFont="1" applyBorder="1" applyAlignment="1">
      <alignment horizontal="center" vertical="center"/>
    </xf>
    <xf numFmtId="2" fontId="4" fillId="0" borderId="132" xfId="1" applyNumberFormat="1" applyFont="1" applyBorder="1" applyAlignment="1">
      <alignment horizontal="center" vertical="center"/>
    </xf>
    <xf numFmtId="2" fontId="4" fillId="0" borderId="43" xfId="1" applyNumberFormat="1" applyFont="1" applyBorder="1" applyAlignment="1">
      <alignment horizontal="center" vertical="center"/>
    </xf>
    <xf numFmtId="166" fontId="4" fillId="0" borderId="124" xfId="1" applyNumberFormat="1" applyFont="1" applyBorder="1" applyAlignment="1">
      <alignment horizontal="center" vertical="center"/>
    </xf>
    <xf numFmtId="2" fontId="4" fillId="0" borderId="140" xfId="1" applyNumberFormat="1" applyFont="1" applyBorder="1" applyAlignment="1">
      <alignment horizontal="center" vertical="center"/>
    </xf>
    <xf numFmtId="2" fontId="4" fillId="0" borderId="67" xfId="1" applyNumberFormat="1" applyFont="1" applyBorder="1" applyAlignment="1">
      <alignment horizontal="center" vertical="center"/>
    </xf>
    <xf numFmtId="2" fontId="1" fillId="0" borderId="43" xfId="1" applyNumberFormat="1" applyBorder="1" applyAlignment="1">
      <alignment horizontal="center" vertical="center"/>
    </xf>
    <xf numFmtId="0" fontId="16" fillId="0" borderId="68" xfId="1" applyFont="1" applyBorder="1" applyAlignment="1">
      <alignment horizontal="center" vertical="center"/>
    </xf>
    <xf numFmtId="0" fontId="1" fillId="0" borderId="140" xfId="1" applyBorder="1" applyAlignment="1">
      <alignment horizontal="center" vertical="center"/>
    </xf>
    <xf numFmtId="0" fontId="1" fillId="0" borderId="67" xfId="1" applyBorder="1" applyAlignment="1">
      <alignment horizontal="center" vertical="center"/>
    </xf>
    <xf numFmtId="0" fontId="1" fillId="0" borderId="68" xfId="1" applyBorder="1" applyAlignment="1">
      <alignment horizontal="center" vertical="center"/>
    </xf>
    <xf numFmtId="0" fontId="2" fillId="14" borderId="41" xfId="1" applyFont="1" applyFill="1" applyBorder="1" applyAlignment="1">
      <alignment horizontal="center" vertical="center" wrapText="1"/>
    </xf>
    <xf numFmtId="0" fontId="2" fillId="14" borderId="39" xfId="1" applyFont="1" applyFill="1" applyBorder="1" applyAlignment="1">
      <alignment horizontal="center" vertical="center" wrapText="1"/>
    </xf>
    <xf numFmtId="0" fontId="2" fillId="14" borderId="40" xfId="1" applyFont="1" applyFill="1" applyBorder="1" applyAlignment="1">
      <alignment horizontal="center" vertical="center" wrapText="1"/>
    </xf>
    <xf numFmtId="0" fontId="2" fillId="14" borderId="151" xfId="1" applyFont="1" applyFill="1" applyBorder="1" applyAlignment="1">
      <alignment horizontal="center" vertical="center" wrapText="1"/>
    </xf>
    <xf numFmtId="0" fontId="3" fillId="15" borderId="128" xfId="1" applyFont="1" applyFill="1" applyBorder="1"/>
    <xf numFmtId="2" fontId="4" fillId="0" borderId="24" xfId="1" applyNumberFormat="1" applyFont="1" applyBorder="1" applyAlignment="1">
      <alignment horizontal="center"/>
    </xf>
    <xf numFmtId="0" fontId="4" fillId="0" borderId="25" xfId="0" applyFont="1" applyBorder="1" applyAlignment="1">
      <alignment horizontal="right"/>
    </xf>
    <xf numFmtId="2" fontId="4" fillId="0" borderId="23" xfId="0" applyNumberFormat="1" applyFont="1" applyFill="1" applyBorder="1" applyAlignment="1">
      <alignment horizontal="right"/>
    </xf>
    <xf numFmtId="166" fontId="4" fillId="0" borderId="42" xfId="0" applyNumberFormat="1" applyFont="1" applyBorder="1" applyAlignment="1">
      <alignment horizontal="right"/>
    </xf>
    <xf numFmtId="165" fontId="4" fillId="0" borderId="44" xfId="0" applyNumberFormat="1" applyFont="1" applyBorder="1" applyAlignment="1">
      <alignment horizontal="right"/>
    </xf>
    <xf numFmtId="0" fontId="4" fillId="0" borderId="44" xfId="0" applyFont="1" applyBorder="1" applyAlignment="1">
      <alignment horizontal="right"/>
    </xf>
    <xf numFmtId="165" fontId="2" fillId="4" borderId="15" xfId="1" applyNumberFormat="1" applyFont="1" applyFill="1" applyBorder="1" applyAlignment="1">
      <alignment horizontal="right" vertical="center" wrapText="1"/>
    </xf>
    <xf numFmtId="0" fontId="3" fillId="0" borderId="31" xfId="1" applyFont="1" applyBorder="1" applyAlignment="1">
      <alignment horizontal="right"/>
    </xf>
    <xf numFmtId="0" fontId="1" fillId="0" borderId="23" xfId="1" applyBorder="1" applyAlignment="1">
      <alignment horizontal="right"/>
    </xf>
    <xf numFmtId="0" fontId="4" fillId="0" borderId="63" xfId="1" applyFont="1" applyBorder="1" applyAlignment="1">
      <alignment horizontal="right"/>
    </xf>
    <xf numFmtId="165" fontId="4" fillId="0" borderId="26" xfId="1" applyNumberFormat="1" applyFont="1" applyBorder="1" applyAlignment="1">
      <alignment horizontal="right"/>
    </xf>
    <xf numFmtId="2" fontId="4" fillId="0" borderId="59" xfId="1" applyNumberFormat="1" applyFont="1" applyBorder="1" applyAlignment="1">
      <alignment horizontal="right"/>
    </xf>
    <xf numFmtId="2" fontId="4" fillId="0" borderId="35" xfId="1" applyNumberFormat="1" applyFont="1" applyBorder="1" applyAlignment="1">
      <alignment horizontal="right"/>
    </xf>
    <xf numFmtId="0" fontId="16" fillId="0" borderId="110" xfId="1" applyFont="1" applyBorder="1" applyAlignment="1">
      <alignment horizontal="right"/>
    </xf>
    <xf numFmtId="0" fontId="16" fillId="0" borderId="48" xfId="1" applyFont="1" applyBorder="1" applyAlignment="1">
      <alignment horizontal="right"/>
    </xf>
    <xf numFmtId="0" fontId="16" fillId="0" borderId="23" xfId="1" applyFont="1" applyBorder="1" applyAlignment="1">
      <alignment horizontal="right"/>
    </xf>
    <xf numFmtId="2" fontId="16" fillId="0" borderId="23" xfId="1" applyNumberFormat="1" applyFont="1" applyBorder="1" applyAlignment="1">
      <alignment horizontal="right"/>
    </xf>
    <xf numFmtId="2" fontId="1" fillId="0" borderId="48" xfId="1" applyNumberFormat="1" applyBorder="1" applyAlignment="1">
      <alignment horizontal="right"/>
    </xf>
    <xf numFmtId="2" fontId="1" fillId="0" borderId="23" xfId="1" applyNumberFormat="1" applyBorder="1" applyAlignment="1">
      <alignment horizontal="right"/>
    </xf>
    <xf numFmtId="0" fontId="4" fillId="0" borderId="49" xfId="1" applyFont="1" applyBorder="1" applyAlignment="1">
      <alignment horizontal="right"/>
    </xf>
    <xf numFmtId="0" fontId="1" fillId="0" borderId="48" xfId="1" applyBorder="1" applyAlignment="1">
      <alignment horizontal="right"/>
    </xf>
    <xf numFmtId="0" fontId="1" fillId="0" borderId="79" xfId="1" applyBorder="1" applyAlignment="1">
      <alignment horizontal="right"/>
    </xf>
    <xf numFmtId="0" fontId="1" fillId="0" borderId="49" xfId="1" applyBorder="1" applyAlignment="1">
      <alignment horizontal="right"/>
    </xf>
    <xf numFmtId="0" fontId="4" fillId="0" borderId="111" xfId="1" applyFont="1" applyBorder="1" applyAlignment="1">
      <alignment horizontal="right"/>
    </xf>
    <xf numFmtId="0" fontId="1" fillId="0" borderId="23" xfId="1" applyAlignment="1">
      <alignment horizontal="right"/>
    </xf>
    <xf numFmtId="0" fontId="16" fillId="0" borderId="111" xfId="1" applyFont="1" applyBorder="1" applyAlignment="1">
      <alignment horizontal="right"/>
    </xf>
    <xf numFmtId="0" fontId="1" fillId="0" borderId="123" xfId="1" applyBorder="1" applyAlignment="1">
      <alignment horizontal="right"/>
    </xf>
    <xf numFmtId="2" fontId="4" fillId="8" borderId="23" xfId="1" applyNumberFormat="1" applyFont="1" applyFill="1" applyAlignment="1">
      <alignment horizontal="right"/>
    </xf>
    <xf numFmtId="0" fontId="4" fillId="0" borderId="48" xfId="1" applyFont="1" applyBorder="1" applyAlignment="1">
      <alignment horizontal="right"/>
    </xf>
    <xf numFmtId="0" fontId="4" fillId="0" borderId="79" xfId="1" applyFont="1" applyBorder="1" applyAlignment="1">
      <alignment horizontal="right"/>
    </xf>
    <xf numFmtId="0" fontId="4" fillId="0" borderId="93" xfId="1" applyFont="1" applyBorder="1" applyAlignment="1">
      <alignment horizontal="right"/>
    </xf>
    <xf numFmtId="0" fontId="1" fillId="0" borderId="43" xfId="1" applyBorder="1" applyAlignment="1">
      <alignment horizontal="right"/>
    </xf>
    <xf numFmtId="0" fontId="1" fillId="0" borderId="68" xfId="1" applyBorder="1" applyAlignment="1">
      <alignment horizontal="right"/>
    </xf>
    <xf numFmtId="165" fontId="4" fillId="0" borderId="45" xfId="1" applyNumberFormat="1" applyFont="1" applyBorder="1" applyAlignment="1">
      <alignment horizontal="right"/>
    </xf>
    <xf numFmtId="2" fontId="4" fillId="0" borderId="56" xfId="1" applyNumberFormat="1" applyFont="1" applyBorder="1" applyAlignment="1">
      <alignment horizontal="right"/>
    </xf>
    <xf numFmtId="0" fontId="4" fillId="0" borderId="113" xfId="1" applyFont="1" applyBorder="1" applyAlignment="1">
      <alignment horizontal="right"/>
    </xf>
    <xf numFmtId="0" fontId="4" fillId="0" borderId="67" xfId="1" applyFont="1" applyBorder="1" applyAlignment="1">
      <alignment horizontal="right"/>
    </xf>
    <xf numFmtId="0" fontId="4" fillId="0" borderId="80" xfId="1" applyFont="1" applyBorder="1" applyAlignment="1">
      <alignment horizontal="right"/>
    </xf>
    <xf numFmtId="0" fontId="4" fillId="0" borderId="68" xfId="1" applyFont="1" applyBorder="1" applyAlignment="1">
      <alignment horizontal="right"/>
    </xf>
  </cellXfs>
  <cellStyles count="2">
    <cellStyle name="Normal" xfId="0" builtinId="0"/>
    <cellStyle name="Normal 2" xfId="1" xr:uid="{D20EFE99-F26D-474A-9916-AEAF65300EE3}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DO_corr!$T$4:$T$196</c:f>
              <c:numCache>
                <c:formatCode>0.00</c:formatCode>
                <c:ptCount val="193"/>
                <c:pt idx="0">
                  <c:v>2.98</c:v>
                </c:pt>
                <c:pt idx="1">
                  <c:v>9.1259999999999994</c:v>
                </c:pt>
                <c:pt idx="2">
                  <c:v>2.3610000000000002</c:v>
                </c:pt>
                <c:pt idx="3">
                  <c:v>6.4340000000000002</c:v>
                </c:pt>
                <c:pt idx="4">
                  <c:v>2.2480000000000002</c:v>
                </c:pt>
                <c:pt idx="5">
                  <c:v>1.84</c:v>
                </c:pt>
                <c:pt idx="6">
                  <c:v>7.23</c:v>
                </c:pt>
                <c:pt idx="7">
                  <c:v>2.452</c:v>
                </c:pt>
                <c:pt idx="8">
                  <c:v>2.2229999999999999</c:v>
                </c:pt>
                <c:pt idx="9">
                  <c:v>5.6139999999999999</c:v>
                </c:pt>
                <c:pt idx="10">
                  <c:v>1.7649999999999999</c:v>
                </c:pt>
                <c:pt idx="11">
                  <c:v>1.2050000000000001</c:v>
                </c:pt>
                <c:pt idx="12">
                  <c:v>6.8129999999999997</c:v>
                </c:pt>
                <c:pt idx="13">
                  <c:v>4.0490000000000004</c:v>
                </c:pt>
                <c:pt idx="14">
                  <c:v>2.8660000000000001</c:v>
                </c:pt>
                <c:pt idx="15">
                  <c:v>2.6080000000000001</c:v>
                </c:pt>
                <c:pt idx="19">
                  <c:v>6.6509999999999998</c:v>
                </c:pt>
                <c:pt idx="20">
                  <c:v>3.1440000000000001</c:v>
                </c:pt>
                <c:pt idx="21">
                  <c:v>3.0289999999999999</c:v>
                </c:pt>
                <c:pt idx="25">
                  <c:v>6.2389999999999999</c:v>
                </c:pt>
                <c:pt idx="26">
                  <c:v>3.1160000000000001</c:v>
                </c:pt>
                <c:pt idx="27">
                  <c:v>2.9769999999999999</c:v>
                </c:pt>
                <c:pt idx="28">
                  <c:v>4.38</c:v>
                </c:pt>
                <c:pt idx="29">
                  <c:v>3.0550000000000002</c:v>
                </c:pt>
                <c:pt idx="30">
                  <c:v>3.302</c:v>
                </c:pt>
                <c:pt idx="31">
                  <c:v>6.742</c:v>
                </c:pt>
                <c:pt idx="32">
                  <c:v>4.4610000000000003</c:v>
                </c:pt>
                <c:pt idx="33">
                  <c:v>4.4509999999999996</c:v>
                </c:pt>
                <c:pt idx="34">
                  <c:v>6.617</c:v>
                </c:pt>
                <c:pt idx="35">
                  <c:v>3.992</c:v>
                </c:pt>
                <c:pt idx="36">
                  <c:v>3.7839999999999998</c:v>
                </c:pt>
                <c:pt idx="40">
                  <c:v>7.0549999999999997</c:v>
                </c:pt>
                <c:pt idx="41">
                  <c:v>3.4009999999999998</c:v>
                </c:pt>
                <c:pt idx="42">
                  <c:v>3.1259999999999999</c:v>
                </c:pt>
                <c:pt idx="46">
                  <c:v>8.8689999999999998</c:v>
                </c:pt>
                <c:pt idx="47">
                  <c:v>2.024</c:v>
                </c:pt>
                <c:pt idx="48">
                  <c:v>1.9670000000000001</c:v>
                </c:pt>
                <c:pt idx="49">
                  <c:v>6.22</c:v>
                </c:pt>
                <c:pt idx="50">
                  <c:v>1.2789999999999999</c:v>
                </c:pt>
                <c:pt idx="51">
                  <c:v>1.163</c:v>
                </c:pt>
                <c:pt idx="52">
                  <c:v>7.68</c:v>
                </c:pt>
                <c:pt idx="53">
                  <c:v>3.504</c:v>
                </c:pt>
                <c:pt idx="54">
                  <c:v>0.126</c:v>
                </c:pt>
                <c:pt idx="58">
                  <c:v>1.919</c:v>
                </c:pt>
                <c:pt idx="59">
                  <c:v>2.7469999999999999</c:v>
                </c:pt>
                <c:pt idx="60">
                  <c:v>0.154</c:v>
                </c:pt>
                <c:pt idx="61">
                  <c:v>0.03</c:v>
                </c:pt>
                <c:pt idx="62">
                  <c:v>1.3089999999999999</c:v>
                </c:pt>
                <c:pt idx="63">
                  <c:v>7.5999999999999998E-2</c:v>
                </c:pt>
                <c:pt idx="64">
                  <c:v>2.5000000000000001E-2</c:v>
                </c:pt>
                <c:pt idx="68">
                  <c:v>6.7539999999999996</c:v>
                </c:pt>
                <c:pt idx="69">
                  <c:v>1.014</c:v>
                </c:pt>
                <c:pt idx="70">
                  <c:v>0.13</c:v>
                </c:pt>
                <c:pt idx="74">
                  <c:v>6.4489999999999998</c:v>
                </c:pt>
                <c:pt idx="75">
                  <c:v>2.1819999999999999</c:v>
                </c:pt>
                <c:pt idx="76">
                  <c:v>2.1219999999999999</c:v>
                </c:pt>
                <c:pt idx="80">
                  <c:v>5.8520000000000003</c:v>
                </c:pt>
                <c:pt idx="81">
                  <c:v>3.3940000000000001</c:v>
                </c:pt>
                <c:pt idx="82">
                  <c:v>3.3210000000000002</c:v>
                </c:pt>
                <c:pt idx="83">
                  <c:v>6.0640000000000001</c:v>
                </c:pt>
                <c:pt idx="84">
                  <c:v>5.4279999999999999</c:v>
                </c:pt>
                <c:pt idx="85">
                  <c:v>5.3280000000000003</c:v>
                </c:pt>
                <c:pt idx="86">
                  <c:v>5.9649999999999999</c:v>
                </c:pt>
                <c:pt idx="87">
                  <c:v>5.8109999999999999</c:v>
                </c:pt>
                <c:pt idx="88">
                  <c:v>5.7809999999999997</c:v>
                </c:pt>
                <c:pt idx="89">
                  <c:v>6.6289999999999996</c:v>
                </c:pt>
                <c:pt idx="90">
                  <c:v>5.3979999999999997</c:v>
                </c:pt>
                <c:pt idx="91">
                  <c:v>5.2880000000000003</c:v>
                </c:pt>
                <c:pt idx="95">
                  <c:v>8.4600000000000009</c:v>
                </c:pt>
                <c:pt idx="96">
                  <c:v>4.6589999999999998</c:v>
                </c:pt>
                <c:pt idx="97">
                  <c:v>4.0869999999999997</c:v>
                </c:pt>
                <c:pt idx="98">
                  <c:v>10.092000000000001</c:v>
                </c:pt>
                <c:pt idx="99">
                  <c:v>4.4610000000000003</c:v>
                </c:pt>
                <c:pt idx="100">
                  <c:v>4.0620000000000003</c:v>
                </c:pt>
                <c:pt idx="104">
                  <c:v>8.99</c:v>
                </c:pt>
                <c:pt idx="105">
                  <c:v>1.7949999999999999</c:v>
                </c:pt>
                <c:pt idx="106">
                  <c:v>1.472</c:v>
                </c:pt>
                <c:pt idx="110">
                  <c:v>6.5979999999999999</c:v>
                </c:pt>
                <c:pt idx="111">
                  <c:v>4.6109999999999998</c:v>
                </c:pt>
                <c:pt idx="112">
                  <c:v>3.133</c:v>
                </c:pt>
                <c:pt idx="113">
                  <c:v>1.988</c:v>
                </c:pt>
                <c:pt idx="114">
                  <c:v>2.9750000000000001</c:v>
                </c:pt>
                <c:pt idx="115">
                  <c:v>1.339</c:v>
                </c:pt>
                <c:pt idx="116">
                  <c:v>1.4790000000000001</c:v>
                </c:pt>
                <c:pt idx="117">
                  <c:v>1.8160000000000001</c:v>
                </c:pt>
                <c:pt idx="118">
                  <c:v>7.3040000000000003</c:v>
                </c:pt>
                <c:pt idx="119">
                  <c:v>5.1920000000000002</c:v>
                </c:pt>
                <c:pt idx="120">
                  <c:v>2.0859999999999999</c:v>
                </c:pt>
                <c:pt idx="124">
                  <c:v>7.1890000000000001</c:v>
                </c:pt>
                <c:pt idx="125">
                  <c:v>6.1459999999999999</c:v>
                </c:pt>
                <c:pt idx="126">
                  <c:v>5.2140000000000004</c:v>
                </c:pt>
                <c:pt idx="130">
                  <c:v>6.1260000000000003</c:v>
                </c:pt>
                <c:pt idx="131">
                  <c:v>5.8769999999999998</c:v>
                </c:pt>
                <c:pt idx="132">
                  <c:v>5.7290000000000001</c:v>
                </c:pt>
                <c:pt idx="133">
                  <c:v>6.0549999999999997</c:v>
                </c:pt>
                <c:pt idx="134">
                  <c:v>5.9690000000000003</c:v>
                </c:pt>
                <c:pt idx="135">
                  <c:v>5.8380000000000001</c:v>
                </c:pt>
                <c:pt idx="136">
                  <c:v>5.99</c:v>
                </c:pt>
                <c:pt idx="137">
                  <c:v>5.9660000000000002</c:v>
                </c:pt>
                <c:pt idx="138">
                  <c:v>5.8369999999999997</c:v>
                </c:pt>
                <c:pt idx="139">
                  <c:v>7.0990000000000002</c:v>
                </c:pt>
                <c:pt idx="140">
                  <c:v>6.8079999999999998</c:v>
                </c:pt>
                <c:pt idx="141">
                  <c:v>6.7430000000000003</c:v>
                </c:pt>
                <c:pt idx="142">
                  <c:v>6.9870000000000001</c:v>
                </c:pt>
                <c:pt idx="143">
                  <c:v>6.8550000000000004</c:v>
                </c:pt>
                <c:pt idx="144">
                  <c:v>6.6929999999999996</c:v>
                </c:pt>
                <c:pt idx="145">
                  <c:v>7.1319999999999997</c:v>
                </c:pt>
                <c:pt idx="146">
                  <c:v>6.617</c:v>
                </c:pt>
                <c:pt idx="147">
                  <c:v>6.391</c:v>
                </c:pt>
                <c:pt idx="151">
                  <c:v>6.7030000000000003</c:v>
                </c:pt>
                <c:pt idx="152">
                  <c:v>5.7839999999999998</c:v>
                </c:pt>
                <c:pt idx="153">
                  <c:v>5.31</c:v>
                </c:pt>
                <c:pt idx="154">
                  <c:v>6.2750000000000004</c:v>
                </c:pt>
                <c:pt idx="155">
                  <c:v>5.5179999999999998</c:v>
                </c:pt>
                <c:pt idx="156">
                  <c:v>4.5019999999999998</c:v>
                </c:pt>
                <c:pt idx="157">
                  <c:v>6.4569999999999999</c:v>
                </c:pt>
                <c:pt idx="158">
                  <c:v>5.6619999999999999</c:v>
                </c:pt>
                <c:pt idx="159">
                  <c:v>4.4139999999999997</c:v>
                </c:pt>
                <c:pt idx="163">
                  <c:v>7.0190000000000001</c:v>
                </c:pt>
                <c:pt idx="164">
                  <c:v>4.0960000000000001</c:v>
                </c:pt>
                <c:pt idx="165">
                  <c:v>6.1849999999999996</c:v>
                </c:pt>
                <c:pt idx="166">
                  <c:v>4.1219999999999999</c:v>
                </c:pt>
              </c:numCache>
            </c:numRef>
          </c:xVal>
          <c:yVal>
            <c:numRef>
              <c:f>DO_corr!$U$4:$U$196</c:f>
              <c:numCache>
                <c:formatCode>0.00</c:formatCode>
                <c:ptCount val="193"/>
                <c:pt idx="0">
                  <c:v>2.68</c:v>
                </c:pt>
                <c:pt idx="1">
                  <c:v>9.68</c:v>
                </c:pt>
                <c:pt idx="2">
                  <c:v>5.5150000000000006</c:v>
                </c:pt>
                <c:pt idx="3">
                  <c:v>7.23</c:v>
                </c:pt>
                <c:pt idx="4">
                  <c:v>4.2750000000000004</c:v>
                </c:pt>
                <c:pt idx="5">
                  <c:v>4.55</c:v>
                </c:pt>
                <c:pt idx="6">
                  <c:v>6.9849999999999994</c:v>
                </c:pt>
                <c:pt idx="7">
                  <c:v>6.2450000000000001</c:v>
                </c:pt>
                <c:pt idx="8">
                  <c:v>3.875</c:v>
                </c:pt>
                <c:pt idx="9">
                  <c:v>5.2750000000000004</c:v>
                </c:pt>
                <c:pt idx="10">
                  <c:v>3.8950000000000005</c:v>
                </c:pt>
                <c:pt idx="11">
                  <c:v>1.9249999999999998</c:v>
                </c:pt>
                <c:pt idx="12">
                  <c:v>7.6400000000000006</c:v>
                </c:pt>
                <c:pt idx="13">
                  <c:v>5.79</c:v>
                </c:pt>
                <c:pt idx="14">
                  <c:v>5.1400000000000006</c:v>
                </c:pt>
                <c:pt idx="15">
                  <c:v>3.5249999999999999</c:v>
                </c:pt>
                <c:pt idx="19">
                  <c:v>7.66</c:v>
                </c:pt>
                <c:pt idx="20">
                  <c:v>3.71</c:v>
                </c:pt>
                <c:pt idx="21">
                  <c:v>3.88</c:v>
                </c:pt>
                <c:pt idx="25">
                  <c:v>6.8599999999999994</c:v>
                </c:pt>
                <c:pt idx="26">
                  <c:v>4</c:v>
                </c:pt>
                <c:pt idx="27">
                  <c:v>3.81</c:v>
                </c:pt>
                <c:pt idx="28">
                  <c:v>5.3650000000000002</c:v>
                </c:pt>
                <c:pt idx="29">
                  <c:v>3.76</c:v>
                </c:pt>
                <c:pt idx="30">
                  <c:v>4.4000000000000004</c:v>
                </c:pt>
                <c:pt idx="31">
                  <c:v>7.0750000000000002</c:v>
                </c:pt>
                <c:pt idx="32">
                  <c:v>5.1749999999999998</c:v>
                </c:pt>
                <c:pt idx="33">
                  <c:v>5.5</c:v>
                </c:pt>
                <c:pt idx="34">
                  <c:v>7.5449999999999999</c:v>
                </c:pt>
                <c:pt idx="35">
                  <c:v>5.24</c:v>
                </c:pt>
                <c:pt idx="36">
                  <c:v>4.6500000000000004</c:v>
                </c:pt>
                <c:pt idx="40">
                  <c:v>8.08</c:v>
                </c:pt>
                <c:pt idx="41">
                  <c:v>5.3599999999999994</c:v>
                </c:pt>
                <c:pt idx="42">
                  <c:v>5.12</c:v>
                </c:pt>
                <c:pt idx="46">
                  <c:v>9.745000000000001</c:v>
                </c:pt>
                <c:pt idx="47">
                  <c:v>3.79</c:v>
                </c:pt>
                <c:pt idx="48">
                  <c:v>3.37</c:v>
                </c:pt>
                <c:pt idx="49">
                  <c:v>7.37</c:v>
                </c:pt>
                <c:pt idx="50">
                  <c:v>3.2149999999999999</c:v>
                </c:pt>
                <c:pt idx="51">
                  <c:v>2.2250000000000001</c:v>
                </c:pt>
                <c:pt idx="52">
                  <c:v>7.8149999999999995</c:v>
                </c:pt>
                <c:pt idx="53">
                  <c:v>5.23</c:v>
                </c:pt>
                <c:pt idx="54">
                  <c:v>1.42</c:v>
                </c:pt>
                <c:pt idx="58">
                  <c:v>2.2400000000000002</c:v>
                </c:pt>
                <c:pt idx="59">
                  <c:v>0</c:v>
                </c:pt>
                <c:pt idx="60">
                  <c:v>0</c:v>
                </c:pt>
                <c:pt idx="61">
                  <c:v>1.175</c:v>
                </c:pt>
                <c:pt idx="62">
                  <c:v>2.0749999999999997</c:v>
                </c:pt>
                <c:pt idx="63">
                  <c:v>1.1200000000000001</c:v>
                </c:pt>
                <c:pt idx="64">
                  <c:v>0.98499999999999988</c:v>
                </c:pt>
                <c:pt idx="68">
                  <c:v>7.5449999999999999</c:v>
                </c:pt>
                <c:pt idx="69">
                  <c:v>5.2799999999999994</c:v>
                </c:pt>
                <c:pt idx="70">
                  <c:v>1.9699999999999998</c:v>
                </c:pt>
                <c:pt idx="74">
                  <c:v>7.49</c:v>
                </c:pt>
                <c:pt idx="75">
                  <c:v>3.4950000000000001</c:v>
                </c:pt>
                <c:pt idx="76">
                  <c:v>3.08</c:v>
                </c:pt>
                <c:pt idx="80">
                  <c:v>6.835</c:v>
                </c:pt>
                <c:pt idx="81">
                  <c:v>4.5549999999999997</c:v>
                </c:pt>
                <c:pt idx="82">
                  <c:v>4.03</c:v>
                </c:pt>
                <c:pt idx="83">
                  <c:v>7.35</c:v>
                </c:pt>
                <c:pt idx="84">
                  <c:v>6.4949999999999992</c:v>
                </c:pt>
                <c:pt idx="85">
                  <c:v>6.3550000000000004</c:v>
                </c:pt>
                <c:pt idx="86">
                  <c:v>6.54</c:v>
                </c:pt>
                <c:pt idx="87">
                  <c:v>6.28</c:v>
                </c:pt>
                <c:pt idx="88">
                  <c:v>6.09</c:v>
                </c:pt>
                <c:pt idx="89">
                  <c:v>7.2549999999999999</c:v>
                </c:pt>
                <c:pt idx="90">
                  <c:v>6.8949999999999996</c:v>
                </c:pt>
                <c:pt idx="91">
                  <c:v>5.88</c:v>
                </c:pt>
                <c:pt idx="95">
                  <c:v>8.7799999999999994</c:v>
                </c:pt>
                <c:pt idx="96">
                  <c:v>7.35</c:v>
                </c:pt>
                <c:pt idx="97">
                  <c:v>5.0999999999999996</c:v>
                </c:pt>
                <c:pt idx="98">
                  <c:v>11.92</c:v>
                </c:pt>
                <c:pt idx="99">
                  <c:v>5.17</c:v>
                </c:pt>
                <c:pt idx="100">
                  <c:v>4.7300000000000004</c:v>
                </c:pt>
                <c:pt idx="104">
                  <c:v>9.25</c:v>
                </c:pt>
                <c:pt idx="105">
                  <c:v>3.2250000000000001</c:v>
                </c:pt>
                <c:pt idx="106">
                  <c:v>2.6150000000000002</c:v>
                </c:pt>
                <c:pt idx="110">
                  <c:v>6.3849999999999998</c:v>
                </c:pt>
                <c:pt idx="111">
                  <c:v>5.6549999999999994</c:v>
                </c:pt>
                <c:pt idx="112">
                  <c:v>4.835</c:v>
                </c:pt>
                <c:pt idx="113">
                  <c:v>3.2</c:v>
                </c:pt>
                <c:pt idx="114">
                  <c:v>3.95</c:v>
                </c:pt>
                <c:pt idx="115">
                  <c:v>2.085</c:v>
                </c:pt>
                <c:pt idx="116">
                  <c:v>2.6799999999999997</c:v>
                </c:pt>
                <c:pt idx="117">
                  <c:v>2.63</c:v>
                </c:pt>
                <c:pt idx="118">
                  <c:v>7.33</c:v>
                </c:pt>
                <c:pt idx="119">
                  <c:v>6.6449999999999996</c:v>
                </c:pt>
                <c:pt idx="120">
                  <c:v>5.0199999999999996</c:v>
                </c:pt>
                <c:pt idx="124">
                  <c:v>7.24</c:v>
                </c:pt>
                <c:pt idx="125">
                  <c:v>6.3800000000000008</c:v>
                </c:pt>
                <c:pt idx="126">
                  <c:v>6.43</c:v>
                </c:pt>
                <c:pt idx="130">
                  <c:v>6.82</c:v>
                </c:pt>
                <c:pt idx="131">
                  <c:v>6.25</c:v>
                </c:pt>
                <c:pt idx="132">
                  <c:v>6.52</c:v>
                </c:pt>
                <c:pt idx="133">
                  <c:v>6.08</c:v>
                </c:pt>
                <c:pt idx="134">
                  <c:v>4.83</c:v>
                </c:pt>
                <c:pt idx="135">
                  <c:v>4.8100000000000005</c:v>
                </c:pt>
                <c:pt idx="136">
                  <c:v>5.77</c:v>
                </c:pt>
                <c:pt idx="137">
                  <c:v>6.06</c:v>
                </c:pt>
                <c:pt idx="138">
                  <c:v>6.49</c:v>
                </c:pt>
                <c:pt idx="139">
                  <c:v>6.55</c:v>
                </c:pt>
                <c:pt idx="140">
                  <c:v>6.3599999999999994</c:v>
                </c:pt>
                <c:pt idx="141">
                  <c:v>6.1449999999999996</c:v>
                </c:pt>
                <c:pt idx="142">
                  <c:v>6.6099999999999994</c:v>
                </c:pt>
                <c:pt idx="143">
                  <c:v>6.4499999999999993</c:v>
                </c:pt>
                <c:pt idx="144">
                  <c:v>5.9749999999999996</c:v>
                </c:pt>
                <c:pt idx="145">
                  <c:v>6.6</c:v>
                </c:pt>
                <c:pt idx="146">
                  <c:v>6.6050000000000004</c:v>
                </c:pt>
                <c:pt idx="147">
                  <c:v>6.625</c:v>
                </c:pt>
                <c:pt idx="151">
                  <c:v>6.8350000000000009</c:v>
                </c:pt>
                <c:pt idx="152">
                  <c:v>5.98</c:v>
                </c:pt>
                <c:pt idx="153">
                  <c:v>5.46</c:v>
                </c:pt>
                <c:pt idx="154">
                  <c:v>6.01</c:v>
                </c:pt>
                <c:pt idx="155">
                  <c:v>5.83</c:v>
                </c:pt>
                <c:pt idx="156">
                  <c:v>4.74</c:v>
                </c:pt>
                <c:pt idx="157">
                  <c:v>5.5250000000000004</c:v>
                </c:pt>
                <c:pt idx="158">
                  <c:v>5.6950000000000003</c:v>
                </c:pt>
                <c:pt idx="159">
                  <c:v>4.7750000000000004</c:v>
                </c:pt>
                <c:pt idx="163">
                  <c:v>7.5350000000000001</c:v>
                </c:pt>
                <c:pt idx="164">
                  <c:v>4.6400000000000006</c:v>
                </c:pt>
                <c:pt idx="165">
                  <c:v>6.0649999999999995</c:v>
                </c:pt>
                <c:pt idx="166">
                  <c:v>5.09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54-4D11-ACCB-FAF5A088008C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DO_corr!$T$4:$T$196</c:f>
              <c:numCache>
                <c:formatCode>0.00</c:formatCode>
                <c:ptCount val="193"/>
                <c:pt idx="0">
                  <c:v>2.98</c:v>
                </c:pt>
                <c:pt idx="1">
                  <c:v>9.1259999999999994</c:v>
                </c:pt>
                <c:pt idx="2">
                  <c:v>2.3610000000000002</c:v>
                </c:pt>
                <c:pt idx="3">
                  <c:v>6.4340000000000002</c:v>
                </c:pt>
                <c:pt idx="4">
                  <c:v>2.2480000000000002</c:v>
                </c:pt>
                <c:pt idx="5">
                  <c:v>1.84</c:v>
                </c:pt>
                <c:pt idx="6">
                  <c:v>7.23</c:v>
                </c:pt>
                <c:pt idx="7">
                  <c:v>2.452</c:v>
                </c:pt>
                <c:pt idx="8">
                  <c:v>2.2229999999999999</c:v>
                </c:pt>
                <c:pt idx="9">
                  <c:v>5.6139999999999999</c:v>
                </c:pt>
                <c:pt idx="10">
                  <c:v>1.7649999999999999</c:v>
                </c:pt>
                <c:pt idx="11">
                  <c:v>1.2050000000000001</c:v>
                </c:pt>
                <c:pt idx="12">
                  <c:v>6.8129999999999997</c:v>
                </c:pt>
                <c:pt idx="13">
                  <c:v>4.0490000000000004</c:v>
                </c:pt>
                <c:pt idx="14">
                  <c:v>2.8660000000000001</c:v>
                </c:pt>
                <c:pt idx="15">
                  <c:v>2.6080000000000001</c:v>
                </c:pt>
                <c:pt idx="19">
                  <c:v>6.6509999999999998</c:v>
                </c:pt>
                <c:pt idx="20">
                  <c:v>3.1440000000000001</c:v>
                </c:pt>
                <c:pt idx="21">
                  <c:v>3.0289999999999999</c:v>
                </c:pt>
                <c:pt idx="25">
                  <c:v>6.2389999999999999</c:v>
                </c:pt>
                <c:pt idx="26">
                  <c:v>3.1160000000000001</c:v>
                </c:pt>
                <c:pt idx="27">
                  <c:v>2.9769999999999999</c:v>
                </c:pt>
                <c:pt idx="28">
                  <c:v>4.38</c:v>
                </c:pt>
                <c:pt idx="29">
                  <c:v>3.0550000000000002</c:v>
                </c:pt>
                <c:pt idx="30">
                  <c:v>3.302</c:v>
                </c:pt>
                <c:pt idx="31">
                  <c:v>6.742</c:v>
                </c:pt>
                <c:pt idx="32">
                  <c:v>4.4610000000000003</c:v>
                </c:pt>
                <c:pt idx="33">
                  <c:v>4.4509999999999996</c:v>
                </c:pt>
                <c:pt idx="34">
                  <c:v>6.617</c:v>
                </c:pt>
                <c:pt idx="35">
                  <c:v>3.992</c:v>
                </c:pt>
                <c:pt idx="36">
                  <c:v>3.7839999999999998</c:v>
                </c:pt>
                <c:pt idx="40">
                  <c:v>7.0549999999999997</c:v>
                </c:pt>
                <c:pt idx="41">
                  <c:v>3.4009999999999998</c:v>
                </c:pt>
                <c:pt idx="42">
                  <c:v>3.1259999999999999</c:v>
                </c:pt>
                <c:pt idx="46">
                  <c:v>8.8689999999999998</c:v>
                </c:pt>
                <c:pt idx="47">
                  <c:v>2.024</c:v>
                </c:pt>
                <c:pt idx="48">
                  <c:v>1.9670000000000001</c:v>
                </c:pt>
                <c:pt idx="49">
                  <c:v>6.22</c:v>
                </c:pt>
                <c:pt idx="50">
                  <c:v>1.2789999999999999</c:v>
                </c:pt>
                <c:pt idx="51">
                  <c:v>1.163</c:v>
                </c:pt>
                <c:pt idx="52">
                  <c:v>7.68</c:v>
                </c:pt>
                <c:pt idx="53">
                  <c:v>3.504</c:v>
                </c:pt>
                <c:pt idx="54">
                  <c:v>0.126</c:v>
                </c:pt>
                <c:pt idx="58">
                  <c:v>1.919</c:v>
                </c:pt>
                <c:pt idx="59">
                  <c:v>2.7469999999999999</c:v>
                </c:pt>
                <c:pt idx="60">
                  <c:v>0.154</c:v>
                </c:pt>
                <c:pt idx="61">
                  <c:v>0.03</c:v>
                </c:pt>
                <c:pt idx="62">
                  <c:v>1.3089999999999999</c:v>
                </c:pt>
                <c:pt idx="63">
                  <c:v>7.5999999999999998E-2</c:v>
                </c:pt>
                <c:pt idx="64">
                  <c:v>2.5000000000000001E-2</c:v>
                </c:pt>
                <c:pt idx="68">
                  <c:v>6.7539999999999996</c:v>
                </c:pt>
                <c:pt idx="69">
                  <c:v>1.014</c:v>
                </c:pt>
                <c:pt idx="70">
                  <c:v>0.13</c:v>
                </c:pt>
                <c:pt idx="74">
                  <c:v>6.4489999999999998</c:v>
                </c:pt>
                <c:pt idx="75">
                  <c:v>2.1819999999999999</c:v>
                </c:pt>
                <c:pt idx="76">
                  <c:v>2.1219999999999999</c:v>
                </c:pt>
                <c:pt idx="80">
                  <c:v>5.8520000000000003</c:v>
                </c:pt>
                <c:pt idx="81">
                  <c:v>3.3940000000000001</c:v>
                </c:pt>
                <c:pt idx="82">
                  <c:v>3.3210000000000002</c:v>
                </c:pt>
                <c:pt idx="83">
                  <c:v>6.0640000000000001</c:v>
                </c:pt>
                <c:pt idx="84">
                  <c:v>5.4279999999999999</c:v>
                </c:pt>
                <c:pt idx="85">
                  <c:v>5.3280000000000003</c:v>
                </c:pt>
                <c:pt idx="86">
                  <c:v>5.9649999999999999</c:v>
                </c:pt>
                <c:pt idx="87">
                  <c:v>5.8109999999999999</c:v>
                </c:pt>
                <c:pt idx="88">
                  <c:v>5.7809999999999997</c:v>
                </c:pt>
                <c:pt idx="89">
                  <c:v>6.6289999999999996</c:v>
                </c:pt>
                <c:pt idx="90">
                  <c:v>5.3979999999999997</c:v>
                </c:pt>
                <c:pt idx="91">
                  <c:v>5.2880000000000003</c:v>
                </c:pt>
                <c:pt idx="95">
                  <c:v>8.4600000000000009</c:v>
                </c:pt>
                <c:pt idx="96">
                  <c:v>4.6589999999999998</c:v>
                </c:pt>
                <c:pt idx="97">
                  <c:v>4.0869999999999997</c:v>
                </c:pt>
                <c:pt idx="98">
                  <c:v>10.092000000000001</c:v>
                </c:pt>
                <c:pt idx="99">
                  <c:v>4.4610000000000003</c:v>
                </c:pt>
                <c:pt idx="100">
                  <c:v>4.0620000000000003</c:v>
                </c:pt>
                <c:pt idx="104">
                  <c:v>8.99</c:v>
                </c:pt>
                <c:pt idx="105">
                  <c:v>1.7949999999999999</c:v>
                </c:pt>
                <c:pt idx="106">
                  <c:v>1.472</c:v>
                </c:pt>
                <c:pt idx="110">
                  <c:v>6.5979999999999999</c:v>
                </c:pt>
                <c:pt idx="111">
                  <c:v>4.6109999999999998</c:v>
                </c:pt>
                <c:pt idx="112">
                  <c:v>3.133</c:v>
                </c:pt>
                <c:pt idx="113">
                  <c:v>1.988</c:v>
                </c:pt>
                <c:pt idx="114">
                  <c:v>2.9750000000000001</c:v>
                </c:pt>
                <c:pt idx="115">
                  <c:v>1.339</c:v>
                </c:pt>
                <c:pt idx="116">
                  <c:v>1.4790000000000001</c:v>
                </c:pt>
                <c:pt idx="117">
                  <c:v>1.8160000000000001</c:v>
                </c:pt>
                <c:pt idx="118">
                  <c:v>7.3040000000000003</c:v>
                </c:pt>
                <c:pt idx="119">
                  <c:v>5.1920000000000002</c:v>
                </c:pt>
                <c:pt idx="120">
                  <c:v>2.0859999999999999</c:v>
                </c:pt>
                <c:pt idx="124">
                  <c:v>7.1890000000000001</c:v>
                </c:pt>
                <c:pt idx="125">
                  <c:v>6.1459999999999999</c:v>
                </c:pt>
                <c:pt idx="126">
                  <c:v>5.2140000000000004</c:v>
                </c:pt>
                <c:pt idx="130">
                  <c:v>6.1260000000000003</c:v>
                </c:pt>
                <c:pt idx="131">
                  <c:v>5.8769999999999998</c:v>
                </c:pt>
                <c:pt idx="132">
                  <c:v>5.7290000000000001</c:v>
                </c:pt>
                <c:pt idx="133">
                  <c:v>6.0549999999999997</c:v>
                </c:pt>
                <c:pt idx="134">
                  <c:v>5.9690000000000003</c:v>
                </c:pt>
                <c:pt idx="135">
                  <c:v>5.8380000000000001</c:v>
                </c:pt>
                <c:pt idx="136">
                  <c:v>5.99</c:v>
                </c:pt>
                <c:pt idx="137">
                  <c:v>5.9660000000000002</c:v>
                </c:pt>
                <c:pt idx="138">
                  <c:v>5.8369999999999997</c:v>
                </c:pt>
                <c:pt idx="139">
                  <c:v>7.0990000000000002</c:v>
                </c:pt>
                <c:pt idx="140">
                  <c:v>6.8079999999999998</c:v>
                </c:pt>
                <c:pt idx="141">
                  <c:v>6.7430000000000003</c:v>
                </c:pt>
                <c:pt idx="142">
                  <c:v>6.9870000000000001</c:v>
                </c:pt>
                <c:pt idx="143">
                  <c:v>6.8550000000000004</c:v>
                </c:pt>
                <c:pt idx="144">
                  <c:v>6.6929999999999996</c:v>
                </c:pt>
                <c:pt idx="145">
                  <c:v>7.1319999999999997</c:v>
                </c:pt>
                <c:pt idx="146">
                  <c:v>6.617</c:v>
                </c:pt>
                <c:pt idx="147">
                  <c:v>6.391</c:v>
                </c:pt>
                <c:pt idx="151">
                  <c:v>6.7030000000000003</c:v>
                </c:pt>
                <c:pt idx="152">
                  <c:v>5.7839999999999998</c:v>
                </c:pt>
                <c:pt idx="153">
                  <c:v>5.31</c:v>
                </c:pt>
                <c:pt idx="154">
                  <c:v>6.2750000000000004</c:v>
                </c:pt>
                <c:pt idx="155">
                  <c:v>5.5179999999999998</c:v>
                </c:pt>
                <c:pt idx="156">
                  <c:v>4.5019999999999998</c:v>
                </c:pt>
                <c:pt idx="157">
                  <c:v>6.4569999999999999</c:v>
                </c:pt>
                <c:pt idx="158">
                  <c:v>5.6619999999999999</c:v>
                </c:pt>
                <c:pt idx="159">
                  <c:v>4.4139999999999997</c:v>
                </c:pt>
                <c:pt idx="163">
                  <c:v>7.0190000000000001</c:v>
                </c:pt>
                <c:pt idx="164">
                  <c:v>4.0960000000000001</c:v>
                </c:pt>
                <c:pt idx="165">
                  <c:v>6.1849999999999996</c:v>
                </c:pt>
                <c:pt idx="166">
                  <c:v>4.1219999999999999</c:v>
                </c:pt>
              </c:numCache>
            </c:numRef>
          </c:xVal>
          <c:yVal>
            <c:numRef>
              <c:f>DO_corr!$U$4:$U$196</c:f>
              <c:numCache>
                <c:formatCode>0.00</c:formatCode>
                <c:ptCount val="193"/>
                <c:pt idx="0">
                  <c:v>2.68</c:v>
                </c:pt>
                <c:pt idx="1">
                  <c:v>9.68</c:v>
                </c:pt>
                <c:pt idx="2">
                  <c:v>5.5150000000000006</c:v>
                </c:pt>
                <c:pt idx="3">
                  <c:v>7.23</c:v>
                </c:pt>
                <c:pt idx="4">
                  <c:v>4.2750000000000004</c:v>
                </c:pt>
                <c:pt idx="5">
                  <c:v>4.55</c:v>
                </c:pt>
                <c:pt idx="6">
                  <c:v>6.9849999999999994</c:v>
                </c:pt>
                <c:pt idx="7">
                  <c:v>6.2450000000000001</c:v>
                </c:pt>
                <c:pt idx="8">
                  <c:v>3.875</c:v>
                </c:pt>
                <c:pt idx="9">
                  <c:v>5.2750000000000004</c:v>
                </c:pt>
                <c:pt idx="10">
                  <c:v>3.8950000000000005</c:v>
                </c:pt>
                <c:pt idx="11">
                  <c:v>1.9249999999999998</c:v>
                </c:pt>
                <c:pt idx="12">
                  <c:v>7.6400000000000006</c:v>
                </c:pt>
                <c:pt idx="13">
                  <c:v>5.79</c:v>
                </c:pt>
                <c:pt idx="14">
                  <c:v>5.1400000000000006</c:v>
                </c:pt>
                <c:pt idx="15">
                  <c:v>3.5249999999999999</c:v>
                </c:pt>
                <c:pt idx="19">
                  <c:v>7.66</c:v>
                </c:pt>
                <c:pt idx="20">
                  <c:v>3.71</c:v>
                </c:pt>
                <c:pt idx="21">
                  <c:v>3.88</c:v>
                </c:pt>
                <c:pt idx="25">
                  <c:v>6.8599999999999994</c:v>
                </c:pt>
                <c:pt idx="26">
                  <c:v>4</c:v>
                </c:pt>
                <c:pt idx="27">
                  <c:v>3.81</c:v>
                </c:pt>
                <c:pt idx="28">
                  <c:v>5.3650000000000002</c:v>
                </c:pt>
                <c:pt idx="29">
                  <c:v>3.76</c:v>
                </c:pt>
                <c:pt idx="30">
                  <c:v>4.4000000000000004</c:v>
                </c:pt>
                <c:pt idx="31">
                  <c:v>7.0750000000000002</c:v>
                </c:pt>
                <c:pt idx="32">
                  <c:v>5.1749999999999998</c:v>
                </c:pt>
                <c:pt idx="33">
                  <c:v>5.5</c:v>
                </c:pt>
                <c:pt idx="34">
                  <c:v>7.5449999999999999</c:v>
                </c:pt>
                <c:pt idx="35">
                  <c:v>5.24</c:v>
                </c:pt>
                <c:pt idx="36">
                  <c:v>4.6500000000000004</c:v>
                </c:pt>
                <c:pt idx="40">
                  <c:v>8.08</c:v>
                </c:pt>
                <c:pt idx="41">
                  <c:v>5.3599999999999994</c:v>
                </c:pt>
                <c:pt idx="42">
                  <c:v>5.12</c:v>
                </c:pt>
                <c:pt idx="46">
                  <c:v>9.745000000000001</c:v>
                </c:pt>
                <c:pt idx="47">
                  <c:v>3.79</c:v>
                </c:pt>
                <c:pt idx="48">
                  <c:v>3.37</c:v>
                </c:pt>
                <c:pt idx="49">
                  <c:v>7.37</c:v>
                </c:pt>
                <c:pt idx="50">
                  <c:v>3.2149999999999999</c:v>
                </c:pt>
                <c:pt idx="51">
                  <c:v>2.2250000000000001</c:v>
                </c:pt>
                <c:pt idx="52">
                  <c:v>7.8149999999999995</c:v>
                </c:pt>
                <c:pt idx="53">
                  <c:v>5.23</c:v>
                </c:pt>
                <c:pt idx="54">
                  <c:v>1.42</c:v>
                </c:pt>
                <c:pt idx="58">
                  <c:v>2.2400000000000002</c:v>
                </c:pt>
                <c:pt idx="59">
                  <c:v>0</c:v>
                </c:pt>
                <c:pt idx="60">
                  <c:v>0</c:v>
                </c:pt>
                <c:pt idx="61">
                  <c:v>1.175</c:v>
                </c:pt>
                <c:pt idx="62">
                  <c:v>2.0749999999999997</c:v>
                </c:pt>
                <c:pt idx="63">
                  <c:v>1.1200000000000001</c:v>
                </c:pt>
                <c:pt idx="64">
                  <c:v>0.98499999999999988</c:v>
                </c:pt>
                <c:pt idx="68">
                  <c:v>7.5449999999999999</c:v>
                </c:pt>
                <c:pt idx="69">
                  <c:v>5.2799999999999994</c:v>
                </c:pt>
                <c:pt idx="70">
                  <c:v>1.9699999999999998</c:v>
                </c:pt>
                <c:pt idx="74">
                  <c:v>7.49</c:v>
                </c:pt>
                <c:pt idx="75">
                  <c:v>3.4950000000000001</c:v>
                </c:pt>
                <c:pt idx="76">
                  <c:v>3.08</c:v>
                </c:pt>
                <c:pt idx="80">
                  <c:v>6.835</c:v>
                </c:pt>
                <c:pt idx="81">
                  <c:v>4.5549999999999997</c:v>
                </c:pt>
                <c:pt idx="82">
                  <c:v>4.03</c:v>
                </c:pt>
                <c:pt idx="83">
                  <c:v>7.35</c:v>
                </c:pt>
                <c:pt idx="84">
                  <c:v>6.4949999999999992</c:v>
                </c:pt>
                <c:pt idx="85">
                  <c:v>6.3550000000000004</c:v>
                </c:pt>
                <c:pt idx="86">
                  <c:v>6.54</c:v>
                </c:pt>
                <c:pt idx="87">
                  <c:v>6.28</c:v>
                </c:pt>
                <c:pt idx="88">
                  <c:v>6.09</c:v>
                </c:pt>
                <c:pt idx="89">
                  <c:v>7.2549999999999999</c:v>
                </c:pt>
                <c:pt idx="90">
                  <c:v>6.8949999999999996</c:v>
                </c:pt>
                <c:pt idx="91">
                  <c:v>5.88</c:v>
                </c:pt>
                <c:pt idx="95">
                  <c:v>8.7799999999999994</c:v>
                </c:pt>
                <c:pt idx="96">
                  <c:v>7.35</c:v>
                </c:pt>
                <c:pt idx="97">
                  <c:v>5.0999999999999996</c:v>
                </c:pt>
                <c:pt idx="98">
                  <c:v>11.92</c:v>
                </c:pt>
                <c:pt idx="99">
                  <c:v>5.17</c:v>
                </c:pt>
                <c:pt idx="100">
                  <c:v>4.7300000000000004</c:v>
                </c:pt>
                <c:pt idx="104">
                  <c:v>9.25</c:v>
                </c:pt>
                <c:pt idx="105">
                  <c:v>3.2250000000000001</c:v>
                </c:pt>
                <c:pt idx="106">
                  <c:v>2.6150000000000002</c:v>
                </c:pt>
                <c:pt idx="110">
                  <c:v>6.3849999999999998</c:v>
                </c:pt>
                <c:pt idx="111">
                  <c:v>5.6549999999999994</c:v>
                </c:pt>
                <c:pt idx="112">
                  <c:v>4.835</c:v>
                </c:pt>
                <c:pt idx="113">
                  <c:v>3.2</c:v>
                </c:pt>
                <c:pt idx="114">
                  <c:v>3.95</c:v>
                </c:pt>
                <c:pt idx="115">
                  <c:v>2.085</c:v>
                </c:pt>
                <c:pt idx="116">
                  <c:v>2.6799999999999997</c:v>
                </c:pt>
                <c:pt idx="117">
                  <c:v>2.63</c:v>
                </c:pt>
                <c:pt idx="118">
                  <c:v>7.33</c:v>
                </c:pt>
                <c:pt idx="119">
                  <c:v>6.6449999999999996</c:v>
                </c:pt>
                <c:pt idx="120">
                  <c:v>5.0199999999999996</c:v>
                </c:pt>
                <c:pt idx="124">
                  <c:v>7.24</c:v>
                </c:pt>
                <c:pt idx="125">
                  <c:v>6.3800000000000008</c:v>
                </c:pt>
                <c:pt idx="126">
                  <c:v>6.43</c:v>
                </c:pt>
                <c:pt idx="130">
                  <c:v>6.82</c:v>
                </c:pt>
                <c:pt idx="131">
                  <c:v>6.25</c:v>
                </c:pt>
                <c:pt idx="132">
                  <c:v>6.52</c:v>
                </c:pt>
                <c:pt idx="133">
                  <c:v>6.08</c:v>
                </c:pt>
                <c:pt idx="134">
                  <c:v>4.83</c:v>
                </c:pt>
                <c:pt idx="135">
                  <c:v>4.8100000000000005</c:v>
                </c:pt>
                <c:pt idx="136">
                  <c:v>5.77</c:v>
                </c:pt>
                <c:pt idx="137">
                  <c:v>6.06</c:v>
                </c:pt>
                <c:pt idx="138">
                  <c:v>6.49</c:v>
                </c:pt>
                <c:pt idx="139">
                  <c:v>6.55</c:v>
                </c:pt>
                <c:pt idx="140">
                  <c:v>6.3599999999999994</c:v>
                </c:pt>
                <c:pt idx="141">
                  <c:v>6.1449999999999996</c:v>
                </c:pt>
                <c:pt idx="142">
                  <c:v>6.6099999999999994</c:v>
                </c:pt>
                <c:pt idx="143">
                  <c:v>6.4499999999999993</c:v>
                </c:pt>
                <c:pt idx="144">
                  <c:v>5.9749999999999996</c:v>
                </c:pt>
                <c:pt idx="145">
                  <c:v>6.6</c:v>
                </c:pt>
                <c:pt idx="146">
                  <c:v>6.6050000000000004</c:v>
                </c:pt>
                <c:pt idx="147">
                  <c:v>6.625</c:v>
                </c:pt>
                <c:pt idx="151">
                  <c:v>6.8350000000000009</c:v>
                </c:pt>
                <c:pt idx="152">
                  <c:v>5.98</c:v>
                </c:pt>
                <c:pt idx="153">
                  <c:v>5.46</c:v>
                </c:pt>
                <c:pt idx="154">
                  <c:v>6.01</c:v>
                </c:pt>
                <c:pt idx="155">
                  <c:v>5.83</c:v>
                </c:pt>
                <c:pt idx="156">
                  <c:v>4.74</c:v>
                </c:pt>
                <c:pt idx="157">
                  <c:v>5.5250000000000004</c:v>
                </c:pt>
                <c:pt idx="158">
                  <c:v>5.6950000000000003</c:v>
                </c:pt>
                <c:pt idx="159">
                  <c:v>4.7750000000000004</c:v>
                </c:pt>
                <c:pt idx="163">
                  <c:v>7.5350000000000001</c:v>
                </c:pt>
                <c:pt idx="164">
                  <c:v>4.6400000000000006</c:v>
                </c:pt>
                <c:pt idx="165">
                  <c:v>6.0649999999999995</c:v>
                </c:pt>
                <c:pt idx="166">
                  <c:v>5.09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54-4D11-ACCB-FAF5A0880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264426"/>
        <c:axId val="1935125657"/>
      </c:scatterChart>
      <c:valAx>
        <c:axId val="16092644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1935125657"/>
        <c:crosses val="autoZero"/>
        <c:crossBetween val="midCat"/>
      </c:valAx>
      <c:valAx>
        <c:axId val="1935125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160926442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DO_corr!$T$4:$T$196</c:f>
              <c:numCache>
                <c:formatCode>0.00</c:formatCode>
                <c:ptCount val="193"/>
                <c:pt idx="0">
                  <c:v>2.98</c:v>
                </c:pt>
                <c:pt idx="1">
                  <c:v>9.1259999999999994</c:v>
                </c:pt>
                <c:pt idx="2">
                  <c:v>2.3610000000000002</c:v>
                </c:pt>
                <c:pt idx="3">
                  <c:v>6.4340000000000002</c:v>
                </c:pt>
                <c:pt idx="4">
                  <c:v>2.2480000000000002</c:v>
                </c:pt>
                <c:pt idx="5">
                  <c:v>1.84</c:v>
                </c:pt>
                <c:pt idx="6">
                  <c:v>7.23</c:v>
                </c:pt>
                <c:pt idx="7">
                  <c:v>2.452</c:v>
                </c:pt>
                <c:pt idx="8">
                  <c:v>2.2229999999999999</c:v>
                </c:pt>
                <c:pt idx="9">
                  <c:v>5.6139999999999999</c:v>
                </c:pt>
                <c:pt idx="10">
                  <c:v>1.7649999999999999</c:v>
                </c:pt>
                <c:pt idx="11">
                  <c:v>1.2050000000000001</c:v>
                </c:pt>
                <c:pt idx="12">
                  <c:v>6.8129999999999997</c:v>
                </c:pt>
                <c:pt idx="13">
                  <c:v>4.0490000000000004</c:v>
                </c:pt>
                <c:pt idx="14">
                  <c:v>2.8660000000000001</c:v>
                </c:pt>
                <c:pt idx="15">
                  <c:v>2.6080000000000001</c:v>
                </c:pt>
                <c:pt idx="19">
                  <c:v>6.6509999999999998</c:v>
                </c:pt>
                <c:pt idx="20">
                  <c:v>3.1440000000000001</c:v>
                </c:pt>
                <c:pt idx="21">
                  <c:v>3.0289999999999999</c:v>
                </c:pt>
                <c:pt idx="25">
                  <c:v>6.2389999999999999</c:v>
                </c:pt>
                <c:pt idx="26">
                  <c:v>3.1160000000000001</c:v>
                </c:pt>
                <c:pt idx="27">
                  <c:v>2.9769999999999999</c:v>
                </c:pt>
                <c:pt idx="28">
                  <c:v>4.38</c:v>
                </c:pt>
                <c:pt idx="29">
                  <c:v>3.0550000000000002</c:v>
                </c:pt>
                <c:pt idx="30">
                  <c:v>3.302</c:v>
                </c:pt>
                <c:pt idx="31">
                  <c:v>6.742</c:v>
                </c:pt>
                <c:pt idx="32">
                  <c:v>4.4610000000000003</c:v>
                </c:pt>
                <c:pt idx="33">
                  <c:v>4.4509999999999996</c:v>
                </c:pt>
                <c:pt idx="34">
                  <c:v>6.617</c:v>
                </c:pt>
                <c:pt idx="35">
                  <c:v>3.992</c:v>
                </c:pt>
                <c:pt idx="36">
                  <c:v>3.7839999999999998</c:v>
                </c:pt>
                <c:pt idx="40">
                  <c:v>7.0549999999999997</c:v>
                </c:pt>
                <c:pt idx="41">
                  <c:v>3.4009999999999998</c:v>
                </c:pt>
                <c:pt idx="42">
                  <c:v>3.1259999999999999</c:v>
                </c:pt>
                <c:pt idx="46">
                  <c:v>8.8689999999999998</c:v>
                </c:pt>
                <c:pt idx="47">
                  <c:v>2.024</c:v>
                </c:pt>
                <c:pt idx="48">
                  <c:v>1.9670000000000001</c:v>
                </c:pt>
                <c:pt idx="49">
                  <c:v>6.22</c:v>
                </c:pt>
                <c:pt idx="50">
                  <c:v>1.2789999999999999</c:v>
                </c:pt>
                <c:pt idx="51">
                  <c:v>1.163</c:v>
                </c:pt>
                <c:pt idx="52">
                  <c:v>7.68</c:v>
                </c:pt>
                <c:pt idx="53">
                  <c:v>3.504</c:v>
                </c:pt>
                <c:pt idx="54">
                  <c:v>0.126</c:v>
                </c:pt>
                <c:pt idx="58">
                  <c:v>1.919</c:v>
                </c:pt>
                <c:pt idx="59">
                  <c:v>2.7469999999999999</c:v>
                </c:pt>
                <c:pt idx="60">
                  <c:v>0.154</c:v>
                </c:pt>
                <c:pt idx="61">
                  <c:v>0.03</c:v>
                </c:pt>
                <c:pt idx="62">
                  <c:v>1.3089999999999999</c:v>
                </c:pt>
                <c:pt idx="63">
                  <c:v>7.5999999999999998E-2</c:v>
                </c:pt>
                <c:pt idx="64">
                  <c:v>2.5000000000000001E-2</c:v>
                </c:pt>
                <c:pt idx="68">
                  <c:v>6.7539999999999996</c:v>
                </c:pt>
                <c:pt idx="69">
                  <c:v>1.014</c:v>
                </c:pt>
                <c:pt idx="70">
                  <c:v>0.13</c:v>
                </c:pt>
                <c:pt idx="74">
                  <c:v>6.4489999999999998</c:v>
                </c:pt>
                <c:pt idx="75">
                  <c:v>2.1819999999999999</c:v>
                </c:pt>
                <c:pt idx="76">
                  <c:v>2.1219999999999999</c:v>
                </c:pt>
                <c:pt idx="80">
                  <c:v>5.8520000000000003</c:v>
                </c:pt>
                <c:pt idx="81">
                  <c:v>3.3940000000000001</c:v>
                </c:pt>
                <c:pt idx="82">
                  <c:v>3.3210000000000002</c:v>
                </c:pt>
                <c:pt idx="83">
                  <c:v>6.0640000000000001</c:v>
                </c:pt>
                <c:pt idx="84">
                  <c:v>5.4279999999999999</c:v>
                </c:pt>
                <c:pt idx="85">
                  <c:v>5.3280000000000003</c:v>
                </c:pt>
                <c:pt idx="86">
                  <c:v>5.9649999999999999</c:v>
                </c:pt>
                <c:pt idx="87">
                  <c:v>5.8109999999999999</c:v>
                </c:pt>
                <c:pt idx="88">
                  <c:v>5.7809999999999997</c:v>
                </c:pt>
                <c:pt idx="89">
                  <c:v>6.6289999999999996</c:v>
                </c:pt>
                <c:pt idx="90">
                  <c:v>5.3979999999999997</c:v>
                </c:pt>
                <c:pt idx="91">
                  <c:v>5.2880000000000003</c:v>
                </c:pt>
                <c:pt idx="95">
                  <c:v>8.4600000000000009</c:v>
                </c:pt>
                <c:pt idx="96">
                  <c:v>4.6589999999999998</c:v>
                </c:pt>
                <c:pt idx="97">
                  <c:v>4.0869999999999997</c:v>
                </c:pt>
                <c:pt idx="98">
                  <c:v>10.092000000000001</c:v>
                </c:pt>
                <c:pt idx="99">
                  <c:v>4.4610000000000003</c:v>
                </c:pt>
                <c:pt idx="100">
                  <c:v>4.0620000000000003</c:v>
                </c:pt>
                <c:pt idx="104">
                  <c:v>8.99</c:v>
                </c:pt>
                <c:pt idx="105">
                  <c:v>1.7949999999999999</c:v>
                </c:pt>
                <c:pt idx="106">
                  <c:v>1.472</c:v>
                </c:pt>
                <c:pt idx="110">
                  <c:v>6.5979999999999999</c:v>
                </c:pt>
                <c:pt idx="111">
                  <c:v>4.6109999999999998</c:v>
                </c:pt>
                <c:pt idx="112">
                  <c:v>3.133</c:v>
                </c:pt>
                <c:pt idx="113">
                  <c:v>1.988</c:v>
                </c:pt>
                <c:pt idx="114">
                  <c:v>2.9750000000000001</c:v>
                </c:pt>
                <c:pt idx="115">
                  <c:v>1.339</c:v>
                </c:pt>
                <c:pt idx="116">
                  <c:v>1.4790000000000001</c:v>
                </c:pt>
                <c:pt idx="117">
                  <c:v>1.8160000000000001</c:v>
                </c:pt>
                <c:pt idx="118">
                  <c:v>7.3040000000000003</c:v>
                </c:pt>
                <c:pt idx="119">
                  <c:v>5.1920000000000002</c:v>
                </c:pt>
                <c:pt idx="120">
                  <c:v>2.0859999999999999</c:v>
                </c:pt>
                <c:pt idx="124">
                  <c:v>7.1890000000000001</c:v>
                </c:pt>
                <c:pt idx="125">
                  <c:v>6.1459999999999999</c:v>
                </c:pt>
                <c:pt idx="126">
                  <c:v>5.2140000000000004</c:v>
                </c:pt>
                <c:pt idx="130">
                  <c:v>6.1260000000000003</c:v>
                </c:pt>
                <c:pt idx="131">
                  <c:v>5.8769999999999998</c:v>
                </c:pt>
                <c:pt idx="132">
                  <c:v>5.7290000000000001</c:v>
                </c:pt>
                <c:pt idx="133">
                  <c:v>6.0549999999999997</c:v>
                </c:pt>
                <c:pt idx="134">
                  <c:v>5.9690000000000003</c:v>
                </c:pt>
                <c:pt idx="135">
                  <c:v>5.8380000000000001</c:v>
                </c:pt>
                <c:pt idx="136">
                  <c:v>5.99</c:v>
                </c:pt>
                <c:pt idx="137">
                  <c:v>5.9660000000000002</c:v>
                </c:pt>
                <c:pt idx="138">
                  <c:v>5.8369999999999997</c:v>
                </c:pt>
                <c:pt idx="139">
                  <c:v>7.0990000000000002</c:v>
                </c:pt>
                <c:pt idx="140">
                  <c:v>6.8079999999999998</c:v>
                </c:pt>
                <c:pt idx="141">
                  <c:v>6.7430000000000003</c:v>
                </c:pt>
                <c:pt idx="142">
                  <c:v>6.9870000000000001</c:v>
                </c:pt>
                <c:pt idx="143">
                  <c:v>6.8550000000000004</c:v>
                </c:pt>
                <c:pt idx="144">
                  <c:v>6.6929999999999996</c:v>
                </c:pt>
                <c:pt idx="145">
                  <c:v>7.1319999999999997</c:v>
                </c:pt>
                <c:pt idx="146">
                  <c:v>6.617</c:v>
                </c:pt>
                <c:pt idx="147">
                  <c:v>6.391</c:v>
                </c:pt>
                <c:pt idx="151">
                  <c:v>6.7030000000000003</c:v>
                </c:pt>
                <c:pt idx="152">
                  <c:v>5.7839999999999998</c:v>
                </c:pt>
                <c:pt idx="153">
                  <c:v>5.31</c:v>
                </c:pt>
                <c:pt idx="154">
                  <c:v>6.2750000000000004</c:v>
                </c:pt>
                <c:pt idx="155">
                  <c:v>5.5179999999999998</c:v>
                </c:pt>
                <c:pt idx="156">
                  <c:v>4.5019999999999998</c:v>
                </c:pt>
                <c:pt idx="157">
                  <c:v>6.4569999999999999</c:v>
                </c:pt>
                <c:pt idx="158">
                  <c:v>5.6619999999999999</c:v>
                </c:pt>
                <c:pt idx="159">
                  <c:v>4.4139999999999997</c:v>
                </c:pt>
                <c:pt idx="163">
                  <c:v>7.0190000000000001</c:v>
                </c:pt>
                <c:pt idx="164">
                  <c:v>4.0960000000000001</c:v>
                </c:pt>
                <c:pt idx="165">
                  <c:v>6.1849999999999996</c:v>
                </c:pt>
                <c:pt idx="166">
                  <c:v>4.1219999999999999</c:v>
                </c:pt>
              </c:numCache>
            </c:numRef>
          </c:xVal>
          <c:yVal>
            <c:numRef>
              <c:f>DO_corr!$U$4:$U$196</c:f>
              <c:numCache>
                <c:formatCode>0.00</c:formatCode>
                <c:ptCount val="193"/>
                <c:pt idx="0">
                  <c:v>2.68</c:v>
                </c:pt>
                <c:pt idx="1">
                  <c:v>9.68</c:v>
                </c:pt>
                <c:pt idx="2">
                  <c:v>5.5150000000000006</c:v>
                </c:pt>
                <c:pt idx="3">
                  <c:v>7.23</c:v>
                </c:pt>
                <c:pt idx="4">
                  <c:v>4.2750000000000004</c:v>
                </c:pt>
                <c:pt idx="5">
                  <c:v>4.55</c:v>
                </c:pt>
                <c:pt idx="6">
                  <c:v>6.9849999999999994</c:v>
                </c:pt>
                <c:pt idx="7">
                  <c:v>6.2450000000000001</c:v>
                </c:pt>
                <c:pt idx="8">
                  <c:v>3.875</c:v>
                </c:pt>
                <c:pt idx="9">
                  <c:v>5.2750000000000004</c:v>
                </c:pt>
                <c:pt idx="10">
                  <c:v>3.8950000000000005</c:v>
                </c:pt>
                <c:pt idx="11">
                  <c:v>1.9249999999999998</c:v>
                </c:pt>
                <c:pt idx="12">
                  <c:v>7.6400000000000006</c:v>
                </c:pt>
                <c:pt idx="13">
                  <c:v>5.79</c:v>
                </c:pt>
                <c:pt idx="14">
                  <c:v>5.1400000000000006</c:v>
                </c:pt>
                <c:pt idx="15">
                  <c:v>3.5249999999999999</c:v>
                </c:pt>
                <c:pt idx="19">
                  <c:v>7.66</c:v>
                </c:pt>
                <c:pt idx="20">
                  <c:v>3.71</c:v>
                </c:pt>
                <c:pt idx="21">
                  <c:v>3.88</c:v>
                </c:pt>
                <c:pt idx="25">
                  <c:v>6.8599999999999994</c:v>
                </c:pt>
                <c:pt idx="26">
                  <c:v>4</c:v>
                </c:pt>
                <c:pt idx="27">
                  <c:v>3.81</c:v>
                </c:pt>
                <c:pt idx="28">
                  <c:v>5.3650000000000002</c:v>
                </c:pt>
                <c:pt idx="29">
                  <c:v>3.76</c:v>
                </c:pt>
                <c:pt idx="30">
                  <c:v>4.4000000000000004</c:v>
                </c:pt>
                <c:pt idx="31">
                  <c:v>7.0750000000000002</c:v>
                </c:pt>
                <c:pt idx="32">
                  <c:v>5.1749999999999998</c:v>
                </c:pt>
                <c:pt idx="33">
                  <c:v>5.5</c:v>
                </c:pt>
                <c:pt idx="34">
                  <c:v>7.5449999999999999</c:v>
                </c:pt>
                <c:pt idx="35">
                  <c:v>5.24</c:v>
                </c:pt>
                <c:pt idx="36">
                  <c:v>4.6500000000000004</c:v>
                </c:pt>
                <c:pt idx="40">
                  <c:v>8.08</c:v>
                </c:pt>
                <c:pt idx="41">
                  <c:v>5.3599999999999994</c:v>
                </c:pt>
                <c:pt idx="42">
                  <c:v>5.12</c:v>
                </c:pt>
                <c:pt idx="46">
                  <c:v>9.745000000000001</c:v>
                </c:pt>
                <c:pt idx="47">
                  <c:v>3.79</c:v>
                </c:pt>
                <c:pt idx="48">
                  <c:v>3.37</c:v>
                </c:pt>
                <c:pt idx="49">
                  <c:v>7.37</c:v>
                </c:pt>
                <c:pt idx="50">
                  <c:v>3.2149999999999999</c:v>
                </c:pt>
                <c:pt idx="51">
                  <c:v>2.2250000000000001</c:v>
                </c:pt>
                <c:pt idx="52">
                  <c:v>7.8149999999999995</c:v>
                </c:pt>
                <c:pt idx="53">
                  <c:v>5.23</c:v>
                </c:pt>
                <c:pt idx="54">
                  <c:v>1.42</c:v>
                </c:pt>
                <c:pt idx="58">
                  <c:v>2.2400000000000002</c:v>
                </c:pt>
                <c:pt idx="59">
                  <c:v>0</c:v>
                </c:pt>
                <c:pt idx="60">
                  <c:v>0</c:v>
                </c:pt>
                <c:pt idx="61">
                  <c:v>1.175</c:v>
                </c:pt>
                <c:pt idx="62">
                  <c:v>2.0749999999999997</c:v>
                </c:pt>
                <c:pt idx="63">
                  <c:v>1.1200000000000001</c:v>
                </c:pt>
                <c:pt idx="64">
                  <c:v>0.98499999999999988</c:v>
                </c:pt>
                <c:pt idx="68">
                  <c:v>7.5449999999999999</c:v>
                </c:pt>
                <c:pt idx="69">
                  <c:v>5.2799999999999994</c:v>
                </c:pt>
                <c:pt idx="70">
                  <c:v>1.9699999999999998</c:v>
                </c:pt>
                <c:pt idx="74">
                  <c:v>7.49</c:v>
                </c:pt>
                <c:pt idx="75">
                  <c:v>3.4950000000000001</c:v>
                </c:pt>
                <c:pt idx="76">
                  <c:v>3.08</c:v>
                </c:pt>
                <c:pt idx="80">
                  <c:v>6.835</c:v>
                </c:pt>
                <c:pt idx="81">
                  <c:v>4.5549999999999997</c:v>
                </c:pt>
                <c:pt idx="82">
                  <c:v>4.03</c:v>
                </c:pt>
                <c:pt idx="83">
                  <c:v>7.35</c:v>
                </c:pt>
                <c:pt idx="84">
                  <c:v>6.4949999999999992</c:v>
                </c:pt>
                <c:pt idx="85">
                  <c:v>6.3550000000000004</c:v>
                </c:pt>
                <c:pt idx="86">
                  <c:v>6.54</c:v>
                </c:pt>
                <c:pt idx="87">
                  <c:v>6.28</c:v>
                </c:pt>
                <c:pt idx="88">
                  <c:v>6.09</c:v>
                </c:pt>
                <c:pt idx="89">
                  <c:v>7.2549999999999999</c:v>
                </c:pt>
                <c:pt idx="90">
                  <c:v>6.8949999999999996</c:v>
                </c:pt>
                <c:pt idx="91">
                  <c:v>5.88</c:v>
                </c:pt>
                <c:pt idx="95">
                  <c:v>8.7799999999999994</c:v>
                </c:pt>
                <c:pt idx="96">
                  <c:v>7.35</c:v>
                </c:pt>
                <c:pt idx="97">
                  <c:v>5.0999999999999996</c:v>
                </c:pt>
                <c:pt idx="98">
                  <c:v>11.92</c:v>
                </c:pt>
                <c:pt idx="99">
                  <c:v>5.17</c:v>
                </c:pt>
                <c:pt idx="100">
                  <c:v>4.7300000000000004</c:v>
                </c:pt>
                <c:pt idx="104">
                  <c:v>9.25</c:v>
                </c:pt>
                <c:pt idx="105">
                  <c:v>3.2250000000000001</c:v>
                </c:pt>
                <c:pt idx="106">
                  <c:v>2.6150000000000002</c:v>
                </c:pt>
                <c:pt idx="110">
                  <c:v>6.3849999999999998</c:v>
                </c:pt>
                <c:pt idx="111">
                  <c:v>5.6549999999999994</c:v>
                </c:pt>
                <c:pt idx="112">
                  <c:v>4.835</c:v>
                </c:pt>
                <c:pt idx="113">
                  <c:v>3.2</c:v>
                </c:pt>
                <c:pt idx="114">
                  <c:v>3.95</c:v>
                </c:pt>
                <c:pt idx="115">
                  <c:v>2.085</c:v>
                </c:pt>
                <c:pt idx="116">
                  <c:v>2.6799999999999997</c:v>
                </c:pt>
                <c:pt idx="117">
                  <c:v>2.63</c:v>
                </c:pt>
                <c:pt idx="118">
                  <c:v>7.33</c:v>
                </c:pt>
                <c:pt idx="119">
                  <c:v>6.6449999999999996</c:v>
                </c:pt>
                <c:pt idx="120">
                  <c:v>5.0199999999999996</c:v>
                </c:pt>
                <c:pt idx="124">
                  <c:v>7.24</c:v>
                </c:pt>
                <c:pt idx="125">
                  <c:v>6.3800000000000008</c:v>
                </c:pt>
                <c:pt idx="126">
                  <c:v>6.43</c:v>
                </c:pt>
                <c:pt idx="130">
                  <c:v>6.82</c:v>
                </c:pt>
                <c:pt idx="131">
                  <c:v>6.25</c:v>
                </c:pt>
                <c:pt idx="132">
                  <c:v>6.52</c:v>
                </c:pt>
                <c:pt idx="133">
                  <c:v>6.08</c:v>
                </c:pt>
                <c:pt idx="134">
                  <c:v>4.83</c:v>
                </c:pt>
                <c:pt idx="135">
                  <c:v>4.8100000000000005</c:v>
                </c:pt>
                <c:pt idx="136">
                  <c:v>5.77</c:v>
                </c:pt>
                <c:pt idx="137">
                  <c:v>6.06</c:v>
                </c:pt>
                <c:pt idx="138">
                  <c:v>6.49</c:v>
                </c:pt>
                <c:pt idx="139">
                  <c:v>6.55</c:v>
                </c:pt>
                <c:pt idx="140">
                  <c:v>6.3599999999999994</c:v>
                </c:pt>
                <c:pt idx="141">
                  <c:v>6.1449999999999996</c:v>
                </c:pt>
                <c:pt idx="142">
                  <c:v>6.6099999999999994</c:v>
                </c:pt>
                <c:pt idx="143">
                  <c:v>6.4499999999999993</c:v>
                </c:pt>
                <c:pt idx="144">
                  <c:v>5.9749999999999996</c:v>
                </c:pt>
                <c:pt idx="145">
                  <c:v>6.6</c:v>
                </c:pt>
                <c:pt idx="146">
                  <c:v>6.6050000000000004</c:v>
                </c:pt>
                <c:pt idx="147">
                  <c:v>6.625</c:v>
                </c:pt>
                <c:pt idx="151">
                  <c:v>6.8350000000000009</c:v>
                </c:pt>
                <c:pt idx="152">
                  <c:v>5.98</c:v>
                </c:pt>
                <c:pt idx="153">
                  <c:v>5.46</c:v>
                </c:pt>
                <c:pt idx="154">
                  <c:v>6.01</c:v>
                </c:pt>
                <c:pt idx="155">
                  <c:v>5.83</c:v>
                </c:pt>
                <c:pt idx="156">
                  <c:v>4.74</c:v>
                </c:pt>
                <c:pt idx="157">
                  <c:v>5.5250000000000004</c:v>
                </c:pt>
                <c:pt idx="158">
                  <c:v>5.6950000000000003</c:v>
                </c:pt>
                <c:pt idx="159">
                  <c:v>4.7750000000000004</c:v>
                </c:pt>
                <c:pt idx="163">
                  <c:v>7.5350000000000001</c:v>
                </c:pt>
                <c:pt idx="164">
                  <c:v>4.6400000000000006</c:v>
                </c:pt>
                <c:pt idx="165">
                  <c:v>6.0649999999999995</c:v>
                </c:pt>
                <c:pt idx="166">
                  <c:v>5.09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E3-42B6-9DBC-E087B1CD9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686792"/>
        <c:axId val="63076250"/>
      </c:scatterChart>
      <c:valAx>
        <c:axId val="1194686792"/>
        <c:scaling>
          <c:orientation val="minMax"/>
          <c:max val="12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lang="en-US" sz="1200" b="0" i="0">
                    <a:solidFill>
                      <a:srgbClr val="000000"/>
                    </a:solidFill>
                    <a:latin typeface="Times New Roman"/>
                  </a:rPr>
                  <a:t>Optical sensor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63076250"/>
        <c:crosses val="autoZero"/>
        <c:crossBetween val="midCat"/>
      </c:valAx>
      <c:valAx>
        <c:axId val="63076250"/>
        <c:scaling>
          <c:orientation val="minMax"/>
          <c:max val="1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lang="en-US" sz="1200" b="0" i="0">
                    <a:solidFill>
                      <a:srgbClr val="000000"/>
                    </a:solidFill>
                    <a:latin typeface="Times New Roman"/>
                  </a:rPr>
                  <a:t>Winkler method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119468679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9525</xdr:colOff>
      <xdr:row>2</xdr:row>
      <xdr:rowOff>285750</xdr:rowOff>
    </xdr:from>
    <xdr:ext cx="3886200" cy="3409950"/>
    <xdr:graphicFrame macro="">
      <xdr:nvGraphicFramePr>
        <xdr:cNvPr id="1717524629" name="Chart 1">
          <a:extLst>
            <a:ext uri="{FF2B5EF4-FFF2-40B4-BE49-F238E27FC236}">
              <a16:creationId xmlns:a16="http://schemas.microsoft.com/office/drawing/2014/main" id="{00000000-0008-0000-0100-000095585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33</xdr:col>
      <xdr:colOff>19050</xdr:colOff>
      <xdr:row>23</xdr:row>
      <xdr:rowOff>28575</xdr:rowOff>
    </xdr:from>
    <xdr:ext cx="3886200" cy="3600450"/>
    <xdr:graphicFrame macro="">
      <xdr:nvGraphicFramePr>
        <xdr:cNvPr id="759472725" name="Chart 2">
          <a:extLst>
            <a:ext uri="{FF2B5EF4-FFF2-40B4-BE49-F238E27FC236}">
              <a16:creationId xmlns:a16="http://schemas.microsoft.com/office/drawing/2014/main" id="{00000000-0008-0000-0100-000055A24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hai_China\Projects\MOMSEI_Hypoxia\Compiled_datasheet_Nov2022_revised_20231004_Ki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hai_China\Projects\MOMSEI_Hypoxia\Nov_2023\Compiled_datasheet_Nov2023_revised_20240927_updated.xlsx" TargetMode="External"/><Relationship Id="rId1" Type="http://schemas.openxmlformats.org/officeDocument/2006/relationships/externalLinkPath" Target="file:///D:\Thai_China\Projects\MOMSEI_Hypoxia\Nov_2023\Compiled_datasheet_Nov2023_revised_20240927_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alermrat\Desktop\Kik\Compiled_datasheet_Sep2024_revised_20250928.xlsx" TargetMode="External"/><Relationship Id="rId1" Type="http://schemas.openxmlformats.org/officeDocument/2006/relationships/externalLinkPath" Target="Compiled_datasheet_Sep2024_revised_20250928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alermrat\Desktop\Kik\Compiled_datasheet_Nov2024_revised_20250412.xlsx" TargetMode="External"/><Relationship Id="rId1" Type="http://schemas.openxmlformats.org/officeDocument/2006/relationships/externalLinkPath" Target="Compiled_datasheet_Nov2024_revised_202504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_2022"/>
      <sheetName val="DO_correction"/>
      <sheetName val="DO_corr"/>
    </sheetNames>
    <sheetDataSet>
      <sheetData sheetId="0"/>
      <sheetData sheetId="1">
        <row r="1">
          <cell r="J1"/>
          <cell r="K1"/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p"/>
      <sheetName val="31Oct-3Nov_2023_cruise_west"/>
      <sheetName val="River_7-9_NOV_2023"/>
      <sheetName val="DO_corr"/>
    </sheetNames>
    <sheetDataSet>
      <sheetData sheetId="0" refreshError="1"/>
      <sheetData sheetId="1">
        <row r="5">
          <cell r="V5">
            <v>30.084</v>
          </cell>
          <cell r="X5">
            <v>24.411000000000001</v>
          </cell>
          <cell r="AA5">
            <v>4.6354903978470476</v>
          </cell>
          <cell r="AH5">
            <v>7.7412964950000003</v>
          </cell>
        </row>
        <row r="6">
          <cell r="V6">
            <v>30.071000000000002</v>
          </cell>
          <cell r="X6">
            <v>24.637</v>
          </cell>
          <cell r="AA6">
            <v>4.655223570854238</v>
          </cell>
          <cell r="AH6">
            <v>7.7304956389999999</v>
          </cell>
        </row>
        <row r="7">
          <cell r="V7">
            <v>29.887</v>
          </cell>
          <cell r="X7">
            <v>23.585000000000001</v>
          </cell>
          <cell r="AA7">
            <v>7.458038894054078</v>
          </cell>
          <cell r="AH7">
            <v>8.2019788921612005</v>
          </cell>
        </row>
        <row r="8">
          <cell r="V8">
            <v>29.864000000000001</v>
          </cell>
          <cell r="X8">
            <v>23.913</v>
          </cell>
          <cell r="AA8">
            <v>6.7525779590470281</v>
          </cell>
          <cell r="AH8">
            <v>8.1711281222890175</v>
          </cell>
        </row>
        <row r="9">
          <cell r="V9">
            <v>30.722000000000001</v>
          </cell>
          <cell r="X9">
            <v>31.603999999999999</v>
          </cell>
          <cell r="AA9">
            <v>1.6804477400203119</v>
          </cell>
          <cell r="AH9">
            <v>7.5738286940252593</v>
          </cell>
        </row>
        <row r="10">
          <cell r="V10">
            <v>30.052</v>
          </cell>
          <cell r="X10">
            <v>23.385999999999999</v>
          </cell>
          <cell r="AA10">
            <v>6.5291702503584812</v>
          </cell>
          <cell r="AH10">
            <v>8.2642574657440679</v>
          </cell>
        </row>
        <row r="11">
          <cell r="V11">
            <v>30.673999999999999</v>
          </cell>
          <cell r="X11">
            <v>28.52</v>
          </cell>
          <cell r="AA11">
            <v>3.4465667241638367</v>
          </cell>
          <cell r="AH11">
            <v>7.6379257874343791</v>
          </cell>
        </row>
        <row r="12">
          <cell r="V12">
            <v>30.728999999999999</v>
          </cell>
          <cell r="X12">
            <v>31.928999999999998</v>
          </cell>
          <cell r="AA12">
            <v>1.5648677266924833</v>
          </cell>
          <cell r="AH12">
            <v>7.5570044119605262</v>
          </cell>
        </row>
        <row r="13">
          <cell r="V13">
            <v>29.891999999999999</v>
          </cell>
          <cell r="X13">
            <v>23.280999999999999</v>
          </cell>
          <cell r="AA13">
            <v>6.9858522542391688</v>
          </cell>
          <cell r="AH13">
            <v>8.3401371744272801</v>
          </cell>
        </row>
        <row r="14">
          <cell r="V14">
            <v>29.867999999999999</v>
          </cell>
          <cell r="X14">
            <v>23.731999999999999</v>
          </cell>
          <cell r="AA14">
            <v>7.0337756743994886</v>
          </cell>
          <cell r="AH14">
            <v>8.203207042269522</v>
          </cell>
        </row>
        <row r="15">
          <cell r="V15">
            <v>30.779</v>
          </cell>
          <cell r="X15">
            <v>31.341999999999999</v>
          </cell>
          <cell r="AA15">
            <v>5.6432917335714059</v>
          </cell>
          <cell r="AH15">
            <v>7.5274165888554201</v>
          </cell>
        </row>
        <row r="16">
          <cell r="V16">
            <v>30.091999999999999</v>
          </cell>
          <cell r="X16">
            <v>21.696000000000002</v>
          </cell>
          <cell r="AA16">
            <v>4.2633791354257466</v>
          </cell>
          <cell r="AH16">
            <v>7.6153451390000004</v>
          </cell>
        </row>
        <row r="17">
          <cell r="V17">
            <v>29.558</v>
          </cell>
          <cell r="X17">
            <v>15.71</v>
          </cell>
          <cell r="AA17">
            <v>4.0709806986056414</v>
          </cell>
          <cell r="AH17">
            <v>7.4917780533050538</v>
          </cell>
        </row>
        <row r="18">
          <cell r="V18">
            <v>29.579000000000001</v>
          </cell>
          <cell r="X18">
            <v>16.719000000000001</v>
          </cell>
          <cell r="AA18">
            <v>3.9793623953579731</v>
          </cell>
          <cell r="AH18">
            <v>7.5246378277029002</v>
          </cell>
        </row>
        <row r="19">
          <cell r="V19">
            <v>29.63</v>
          </cell>
          <cell r="X19">
            <v>17.821999999999999</v>
          </cell>
          <cell r="AA19">
            <v>3.9525816605625002</v>
          </cell>
          <cell r="AH19">
            <v>7.5760370209782932</v>
          </cell>
        </row>
        <row r="20">
          <cell r="V20">
            <v>29.507999999999999</v>
          </cell>
          <cell r="X20">
            <v>23.183</v>
          </cell>
          <cell r="AA20">
            <v>6.464332681906285</v>
          </cell>
        </row>
        <row r="21">
          <cell r="V21">
            <v>30.594000000000001</v>
          </cell>
          <cell r="X21">
            <v>31.843</v>
          </cell>
          <cell r="AA21">
            <v>1.8848270318804963</v>
          </cell>
        </row>
        <row r="22">
          <cell r="V22">
            <v>30.608000000000001</v>
          </cell>
          <cell r="X22">
            <v>31.97</v>
          </cell>
          <cell r="AA22">
            <v>1.5550011401888884</v>
          </cell>
        </row>
        <row r="23">
          <cell r="V23">
            <v>29.635999999999999</v>
          </cell>
          <cell r="X23">
            <v>23.541</v>
          </cell>
          <cell r="AA23">
            <v>6.154944719400695</v>
          </cell>
          <cell r="AH23">
            <v>8.2151497018095281</v>
          </cell>
        </row>
        <row r="24">
          <cell r="V24">
            <v>30.59</v>
          </cell>
          <cell r="X24">
            <v>31.895</v>
          </cell>
          <cell r="AA24">
            <v>1.829856049931895</v>
          </cell>
          <cell r="AH24">
            <v>7.5902832966129603</v>
          </cell>
        </row>
        <row r="25">
          <cell r="V25">
            <v>30.594000000000001</v>
          </cell>
          <cell r="X25">
            <v>31.975000000000001</v>
          </cell>
          <cell r="AA25">
            <v>1.5514773592947471</v>
          </cell>
          <cell r="AH25">
            <v>7.55937270799292</v>
          </cell>
        </row>
        <row r="26">
          <cell r="V26">
            <v>29.658000000000001</v>
          </cell>
          <cell r="X26">
            <v>23.398</v>
          </cell>
          <cell r="AA26">
            <v>6.6278361153944321</v>
          </cell>
        </row>
        <row r="27">
          <cell r="V27">
            <v>30.553000000000001</v>
          </cell>
          <cell r="X27">
            <v>31.786000000000001</v>
          </cell>
          <cell r="AA27">
            <v>1.8763699577345576</v>
          </cell>
        </row>
        <row r="28">
          <cell r="V28">
            <v>30.568000000000001</v>
          </cell>
          <cell r="X28">
            <v>31.971</v>
          </cell>
          <cell r="AA28">
            <v>1.5521821154735753</v>
          </cell>
        </row>
        <row r="29">
          <cell r="V29">
            <v>29.690999999999999</v>
          </cell>
          <cell r="X29">
            <v>23.355</v>
          </cell>
          <cell r="AA29">
            <v>6.8970529757068135</v>
          </cell>
          <cell r="AH29">
            <v>8.1589525080597145</v>
          </cell>
        </row>
        <row r="30">
          <cell r="V30">
            <v>30.349</v>
          </cell>
          <cell r="X30">
            <v>30.588999999999999</v>
          </cell>
          <cell r="AA30">
            <v>3.853211039347721</v>
          </cell>
          <cell r="AH30">
            <v>7.6052161809639545</v>
          </cell>
        </row>
        <row r="31">
          <cell r="V31">
            <v>30.54</v>
          </cell>
          <cell r="X31">
            <v>31.780999999999999</v>
          </cell>
          <cell r="AA31">
            <v>1.5542963840100601</v>
          </cell>
          <cell r="AH31">
            <v>7.5676720697945656</v>
          </cell>
        </row>
        <row r="32">
          <cell r="V32">
            <v>29.77</v>
          </cell>
          <cell r="X32">
            <v>23.966999999999999</v>
          </cell>
          <cell r="AA32">
            <v>6.8935291948126727</v>
          </cell>
          <cell r="AH32">
            <v>8.2619792829399152</v>
          </cell>
        </row>
        <row r="33">
          <cell r="V33">
            <v>30.241</v>
          </cell>
          <cell r="X33">
            <v>30.449000000000002</v>
          </cell>
          <cell r="AA33">
            <v>3.1604357155595788</v>
          </cell>
          <cell r="AH33">
            <v>8.1788931636701996</v>
          </cell>
        </row>
        <row r="34">
          <cell r="V34">
            <v>30.475000000000001</v>
          </cell>
          <cell r="X34">
            <v>31.64</v>
          </cell>
          <cell r="AA34">
            <v>1.6247720018928822</v>
          </cell>
          <cell r="AH34">
            <v>7.6040837844272495</v>
          </cell>
        </row>
        <row r="35">
          <cell r="V35">
            <v>30.673999999999999</v>
          </cell>
          <cell r="X35">
            <v>27.262</v>
          </cell>
          <cell r="AA35">
            <v>6.2014586272033583</v>
          </cell>
          <cell r="AH35">
            <v>8.0961080469961964</v>
          </cell>
        </row>
        <row r="36">
          <cell r="V36">
            <v>30.353999999999999</v>
          </cell>
          <cell r="X36">
            <v>32.253</v>
          </cell>
          <cell r="AA36">
            <v>2.555754914124964</v>
          </cell>
          <cell r="AH36">
            <v>7.6952659579778411</v>
          </cell>
        </row>
        <row r="37">
          <cell r="V37">
            <v>30.312999999999999</v>
          </cell>
          <cell r="X37">
            <v>32.390999999999998</v>
          </cell>
          <cell r="AA37">
            <v>2.7876196969594491</v>
          </cell>
          <cell r="AH37">
            <v>7.7202111962522579</v>
          </cell>
        </row>
        <row r="38">
          <cell r="V38">
            <v>30.87</v>
          </cell>
          <cell r="X38">
            <v>27.995000000000001</v>
          </cell>
          <cell r="AA38">
            <v>5.8349854142126816</v>
          </cell>
          <cell r="AH38">
            <v>8.0268439155350766</v>
          </cell>
        </row>
        <row r="39">
          <cell r="V39">
            <v>30.344999999999999</v>
          </cell>
          <cell r="X39">
            <v>32.308</v>
          </cell>
          <cell r="AA39">
            <v>2.3295281807211046</v>
          </cell>
          <cell r="AH39">
            <v>7.6627271403559032</v>
          </cell>
        </row>
        <row r="40">
          <cell r="V40">
            <v>30.335000000000001</v>
          </cell>
          <cell r="X40">
            <v>32.366999999999997</v>
          </cell>
          <cell r="AA40">
            <v>2.3563089155165771</v>
          </cell>
          <cell r="AH40">
            <v>7.6736497088111184</v>
          </cell>
        </row>
        <row r="41">
          <cell r="V41">
            <v>31.029</v>
          </cell>
          <cell r="X41">
            <v>28.335000000000001</v>
          </cell>
          <cell r="AA41">
            <v>6.0781262959084188</v>
          </cell>
        </row>
        <row r="42">
          <cell r="V42">
            <v>30.384</v>
          </cell>
          <cell r="X42">
            <v>32.326000000000001</v>
          </cell>
          <cell r="AA42">
            <v>1.9863119216317604</v>
          </cell>
        </row>
        <row r="43">
          <cell r="V43">
            <v>30.381</v>
          </cell>
          <cell r="X43">
            <v>32.378</v>
          </cell>
          <cell r="AA43">
            <v>1.9898357025259015</v>
          </cell>
        </row>
        <row r="44">
          <cell r="V44">
            <v>30.306000000000001</v>
          </cell>
          <cell r="X44">
            <v>29.859000000000002</v>
          </cell>
          <cell r="AA44">
            <v>5.461464639433725</v>
          </cell>
          <cell r="AH44">
            <v>8.0322694374412507</v>
          </cell>
        </row>
        <row r="45">
          <cell r="V45">
            <v>30.492999999999999</v>
          </cell>
          <cell r="X45">
            <v>32.119999999999997</v>
          </cell>
          <cell r="AA45">
            <v>1.5592296772618577</v>
          </cell>
          <cell r="AH45">
            <v>7.5826205805043312</v>
          </cell>
        </row>
        <row r="46">
          <cell r="V46">
            <v>30.491</v>
          </cell>
          <cell r="X46">
            <v>32.177999999999997</v>
          </cell>
          <cell r="AA46">
            <v>1.5493630907582625</v>
          </cell>
          <cell r="AH46">
            <v>7.5751184474964353</v>
          </cell>
        </row>
        <row r="47">
          <cell r="V47">
            <v>30.44</v>
          </cell>
          <cell r="X47">
            <v>30.338000000000001</v>
          </cell>
          <cell r="AA47">
            <v>5.8159569973843208</v>
          </cell>
        </row>
        <row r="48">
          <cell r="V48">
            <v>30.469000000000001</v>
          </cell>
          <cell r="X48">
            <v>31.803999999999998</v>
          </cell>
          <cell r="AA48">
            <v>3.6227557688708925</v>
          </cell>
        </row>
        <row r="49">
          <cell r="V49">
            <v>30.533000000000001</v>
          </cell>
          <cell r="X49">
            <v>32.027999999999999</v>
          </cell>
          <cell r="AA49">
            <v>1.5902389491302995</v>
          </cell>
        </row>
        <row r="50">
          <cell r="V50">
            <v>30.143000000000001</v>
          </cell>
          <cell r="X50">
            <v>27.733000000000001</v>
          </cell>
          <cell r="AA50">
            <v>6.6355884333615425</v>
          </cell>
          <cell r="AH50">
            <v>8.0795240542047697</v>
          </cell>
        </row>
        <row r="51">
          <cell r="V51">
            <v>30.568000000000001</v>
          </cell>
          <cell r="X51">
            <v>31.693999999999999</v>
          </cell>
          <cell r="AA51">
            <v>1.7784088488774348</v>
          </cell>
          <cell r="AH51">
            <v>7.5318034983775206</v>
          </cell>
        </row>
        <row r="52">
          <cell r="V52">
            <v>30.571999999999999</v>
          </cell>
          <cell r="X52">
            <v>31.791</v>
          </cell>
          <cell r="AA52">
            <v>1.5585249210830294</v>
          </cell>
          <cell r="AH52">
            <v>7.5933812235585689</v>
          </cell>
        </row>
        <row r="53">
          <cell r="V53">
            <v>30.016999999999999</v>
          </cell>
          <cell r="X53">
            <v>26.86</v>
          </cell>
          <cell r="AA53">
            <v>6.9203099296081438</v>
          </cell>
          <cell r="AH53">
            <v>8.0924991101622012</v>
          </cell>
        </row>
        <row r="54">
          <cell r="V54">
            <v>30.594000000000001</v>
          </cell>
          <cell r="X54">
            <v>31.364999999999998</v>
          </cell>
          <cell r="AA54">
            <v>1.9278171587890178</v>
          </cell>
          <cell r="AH54">
            <v>7.9161539905037364</v>
          </cell>
        </row>
        <row r="55">
          <cell r="V55">
            <v>30.600999999999999</v>
          </cell>
          <cell r="X55">
            <v>31.38</v>
          </cell>
          <cell r="AA55">
            <v>1.573324800838422</v>
          </cell>
          <cell r="AH55">
            <v>7.4892218870148053</v>
          </cell>
        </row>
        <row r="56">
          <cell r="V56">
            <v>29.989000000000001</v>
          </cell>
          <cell r="X56">
            <v>26.292999999999999</v>
          </cell>
          <cell r="AA56">
            <v>6.9238337105022856</v>
          </cell>
          <cell r="AH56">
            <v>8.1187612996949881</v>
          </cell>
        </row>
        <row r="57">
          <cell r="V57">
            <v>30.541</v>
          </cell>
          <cell r="X57">
            <v>30.635000000000002</v>
          </cell>
          <cell r="AA57">
            <v>2.6748587083469335</v>
          </cell>
          <cell r="AH57">
            <v>8.0289947000583375</v>
          </cell>
        </row>
        <row r="58">
          <cell r="V58">
            <v>30.605</v>
          </cell>
          <cell r="X58">
            <v>30.855</v>
          </cell>
          <cell r="AA58">
            <v>1.6226577333563976</v>
          </cell>
          <cell r="AH58">
            <v>7.449946129345042</v>
          </cell>
        </row>
        <row r="59">
          <cell r="V59">
            <v>29.945</v>
          </cell>
          <cell r="X59">
            <v>24.945</v>
          </cell>
          <cell r="AA59">
            <v>4.2647886477834032</v>
          </cell>
          <cell r="AH59">
            <v>7.3136297200113374</v>
          </cell>
        </row>
        <row r="60">
          <cell r="V60">
            <v>30.297000000000001</v>
          </cell>
          <cell r="X60">
            <v>26.977</v>
          </cell>
          <cell r="AA60">
            <v>3.7742783473189605</v>
          </cell>
          <cell r="AH60">
            <v>7.3870174000785074</v>
          </cell>
        </row>
        <row r="61">
          <cell r="V61">
            <v>30.481000000000002</v>
          </cell>
          <cell r="X61">
            <v>28.117999999999999</v>
          </cell>
          <cell r="AA61">
            <v>2.07370168780646</v>
          </cell>
          <cell r="AH61">
            <v>7.4226779410815427</v>
          </cell>
        </row>
        <row r="62">
          <cell r="V62">
            <v>29.608000000000001</v>
          </cell>
          <cell r="X62">
            <v>3.2919999999999998</v>
          </cell>
          <cell r="AA62">
            <v>1.9954737519565273</v>
          </cell>
          <cell r="AH62">
            <v>6.9288175922043722</v>
          </cell>
        </row>
        <row r="63">
          <cell r="V63">
            <v>29.414999999999999</v>
          </cell>
          <cell r="X63">
            <v>13.058</v>
          </cell>
          <cell r="AA63">
            <v>2.4486319749430741</v>
          </cell>
          <cell r="AH63">
            <v>7.1584268716527228</v>
          </cell>
        </row>
        <row r="64">
          <cell r="V64">
            <v>30.125</v>
          </cell>
          <cell r="X64">
            <v>26.207000000000001</v>
          </cell>
          <cell r="AA64">
            <v>1.8263322690377539</v>
          </cell>
          <cell r="AH64">
            <v>7.1868371986508608</v>
          </cell>
        </row>
        <row r="65">
          <cell r="V65">
            <v>31.038</v>
          </cell>
          <cell r="X65">
            <v>25.940999999999999</v>
          </cell>
          <cell r="AA65">
            <v>9.446156074528492</v>
          </cell>
        </row>
        <row r="66">
          <cell r="V66">
            <v>30.591000000000001</v>
          </cell>
          <cell r="X66">
            <v>31.309000000000001</v>
          </cell>
          <cell r="AA66">
            <v>2.2393193898310919</v>
          </cell>
        </row>
        <row r="67">
          <cell r="V67">
            <v>30.581</v>
          </cell>
          <cell r="X67">
            <v>31.346</v>
          </cell>
          <cell r="AA67">
            <v>1.5944674862032686</v>
          </cell>
        </row>
        <row r="68">
          <cell r="V68">
            <v>30.977</v>
          </cell>
          <cell r="X68">
            <v>25.670999999999999</v>
          </cell>
          <cell r="AA68">
            <v>10.499061805697856</v>
          </cell>
          <cell r="AH68">
            <v>8.2882504130000001</v>
          </cell>
        </row>
        <row r="69">
          <cell r="V69">
            <v>30.513999999999999</v>
          </cell>
          <cell r="X69">
            <v>31.48</v>
          </cell>
          <cell r="AA69">
            <v>2.3422137919400123</v>
          </cell>
          <cell r="AH69">
            <v>8.07652708</v>
          </cell>
        </row>
        <row r="70">
          <cell r="V70">
            <v>30.501999999999999</v>
          </cell>
          <cell r="X70">
            <v>31.491</v>
          </cell>
          <cell r="AA70">
            <v>1.6029245603492073</v>
          </cell>
          <cell r="AH70">
            <v>7.535456463</v>
          </cell>
        </row>
        <row r="71">
          <cell r="V71">
            <v>30.934000000000001</v>
          </cell>
          <cell r="X71">
            <v>27.358000000000001</v>
          </cell>
          <cell r="AA71">
            <v>11.919850262215554</v>
          </cell>
        </row>
        <row r="72">
          <cell r="V72">
            <v>30.402000000000001</v>
          </cell>
          <cell r="X72">
            <v>31.931000000000001</v>
          </cell>
          <cell r="AA72">
            <v>2.7354677397261606</v>
          </cell>
        </row>
        <row r="73">
          <cell r="V73">
            <v>30.405999999999999</v>
          </cell>
          <cell r="X73">
            <v>31.986999999999998</v>
          </cell>
          <cell r="AA73">
            <v>2.2942903717796934</v>
          </cell>
        </row>
        <row r="74">
          <cell r="V74">
            <v>30.565999999999999</v>
          </cell>
          <cell r="X74">
            <v>29.518999999999998</v>
          </cell>
          <cell r="AA74">
            <v>8.5898773172522027</v>
          </cell>
          <cell r="AH74">
            <v>8.1144788769999998</v>
          </cell>
        </row>
        <row r="75">
          <cell r="V75">
            <v>30.388999999999999</v>
          </cell>
          <cell r="X75">
            <v>32.176000000000002</v>
          </cell>
          <cell r="AA75">
            <v>2.7925529902112465</v>
          </cell>
          <cell r="AH75">
            <v>7.7457041540000002</v>
          </cell>
        </row>
        <row r="76">
          <cell r="V76">
            <v>30.388999999999999</v>
          </cell>
          <cell r="X76">
            <v>32.206000000000003</v>
          </cell>
          <cell r="AA76">
            <v>2.258347806659454</v>
          </cell>
          <cell r="AH76">
            <v>7.6709365570000001</v>
          </cell>
        </row>
        <row r="77">
          <cell r="V77">
            <v>30.585000000000001</v>
          </cell>
          <cell r="X77">
            <v>31.978000000000002</v>
          </cell>
          <cell r="AA77">
            <v>5.3747796294378531</v>
          </cell>
        </row>
        <row r="78">
          <cell r="V78">
            <v>30.312000000000001</v>
          </cell>
          <cell r="X78">
            <v>32.265999999999998</v>
          </cell>
          <cell r="AA78">
            <v>3.2999774389675665</v>
          </cell>
        </row>
        <row r="79">
          <cell r="V79">
            <v>30.306000000000001</v>
          </cell>
          <cell r="X79">
            <v>32.299999999999997</v>
          </cell>
          <cell r="AA79">
            <v>3.0610650943447997</v>
          </cell>
        </row>
        <row r="80">
          <cell r="V80">
            <v>30.379000000000001</v>
          </cell>
          <cell r="X80">
            <v>31.702999999999999</v>
          </cell>
          <cell r="AA80">
            <v>5.5847969707286635</v>
          </cell>
          <cell r="AH80">
            <v>7.9540008970000002</v>
          </cell>
        </row>
        <row r="81">
          <cell r="V81">
            <v>30.271999999999998</v>
          </cell>
          <cell r="X81">
            <v>32.35</v>
          </cell>
          <cell r="AA81">
            <v>3.3154820749017873</v>
          </cell>
          <cell r="AH81">
            <v>7.8140518209999996</v>
          </cell>
        </row>
        <row r="82">
          <cell r="V82">
            <v>30.276</v>
          </cell>
          <cell r="X82">
            <v>32.340000000000003</v>
          </cell>
          <cell r="AA82">
            <v>3.1195598571875416</v>
          </cell>
          <cell r="AH82">
            <v>7.8916387910000001</v>
          </cell>
        </row>
        <row r="83">
          <cell r="V83">
            <v>30.239000000000001</v>
          </cell>
          <cell r="X83">
            <v>31.626000000000001</v>
          </cell>
          <cell r="AA83">
            <v>5.2169142453803312</v>
          </cell>
          <cell r="AH83">
            <v>7.9175203459999999</v>
          </cell>
        </row>
        <row r="84">
          <cell r="V84">
            <v>30.167000000000002</v>
          </cell>
          <cell r="X84">
            <v>32.298000000000002</v>
          </cell>
          <cell r="AA84">
            <v>4.4656441587494466</v>
          </cell>
          <cell r="AH84">
            <v>7.9034281650000002</v>
          </cell>
        </row>
        <row r="85">
          <cell r="V85">
            <v>30.169</v>
          </cell>
          <cell r="X85">
            <v>32.341000000000001</v>
          </cell>
          <cell r="AA85">
            <v>4.3669782937134958</v>
          </cell>
          <cell r="AH85">
            <v>7.8586550659999999</v>
          </cell>
        </row>
      </sheetData>
      <sheetData sheetId="2" refreshError="1"/>
      <sheetData sheetId="3">
        <row r="2">
          <cell r="Y2">
            <v>0.70475617882822228</v>
          </cell>
          <cell r="Z2">
            <v>1.5190585750686489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-11Sep"/>
      <sheetName val="map"/>
      <sheetName val="DO_Corr"/>
    </sheetNames>
    <sheetDataSet>
      <sheetData sheetId="0" refreshError="1"/>
      <sheetData sheetId="1" refreshError="1"/>
      <sheetData sheetId="2">
        <row r="2">
          <cell r="AB2">
            <v>1.1055313876005579</v>
          </cell>
          <cell r="AC2">
            <v>0.66483777360862328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6 Nov. - 2 Dec."/>
      <sheetName val="map"/>
      <sheetName val="DO_corr"/>
    </sheetNames>
    <sheetDataSet>
      <sheetData sheetId="0" refreshError="1"/>
      <sheetData sheetId="1" refreshError="1"/>
      <sheetData sheetId="2">
        <row r="2">
          <cell r="Y2">
            <v>0.78632836279643581</v>
          </cell>
          <cell r="Z2">
            <v>1.28892918882394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000"/>
  <sheetViews>
    <sheetView zoomScale="75" zoomScaleNormal="75" workbookViewId="0">
      <pane xSplit="11" ySplit="3" topLeftCell="AE4" activePane="bottomRight" state="frozen"/>
      <selection pane="topRight" activeCell="L1" sqref="L1"/>
      <selection pane="bottomLeft" activeCell="A4" sqref="A4"/>
      <selection pane="bottomRight" activeCell="AF16" sqref="AF16"/>
    </sheetView>
  </sheetViews>
  <sheetFormatPr defaultColWidth="10.59765625" defaultRowHeight="15" customHeight="1" x14ac:dyDescent="0.45"/>
  <cols>
    <col min="1" max="11" width="10.59765625" style="75"/>
    <col min="12" max="19" width="10.59765625" style="667"/>
    <col min="20" max="16384" width="10.59765625" style="75"/>
  </cols>
  <sheetData>
    <row r="1" spans="1:73" customFormat="1" ht="14.25" customHeight="1" thickBot="1" x14ac:dyDescent="0.5">
      <c r="A1" s="157" t="s">
        <v>0</v>
      </c>
      <c r="B1" s="130"/>
      <c r="C1" s="130"/>
      <c r="D1" s="158"/>
      <c r="E1" s="1"/>
      <c r="F1" s="159" t="s">
        <v>1</v>
      </c>
      <c r="G1" s="158"/>
      <c r="H1" s="2"/>
      <c r="I1" s="3"/>
      <c r="J1" s="3"/>
      <c r="K1" s="4"/>
      <c r="L1" s="160" t="s">
        <v>2</v>
      </c>
      <c r="M1" s="649"/>
      <c r="N1" s="649"/>
      <c r="O1" s="649"/>
      <c r="P1" s="649"/>
      <c r="Q1" s="649"/>
      <c r="R1" s="649"/>
      <c r="S1" s="650"/>
      <c r="T1" s="161" t="s">
        <v>3</v>
      </c>
      <c r="U1" s="130"/>
      <c r="V1" s="130"/>
      <c r="W1" s="602"/>
      <c r="X1" s="602"/>
      <c r="Y1" s="130"/>
      <c r="Z1" s="158"/>
      <c r="AA1" s="5"/>
      <c r="AB1" s="6">
        <v>0.82229944653191123</v>
      </c>
      <c r="AC1" s="7">
        <v>1.5655632071992676</v>
      </c>
      <c r="AD1" s="478"/>
      <c r="AE1" s="480"/>
      <c r="AF1" s="481"/>
      <c r="AG1" s="482"/>
      <c r="AH1" s="162" t="s">
        <v>4</v>
      </c>
      <c r="AI1" s="124"/>
      <c r="AJ1" s="124"/>
      <c r="AK1" s="124"/>
      <c r="AL1" s="124"/>
      <c r="AM1" s="124"/>
      <c r="AN1" s="124"/>
      <c r="AO1" s="124"/>
      <c r="AP1" s="124"/>
      <c r="AQ1" s="125"/>
      <c r="AR1" s="131" t="s">
        <v>5</v>
      </c>
      <c r="AS1" s="124"/>
      <c r="AT1" s="124"/>
      <c r="AU1" s="124"/>
      <c r="AV1" s="132"/>
      <c r="AW1" s="129" t="s">
        <v>4</v>
      </c>
      <c r="AX1" s="125"/>
      <c r="AY1" s="120" t="s">
        <v>6</v>
      </c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</row>
    <row r="2" spans="1:73" customFormat="1" ht="14.25" customHeight="1" thickBot="1" x14ac:dyDescent="0.5">
      <c r="A2" s="154" t="s">
        <v>7</v>
      </c>
      <c r="B2" s="153" t="s">
        <v>8</v>
      </c>
      <c r="C2" s="153" t="s">
        <v>9</v>
      </c>
      <c r="D2" s="155" t="s">
        <v>10</v>
      </c>
      <c r="E2" s="156" t="s">
        <v>11</v>
      </c>
      <c r="F2" s="150" t="s">
        <v>12</v>
      </c>
      <c r="G2" s="151" t="s">
        <v>13</v>
      </c>
      <c r="H2" s="152" t="s">
        <v>14</v>
      </c>
      <c r="I2" s="153" t="s">
        <v>15</v>
      </c>
      <c r="J2" s="153" t="s">
        <v>16</v>
      </c>
      <c r="K2" s="146" t="s">
        <v>17</v>
      </c>
      <c r="L2" s="147" t="s">
        <v>18</v>
      </c>
      <c r="M2" s="149" t="s">
        <v>19</v>
      </c>
      <c r="N2" s="149" t="s">
        <v>20</v>
      </c>
      <c r="O2" s="149" t="s">
        <v>21</v>
      </c>
      <c r="P2" s="140" t="s">
        <v>22</v>
      </c>
      <c r="Q2" s="142" t="s">
        <v>23</v>
      </c>
      <c r="R2" s="142" t="s">
        <v>24</v>
      </c>
      <c r="S2" s="143" t="s">
        <v>25</v>
      </c>
      <c r="T2" s="145" t="s">
        <v>26</v>
      </c>
      <c r="U2" s="137" t="s">
        <v>27</v>
      </c>
      <c r="V2" s="125"/>
      <c r="W2" s="616" t="s">
        <v>32</v>
      </c>
      <c r="X2" s="610"/>
      <c r="Y2" s="138" t="s">
        <v>28</v>
      </c>
      <c r="Z2" s="601"/>
      <c r="AA2" s="139" t="s">
        <v>29</v>
      </c>
      <c r="AB2" s="124"/>
      <c r="AC2" s="125"/>
      <c r="AD2" s="477" t="s">
        <v>30</v>
      </c>
      <c r="AE2" s="489" t="s">
        <v>31</v>
      </c>
      <c r="AF2" s="490"/>
      <c r="AG2" s="491"/>
      <c r="AH2" s="136" t="s">
        <v>33</v>
      </c>
      <c r="AI2" s="125"/>
      <c r="AJ2" s="136" t="s">
        <v>34</v>
      </c>
      <c r="AK2" s="124"/>
      <c r="AL2" s="124"/>
      <c r="AM2" s="124"/>
      <c r="AN2" s="124"/>
      <c r="AO2" s="124"/>
      <c r="AP2" s="124"/>
      <c r="AQ2" s="125"/>
      <c r="AR2" s="123" t="s">
        <v>35</v>
      </c>
      <c r="AS2" s="124"/>
      <c r="AT2" s="124"/>
      <c r="AU2" s="124"/>
      <c r="AV2" s="125"/>
      <c r="AW2" s="126" t="s">
        <v>36</v>
      </c>
      <c r="AX2" s="125"/>
      <c r="AY2" s="127" t="s">
        <v>37</v>
      </c>
      <c r="AZ2" s="133" t="s">
        <v>38</v>
      </c>
      <c r="BA2" s="133" t="s">
        <v>39</v>
      </c>
      <c r="BB2" s="133" t="s">
        <v>40</v>
      </c>
      <c r="BC2" s="133" t="s">
        <v>41</v>
      </c>
      <c r="BD2" s="133" t="s">
        <v>42</v>
      </c>
      <c r="BE2" s="133" t="s">
        <v>43</v>
      </c>
      <c r="BF2" s="133" t="s">
        <v>44</v>
      </c>
      <c r="BG2" s="133" t="s">
        <v>45</v>
      </c>
      <c r="BH2" s="135" t="s">
        <v>46</v>
      </c>
      <c r="BI2" s="124"/>
      <c r="BJ2" s="125"/>
      <c r="BK2" s="115" t="s">
        <v>82</v>
      </c>
      <c r="BL2" s="117" t="s">
        <v>83</v>
      </c>
      <c r="BM2" s="118"/>
      <c r="BN2" s="118"/>
      <c r="BO2" s="118"/>
      <c r="BP2" s="118"/>
      <c r="BQ2" s="117" t="s">
        <v>84</v>
      </c>
      <c r="BR2" s="118"/>
      <c r="BS2" s="118"/>
      <c r="BT2" s="118"/>
      <c r="BU2" s="119"/>
    </row>
    <row r="3" spans="1:73" customFormat="1" ht="39.75" customHeight="1" thickBot="1" x14ac:dyDescent="0.5">
      <c r="A3" s="148"/>
      <c r="B3" s="141"/>
      <c r="C3" s="141"/>
      <c r="D3" s="144"/>
      <c r="E3" s="122"/>
      <c r="F3" s="148"/>
      <c r="G3" s="144"/>
      <c r="H3" s="148"/>
      <c r="I3" s="141"/>
      <c r="J3" s="141"/>
      <c r="K3" s="141"/>
      <c r="L3" s="651"/>
      <c r="M3" s="652"/>
      <c r="N3" s="652"/>
      <c r="O3" s="652"/>
      <c r="P3" s="652"/>
      <c r="Q3" s="652"/>
      <c r="R3" s="652"/>
      <c r="S3" s="653"/>
      <c r="T3" s="144"/>
      <c r="U3" s="8" t="s">
        <v>47</v>
      </c>
      <c r="V3" s="9" t="s">
        <v>48</v>
      </c>
      <c r="W3" s="567" t="s">
        <v>47</v>
      </c>
      <c r="X3" s="318" t="s">
        <v>253</v>
      </c>
      <c r="Y3" s="10" t="s">
        <v>47</v>
      </c>
      <c r="Z3" s="11" t="s">
        <v>48</v>
      </c>
      <c r="AA3" s="10" t="s">
        <v>49</v>
      </c>
      <c r="AB3" s="12" t="s">
        <v>48</v>
      </c>
      <c r="AC3" s="13" t="s">
        <v>50</v>
      </c>
      <c r="AD3" s="479"/>
      <c r="AE3" s="486" t="s">
        <v>51</v>
      </c>
      <c r="AF3" s="487" t="s">
        <v>48</v>
      </c>
      <c r="AG3" s="488"/>
      <c r="AH3" s="14" t="s">
        <v>52</v>
      </c>
      <c r="AI3" s="15" t="s">
        <v>53</v>
      </c>
      <c r="AJ3" s="16" t="s">
        <v>54</v>
      </c>
      <c r="AK3" s="17" t="s">
        <v>55</v>
      </c>
      <c r="AL3" s="17" t="s">
        <v>56</v>
      </c>
      <c r="AM3" s="17" t="s">
        <v>57</v>
      </c>
      <c r="AN3" s="17" t="s">
        <v>58</v>
      </c>
      <c r="AO3" s="18" t="s">
        <v>59</v>
      </c>
      <c r="AP3" s="18" t="s">
        <v>60</v>
      </c>
      <c r="AQ3" s="19" t="s">
        <v>61</v>
      </c>
      <c r="AR3" s="20" t="s">
        <v>62</v>
      </c>
      <c r="AS3" s="21" t="s">
        <v>63</v>
      </c>
      <c r="AT3" s="21" t="s">
        <v>64</v>
      </c>
      <c r="AU3" s="21" t="s">
        <v>65</v>
      </c>
      <c r="AV3" s="22" t="s">
        <v>66</v>
      </c>
      <c r="AW3" s="23" t="s">
        <v>67</v>
      </c>
      <c r="AX3" s="24" t="s">
        <v>68</v>
      </c>
      <c r="AY3" s="128"/>
      <c r="AZ3" s="134"/>
      <c r="BA3" s="134"/>
      <c r="BB3" s="134"/>
      <c r="BC3" s="134"/>
      <c r="BD3" s="134"/>
      <c r="BE3" s="134"/>
      <c r="BF3" s="134"/>
      <c r="BG3" s="134"/>
      <c r="BH3" s="25" t="s">
        <v>69</v>
      </c>
      <c r="BI3" s="26" t="s">
        <v>70</v>
      </c>
      <c r="BJ3" s="112" t="s">
        <v>71</v>
      </c>
      <c r="BK3" s="116"/>
      <c r="BL3" s="102" t="s">
        <v>85</v>
      </c>
      <c r="BM3" s="73" t="s">
        <v>86</v>
      </c>
      <c r="BN3" s="73" t="s">
        <v>87</v>
      </c>
      <c r="BO3" s="73" t="s">
        <v>88</v>
      </c>
      <c r="BP3" s="73" t="s">
        <v>89</v>
      </c>
      <c r="BQ3" s="102" t="s">
        <v>85</v>
      </c>
      <c r="BR3" s="73" t="s">
        <v>86</v>
      </c>
      <c r="BS3" s="73" t="s">
        <v>87</v>
      </c>
      <c r="BT3" s="73" t="s">
        <v>88</v>
      </c>
      <c r="BU3" s="103" t="s">
        <v>89</v>
      </c>
    </row>
    <row r="4" spans="1:73" customFormat="1" ht="14.25" customHeight="1" x14ac:dyDescent="0.45">
      <c r="A4" s="27">
        <v>2022</v>
      </c>
      <c r="B4" s="28">
        <v>11</v>
      </c>
      <c r="C4" s="28">
        <v>18</v>
      </c>
      <c r="D4" s="29">
        <v>0.33333333333333331</v>
      </c>
      <c r="E4" s="30">
        <v>1</v>
      </c>
      <c r="F4" s="31">
        <v>13.266299999999999</v>
      </c>
      <c r="G4" s="32">
        <v>99.941400000000002</v>
      </c>
      <c r="H4" s="33">
        <v>1</v>
      </c>
      <c r="I4" s="28">
        <v>1</v>
      </c>
      <c r="J4" s="34" t="s">
        <v>72</v>
      </c>
      <c r="K4" s="35">
        <v>1</v>
      </c>
      <c r="L4" s="654" t="s">
        <v>73</v>
      </c>
      <c r="M4" s="655" t="s">
        <v>73</v>
      </c>
      <c r="N4" s="656" t="s">
        <v>73</v>
      </c>
      <c r="O4" s="657" t="s">
        <v>73</v>
      </c>
      <c r="P4" s="655" t="s">
        <v>73</v>
      </c>
      <c r="Q4" s="658" t="s">
        <v>73</v>
      </c>
      <c r="R4" s="658" t="s">
        <v>73</v>
      </c>
      <c r="S4" s="659" t="s">
        <v>73</v>
      </c>
      <c r="T4" s="38">
        <v>0.4</v>
      </c>
      <c r="U4" s="33">
        <v>28.5</v>
      </c>
      <c r="V4" s="39">
        <v>28.5</v>
      </c>
      <c r="W4" s="80">
        <v>7.1</v>
      </c>
      <c r="X4" s="80"/>
      <c r="Y4" s="33">
        <v>5.5</v>
      </c>
      <c r="Z4" s="39">
        <v>5.4</v>
      </c>
      <c r="AA4" s="40">
        <v>2.68</v>
      </c>
      <c r="AB4" s="37">
        <v>2.98</v>
      </c>
      <c r="AC4" s="37">
        <f t="shared" ref="AC4:AC19" si="0">AB4*$AB$1+$AC$1</f>
        <v>4.016015557864363</v>
      </c>
      <c r="AD4" s="42">
        <v>21.67</v>
      </c>
      <c r="AE4" s="106">
        <v>0.43670974999999995</v>
      </c>
      <c r="AF4" s="79" t="s">
        <v>73</v>
      </c>
      <c r="AG4" s="107" t="s">
        <v>73</v>
      </c>
      <c r="AH4" s="42">
        <v>2858.4516353687604</v>
      </c>
      <c r="AI4" s="43">
        <v>7.2074002159004626</v>
      </c>
      <c r="AJ4" s="44">
        <v>7.1759062579047228</v>
      </c>
      <c r="AK4" s="37">
        <v>6559.9402317291842</v>
      </c>
      <c r="AL4" s="37">
        <v>2814.7992575238495</v>
      </c>
      <c r="AM4" s="37">
        <v>20.978769637878273</v>
      </c>
      <c r="AN4" s="37">
        <v>197.90327982627298</v>
      </c>
      <c r="AO4" s="37">
        <v>0.67098081643808427</v>
      </c>
      <c r="AP4" s="37">
        <v>0.38412305310102574</v>
      </c>
      <c r="AQ4" s="45">
        <f t="shared" ref="AQ4:AQ19" si="1">SUM(AL4:AN4)</f>
        <v>3033.6813069880009</v>
      </c>
      <c r="AR4" s="44" t="s">
        <v>73</v>
      </c>
      <c r="AS4" s="43" t="s">
        <v>73</v>
      </c>
      <c r="AT4" s="43" t="s">
        <v>73</v>
      </c>
      <c r="AU4" s="43" t="s">
        <v>73</v>
      </c>
      <c r="AV4" s="46" t="s">
        <v>73</v>
      </c>
      <c r="AW4" s="36" t="s">
        <v>73</v>
      </c>
      <c r="AX4" s="37" t="s">
        <v>73</v>
      </c>
      <c r="AY4" s="47">
        <v>10.531201890794836</v>
      </c>
      <c r="AZ4" s="48">
        <v>0.5167057071651795</v>
      </c>
      <c r="BA4" s="48">
        <v>13.637045440144625</v>
      </c>
      <c r="BB4" s="48">
        <v>0.99354055694965915</v>
      </c>
      <c r="BC4" s="113">
        <v>76.5</v>
      </c>
      <c r="BD4" s="48">
        <v>1995.2131182565963</v>
      </c>
      <c r="BE4" s="48">
        <v>1631.4479584527676</v>
      </c>
      <c r="BF4" s="48">
        <v>0.67500511456628454</v>
      </c>
      <c r="BG4" s="48">
        <v>1.85</v>
      </c>
      <c r="BH4" s="47">
        <v>3.4175000000000004</v>
      </c>
      <c r="BI4" s="48">
        <v>42.537500000000001</v>
      </c>
      <c r="BJ4" s="48">
        <v>54.048500000000004</v>
      </c>
      <c r="BK4" s="104">
        <v>1.489366406919413</v>
      </c>
      <c r="BL4" s="104">
        <v>25.264804787084174</v>
      </c>
      <c r="BM4" s="74">
        <v>83.720803829928059</v>
      </c>
      <c r="BN4" s="74">
        <v>47.169774977424161</v>
      </c>
      <c r="BO4" s="74">
        <v>157.07256046351392</v>
      </c>
      <c r="BP4" s="74">
        <v>1318.2200143948173</v>
      </c>
      <c r="BQ4" s="104">
        <v>9.5053013072389305</v>
      </c>
      <c r="BR4" s="74">
        <v>85.105520913413628</v>
      </c>
      <c r="BS4" s="74">
        <v>47.415505516094896</v>
      </c>
      <c r="BT4" s="74">
        <v>8.997499298344092</v>
      </c>
      <c r="BU4" s="105">
        <v>108.23078866124052</v>
      </c>
    </row>
    <row r="5" spans="1:73" customFormat="1" ht="14.25" customHeight="1" x14ac:dyDescent="0.45">
      <c r="A5" s="27">
        <v>2022</v>
      </c>
      <c r="B5" s="28">
        <v>11</v>
      </c>
      <c r="C5" s="28">
        <v>19</v>
      </c>
      <c r="D5" s="29">
        <v>0.54791666666666672</v>
      </c>
      <c r="E5" s="30">
        <v>2</v>
      </c>
      <c r="F5" s="31">
        <v>13.27772</v>
      </c>
      <c r="G5" s="32">
        <v>100.01515000000001</v>
      </c>
      <c r="H5" s="33">
        <v>5.2</v>
      </c>
      <c r="I5" s="28">
        <v>2</v>
      </c>
      <c r="J5" s="34" t="s">
        <v>72</v>
      </c>
      <c r="K5" s="35">
        <v>1</v>
      </c>
      <c r="L5" s="654" t="s">
        <v>73</v>
      </c>
      <c r="M5" s="655" t="s">
        <v>73</v>
      </c>
      <c r="N5" s="656" t="s">
        <v>73</v>
      </c>
      <c r="O5" s="657" t="s">
        <v>73</v>
      </c>
      <c r="P5" s="655" t="s">
        <v>73</v>
      </c>
      <c r="Q5" s="658" t="s">
        <v>73</v>
      </c>
      <c r="R5" s="658" t="s">
        <v>73</v>
      </c>
      <c r="S5" s="659" t="s">
        <v>73</v>
      </c>
      <c r="T5" s="38">
        <v>0.8</v>
      </c>
      <c r="U5" s="33">
        <v>30.2</v>
      </c>
      <c r="V5" s="39">
        <v>30.291</v>
      </c>
      <c r="W5" s="80">
        <v>8.2100000000000009</v>
      </c>
      <c r="X5" s="80"/>
      <c r="Y5" s="33">
        <v>23.4</v>
      </c>
      <c r="Z5" s="39">
        <v>23.872</v>
      </c>
      <c r="AA5" s="40">
        <v>9.68</v>
      </c>
      <c r="AB5" s="37">
        <v>9.1259999999999994</v>
      </c>
      <c r="AC5" s="37">
        <f t="shared" si="0"/>
        <v>9.0698679562494888</v>
      </c>
      <c r="AD5" s="42">
        <v>14.67</v>
      </c>
      <c r="AE5" s="106">
        <v>1.0970694999999999</v>
      </c>
      <c r="AF5" s="79" t="s">
        <v>73</v>
      </c>
      <c r="AG5" s="107" t="s">
        <v>73</v>
      </c>
      <c r="AH5" s="42">
        <v>2290.1779059237542</v>
      </c>
      <c r="AI5" s="43">
        <v>8.1115731656842005</v>
      </c>
      <c r="AJ5" s="44">
        <v>8.0320891307771376</v>
      </c>
      <c r="AK5" s="37">
        <v>465.89207477380978</v>
      </c>
      <c r="AL5" s="37">
        <v>1832.712946170602</v>
      </c>
      <c r="AM5" s="37">
        <v>194.054250126722</v>
      </c>
      <c r="AN5" s="37">
        <v>12.273009702884908</v>
      </c>
      <c r="AO5" s="37">
        <v>5.20119049066387</v>
      </c>
      <c r="AP5" s="37">
        <v>3.3526194759859562</v>
      </c>
      <c r="AQ5" s="45">
        <f t="shared" si="1"/>
        <v>2039.0402060002091</v>
      </c>
      <c r="AR5" s="44">
        <v>0.58099999999999996</v>
      </c>
      <c r="AS5" s="43">
        <v>78.603999999999999</v>
      </c>
      <c r="AT5" s="43">
        <v>0.35699999999999998</v>
      </c>
      <c r="AU5" s="43">
        <v>2.427</v>
      </c>
      <c r="AV5" s="46">
        <v>1.8560000000000001</v>
      </c>
      <c r="AW5" s="36" t="s">
        <v>73</v>
      </c>
      <c r="AX5" s="37" t="s">
        <v>73</v>
      </c>
      <c r="AY5" s="42" t="s">
        <v>73</v>
      </c>
      <c r="AZ5" s="37" t="s">
        <v>73</v>
      </c>
      <c r="BA5" s="37" t="s">
        <v>73</v>
      </c>
      <c r="BB5" s="37" t="s">
        <v>73</v>
      </c>
      <c r="BC5" s="114" t="s">
        <v>73</v>
      </c>
      <c r="BD5" s="37" t="s">
        <v>73</v>
      </c>
      <c r="BE5" s="37" t="s">
        <v>73</v>
      </c>
      <c r="BF5" s="37" t="s">
        <v>73</v>
      </c>
      <c r="BG5" s="37" t="s">
        <v>73</v>
      </c>
      <c r="BH5" s="42" t="s">
        <v>73</v>
      </c>
      <c r="BI5" s="37" t="s">
        <v>73</v>
      </c>
      <c r="BJ5" s="79" t="s">
        <v>73</v>
      </c>
      <c r="BK5" s="106" t="s">
        <v>73</v>
      </c>
      <c r="BL5" s="106" t="s">
        <v>73</v>
      </c>
      <c r="BM5" s="79" t="s">
        <v>73</v>
      </c>
      <c r="BN5" s="79" t="s">
        <v>73</v>
      </c>
      <c r="BO5" s="79" t="s">
        <v>73</v>
      </c>
      <c r="BP5" s="79" t="s">
        <v>73</v>
      </c>
      <c r="BQ5" s="106" t="s">
        <v>73</v>
      </c>
      <c r="BR5" s="79" t="s">
        <v>73</v>
      </c>
      <c r="BS5" s="79" t="s">
        <v>73</v>
      </c>
      <c r="BT5" s="79" t="s">
        <v>73</v>
      </c>
      <c r="BU5" s="107" t="s">
        <v>73</v>
      </c>
    </row>
    <row r="6" spans="1:73" customFormat="1" ht="14.25" customHeight="1" x14ac:dyDescent="0.45">
      <c r="A6" s="27">
        <v>2022</v>
      </c>
      <c r="B6" s="28">
        <v>11</v>
      </c>
      <c r="C6" s="28">
        <v>19</v>
      </c>
      <c r="D6" s="29">
        <v>0.54791666666666672</v>
      </c>
      <c r="E6" s="30">
        <v>2</v>
      </c>
      <c r="F6" s="31">
        <v>13.27772</v>
      </c>
      <c r="G6" s="32">
        <v>100.01515000000001</v>
      </c>
      <c r="H6" s="33">
        <v>5.2</v>
      </c>
      <c r="I6" s="28">
        <v>2</v>
      </c>
      <c r="J6" s="34" t="s">
        <v>74</v>
      </c>
      <c r="K6" s="35">
        <v>4</v>
      </c>
      <c r="L6" s="654" t="s">
        <v>73</v>
      </c>
      <c r="M6" s="655" t="s">
        <v>73</v>
      </c>
      <c r="N6" s="656" t="s">
        <v>73</v>
      </c>
      <c r="O6" s="657" t="s">
        <v>73</v>
      </c>
      <c r="P6" s="655" t="s">
        <v>73</v>
      </c>
      <c r="Q6" s="658" t="s">
        <v>73</v>
      </c>
      <c r="R6" s="658" t="s">
        <v>73</v>
      </c>
      <c r="S6" s="659" t="s">
        <v>73</v>
      </c>
      <c r="T6" s="38"/>
      <c r="U6" s="33">
        <v>30</v>
      </c>
      <c r="V6" s="39">
        <v>29.288</v>
      </c>
      <c r="W6" s="80">
        <v>8.14</v>
      </c>
      <c r="X6" s="80"/>
      <c r="Y6" s="33">
        <v>24.6</v>
      </c>
      <c r="Z6" s="39">
        <v>29.481000000000002</v>
      </c>
      <c r="AA6" s="40">
        <v>5.5150000000000006</v>
      </c>
      <c r="AB6" s="37">
        <v>2.3610000000000002</v>
      </c>
      <c r="AC6" s="37">
        <f t="shared" si="0"/>
        <v>3.5070122004611104</v>
      </c>
      <c r="AD6" s="42">
        <v>23.2</v>
      </c>
      <c r="AE6" s="106" t="s">
        <v>73</v>
      </c>
      <c r="AF6" s="79" t="s">
        <v>73</v>
      </c>
      <c r="AG6" s="107" t="s">
        <v>73</v>
      </c>
      <c r="AH6" s="42">
        <v>2147.2868948125397</v>
      </c>
      <c r="AI6" s="43">
        <v>7.8525454238818861</v>
      </c>
      <c r="AJ6" s="44">
        <v>7.7907176602579247</v>
      </c>
      <c r="AK6" s="37">
        <v>777.4033954124892</v>
      </c>
      <c r="AL6" s="37">
        <v>1840.4375617391536</v>
      </c>
      <c r="AM6" s="37">
        <v>125.64137887256499</v>
      </c>
      <c r="AN6" s="37">
        <v>20.387873220802923</v>
      </c>
      <c r="AO6" s="37">
        <v>3.1966353385632993</v>
      </c>
      <c r="AP6" s="37">
        <v>2.1052779904319716</v>
      </c>
      <c r="AQ6" s="45">
        <f t="shared" si="1"/>
        <v>1986.4668138325214</v>
      </c>
      <c r="AR6" s="44">
        <v>0.38700000000000001</v>
      </c>
      <c r="AS6" s="43">
        <v>68.138000000000005</v>
      </c>
      <c r="AT6" s="43">
        <v>0.42799999999999999</v>
      </c>
      <c r="AU6" s="43">
        <v>2.7120000000000002</v>
      </c>
      <c r="AV6" s="46">
        <v>1.57</v>
      </c>
      <c r="AW6" s="36" t="s">
        <v>73</v>
      </c>
      <c r="AX6" s="37" t="s">
        <v>73</v>
      </c>
      <c r="AY6" s="42" t="s">
        <v>73</v>
      </c>
      <c r="AZ6" s="37" t="s">
        <v>73</v>
      </c>
      <c r="BA6" s="37" t="s">
        <v>73</v>
      </c>
      <c r="BB6" s="37" t="s">
        <v>73</v>
      </c>
      <c r="BC6" s="114" t="s">
        <v>73</v>
      </c>
      <c r="BD6" s="37" t="s">
        <v>73</v>
      </c>
      <c r="BE6" s="37" t="s">
        <v>73</v>
      </c>
      <c r="BF6" s="37" t="s">
        <v>73</v>
      </c>
      <c r="BG6" s="37" t="s">
        <v>73</v>
      </c>
      <c r="BH6" s="42" t="s">
        <v>73</v>
      </c>
      <c r="BI6" s="37" t="s">
        <v>73</v>
      </c>
      <c r="BJ6" s="79" t="s">
        <v>73</v>
      </c>
      <c r="BK6" s="106" t="s">
        <v>73</v>
      </c>
      <c r="BL6" s="106" t="s">
        <v>73</v>
      </c>
      <c r="BM6" s="79" t="s">
        <v>73</v>
      </c>
      <c r="BN6" s="79" t="s">
        <v>73</v>
      </c>
      <c r="BO6" s="79" t="s">
        <v>73</v>
      </c>
      <c r="BP6" s="79" t="s">
        <v>73</v>
      </c>
      <c r="BQ6" s="106" t="s">
        <v>73</v>
      </c>
      <c r="BR6" s="79" t="s">
        <v>73</v>
      </c>
      <c r="BS6" s="79" t="s">
        <v>73</v>
      </c>
      <c r="BT6" s="79" t="s">
        <v>73</v>
      </c>
      <c r="BU6" s="107" t="s">
        <v>73</v>
      </c>
    </row>
    <row r="7" spans="1:73" customFormat="1" ht="14.25" customHeight="1" x14ac:dyDescent="0.45">
      <c r="A7" s="27">
        <v>2022</v>
      </c>
      <c r="B7" s="28">
        <v>11</v>
      </c>
      <c r="C7" s="28">
        <v>19</v>
      </c>
      <c r="D7" s="29">
        <v>0.52222222222222225</v>
      </c>
      <c r="E7" s="30">
        <v>3</v>
      </c>
      <c r="F7" s="31">
        <v>13.264492000000001</v>
      </c>
      <c r="G7" s="32">
        <v>100.06587</v>
      </c>
      <c r="H7" s="33">
        <v>9.8000000000000007</v>
      </c>
      <c r="I7" s="28">
        <v>3</v>
      </c>
      <c r="J7" s="34" t="s">
        <v>72</v>
      </c>
      <c r="K7" s="35">
        <v>1</v>
      </c>
      <c r="L7" s="654" t="s">
        <v>73</v>
      </c>
      <c r="M7" s="655" t="s">
        <v>73</v>
      </c>
      <c r="N7" s="656" t="s">
        <v>73</v>
      </c>
      <c r="O7" s="657" t="s">
        <v>73</v>
      </c>
      <c r="P7" s="655" t="s">
        <v>73</v>
      </c>
      <c r="Q7" s="658" t="s">
        <v>73</v>
      </c>
      <c r="R7" s="658" t="s">
        <v>73</v>
      </c>
      <c r="S7" s="659" t="s">
        <v>73</v>
      </c>
      <c r="T7" s="38">
        <v>2.8</v>
      </c>
      <c r="U7" s="33">
        <v>30</v>
      </c>
      <c r="V7" s="39">
        <v>30.033999999999999</v>
      </c>
      <c r="W7" s="80">
        <v>8</v>
      </c>
      <c r="X7" s="80"/>
      <c r="Y7" s="33">
        <v>24.2</v>
      </c>
      <c r="Z7" s="39">
        <v>24.969000000000001</v>
      </c>
      <c r="AA7" s="40">
        <v>7.23</v>
      </c>
      <c r="AB7" s="37">
        <v>6.4340000000000002</v>
      </c>
      <c r="AC7" s="37">
        <f t="shared" si="0"/>
        <v>6.8562378461855848</v>
      </c>
      <c r="AD7" s="42">
        <v>5.55</v>
      </c>
      <c r="AE7" s="106">
        <v>0.93863224999999995</v>
      </c>
      <c r="AF7" s="79" t="s">
        <v>73</v>
      </c>
      <c r="AG7" s="107" t="s">
        <v>73</v>
      </c>
      <c r="AH7" s="42">
        <v>2222.1707588974969</v>
      </c>
      <c r="AI7" s="43">
        <v>7.9190924800135427</v>
      </c>
      <c r="AJ7" s="44">
        <v>7.845995847887135</v>
      </c>
      <c r="AK7" s="37">
        <v>734.38279566574374</v>
      </c>
      <c r="AL7" s="37">
        <v>1902.9697089595945</v>
      </c>
      <c r="AM7" s="37">
        <v>134.18060579724991</v>
      </c>
      <c r="AN7" s="37">
        <v>19.356613299634056</v>
      </c>
      <c r="AO7" s="37">
        <v>3.5582665306785852</v>
      </c>
      <c r="AP7" s="37">
        <v>2.3045641170712603</v>
      </c>
      <c r="AQ7" s="45">
        <f t="shared" si="1"/>
        <v>2056.5069280564785</v>
      </c>
      <c r="AR7" s="44">
        <v>0.67800000000000005</v>
      </c>
      <c r="AS7" s="43">
        <v>67.888999999999996</v>
      </c>
      <c r="AT7" s="43">
        <v>0.35699999999999998</v>
      </c>
      <c r="AU7" s="43">
        <v>1.9990000000000001</v>
      </c>
      <c r="AV7" s="46">
        <v>3.069</v>
      </c>
      <c r="AW7" s="36" t="s">
        <v>73</v>
      </c>
      <c r="AX7" s="37" t="s">
        <v>73</v>
      </c>
      <c r="AY7" s="42" t="s">
        <v>73</v>
      </c>
      <c r="AZ7" s="37" t="s">
        <v>73</v>
      </c>
      <c r="BA7" s="37" t="s">
        <v>73</v>
      </c>
      <c r="BB7" s="37" t="s">
        <v>73</v>
      </c>
      <c r="BC7" s="114" t="s">
        <v>73</v>
      </c>
      <c r="BD7" s="37" t="s">
        <v>73</v>
      </c>
      <c r="BE7" s="37" t="s">
        <v>73</v>
      </c>
      <c r="BF7" s="37" t="s">
        <v>73</v>
      </c>
      <c r="BG7" s="37" t="s">
        <v>73</v>
      </c>
      <c r="BH7" s="42" t="s">
        <v>73</v>
      </c>
      <c r="BI7" s="37" t="s">
        <v>73</v>
      </c>
      <c r="BJ7" s="79" t="s">
        <v>73</v>
      </c>
      <c r="BK7" s="106" t="s">
        <v>73</v>
      </c>
      <c r="BL7" s="106" t="s">
        <v>73</v>
      </c>
      <c r="BM7" s="79" t="s">
        <v>73</v>
      </c>
      <c r="BN7" s="79" t="s">
        <v>73</v>
      </c>
      <c r="BO7" s="79" t="s">
        <v>73</v>
      </c>
      <c r="BP7" s="79" t="s">
        <v>73</v>
      </c>
      <c r="BQ7" s="106" t="s">
        <v>73</v>
      </c>
      <c r="BR7" s="79" t="s">
        <v>73</v>
      </c>
      <c r="BS7" s="79" t="s">
        <v>73</v>
      </c>
      <c r="BT7" s="79" t="s">
        <v>73</v>
      </c>
      <c r="BU7" s="107" t="s">
        <v>73</v>
      </c>
    </row>
    <row r="8" spans="1:73" customFormat="1" ht="14.25" customHeight="1" x14ac:dyDescent="0.45">
      <c r="A8" s="27">
        <v>2022</v>
      </c>
      <c r="B8" s="28">
        <v>11</v>
      </c>
      <c r="C8" s="28">
        <v>19</v>
      </c>
      <c r="D8" s="29">
        <v>0.52222222222222225</v>
      </c>
      <c r="E8" s="30">
        <v>3</v>
      </c>
      <c r="F8" s="31">
        <v>13.264492000000001</v>
      </c>
      <c r="G8" s="32">
        <v>100.06587</v>
      </c>
      <c r="H8" s="33">
        <v>9.8000000000000007</v>
      </c>
      <c r="I8" s="28">
        <v>3</v>
      </c>
      <c r="J8" s="34" t="s">
        <v>75</v>
      </c>
      <c r="K8" s="35">
        <v>4.5</v>
      </c>
      <c r="L8" s="654" t="s">
        <v>73</v>
      </c>
      <c r="M8" s="655" t="s">
        <v>73</v>
      </c>
      <c r="N8" s="656" t="s">
        <v>73</v>
      </c>
      <c r="O8" s="657" t="s">
        <v>73</v>
      </c>
      <c r="P8" s="655" t="s">
        <v>73</v>
      </c>
      <c r="Q8" s="658" t="s">
        <v>73</v>
      </c>
      <c r="R8" s="658" t="s">
        <v>73</v>
      </c>
      <c r="S8" s="659" t="s">
        <v>73</v>
      </c>
      <c r="T8" s="38"/>
      <c r="U8" s="33">
        <v>29.4</v>
      </c>
      <c r="V8" s="39">
        <v>28.861999999999998</v>
      </c>
      <c r="W8" s="80">
        <v>8.02</v>
      </c>
      <c r="X8" s="80"/>
      <c r="Y8" s="33">
        <v>29.1</v>
      </c>
      <c r="Z8" s="39">
        <v>30.713999999999999</v>
      </c>
      <c r="AA8" s="40">
        <v>4.2750000000000004</v>
      </c>
      <c r="AB8" s="37">
        <v>2.2480000000000002</v>
      </c>
      <c r="AC8" s="37">
        <f t="shared" si="0"/>
        <v>3.4140923630030042</v>
      </c>
      <c r="AD8" s="42">
        <v>9</v>
      </c>
      <c r="AE8" s="106" t="s">
        <v>73</v>
      </c>
      <c r="AF8" s="79" t="s">
        <v>73</v>
      </c>
      <c r="AG8" s="107" t="s">
        <v>73</v>
      </c>
      <c r="AH8" s="42">
        <v>2127.926403504116</v>
      </c>
      <c r="AI8" s="43">
        <v>7.8141929316905872</v>
      </c>
      <c r="AJ8" s="44">
        <v>7.7588610900100896</v>
      </c>
      <c r="AK8" s="37">
        <v>827.0694494281322</v>
      </c>
      <c r="AL8" s="37">
        <v>1836.7140584395161</v>
      </c>
      <c r="AM8" s="37">
        <v>118.40634177299076</v>
      </c>
      <c r="AN8" s="37">
        <v>21.774047367473237</v>
      </c>
      <c r="AO8" s="37">
        <v>2.9773828224473915</v>
      </c>
      <c r="AP8" s="37">
        <v>1.9662369983239392</v>
      </c>
      <c r="AQ8" s="45">
        <f t="shared" si="1"/>
        <v>1976.8944475799801</v>
      </c>
      <c r="AR8" s="44">
        <v>0.51700000000000002</v>
      </c>
      <c r="AS8" s="43">
        <v>54.716999999999999</v>
      </c>
      <c r="AT8" s="43">
        <v>0.42799999999999999</v>
      </c>
      <c r="AU8" s="43">
        <v>2.355</v>
      </c>
      <c r="AV8" s="46">
        <v>2.7839999999999998</v>
      </c>
      <c r="AW8" s="36" t="s">
        <v>73</v>
      </c>
      <c r="AX8" s="37" t="s">
        <v>73</v>
      </c>
      <c r="AY8" s="42" t="s">
        <v>73</v>
      </c>
      <c r="AZ8" s="37" t="s">
        <v>73</v>
      </c>
      <c r="BA8" s="37" t="s">
        <v>73</v>
      </c>
      <c r="BB8" s="37" t="s">
        <v>73</v>
      </c>
      <c r="BC8" s="114" t="s">
        <v>73</v>
      </c>
      <c r="BD8" s="37" t="s">
        <v>73</v>
      </c>
      <c r="BE8" s="37" t="s">
        <v>73</v>
      </c>
      <c r="BF8" s="37" t="s">
        <v>73</v>
      </c>
      <c r="BG8" s="37" t="s">
        <v>73</v>
      </c>
      <c r="BH8" s="42" t="s">
        <v>73</v>
      </c>
      <c r="BI8" s="37" t="s">
        <v>73</v>
      </c>
      <c r="BJ8" s="79" t="s">
        <v>73</v>
      </c>
      <c r="BK8" s="106" t="s">
        <v>73</v>
      </c>
      <c r="BL8" s="106" t="s">
        <v>73</v>
      </c>
      <c r="BM8" s="79" t="s">
        <v>73</v>
      </c>
      <c r="BN8" s="79" t="s">
        <v>73</v>
      </c>
      <c r="BO8" s="79" t="s">
        <v>73</v>
      </c>
      <c r="BP8" s="79" t="s">
        <v>73</v>
      </c>
      <c r="BQ8" s="106" t="s">
        <v>73</v>
      </c>
      <c r="BR8" s="79" t="s">
        <v>73</v>
      </c>
      <c r="BS8" s="79" t="s">
        <v>73</v>
      </c>
      <c r="BT8" s="79" t="s">
        <v>73</v>
      </c>
      <c r="BU8" s="107" t="s">
        <v>73</v>
      </c>
    </row>
    <row r="9" spans="1:73" customFormat="1" ht="14.25" customHeight="1" x14ac:dyDescent="0.45">
      <c r="A9" s="27">
        <v>2022</v>
      </c>
      <c r="B9" s="28">
        <v>11</v>
      </c>
      <c r="C9" s="28">
        <v>19</v>
      </c>
      <c r="D9" s="29">
        <v>0.52222222222222225</v>
      </c>
      <c r="E9" s="30">
        <v>3</v>
      </c>
      <c r="F9" s="31">
        <v>13.264492000000001</v>
      </c>
      <c r="G9" s="32">
        <v>100.06587</v>
      </c>
      <c r="H9" s="33">
        <v>9.8000000000000007</v>
      </c>
      <c r="I9" s="28">
        <v>3</v>
      </c>
      <c r="J9" s="34" t="s">
        <v>74</v>
      </c>
      <c r="K9" s="35">
        <v>8.5</v>
      </c>
      <c r="L9" s="654" t="s">
        <v>73</v>
      </c>
      <c r="M9" s="655" t="s">
        <v>73</v>
      </c>
      <c r="N9" s="656" t="s">
        <v>73</v>
      </c>
      <c r="O9" s="657" t="s">
        <v>73</v>
      </c>
      <c r="P9" s="655" t="s">
        <v>73</v>
      </c>
      <c r="Q9" s="658" t="s">
        <v>73</v>
      </c>
      <c r="R9" s="658" t="s">
        <v>73</v>
      </c>
      <c r="S9" s="659" t="s">
        <v>73</v>
      </c>
      <c r="T9" s="38"/>
      <c r="U9" s="33">
        <v>29</v>
      </c>
      <c r="V9" s="39">
        <v>28.852</v>
      </c>
      <c r="W9" s="80">
        <v>7.82</v>
      </c>
      <c r="X9" s="80"/>
      <c r="Y9" s="33">
        <v>29.7</v>
      </c>
      <c r="Z9" s="39">
        <v>30.189</v>
      </c>
      <c r="AA9" s="40">
        <v>4.55</v>
      </c>
      <c r="AB9" s="37">
        <v>1.84</v>
      </c>
      <c r="AC9" s="37">
        <f t="shared" si="0"/>
        <v>3.0785941888179842</v>
      </c>
      <c r="AD9" s="42">
        <v>6.95</v>
      </c>
      <c r="AE9" s="106" t="s">
        <v>73</v>
      </c>
      <c r="AF9" s="79" t="s">
        <v>73</v>
      </c>
      <c r="AG9" s="107" t="s">
        <v>73</v>
      </c>
      <c r="AH9" s="42">
        <v>2134.5701821900602</v>
      </c>
      <c r="AI9" s="43">
        <v>7.8137078593956444</v>
      </c>
      <c r="AJ9" s="44">
        <v>7.7584438389774553</v>
      </c>
      <c r="AK9" s="37">
        <v>834.46004500560787</v>
      </c>
      <c r="AL9" s="37">
        <v>1846.7473523254057</v>
      </c>
      <c r="AM9" s="37">
        <v>117.35558793608728</v>
      </c>
      <c r="AN9" s="37">
        <v>22.031857073177886</v>
      </c>
      <c r="AO9" s="37">
        <v>2.9625399058994906</v>
      </c>
      <c r="AP9" s="37">
        <v>1.953160590824192</v>
      </c>
      <c r="AQ9" s="45">
        <f t="shared" si="1"/>
        <v>1986.1347973346708</v>
      </c>
      <c r="AR9" s="44">
        <v>0.51700000000000002</v>
      </c>
      <c r="AS9" s="43">
        <v>43.396000000000001</v>
      </c>
      <c r="AT9" s="43">
        <v>7.6369999999999996</v>
      </c>
      <c r="AU9" s="43">
        <v>2.2130000000000001</v>
      </c>
      <c r="AV9" s="46">
        <v>2.57</v>
      </c>
      <c r="AW9" s="36" t="s">
        <v>73</v>
      </c>
      <c r="AX9" s="37" t="s">
        <v>73</v>
      </c>
      <c r="AY9" s="42" t="s">
        <v>73</v>
      </c>
      <c r="AZ9" s="37" t="s">
        <v>73</v>
      </c>
      <c r="BA9" s="37" t="s">
        <v>73</v>
      </c>
      <c r="BB9" s="37" t="s">
        <v>73</v>
      </c>
      <c r="BC9" s="114" t="s">
        <v>73</v>
      </c>
      <c r="BD9" s="37" t="s">
        <v>73</v>
      </c>
      <c r="BE9" s="37" t="s">
        <v>73</v>
      </c>
      <c r="BF9" s="37" t="s">
        <v>73</v>
      </c>
      <c r="BG9" s="37" t="s">
        <v>73</v>
      </c>
      <c r="BH9" s="42" t="s">
        <v>73</v>
      </c>
      <c r="BI9" s="37" t="s">
        <v>73</v>
      </c>
      <c r="BJ9" s="79" t="s">
        <v>73</v>
      </c>
      <c r="BK9" s="106" t="s">
        <v>73</v>
      </c>
      <c r="BL9" s="106" t="s">
        <v>73</v>
      </c>
      <c r="BM9" s="79" t="s">
        <v>73</v>
      </c>
      <c r="BN9" s="79" t="s">
        <v>73</v>
      </c>
      <c r="BO9" s="79" t="s">
        <v>73</v>
      </c>
      <c r="BP9" s="79" t="s">
        <v>73</v>
      </c>
      <c r="BQ9" s="106" t="s">
        <v>73</v>
      </c>
      <c r="BR9" s="79" t="s">
        <v>73</v>
      </c>
      <c r="BS9" s="79" t="s">
        <v>73</v>
      </c>
      <c r="BT9" s="79" t="s">
        <v>73</v>
      </c>
      <c r="BU9" s="107" t="s">
        <v>73</v>
      </c>
    </row>
    <row r="10" spans="1:73" customFormat="1" ht="14.25" customHeight="1" x14ac:dyDescent="0.45">
      <c r="A10" s="27">
        <v>2022</v>
      </c>
      <c r="B10" s="28">
        <v>11</v>
      </c>
      <c r="C10" s="28">
        <v>19</v>
      </c>
      <c r="D10" s="29">
        <v>0.45</v>
      </c>
      <c r="E10" s="30">
        <v>4</v>
      </c>
      <c r="F10" s="31">
        <v>13.28809</v>
      </c>
      <c r="G10" s="32">
        <v>100.134</v>
      </c>
      <c r="H10" s="33">
        <v>11.6</v>
      </c>
      <c r="I10" s="28">
        <v>3</v>
      </c>
      <c r="J10" s="34" t="s">
        <v>72</v>
      </c>
      <c r="K10" s="35">
        <v>1</v>
      </c>
      <c r="L10" s="654" t="s">
        <v>73</v>
      </c>
      <c r="M10" s="655" t="s">
        <v>73</v>
      </c>
      <c r="N10" s="656" t="s">
        <v>73</v>
      </c>
      <c r="O10" s="657" t="s">
        <v>73</v>
      </c>
      <c r="P10" s="655" t="s">
        <v>73</v>
      </c>
      <c r="Q10" s="658" t="s">
        <v>73</v>
      </c>
      <c r="R10" s="658" t="s">
        <v>73</v>
      </c>
      <c r="S10" s="659" t="s">
        <v>73</v>
      </c>
      <c r="T10" s="38">
        <v>3.4</v>
      </c>
      <c r="U10" s="33">
        <v>29.9</v>
      </c>
      <c r="V10" s="39">
        <v>29.63</v>
      </c>
      <c r="W10" s="80">
        <v>8.1300000000000008</v>
      </c>
      <c r="X10" s="80"/>
      <c r="Y10" s="33">
        <v>26.5</v>
      </c>
      <c r="Z10" s="39">
        <v>26.917999999999999</v>
      </c>
      <c r="AA10" s="40">
        <v>6.9849999999999994</v>
      </c>
      <c r="AB10" s="37">
        <v>7.23</v>
      </c>
      <c r="AC10" s="37">
        <f t="shared" si="0"/>
        <v>7.5107882056249862</v>
      </c>
      <c r="AD10" s="42">
        <v>5.4</v>
      </c>
      <c r="AE10" s="106">
        <v>0.59938449999999999</v>
      </c>
      <c r="AF10" s="79" t="s">
        <v>73</v>
      </c>
      <c r="AG10" s="107" t="s">
        <v>73</v>
      </c>
      <c r="AH10" s="42">
        <v>2154.6957204851842</v>
      </c>
      <c r="AI10" s="43">
        <v>8.0475353571177646</v>
      </c>
      <c r="AJ10" s="44">
        <v>7.9785585384177322</v>
      </c>
      <c r="AK10" s="37">
        <v>485.37234589505397</v>
      </c>
      <c r="AL10" s="37">
        <v>1737.0966689935087</v>
      </c>
      <c r="AM10" s="37">
        <v>172.86494678098916</v>
      </c>
      <c r="AN10" s="37">
        <v>12.790161099567651</v>
      </c>
      <c r="AO10" s="37">
        <v>4.5012762652477951</v>
      </c>
      <c r="AP10" s="37">
        <v>2.9379436369840422</v>
      </c>
      <c r="AQ10" s="45">
        <f t="shared" si="1"/>
        <v>1922.7517768740656</v>
      </c>
      <c r="AR10" s="44">
        <v>0.38700000000000001</v>
      </c>
      <c r="AS10" s="43">
        <v>52.011000000000003</v>
      </c>
      <c r="AT10" s="43">
        <v>0.28599999999999998</v>
      </c>
      <c r="AU10" s="43">
        <v>2.2839999999999998</v>
      </c>
      <c r="AV10" s="46">
        <v>1.2849999999999999</v>
      </c>
      <c r="AW10" s="36" t="s">
        <v>73</v>
      </c>
      <c r="AX10" s="37" t="s">
        <v>73</v>
      </c>
      <c r="AY10" s="42">
        <v>6.7085399339910232</v>
      </c>
      <c r="AZ10" s="37">
        <v>0.93574484399713664</v>
      </c>
      <c r="BA10" s="37">
        <v>16.929304762256987</v>
      </c>
      <c r="BB10" s="37">
        <v>1.4350008568375203</v>
      </c>
      <c r="BC10" s="114">
        <v>108.95</v>
      </c>
      <c r="BD10" s="37">
        <v>1551.5338369865926</v>
      </c>
      <c r="BE10" s="37">
        <v>1395.0707500166081</v>
      </c>
      <c r="BF10" s="37">
        <v>1.1375924640538653</v>
      </c>
      <c r="BG10" s="37">
        <v>1.41</v>
      </c>
      <c r="BH10" s="42">
        <v>1.6764999999999999</v>
      </c>
      <c r="BI10" s="37">
        <v>48.731499999999997</v>
      </c>
      <c r="BJ10" s="79">
        <v>49.593999999999994</v>
      </c>
      <c r="BK10" s="104">
        <v>0.8917425016456314</v>
      </c>
      <c r="BL10" s="104">
        <v>27.426906948179209</v>
      </c>
      <c r="BM10" s="74">
        <v>76.088262767250384</v>
      </c>
      <c r="BN10" s="74">
        <v>40.516956269061161</v>
      </c>
      <c r="BO10" s="74">
        <v>171.03804554552937</v>
      </c>
      <c r="BP10" s="74">
        <v>1080.000578486588</v>
      </c>
      <c r="BQ10" s="104">
        <v>8.8396252864318576</v>
      </c>
      <c r="BR10" s="74">
        <v>67.746575518711353</v>
      </c>
      <c r="BS10" s="74">
        <v>24.386603335508429</v>
      </c>
      <c r="BT10" s="74">
        <v>6.2414141983485045</v>
      </c>
      <c r="BU10" s="105">
        <v>44.519178198010316</v>
      </c>
    </row>
    <row r="11" spans="1:73" customFormat="1" ht="14.25" customHeight="1" x14ac:dyDescent="0.45">
      <c r="A11" s="27">
        <v>2022</v>
      </c>
      <c r="B11" s="28">
        <v>11</v>
      </c>
      <c r="C11" s="28">
        <v>19</v>
      </c>
      <c r="D11" s="29">
        <v>0.45</v>
      </c>
      <c r="E11" s="30">
        <v>4</v>
      </c>
      <c r="F11" s="31">
        <v>13.28809</v>
      </c>
      <c r="G11" s="32">
        <v>100.134</v>
      </c>
      <c r="H11" s="33">
        <v>11.6</v>
      </c>
      <c r="I11" s="28">
        <v>3</v>
      </c>
      <c r="J11" s="34" t="s">
        <v>75</v>
      </c>
      <c r="K11" s="35">
        <v>5</v>
      </c>
      <c r="L11" s="654" t="s">
        <v>73</v>
      </c>
      <c r="M11" s="655" t="s">
        <v>73</v>
      </c>
      <c r="N11" s="656" t="s">
        <v>73</v>
      </c>
      <c r="O11" s="657" t="s">
        <v>73</v>
      </c>
      <c r="P11" s="655" t="s">
        <v>73</v>
      </c>
      <c r="Q11" s="658" t="s">
        <v>73</v>
      </c>
      <c r="R11" s="658" t="s">
        <v>73</v>
      </c>
      <c r="S11" s="659" t="s">
        <v>73</v>
      </c>
      <c r="T11" s="38"/>
      <c r="U11" s="33">
        <v>29.6</v>
      </c>
      <c r="V11" s="39">
        <v>28.86</v>
      </c>
      <c r="W11" s="80">
        <v>8.0500000000000007</v>
      </c>
      <c r="X11" s="80"/>
      <c r="Y11" s="33">
        <v>27.8</v>
      </c>
      <c r="Z11" s="39">
        <v>30.88</v>
      </c>
      <c r="AA11" s="40">
        <v>6.2450000000000001</v>
      </c>
      <c r="AB11" s="37">
        <v>2.452</v>
      </c>
      <c r="AC11" s="37">
        <f t="shared" si="0"/>
        <v>3.581841450095514</v>
      </c>
      <c r="AD11" s="42">
        <v>9.3699999999999992</v>
      </c>
      <c r="AE11" s="106" t="s">
        <v>73</v>
      </c>
      <c r="AF11" s="79" t="s">
        <v>73</v>
      </c>
      <c r="AG11" s="107" t="s">
        <v>73</v>
      </c>
      <c r="AH11" s="42">
        <v>2117.5081351264394</v>
      </c>
      <c r="AI11" s="43">
        <v>7.9405346748223877</v>
      </c>
      <c r="AJ11" s="44">
        <v>7.8837277270093464</v>
      </c>
      <c r="AK11" s="37">
        <v>589.19428383101956</v>
      </c>
      <c r="AL11" s="37">
        <v>1745.9287814829768</v>
      </c>
      <c r="AM11" s="37">
        <v>150.66720298257385</v>
      </c>
      <c r="AN11" s="37">
        <v>15.499366679120859</v>
      </c>
      <c r="AO11" s="37">
        <v>3.7830265270386763</v>
      </c>
      <c r="AP11" s="37">
        <v>2.4995580981680896</v>
      </c>
      <c r="AQ11" s="45">
        <f t="shared" si="1"/>
        <v>1912.0953511446714</v>
      </c>
      <c r="AR11" s="44">
        <v>0.32300000000000001</v>
      </c>
      <c r="AS11" s="43">
        <v>50.587000000000003</v>
      </c>
      <c r="AT11" s="43">
        <v>0.214</v>
      </c>
      <c r="AU11" s="43">
        <v>2.7120000000000002</v>
      </c>
      <c r="AV11" s="46">
        <v>1.3560000000000001</v>
      </c>
      <c r="AW11" s="36" t="s">
        <v>73</v>
      </c>
      <c r="AX11" s="37" t="s">
        <v>73</v>
      </c>
      <c r="AY11" s="42" t="s">
        <v>73</v>
      </c>
      <c r="AZ11" s="37" t="s">
        <v>73</v>
      </c>
      <c r="BA11" s="37" t="s">
        <v>73</v>
      </c>
      <c r="BB11" s="37" t="s">
        <v>73</v>
      </c>
      <c r="BC11" s="114" t="s">
        <v>73</v>
      </c>
      <c r="BD11" s="37" t="s">
        <v>73</v>
      </c>
      <c r="BE11" s="37" t="s">
        <v>73</v>
      </c>
      <c r="BF11" s="37" t="s">
        <v>73</v>
      </c>
      <c r="BG11" s="37" t="s">
        <v>73</v>
      </c>
      <c r="BH11" s="42" t="s">
        <v>73</v>
      </c>
      <c r="BI11" s="37" t="s">
        <v>73</v>
      </c>
      <c r="BJ11" s="79" t="s">
        <v>73</v>
      </c>
      <c r="BK11" s="106" t="s">
        <v>73</v>
      </c>
      <c r="BL11" s="106" t="s">
        <v>73</v>
      </c>
      <c r="BM11" s="79" t="s">
        <v>73</v>
      </c>
      <c r="BN11" s="79" t="s">
        <v>73</v>
      </c>
      <c r="BO11" s="79" t="s">
        <v>73</v>
      </c>
      <c r="BP11" s="79" t="s">
        <v>73</v>
      </c>
      <c r="BQ11" s="106" t="s">
        <v>73</v>
      </c>
      <c r="BR11" s="79" t="s">
        <v>73</v>
      </c>
      <c r="BS11" s="79" t="s">
        <v>73</v>
      </c>
      <c r="BT11" s="79" t="s">
        <v>73</v>
      </c>
      <c r="BU11" s="107" t="s">
        <v>73</v>
      </c>
    </row>
    <row r="12" spans="1:73" customFormat="1" ht="14.25" customHeight="1" x14ac:dyDescent="0.45">
      <c r="A12" s="27">
        <v>2022</v>
      </c>
      <c r="B12" s="28">
        <v>11</v>
      </c>
      <c r="C12" s="28">
        <v>19</v>
      </c>
      <c r="D12" s="29">
        <v>0.45</v>
      </c>
      <c r="E12" s="30">
        <v>4</v>
      </c>
      <c r="F12" s="31">
        <v>13.28809</v>
      </c>
      <c r="G12" s="32">
        <v>100.134</v>
      </c>
      <c r="H12" s="33">
        <v>11.6</v>
      </c>
      <c r="I12" s="28">
        <v>3</v>
      </c>
      <c r="J12" s="34" t="s">
        <v>74</v>
      </c>
      <c r="K12" s="35">
        <v>10</v>
      </c>
      <c r="L12" s="654" t="s">
        <v>73</v>
      </c>
      <c r="M12" s="655" t="s">
        <v>73</v>
      </c>
      <c r="N12" s="656" t="s">
        <v>73</v>
      </c>
      <c r="O12" s="657" t="s">
        <v>73</v>
      </c>
      <c r="P12" s="655" t="s">
        <v>73</v>
      </c>
      <c r="Q12" s="658" t="s">
        <v>73</v>
      </c>
      <c r="R12" s="658" t="s">
        <v>73</v>
      </c>
      <c r="S12" s="659" t="s">
        <v>73</v>
      </c>
      <c r="T12" s="38"/>
      <c r="U12" s="33">
        <v>29</v>
      </c>
      <c r="V12" s="39">
        <v>28.815999999999999</v>
      </c>
      <c r="W12" s="80">
        <v>7.82</v>
      </c>
      <c r="X12" s="80"/>
      <c r="Y12" s="33">
        <v>30.1</v>
      </c>
      <c r="Z12" s="39">
        <v>30.978999999999999</v>
      </c>
      <c r="AA12" s="40">
        <v>3.875</v>
      </c>
      <c r="AB12" s="37">
        <v>2.2229999999999999</v>
      </c>
      <c r="AC12" s="37">
        <f t="shared" si="0"/>
        <v>3.393534876839706</v>
      </c>
      <c r="AD12" s="42">
        <v>25.33</v>
      </c>
      <c r="AE12" s="106" t="s">
        <v>73</v>
      </c>
      <c r="AF12" s="79" t="s">
        <v>73</v>
      </c>
      <c r="AG12" s="107" t="s">
        <v>73</v>
      </c>
      <c r="AH12" s="42">
        <v>2122.3147591666129</v>
      </c>
      <c r="AI12" s="43">
        <v>7.7732176383496041</v>
      </c>
      <c r="AJ12" s="44">
        <v>7.7189165360071419</v>
      </c>
      <c r="AK12" s="37">
        <v>912.64510482264086</v>
      </c>
      <c r="AL12" s="37">
        <v>1852.5850558777915</v>
      </c>
      <c r="AM12" s="37">
        <v>109.51864785083956</v>
      </c>
      <c r="AN12" s="37">
        <v>24.021081888362783</v>
      </c>
      <c r="AO12" s="37">
        <v>2.7453778953743866</v>
      </c>
      <c r="AP12" s="37">
        <v>1.8143443406065556</v>
      </c>
      <c r="AQ12" s="45">
        <f t="shared" si="1"/>
        <v>1986.1247856169937</v>
      </c>
      <c r="AR12" s="44">
        <v>0.35499999999999998</v>
      </c>
      <c r="AS12" s="43">
        <v>40.298999999999999</v>
      </c>
      <c r="AT12" s="43">
        <v>5.9960000000000004</v>
      </c>
      <c r="AU12" s="43">
        <v>2.2839999999999998</v>
      </c>
      <c r="AV12" s="46">
        <v>2.0699999999999998</v>
      </c>
      <c r="AW12" s="36" t="s">
        <v>73</v>
      </c>
      <c r="AX12" s="37" t="s">
        <v>73</v>
      </c>
      <c r="AY12" s="42" t="s">
        <v>73</v>
      </c>
      <c r="AZ12" s="37" t="s">
        <v>73</v>
      </c>
      <c r="BA12" s="37" t="s">
        <v>73</v>
      </c>
      <c r="BB12" s="37" t="s">
        <v>73</v>
      </c>
      <c r="BC12" s="114" t="s">
        <v>73</v>
      </c>
      <c r="BD12" s="37" t="s">
        <v>73</v>
      </c>
      <c r="BE12" s="37" t="s">
        <v>73</v>
      </c>
      <c r="BF12" s="37" t="s">
        <v>73</v>
      </c>
      <c r="BG12" s="37" t="s">
        <v>73</v>
      </c>
      <c r="BH12" s="42" t="s">
        <v>73</v>
      </c>
      <c r="BI12" s="37" t="s">
        <v>73</v>
      </c>
      <c r="BJ12" s="79" t="s">
        <v>73</v>
      </c>
      <c r="BK12" s="106" t="s">
        <v>73</v>
      </c>
      <c r="BL12" s="106" t="s">
        <v>73</v>
      </c>
      <c r="BM12" s="79" t="s">
        <v>73</v>
      </c>
      <c r="BN12" s="79" t="s">
        <v>73</v>
      </c>
      <c r="BO12" s="79" t="s">
        <v>73</v>
      </c>
      <c r="BP12" s="79" t="s">
        <v>73</v>
      </c>
      <c r="BQ12" s="106" t="s">
        <v>73</v>
      </c>
      <c r="BR12" s="79" t="s">
        <v>73</v>
      </c>
      <c r="BS12" s="79" t="s">
        <v>73</v>
      </c>
      <c r="BT12" s="79" t="s">
        <v>73</v>
      </c>
      <c r="BU12" s="107" t="s">
        <v>73</v>
      </c>
    </row>
    <row r="13" spans="1:73" customFormat="1" ht="14.25" customHeight="1" x14ac:dyDescent="0.45">
      <c r="A13" s="27">
        <v>2022</v>
      </c>
      <c r="B13" s="28">
        <v>11</v>
      </c>
      <c r="C13" s="28">
        <v>19</v>
      </c>
      <c r="D13" s="29">
        <v>0.50347222222222221</v>
      </c>
      <c r="E13" s="30">
        <v>5</v>
      </c>
      <c r="F13" s="31">
        <v>13.29673</v>
      </c>
      <c r="G13" s="32">
        <v>100.08253000000001</v>
      </c>
      <c r="H13" s="33">
        <v>9.3000000000000007</v>
      </c>
      <c r="I13" s="28">
        <v>3</v>
      </c>
      <c r="J13" s="34" t="s">
        <v>72</v>
      </c>
      <c r="K13" s="35">
        <v>1</v>
      </c>
      <c r="L13" s="654" t="s">
        <v>73</v>
      </c>
      <c r="M13" s="655" t="s">
        <v>73</v>
      </c>
      <c r="N13" s="656" t="s">
        <v>73</v>
      </c>
      <c r="O13" s="657" t="s">
        <v>73</v>
      </c>
      <c r="P13" s="655" t="s">
        <v>73</v>
      </c>
      <c r="Q13" s="658" t="s">
        <v>73</v>
      </c>
      <c r="R13" s="658" t="s">
        <v>73</v>
      </c>
      <c r="S13" s="659" t="s">
        <v>73</v>
      </c>
      <c r="T13" s="38">
        <v>3.2</v>
      </c>
      <c r="U13" s="33">
        <v>29.9</v>
      </c>
      <c r="V13" s="39">
        <v>29.831</v>
      </c>
      <c r="W13" s="80">
        <v>7.93</v>
      </c>
      <c r="X13" s="80"/>
      <c r="Y13" s="33">
        <v>25.2</v>
      </c>
      <c r="Z13" s="39">
        <v>26.577999999999999</v>
      </c>
      <c r="AA13" s="40">
        <v>5.2750000000000004</v>
      </c>
      <c r="AB13" s="37">
        <v>5.6139999999999999</v>
      </c>
      <c r="AC13" s="37">
        <f t="shared" si="0"/>
        <v>6.1819523000294172</v>
      </c>
      <c r="AD13" s="42">
        <v>7.5</v>
      </c>
      <c r="AE13" s="106">
        <v>0.71938325000000003</v>
      </c>
      <c r="AF13" s="79" t="s">
        <v>73</v>
      </c>
      <c r="AG13" s="107" t="s">
        <v>73</v>
      </c>
      <c r="AH13" s="42">
        <v>2211.1258701111392</v>
      </c>
      <c r="AI13" s="43">
        <v>7.8280040685758925</v>
      </c>
      <c r="AJ13" s="44">
        <v>7.7592491286908771</v>
      </c>
      <c r="AK13" s="37">
        <v>898.38248258630006</v>
      </c>
      <c r="AL13" s="37">
        <v>1933.2967091347468</v>
      </c>
      <c r="AM13" s="37">
        <v>115.87629089272036</v>
      </c>
      <c r="AN13" s="37">
        <v>23.60227076239423</v>
      </c>
      <c r="AO13" s="37">
        <v>3.02834625372377</v>
      </c>
      <c r="AP13" s="37">
        <v>1.974894765671581</v>
      </c>
      <c r="AQ13" s="45">
        <f t="shared" si="1"/>
        <v>2072.7752707898617</v>
      </c>
      <c r="AR13" s="44">
        <v>0.48399999999999999</v>
      </c>
      <c r="AS13" s="43">
        <v>66.536000000000001</v>
      </c>
      <c r="AT13" s="43">
        <v>0.71399999999999997</v>
      </c>
      <c r="AU13" s="43">
        <v>3.8540000000000001</v>
      </c>
      <c r="AV13" s="46">
        <v>3.355</v>
      </c>
      <c r="AW13" s="36" t="s">
        <v>73</v>
      </c>
      <c r="AX13" s="37" t="s">
        <v>73</v>
      </c>
      <c r="AY13" s="42" t="s">
        <v>73</v>
      </c>
      <c r="AZ13" s="37" t="s">
        <v>73</v>
      </c>
      <c r="BA13" s="37" t="s">
        <v>73</v>
      </c>
      <c r="BB13" s="37" t="s">
        <v>73</v>
      </c>
      <c r="BC13" s="114" t="s">
        <v>73</v>
      </c>
      <c r="BD13" s="37" t="s">
        <v>73</v>
      </c>
      <c r="BE13" s="37" t="s">
        <v>73</v>
      </c>
      <c r="BF13" s="37" t="s">
        <v>73</v>
      </c>
      <c r="BG13" s="37" t="s">
        <v>73</v>
      </c>
      <c r="BH13" s="42" t="s">
        <v>73</v>
      </c>
      <c r="BI13" s="37" t="s">
        <v>73</v>
      </c>
      <c r="BJ13" s="79" t="s">
        <v>73</v>
      </c>
      <c r="BK13" s="106" t="s">
        <v>73</v>
      </c>
      <c r="BL13" s="106" t="s">
        <v>73</v>
      </c>
      <c r="BM13" s="79" t="s">
        <v>73</v>
      </c>
      <c r="BN13" s="79" t="s">
        <v>73</v>
      </c>
      <c r="BO13" s="79" t="s">
        <v>73</v>
      </c>
      <c r="BP13" s="79" t="s">
        <v>73</v>
      </c>
      <c r="BQ13" s="106" t="s">
        <v>73</v>
      </c>
      <c r="BR13" s="79" t="s">
        <v>73</v>
      </c>
      <c r="BS13" s="79" t="s">
        <v>73</v>
      </c>
      <c r="BT13" s="79" t="s">
        <v>73</v>
      </c>
      <c r="BU13" s="107" t="s">
        <v>73</v>
      </c>
    </row>
    <row r="14" spans="1:73" customFormat="1" ht="14.25" customHeight="1" x14ac:dyDescent="0.45">
      <c r="A14" s="27">
        <v>2022</v>
      </c>
      <c r="B14" s="28">
        <v>11</v>
      </c>
      <c r="C14" s="28">
        <v>19</v>
      </c>
      <c r="D14" s="29">
        <v>0.50347222222222221</v>
      </c>
      <c r="E14" s="30">
        <v>5</v>
      </c>
      <c r="F14" s="31">
        <v>13.29673</v>
      </c>
      <c r="G14" s="32">
        <v>100.08253000000001</v>
      </c>
      <c r="H14" s="33">
        <v>9.3000000000000007</v>
      </c>
      <c r="I14" s="28">
        <v>3</v>
      </c>
      <c r="J14" s="34" t="s">
        <v>75</v>
      </c>
      <c r="K14" s="35">
        <v>4.5</v>
      </c>
      <c r="L14" s="654" t="s">
        <v>73</v>
      </c>
      <c r="M14" s="655" t="s">
        <v>73</v>
      </c>
      <c r="N14" s="656" t="s">
        <v>73</v>
      </c>
      <c r="O14" s="657" t="s">
        <v>73</v>
      </c>
      <c r="P14" s="655" t="s">
        <v>73</v>
      </c>
      <c r="Q14" s="658" t="s">
        <v>73</v>
      </c>
      <c r="R14" s="658" t="s">
        <v>73</v>
      </c>
      <c r="S14" s="659" t="s">
        <v>73</v>
      </c>
      <c r="T14" s="38"/>
      <c r="U14" s="33">
        <v>29.7</v>
      </c>
      <c r="V14" s="39">
        <v>28.922999999999998</v>
      </c>
      <c r="W14" s="80">
        <v>7.95</v>
      </c>
      <c r="X14" s="80"/>
      <c r="Y14" s="33">
        <v>26.8</v>
      </c>
      <c r="Z14" s="39">
        <v>30.597999999999999</v>
      </c>
      <c r="AA14" s="40">
        <v>3.8950000000000005</v>
      </c>
      <c r="AB14" s="37">
        <v>1.7649999999999999</v>
      </c>
      <c r="AC14" s="37">
        <f t="shared" si="0"/>
        <v>3.0169217303280909</v>
      </c>
      <c r="AD14" s="42">
        <v>10.4</v>
      </c>
      <c r="AE14" s="106" t="s">
        <v>73</v>
      </c>
      <c r="AF14" s="79" t="s">
        <v>73</v>
      </c>
      <c r="AG14" s="107" t="s">
        <v>73</v>
      </c>
      <c r="AH14" s="42">
        <v>2134.7264046001151</v>
      </c>
      <c r="AI14" s="43">
        <v>7.7491714122879509</v>
      </c>
      <c r="AJ14" s="44">
        <v>7.6939771470165912</v>
      </c>
      <c r="AK14" s="37">
        <v>983.28106213011495</v>
      </c>
      <c r="AL14" s="37">
        <v>1878.7765184749931</v>
      </c>
      <c r="AM14" s="37">
        <v>104.23467108142975</v>
      </c>
      <c r="AN14" s="37">
        <v>25.86440957456546</v>
      </c>
      <c r="AO14" s="37">
        <v>2.6240571068469896</v>
      </c>
      <c r="AP14" s="37">
        <v>1.7326135575625592</v>
      </c>
      <c r="AQ14" s="45">
        <f t="shared" si="1"/>
        <v>2008.8755991309883</v>
      </c>
      <c r="AR14" s="44">
        <v>0.38700000000000001</v>
      </c>
      <c r="AS14" s="43">
        <v>58.206000000000003</v>
      </c>
      <c r="AT14" s="43">
        <v>0.42799999999999999</v>
      </c>
      <c r="AU14" s="43">
        <v>2.4980000000000002</v>
      </c>
      <c r="AV14" s="46">
        <v>2.4980000000000002</v>
      </c>
      <c r="AW14" s="36" t="s">
        <v>73</v>
      </c>
      <c r="AX14" s="37" t="s">
        <v>73</v>
      </c>
      <c r="AY14" s="42" t="s">
        <v>73</v>
      </c>
      <c r="AZ14" s="37" t="s">
        <v>73</v>
      </c>
      <c r="BA14" s="37" t="s">
        <v>73</v>
      </c>
      <c r="BB14" s="37" t="s">
        <v>73</v>
      </c>
      <c r="BC14" s="114" t="s">
        <v>73</v>
      </c>
      <c r="BD14" s="37" t="s">
        <v>73</v>
      </c>
      <c r="BE14" s="37" t="s">
        <v>73</v>
      </c>
      <c r="BF14" s="37" t="s">
        <v>73</v>
      </c>
      <c r="BG14" s="37" t="s">
        <v>73</v>
      </c>
      <c r="BH14" s="42" t="s">
        <v>73</v>
      </c>
      <c r="BI14" s="37" t="s">
        <v>73</v>
      </c>
      <c r="BJ14" s="79" t="s">
        <v>73</v>
      </c>
      <c r="BK14" s="106" t="s">
        <v>73</v>
      </c>
      <c r="BL14" s="106" t="s">
        <v>73</v>
      </c>
      <c r="BM14" s="79" t="s">
        <v>73</v>
      </c>
      <c r="BN14" s="79" t="s">
        <v>73</v>
      </c>
      <c r="BO14" s="79" t="s">
        <v>73</v>
      </c>
      <c r="BP14" s="79" t="s">
        <v>73</v>
      </c>
      <c r="BQ14" s="106" t="s">
        <v>73</v>
      </c>
      <c r="BR14" s="79" t="s">
        <v>73</v>
      </c>
      <c r="BS14" s="79" t="s">
        <v>73</v>
      </c>
      <c r="BT14" s="79" t="s">
        <v>73</v>
      </c>
      <c r="BU14" s="107" t="s">
        <v>73</v>
      </c>
    </row>
    <row r="15" spans="1:73" customFormat="1" ht="14.25" customHeight="1" x14ac:dyDescent="0.45">
      <c r="A15" s="27">
        <v>2022</v>
      </c>
      <c r="B15" s="28">
        <v>11</v>
      </c>
      <c r="C15" s="28">
        <v>19</v>
      </c>
      <c r="D15" s="29">
        <v>0.50347222222222221</v>
      </c>
      <c r="E15" s="30">
        <v>5</v>
      </c>
      <c r="F15" s="31">
        <v>13.29673</v>
      </c>
      <c r="G15" s="32">
        <v>100.08253000000001</v>
      </c>
      <c r="H15" s="33">
        <v>9.3000000000000007</v>
      </c>
      <c r="I15" s="28">
        <v>3</v>
      </c>
      <c r="J15" s="34" t="s">
        <v>74</v>
      </c>
      <c r="K15" s="35">
        <v>8</v>
      </c>
      <c r="L15" s="654" t="s">
        <v>73</v>
      </c>
      <c r="M15" s="655" t="s">
        <v>73</v>
      </c>
      <c r="N15" s="656" t="s">
        <v>73</v>
      </c>
      <c r="O15" s="657" t="s">
        <v>73</v>
      </c>
      <c r="P15" s="655" t="s">
        <v>73</v>
      </c>
      <c r="Q15" s="658" t="s">
        <v>73</v>
      </c>
      <c r="R15" s="658" t="s">
        <v>73</v>
      </c>
      <c r="S15" s="659" t="s">
        <v>73</v>
      </c>
      <c r="T15" s="38"/>
      <c r="U15" s="33">
        <v>29.3</v>
      </c>
      <c r="V15" s="39">
        <v>28.88</v>
      </c>
      <c r="W15" s="80">
        <v>7.81</v>
      </c>
      <c r="X15" s="80"/>
      <c r="Y15" s="33">
        <v>29.2</v>
      </c>
      <c r="Z15" s="39">
        <v>30.675000000000001</v>
      </c>
      <c r="AA15" s="40">
        <v>1.9249999999999998</v>
      </c>
      <c r="AB15" s="37">
        <v>1.2050000000000001</v>
      </c>
      <c r="AC15" s="37">
        <f t="shared" si="0"/>
        <v>2.5564340402702208</v>
      </c>
      <c r="AD15" s="42">
        <v>8.4</v>
      </c>
      <c r="AE15" s="106" t="s">
        <v>73</v>
      </c>
      <c r="AF15" s="79" t="s">
        <v>73</v>
      </c>
      <c r="AG15" s="107" t="s">
        <v>73</v>
      </c>
      <c r="AH15" s="42">
        <v>2108.6846218938508</v>
      </c>
      <c r="AI15" s="43">
        <v>7.6692239864628755</v>
      </c>
      <c r="AJ15" s="44">
        <v>7.6159497566430634</v>
      </c>
      <c r="AK15" s="37">
        <v>1184.3511868831783</v>
      </c>
      <c r="AL15" s="37">
        <v>1892.6347649906552</v>
      </c>
      <c r="AM15" s="37">
        <v>87.789885892120182</v>
      </c>
      <c r="AN15" s="37">
        <v>31.172971303170158</v>
      </c>
      <c r="AO15" s="37">
        <v>2.2073290631672413</v>
      </c>
      <c r="AP15" s="37">
        <v>1.4576640766497928</v>
      </c>
      <c r="AQ15" s="45">
        <f t="shared" si="1"/>
        <v>2011.5976221859455</v>
      </c>
      <c r="AR15" s="44">
        <v>0.45200000000000001</v>
      </c>
      <c r="AS15" s="43">
        <v>53.685000000000002</v>
      </c>
      <c r="AT15" s="43">
        <v>3.9969999999999999</v>
      </c>
      <c r="AU15" s="43">
        <v>1.7130000000000001</v>
      </c>
      <c r="AV15" s="46">
        <v>2.9980000000000002</v>
      </c>
      <c r="AW15" s="36" t="s">
        <v>73</v>
      </c>
      <c r="AX15" s="37" t="s">
        <v>73</v>
      </c>
      <c r="AY15" s="42" t="s">
        <v>73</v>
      </c>
      <c r="AZ15" s="37" t="s">
        <v>73</v>
      </c>
      <c r="BA15" s="37" t="s">
        <v>73</v>
      </c>
      <c r="BB15" s="37" t="s">
        <v>73</v>
      </c>
      <c r="BC15" s="114" t="s">
        <v>73</v>
      </c>
      <c r="BD15" s="37" t="s">
        <v>73</v>
      </c>
      <c r="BE15" s="37" t="s">
        <v>73</v>
      </c>
      <c r="BF15" s="37" t="s">
        <v>73</v>
      </c>
      <c r="BG15" s="37" t="s">
        <v>73</v>
      </c>
      <c r="BH15" s="42" t="s">
        <v>73</v>
      </c>
      <c r="BI15" s="37" t="s">
        <v>73</v>
      </c>
      <c r="BJ15" s="79" t="s">
        <v>73</v>
      </c>
      <c r="BK15" s="106" t="s">
        <v>73</v>
      </c>
      <c r="BL15" s="106" t="s">
        <v>73</v>
      </c>
      <c r="BM15" s="79" t="s">
        <v>73</v>
      </c>
      <c r="BN15" s="79" t="s">
        <v>73</v>
      </c>
      <c r="BO15" s="79" t="s">
        <v>73</v>
      </c>
      <c r="BP15" s="79" t="s">
        <v>73</v>
      </c>
      <c r="BQ15" s="106" t="s">
        <v>73</v>
      </c>
      <c r="BR15" s="79" t="s">
        <v>73</v>
      </c>
      <c r="BS15" s="79" t="s">
        <v>73</v>
      </c>
      <c r="BT15" s="79" t="s">
        <v>73</v>
      </c>
      <c r="BU15" s="107" t="s">
        <v>73</v>
      </c>
    </row>
    <row r="16" spans="1:73" customFormat="1" ht="14.25" customHeight="1" x14ac:dyDescent="0.45">
      <c r="A16" s="27">
        <v>2022</v>
      </c>
      <c r="B16" s="28">
        <v>11</v>
      </c>
      <c r="C16" s="28">
        <v>19</v>
      </c>
      <c r="D16" s="29">
        <v>0.57986111111111105</v>
      </c>
      <c r="E16" s="30">
        <v>6</v>
      </c>
      <c r="F16" s="31">
        <v>13.335979999999999</v>
      </c>
      <c r="G16" s="32">
        <v>100.00149</v>
      </c>
      <c r="H16" s="33">
        <v>2.8</v>
      </c>
      <c r="I16" s="28">
        <v>1</v>
      </c>
      <c r="J16" s="34" t="s">
        <v>72</v>
      </c>
      <c r="K16" s="35">
        <v>1</v>
      </c>
      <c r="L16" s="654" t="s">
        <v>73</v>
      </c>
      <c r="M16" s="655" t="s">
        <v>73</v>
      </c>
      <c r="N16" s="656" t="s">
        <v>73</v>
      </c>
      <c r="O16" s="657" t="s">
        <v>73</v>
      </c>
      <c r="P16" s="655" t="s">
        <v>73</v>
      </c>
      <c r="Q16" s="658" t="s">
        <v>73</v>
      </c>
      <c r="R16" s="658" t="s">
        <v>73</v>
      </c>
      <c r="S16" s="659" t="s">
        <v>73</v>
      </c>
      <c r="T16" s="38">
        <v>0.8</v>
      </c>
      <c r="U16" s="33">
        <v>30.6</v>
      </c>
      <c r="V16" s="39">
        <v>30.491</v>
      </c>
      <c r="W16" s="80">
        <v>7.94</v>
      </c>
      <c r="X16" s="80"/>
      <c r="Y16" s="33">
        <v>12</v>
      </c>
      <c r="Z16" s="39">
        <v>20.475999999999999</v>
      </c>
      <c r="AA16" s="40">
        <v>7.6400000000000006</v>
      </c>
      <c r="AB16" s="37">
        <v>6.8129999999999997</v>
      </c>
      <c r="AC16" s="37">
        <f t="shared" si="0"/>
        <v>7.1678893364211786</v>
      </c>
      <c r="AD16" s="42">
        <v>12.42</v>
      </c>
      <c r="AE16" s="106">
        <v>0.50635249999999998</v>
      </c>
      <c r="AF16" s="79" t="s">
        <v>73</v>
      </c>
      <c r="AG16" s="107" t="s">
        <v>73</v>
      </c>
      <c r="AH16" s="42">
        <v>2515.0684185932405</v>
      </c>
      <c r="AI16" s="43">
        <v>7.8421700561991772</v>
      </c>
      <c r="AJ16" s="44">
        <v>7.764778699617068</v>
      </c>
      <c r="AK16" s="37">
        <v>1094.5493943755603</v>
      </c>
      <c r="AL16" s="37">
        <v>2247.13012726342</v>
      </c>
      <c r="AM16" s="37">
        <v>117.13164188343978</v>
      </c>
      <c r="AN16" s="37">
        <v>29.186024873315702</v>
      </c>
      <c r="AO16" s="37">
        <v>3.2406817561962806</v>
      </c>
      <c r="AP16" s="37">
        <v>2.0501392198599291</v>
      </c>
      <c r="AQ16" s="45">
        <f t="shared" si="1"/>
        <v>2393.4477940201755</v>
      </c>
      <c r="AR16" s="44">
        <v>1.0660000000000001</v>
      </c>
      <c r="AS16" s="43">
        <v>106.622</v>
      </c>
      <c r="AT16" s="43">
        <v>0.999</v>
      </c>
      <c r="AU16" s="43">
        <v>3.8540000000000001</v>
      </c>
      <c r="AV16" s="46">
        <v>10.564</v>
      </c>
      <c r="AW16" s="36" t="s">
        <v>73</v>
      </c>
      <c r="AX16" s="37" t="s">
        <v>73</v>
      </c>
      <c r="AY16" s="42" t="s">
        <v>73</v>
      </c>
      <c r="AZ16" s="37" t="s">
        <v>73</v>
      </c>
      <c r="BA16" s="37" t="s">
        <v>73</v>
      </c>
      <c r="BB16" s="37" t="s">
        <v>73</v>
      </c>
      <c r="BC16" s="114" t="s">
        <v>73</v>
      </c>
      <c r="BD16" s="37" t="s">
        <v>73</v>
      </c>
      <c r="BE16" s="37" t="s">
        <v>73</v>
      </c>
      <c r="BF16" s="37" t="s">
        <v>73</v>
      </c>
      <c r="BG16" s="37" t="s">
        <v>73</v>
      </c>
      <c r="BH16" s="42" t="s">
        <v>73</v>
      </c>
      <c r="BI16" s="37" t="s">
        <v>73</v>
      </c>
      <c r="BJ16" s="79" t="s">
        <v>73</v>
      </c>
      <c r="BK16" s="106" t="s">
        <v>73</v>
      </c>
      <c r="BL16" s="106" t="s">
        <v>73</v>
      </c>
      <c r="BM16" s="79" t="s">
        <v>73</v>
      </c>
      <c r="BN16" s="79" t="s">
        <v>73</v>
      </c>
      <c r="BO16" s="79" t="s">
        <v>73</v>
      </c>
      <c r="BP16" s="79" t="s">
        <v>73</v>
      </c>
      <c r="BQ16" s="106" t="s">
        <v>73</v>
      </c>
      <c r="BR16" s="79" t="s">
        <v>73</v>
      </c>
      <c r="BS16" s="79" t="s">
        <v>73</v>
      </c>
      <c r="BT16" s="79" t="s">
        <v>73</v>
      </c>
      <c r="BU16" s="107" t="s">
        <v>73</v>
      </c>
    </row>
    <row r="17" spans="1:73" customFormat="1" ht="14.25" customHeight="1" x14ac:dyDescent="0.45">
      <c r="A17" s="27">
        <v>2022</v>
      </c>
      <c r="B17" s="28">
        <v>11</v>
      </c>
      <c r="C17" s="28">
        <v>19</v>
      </c>
      <c r="D17" s="29">
        <v>0.60138888888888886</v>
      </c>
      <c r="E17" s="30">
        <v>7</v>
      </c>
      <c r="F17" s="31">
        <v>13.3674</v>
      </c>
      <c r="G17" s="32">
        <v>99.996719999999996</v>
      </c>
      <c r="H17" s="33">
        <v>7</v>
      </c>
      <c r="I17" s="28">
        <v>3</v>
      </c>
      <c r="J17" s="34" t="s">
        <v>72</v>
      </c>
      <c r="K17" s="35">
        <v>1</v>
      </c>
      <c r="L17" s="654" t="s">
        <v>73</v>
      </c>
      <c r="M17" s="655" t="s">
        <v>73</v>
      </c>
      <c r="N17" s="656" t="s">
        <v>73</v>
      </c>
      <c r="O17" s="657" t="s">
        <v>73</v>
      </c>
      <c r="P17" s="655" t="s">
        <v>73</v>
      </c>
      <c r="Q17" s="658" t="s">
        <v>73</v>
      </c>
      <c r="R17" s="658" t="s">
        <v>73</v>
      </c>
      <c r="S17" s="659" t="s">
        <v>73</v>
      </c>
      <c r="T17" s="38">
        <v>0.8</v>
      </c>
      <c r="U17" s="33">
        <v>30.1</v>
      </c>
      <c r="V17" s="39">
        <v>30.300999999999998</v>
      </c>
      <c r="W17" s="80">
        <v>7.78</v>
      </c>
      <c r="X17" s="80"/>
      <c r="Y17" s="33">
        <v>14.2</v>
      </c>
      <c r="Z17" s="39">
        <v>19.701000000000001</v>
      </c>
      <c r="AA17" s="40">
        <v>5.79</v>
      </c>
      <c r="AB17" s="37">
        <v>4.0490000000000004</v>
      </c>
      <c r="AC17" s="37">
        <f t="shared" si="0"/>
        <v>4.8950536662069766</v>
      </c>
      <c r="AD17" s="42">
        <v>20.25</v>
      </c>
      <c r="AE17" s="106">
        <v>0.66380850000000002</v>
      </c>
      <c r="AF17" s="79" t="s">
        <v>73</v>
      </c>
      <c r="AG17" s="107" t="s">
        <v>73</v>
      </c>
      <c r="AH17" s="42">
        <v>2538.6950339697783</v>
      </c>
      <c r="AI17" s="43">
        <v>7.6227433155364084</v>
      </c>
      <c r="AJ17" s="44">
        <v>7.5552748323539332</v>
      </c>
      <c r="AK17" s="37">
        <v>1884.1630181502308</v>
      </c>
      <c r="AL17" s="37">
        <v>2370.3100793400695</v>
      </c>
      <c r="AM17" s="37">
        <v>73.974379314677677</v>
      </c>
      <c r="AN17" s="37">
        <v>50.659335208310971</v>
      </c>
      <c r="AO17" s="37">
        <v>2.0596331544656352</v>
      </c>
      <c r="AP17" s="37">
        <v>1.2959710975285683</v>
      </c>
      <c r="AQ17" s="45">
        <f t="shared" si="1"/>
        <v>2494.9437938630581</v>
      </c>
      <c r="AR17" s="44">
        <v>1.0329999999999999</v>
      </c>
      <c r="AS17" s="43">
        <v>130.11699999999999</v>
      </c>
      <c r="AT17" s="43">
        <v>1.2130000000000001</v>
      </c>
      <c r="AU17" s="43">
        <v>6.5670000000000002</v>
      </c>
      <c r="AV17" s="46">
        <v>19.129000000000001</v>
      </c>
      <c r="AW17" s="36" t="s">
        <v>73</v>
      </c>
      <c r="AX17" s="37" t="s">
        <v>73</v>
      </c>
      <c r="AY17" s="42">
        <v>1.6029765162864569</v>
      </c>
      <c r="AZ17" s="37">
        <v>0.53190774296081522</v>
      </c>
      <c r="BA17" s="37">
        <v>9.3604227455400242</v>
      </c>
      <c r="BB17" s="37">
        <v>0.33024142839063342</v>
      </c>
      <c r="BC17" s="114">
        <v>10.29715580111321</v>
      </c>
      <c r="BD17" s="37">
        <v>1926.4557739557736</v>
      </c>
      <c r="BE17" s="37">
        <v>553.93004388881468</v>
      </c>
      <c r="BF17" s="37">
        <v>9.9699690849300138E-2</v>
      </c>
      <c r="BG17" s="37">
        <v>0.42</v>
      </c>
      <c r="BH17" s="42">
        <v>0.10249999999999999</v>
      </c>
      <c r="BI17" s="37">
        <v>9.7600000000000016</v>
      </c>
      <c r="BJ17" s="79">
        <v>90.138999999999982</v>
      </c>
      <c r="BK17" s="104">
        <v>1.2355007469803509E-3</v>
      </c>
      <c r="BL17" s="104">
        <v>18.55957493199573</v>
      </c>
      <c r="BM17" s="74">
        <v>79.882879041212718</v>
      </c>
      <c r="BN17" s="74">
        <v>33.40674056952053</v>
      </c>
      <c r="BO17" s="74">
        <v>104.06425743598406</v>
      </c>
      <c r="BP17" s="74">
        <v>318.01659191010162</v>
      </c>
      <c r="BQ17" s="104">
        <v>6.5260174949753331</v>
      </c>
      <c r="BR17" s="74">
        <v>21.325346827773771</v>
      </c>
      <c r="BS17" s="74">
        <v>52.765759181436138</v>
      </c>
      <c r="BT17" s="74">
        <v>6.4813821965840974</v>
      </c>
      <c r="BU17" s="105">
        <v>138.6052341364099</v>
      </c>
    </row>
    <row r="18" spans="1:73" customFormat="1" ht="14.25" customHeight="1" x14ac:dyDescent="0.45">
      <c r="A18" s="27">
        <v>2022</v>
      </c>
      <c r="B18" s="28">
        <v>11</v>
      </c>
      <c r="C18" s="28">
        <v>19</v>
      </c>
      <c r="D18" s="29">
        <v>0.60138888888888886</v>
      </c>
      <c r="E18" s="30">
        <v>7</v>
      </c>
      <c r="F18" s="31">
        <v>13.3674</v>
      </c>
      <c r="G18" s="32">
        <v>99.996719999999996</v>
      </c>
      <c r="H18" s="33">
        <v>7</v>
      </c>
      <c r="I18" s="28">
        <v>3</v>
      </c>
      <c r="J18" s="34" t="s">
        <v>75</v>
      </c>
      <c r="K18" s="35">
        <v>3.5</v>
      </c>
      <c r="L18" s="654" t="s">
        <v>73</v>
      </c>
      <c r="M18" s="655" t="s">
        <v>73</v>
      </c>
      <c r="N18" s="656" t="s">
        <v>73</v>
      </c>
      <c r="O18" s="657" t="s">
        <v>73</v>
      </c>
      <c r="P18" s="655" t="s">
        <v>73</v>
      </c>
      <c r="Q18" s="658" t="s">
        <v>73</v>
      </c>
      <c r="R18" s="658" t="s">
        <v>73</v>
      </c>
      <c r="S18" s="659" t="s">
        <v>73</v>
      </c>
      <c r="T18" s="38"/>
      <c r="U18" s="33">
        <v>30.2</v>
      </c>
      <c r="V18" s="39">
        <v>30.100999999999999</v>
      </c>
      <c r="W18" s="80">
        <v>7.77</v>
      </c>
      <c r="X18" s="80"/>
      <c r="Y18" s="33">
        <v>14.3</v>
      </c>
      <c r="Z18" s="39">
        <v>26.437000000000001</v>
      </c>
      <c r="AA18" s="40">
        <v>5.1400000000000006</v>
      </c>
      <c r="AB18" s="37">
        <v>2.8660000000000001</v>
      </c>
      <c r="AC18" s="37">
        <f t="shared" si="0"/>
        <v>3.9222734209597254</v>
      </c>
      <c r="AD18" s="42">
        <v>17.170000000000002</v>
      </c>
      <c r="AE18" s="106" t="s">
        <v>73</v>
      </c>
      <c r="AF18" s="79" t="s">
        <v>73</v>
      </c>
      <c r="AG18" s="107" t="s">
        <v>73</v>
      </c>
      <c r="AH18" s="42">
        <v>2354.8301800604131</v>
      </c>
      <c r="AI18" s="43">
        <v>7.6334867857566993</v>
      </c>
      <c r="AJ18" s="44">
        <v>7.5658979587625916</v>
      </c>
      <c r="AK18" s="37">
        <v>1568.4855196330714</v>
      </c>
      <c r="AL18" s="37">
        <v>2157.3426741424523</v>
      </c>
      <c r="AM18" s="37">
        <v>83.343602727646797</v>
      </c>
      <c r="AN18" s="37">
        <v>40.977196825417273</v>
      </c>
      <c r="AO18" s="37">
        <v>2.1823146373761921</v>
      </c>
      <c r="AP18" s="37">
        <v>1.423534820403163</v>
      </c>
      <c r="AQ18" s="45">
        <f t="shared" si="1"/>
        <v>2281.6634736955161</v>
      </c>
      <c r="AR18" s="44">
        <v>1.0980000000000001</v>
      </c>
      <c r="AS18" s="43">
        <v>109.79</v>
      </c>
      <c r="AT18" s="43">
        <v>0.92800000000000005</v>
      </c>
      <c r="AU18" s="43">
        <v>5.282</v>
      </c>
      <c r="AV18" s="46">
        <v>12.491</v>
      </c>
      <c r="AW18" s="36" t="s">
        <v>73</v>
      </c>
      <c r="AX18" s="37" t="s">
        <v>73</v>
      </c>
      <c r="AY18" s="42" t="s">
        <v>73</v>
      </c>
      <c r="AZ18" s="37" t="s">
        <v>73</v>
      </c>
      <c r="BA18" s="37" t="s">
        <v>73</v>
      </c>
      <c r="BB18" s="37" t="s">
        <v>73</v>
      </c>
      <c r="BC18" s="114" t="s">
        <v>73</v>
      </c>
      <c r="BD18" s="37" t="s">
        <v>73</v>
      </c>
      <c r="BE18" s="37" t="s">
        <v>73</v>
      </c>
      <c r="BF18" s="37" t="s">
        <v>73</v>
      </c>
      <c r="BG18" s="37" t="s">
        <v>73</v>
      </c>
      <c r="BH18" s="42" t="s">
        <v>73</v>
      </c>
      <c r="BI18" s="37" t="s">
        <v>73</v>
      </c>
      <c r="BJ18" s="79" t="s">
        <v>73</v>
      </c>
      <c r="BK18" s="106" t="s">
        <v>73</v>
      </c>
      <c r="BL18" s="106" t="s">
        <v>73</v>
      </c>
      <c r="BM18" s="79" t="s">
        <v>73</v>
      </c>
      <c r="BN18" s="79" t="s">
        <v>73</v>
      </c>
      <c r="BO18" s="79" t="s">
        <v>73</v>
      </c>
      <c r="BP18" s="79" t="s">
        <v>73</v>
      </c>
      <c r="BQ18" s="106" t="s">
        <v>73</v>
      </c>
      <c r="BR18" s="79" t="s">
        <v>73</v>
      </c>
      <c r="BS18" s="79" t="s">
        <v>73</v>
      </c>
      <c r="BT18" s="79" t="s">
        <v>73</v>
      </c>
      <c r="BU18" s="107" t="s">
        <v>73</v>
      </c>
    </row>
    <row r="19" spans="1:73" customFormat="1" ht="14.25" customHeight="1" x14ac:dyDescent="0.45">
      <c r="A19" s="27">
        <v>2022</v>
      </c>
      <c r="B19" s="28">
        <v>11</v>
      </c>
      <c r="C19" s="28">
        <v>19</v>
      </c>
      <c r="D19" s="29">
        <v>0.60138888888888886</v>
      </c>
      <c r="E19" s="30">
        <v>7</v>
      </c>
      <c r="F19" s="31">
        <v>13.3674</v>
      </c>
      <c r="G19" s="32">
        <v>99.996719999999996</v>
      </c>
      <c r="H19" s="33">
        <v>7</v>
      </c>
      <c r="I19" s="28">
        <v>3</v>
      </c>
      <c r="J19" s="34" t="s">
        <v>74</v>
      </c>
      <c r="K19" s="35">
        <v>6</v>
      </c>
      <c r="L19" s="654" t="s">
        <v>73</v>
      </c>
      <c r="M19" s="655" t="s">
        <v>73</v>
      </c>
      <c r="N19" s="656" t="s">
        <v>73</v>
      </c>
      <c r="O19" s="657" t="s">
        <v>73</v>
      </c>
      <c r="P19" s="655" t="s">
        <v>73</v>
      </c>
      <c r="Q19" s="658" t="s">
        <v>73</v>
      </c>
      <c r="R19" s="658" t="s">
        <v>73</v>
      </c>
      <c r="S19" s="659" t="s">
        <v>73</v>
      </c>
      <c r="T19" s="38"/>
      <c r="U19" s="33">
        <v>30</v>
      </c>
      <c r="V19" s="39">
        <v>30.058</v>
      </c>
      <c r="W19" s="80">
        <v>7.67</v>
      </c>
      <c r="X19" s="80"/>
      <c r="Y19" s="33">
        <v>25.4</v>
      </c>
      <c r="Z19" s="39">
        <v>26.666</v>
      </c>
      <c r="AA19" s="40">
        <v>3.5249999999999999</v>
      </c>
      <c r="AB19" s="37">
        <v>2.6080000000000001</v>
      </c>
      <c r="AC19" s="37">
        <f t="shared" si="0"/>
        <v>3.7101201637544921</v>
      </c>
      <c r="AD19" s="42">
        <v>14.6</v>
      </c>
      <c r="AE19" s="106" t="s">
        <v>73</v>
      </c>
      <c r="AF19" s="79" t="s">
        <v>73</v>
      </c>
      <c r="AG19" s="107" t="s">
        <v>73</v>
      </c>
      <c r="AH19" s="42">
        <v>2211.5833843393821</v>
      </c>
      <c r="AI19" s="43">
        <v>7.5963213133773477</v>
      </c>
      <c r="AJ19" s="44">
        <v>7.5303243800196844</v>
      </c>
      <c r="AK19" s="37">
        <v>1603.8947384928128</v>
      </c>
      <c r="AL19" s="37">
        <v>2037.0102479194693</v>
      </c>
      <c r="AM19" s="37">
        <v>72.85975644468401</v>
      </c>
      <c r="AN19" s="37">
        <v>41.896554744938385</v>
      </c>
      <c r="AO19" s="37">
        <v>1.9031273269819742</v>
      </c>
      <c r="AP19" s="37">
        <v>1.2425485040986168</v>
      </c>
      <c r="AQ19" s="45">
        <f t="shared" si="1"/>
        <v>2151.7665591090918</v>
      </c>
      <c r="AR19" s="44">
        <v>0.93600000000000005</v>
      </c>
      <c r="AS19" s="43">
        <v>80.313000000000002</v>
      </c>
      <c r="AT19" s="43">
        <v>0.999</v>
      </c>
      <c r="AU19" s="43">
        <v>5.4249999999999998</v>
      </c>
      <c r="AV19" s="46">
        <v>5.782</v>
      </c>
      <c r="AW19" s="36" t="s">
        <v>73</v>
      </c>
      <c r="AX19" s="37" t="s">
        <v>73</v>
      </c>
      <c r="AY19" s="42" t="s">
        <v>73</v>
      </c>
      <c r="AZ19" s="37" t="s">
        <v>73</v>
      </c>
      <c r="BA19" s="37" t="s">
        <v>73</v>
      </c>
      <c r="BB19" s="37" t="s">
        <v>73</v>
      </c>
      <c r="BC19" s="114" t="s">
        <v>73</v>
      </c>
      <c r="BD19" s="37" t="s">
        <v>73</v>
      </c>
      <c r="BE19" s="37" t="s">
        <v>73</v>
      </c>
      <c r="BF19" s="37" t="s">
        <v>73</v>
      </c>
      <c r="BG19" s="37" t="s">
        <v>73</v>
      </c>
      <c r="BH19" s="42" t="s">
        <v>73</v>
      </c>
      <c r="BI19" s="37" t="s">
        <v>73</v>
      </c>
      <c r="BJ19" s="79" t="s">
        <v>73</v>
      </c>
      <c r="BK19" s="106" t="s">
        <v>73</v>
      </c>
      <c r="BL19" s="106" t="s">
        <v>73</v>
      </c>
      <c r="BM19" s="79" t="s">
        <v>73</v>
      </c>
      <c r="BN19" s="79" t="s">
        <v>73</v>
      </c>
      <c r="BO19" s="79" t="s">
        <v>73</v>
      </c>
      <c r="BP19" s="79" t="s">
        <v>73</v>
      </c>
      <c r="BQ19" s="106" t="s">
        <v>73</v>
      </c>
      <c r="BR19" s="79" t="s">
        <v>73</v>
      </c>
      <c r="BS19" s="79" t="s">
        <v>73</v>
      </c>
      <c r="BT19" s="79" t="s">
        <v>73</v>
      </c>
      <c r="BU19" s="107" t="s">
        <v>73</v>
      </c>
    </row>
    <row r="20" spans="1:73" customFormat="1" ht="14.25" customHeight="1" x14ac:dyDescent="0.45">
      <c r="A20" s="27">
        <v>2022</v>
      </c>
      <c r="B20" s="28">
        <v>11</v>
      </c>
      <c r="C20" s="28">
        <v>19</v>
      </c>
      <c r="D20" s="29">
        <v>0.43263888888888885</v>
      </c>
      <c r="E20" s="30">
        <v>8</v>
      </c>
      <c r="F20" s="31">
        <v>13.24471</v>
      </c>
      <c r="G20" s="32">
        <v>100.13491</v>
      </c>
      <c r="H20" s="33">
        <v>13.5</v>
      </c>
      <c r="I20" s="28">
        <v>3</v>
      </c>
      <c r="J20" s="34" t="s">
        <v>72</v>
      </c>
      <c r="K20" s="35">
        <v>1</v>
      </c>
      <c r="L20" s="654" t="s">
        <v>73</v>
      </c>
      <c r="M20" s="655" t="s">
        <v>73</v>
      </c>
      <c r="N20" s="656" t="s">
        <v>73</v>
      </c>
      <c r="O20" s="657" t="s">
        <v>73</v>
      </c>
      <c r="P20" s="655" t="s">
        <v>73</v>
      </c>
      <c r="Q20" s="658" t="s">
        <v>73</v>
      </c>
      <c r="R20" s="658" t="s">
        <v>73</v>
      </c>
      <c r="S20" s="659" t="s">
        <v>73</v>
      </c>
      <c r="T20" s="38">
        <v>4.0999999999999996</v>
      </c>
      <c r="U20" s="33">
        <v>29.4</v>
      </c>
      <c r="V20" s="39"/>
      <c r="W20" s="80">
        <v>8.1</v>
      </c>
      <c r="X20" s="80"/>
      <c r="Y20" s="33">
        <v>26.9</v>
      </c>
      <c r="Z20" s="39"/>
      <c r="AA20" s="40"/>
      <c r="AB20" s="37" t="s">
        <v>73</v>
      </c>
      <c r="AC20" s="37" t="s">
        <v>73</v>
      </c>
      <c r="AD20" s="42" t="s">
        <v>73</v>
      </c>
      <c r="AE20" s="106" t="s">
        <v>73</v>
      </c>
      <c r="AF20" s="79" t="s">
        <v>73</v>
      </c>
      <c r="AG20" s="107" t="s">
        <v>73</v>
      </c>
      <c r="AH20" s="42" t="s">
        <v>73</v>
      </c>
      <c r="AI20" s="43" t="s">
        <v>73</v>
      </c>
      <c r="AJ20" s="44" t="s">
        <v>73</v>
      </c>
      <c r="AK20" s="37" t="s">
        <v>73</v>
      </c>
      <c r="AL20" s="37" t="s">
        <v>73</v>
      </c>
      <c r="AM20" s="37" t="s">
        <v>73</v>
      </c>
      <c r="AN20" s="37" t="s">
        <v>73</v>
      </c>
      <c r="AO20" s="37" t="s">
        <v>73</v>
      </c>
      <c r="AP20" s="37" t="s">
        <v>73</v>
      </c>
      <c r="AQ20" s="45" t="s">
        <v>73</v>
      </c>
      <c r="AR20" s="44" t="s">
        <v>73</v>
      </c>
      <c r="AS20" s="43" t="s">
        <v>73</v>
      </c>
      <c r="AT20" s="43" t="s">
        <v>73</v>
      </c>
      <c r="AU20" s="43" t="s">
        <v>73</v>
      </c>
      <c r="AV20" s="46" t="s">
        <v>73</v>
      </c>
      <c r="AW20" s="36" t="s">
        <v>73</v>
      </c>
      <c r="AX20" s="37" t="s">
        <v>73</v>
      </c>
      <c r="AY20" s="42" t="s">
        <v>73</v>
      </c>
      <c r="AZ20" s="37" t="s">
        <v>73</v>
      </c>
      <c r="BA20" s="37" t="s">
        <v>73</v>
      </c>
      <c r="BB20" s="37" t="s">
        <v>73</v>
      </c>
      <c r="BC20" s="114" t="s">
        <v>73</v>
      </c>
      <c r="BD20" s="37" t="s">
        <v>73</v>
      </c>
      <c r="BE20" s="37" t="s">
        <v>73</v>
      </c>
      <c r="BF20" s="37" t="s">
        <v>73</v>
      </c>
      <c r="BG20" s="37" t="s">
        <v>73</v>
      </c>
      <c r="BH20" s="42" t="s">
        <v>73</v>
      </c>
      <c r="BI20" s="37" t="s">
        <v>73</v>
      </c>
      <c r="BJ20" s="79" t="s">
        <v>73</v>
      </c>
      <c r="BK20" s="106" t="s">
        <v>73</v>
      </c>
      <c r="BL20" s="106" t="s">
        <v>73</v>
      </c>
      <c r="BM20" s="79" t="s">
        <v>73</v>
      </c>
      <c r="BN20" s="79" t="s">
        <v>73</v>
      </c>
      <c r="BO20" s="79" t="s">
        <v>73</v>
      </c>
      <c r="BP20" s="79" t="s">
        <v>73</v>
      </c>
      <c r="BQ20" s="106" t="s">
        <v>73</v>
      </c>
      <c r="BR20" s="79" t="s">
        <v>73</v>
      </c>
      <c r="BS20" s="79" t="s">
        <v>73</v>
      </c>
      <c r="BT20" s="79" t="s">
        <v>73</v>
      </c>
      <c r="BU20" s="107" t="s">
        <v>73</v>
      </c>
    </row>
    <row r="21" spans="1:73" customFormat="1" ht="14.25" customHeight="1" x14ac:dyDescent="0.45">
      <c r="A21" s="27">
        <v>2022</v>
      </c>
      <c r="B21" s="28">
        <v>11</v>
      </c>
      <c r="C21" s="28">
        <v>19</v>
      </c>
      <c r="D21" s="29">
        <v>0.43263888888888885</v>
      </c>
      <c r="E21" s="30">
        <v>8</v>
      </c>
      <c r="F21" s="31">
        <v>13.24471</v>
      </c>
      <c r="G21" s="32">
        <v>100.13491</v>
      </c>
      <c r="H21" s="33">
        <v>13.5</v>
      </c>
      <c r="I21" s="28">
        <v>3</v>
      </c>
      <c r="J21" s="34" t="s">
        <v>75</v>
      </c>
      <c r="K21" s="35">
        <v>6.5</v>
      </c>
      <c r="L21" s="654" t="s">
        <v>73</v>
      </c>
      <c r="M21" s="655" t="s">
        <v>73</v>
      </c>
      <c r="N21" s="656" t="s">
        <v>73</v>
      </c>
      <c r="O21" s="657" t="s">
        <v>73</v>
      </c>
      <c r="P21" s="655" t="s">
        <v>73</v>
      </c>
      <c r="Q21" s="658" t="s">
        <v>73</v>
      </c>
      <c r="R21" s="658" t="s">
        <v>73</v>
      </c>
      <c r="S21" s="659" t="s">
        <v>73</v>
      </c>
      <c r="T21" s="38"/>
      <c r="U21" s="33">
        <v>29.4</v>
      </c>
      <c r="V21" s="39"/>
      <c r="W21" s="80">
        <v>8.1</v>
      </c>
      <c r="X21" s="80"/>
      <c r="Y21" s="33">
        <v>27.01</v>
      </c>
      <c r="Z21" s="39"/>
      <c r="AA21" s="40"/>
      <c r="AB21" s="37" t="s">
        <v>73</v>
      </c>
      <c r="AC21" s="37" t="s">
        <v>73</v>
      </c>
      <c r="AD21" s="42" t="s">
        <v>73</v>
      </c>
      <c r="AE21" s="106" t="s">
        <v>73</v>
      </c>
      <c r="AF21" s="79" t="s">
        <v>73</v>
      </c>
      <c r="AG21" s="107" t="s">
        <v>73</v>
      </c>
      <c r="AH21" s="42" t="s">
        <v>73</v>
      </c>
      <c r="AI21" s="43" t="s">
        <v>73</v>
      </c>
      <c r="AJ21" s="44" t="s">
        <v>73</v>
      </c>
      <c r="AK21" s="37" t="s">
        <v>73</v>
      </c>
      <c r="AL21" s="37" t="s">
        <v>73</v>
      </c>
      <c r="AM21" s="37" t="s">
        <v>73</v>
      </c>
      <c r="AN21" s="37" t="s">
        <v>73</v>
      </c>
      <c r="AO21" s="37" t="s">
        <v>73</v>
      </c>
      <c r="AP21" s="37" t="s">
        <v>73</v>
      </c>
      <c r="AQ21" s="45" t="s">
        <v>73</v>
      </c>
      <c r="AR21" s="44" t="s">
        <v>73</v>
      </c>
      <c r="AS21" s="43" t="s">
        <v>73</v>
      </c>
      <c r="AT21" s="43" t="s">
        <v>73</v>
      </c>
      <c r="AU21" s="43" t="s">
        <v>73</v>
      </c>
      <c r="AV21" s="46" t="s">
        <v>73</v>
      </c>
      <c r="AW21" s="36" t="s">
        <v>73</v>
      </c>
      <c r="AX21" s="37" t="s">
        <v>73</v>
      </c>
      <c r="AY21" s="42" t="s">
        <v>73</v>
      </c>
      <c r="AZ21" s="37" t="s">
        <v>73</v>
      </c>
      <c r="BA21" s="37" t="s">
        <v>73</v>
      </c>
      <c r="BB21" s="37" t="s">
        <v>73</v>
      </c>
      <c r="BC21" s="114" t="s">
        <v>73</v>
      </c>
      <c r="BD21" s="37" t="s">
        <v>73</v>
      </c>
      <c r="BE21" s="37" t="s">
        <v>73</v>
      </c>
      <c r="BF21" s="37" t="s">
        <v>73</v>
      </c>
      <c r="BG21" s="37" t="s">
        <v>73</v>
      </c>
      <c r="BH21" s="42" t="s">
        <v>73</v>
      </c>
      <c r="BI21" s="37" t="s">
        <v>73</v>
      </c>
      <c r="BJ21" s="79" t="s">
        <v>73</v>
      </c>
      <c r="BK21" s="106" t="s">
        <v>73</v>
      </c>
      <c r="BL21" s="106" t="s">
        <v>73</v>
      </c>
      <c r="BM21" s="79" t="s">
        <v>73</v>
      </c>
      <c r="BN21" s="79" t="s">
        <v>73</v>
      </c>
      <c r="BO21" s="79" t="s">
        <v>73</v>
      </c>
      <c r="BP21" s="79" t="s">
        <v>73</v>
      </c>
      <c r="BQ21" s="106" t="s">
        <v>73</v>
      </c>
      <c r="BR21" s="79" t="s">
        <v>73</v>
      </c>
      <c r="BS21" s="79" t="s">
        <v>73</v>
      </c>
      <c r="BT21" s="79" t="s">
        <v>73</v>
      </c>
      <c r="BU21" s="107" t="s">
        <v>73</v>
      </c>
    </row>
    <row r="22" spans="1:73" customFormat="1" ht="14.25" customHeight="1" x14ac:dyDescent="0.45">
      <c r="A22" s="27">
        <v>2022</v>
      </c>
      <c r="B22" s="28">
        <v>11</v>
      </c>
      <c r="C22" s="28">
        <v>19</v>
      </c>
      <c r="D22" s="29">
        <v>0.43263888888888885</v>
      </c>
      <c r="E22" s="30">
        <v>8</v>
      </c>
      <c r="F22" s="31">
        <v>13.24471</v>
      </c>
      <c r="G22" s="32">
        <v>100.13491</v>
      </c>
      <c r="H22" s="33">
        <v>13.5</v>
      </c>
      <c r="I22" s="28">
        <v>3</v>
      </c>
      <c r="J22" s="34" t="s">
        <v>74</v>
      </c>
      <c r="K22" s="35">
        <v>12</v>
      </c>
      <c r="L22" s="654" t="s">
        <v>73</v>
      </c>
      <c r="M22" s="655" t="s">
        <v>73</v>
      </c>
      <c r="N22" s="656" t="s">
        <v>73</v>
      </c>
      <c r="O22" s="657" t="s">
        <v>73</v>
      </c>
      <c r="P22" s="655" t="s">
        <v>73</v>
      </c>
      <c r="Q22" s="658" t="s">
        <v>73</v>
      </c>
      <c r="R22" s="658" t="s">
        <v>73</v>
      </c>
      <c r="S22" s="659" t="s">
        <v>73</v>
      </c>
      <c r="T22" s="38"/>
      <c r="U22" s="33">
        <v>29</v>
      </c>
      <c r="V22" s="39"/>
      <c r="W22" s="80">
        <v>7.89</v>
      </c>
      <c r="X22" s="80"/>
      <c r="Y22" s="33">
        <v>30.1</v>
      </c>
      <c r="Z22" s="39"/>
      <c r="AA22" s="40"/>
      <c r="AB22" s="37" t="s">
        <v>73</v>
      </c>
      <c r="AC22" s="37" t="s">
        <v>73</v>
      </c>
      <c r="AD22" s="42" t="s">
        <v>73</v>
      </c>
      <c r="AE22" s="106" t="s">
        <v>73</v>
      </c>
      <c r="AF22" s="79" t="s">
        <v>73</v>
      </c>
      <c r="AG22" s="107" t="s">
        <v>73</v>
      </c>
      <c r="AH22" s="42" t="s">
        <v>73</v>
      </c>
      <c r="AI22" s="43" t="s">
        <v>73</v>
      </c>
      <c r="AJ22" s="44" t="s">
        <v>73</v>
      </c>
      <c r="AK22" s="37" t="s">
        <v>73</v>
      </c>
      <c r="AL22" s="37" t="s">
        <v>73</v>
      </c>
      <c r="AM22" s="37" t="s">
        <v>73</v>
      </c>
      <c r="AN22" s="37" t="s">
        <v>73</v>
      </c>
      <c r="AO22" s="37" t="s">
        <v>73</v>
      </c>
      <c r="AP22" s="37" t="s">
        <v>73</v>
      </c>
      <c r="AQ22" s="45" t="s">
        <v>73</v>
      </c>
      <c r="AR22" s="44" t="s">
        <v>73</v>
      </c>
      <c r="AS22" s="43" t="s">
        <v>73</v>
      </c>
      <c r="AT22" s="43" t="s">
        <v>73</v>
      </c>
      <c r="AU22" s="43" t="s">
        <v>73</v>
      </c>
      <c r="AV22" s="46" t="s">
        <v>73</v>
      </c>
      <c r="AW22" s="36" t="s">
        <v>73</v>
      </c>
      <c r="AX22" s="37" t="s">
        <v>73</v>
      </c>
      <c r="AY22" s="42" t="s">
        <v>73</v>
      </c>
      <c r="AZ22" s="37" t="s">
        <v>73</v>
      </c>
      <c r="BA22" s="37" t="s">
        <v>73</v>
      </c>
      <c r="BB22" s="37" t="s">
        <v>73</v>
      </c>
      <c r="BC22" s="114" t="s">
        <v>73</v>
      </c>
      <c r="BD22" s="37" t="s">
        <v>73</v>
      </c>
      <c r="BE22" s="37" t="s">
        <v>73</v>
      </c>
      <c r="BF22" s="37" t="s">
        <v>73</v>
      </c>
      <c r="BG22" s="37" t="s">
        <v>73</v>
      </c>
      <c r="BH22" s="42" t="s">
        <v>73</v>
      </c>
      <c r="BI22" s="37" t="s">
        <v>73</v>
      </c>
      <c r="BJ22" s="79" t="s">
        <v>73</v>
      </c>
      <c r="BK22" s="106" t="s">
        <v>73</v>
      </c>
      <c r="BL22" s="106" t="s">
        <v>73</v>
      </c>
      <c r="BM22" s="79" t="s">
        <v>73</v>
      </c>
      <c r="BN22" s="79" t="s">
        <v>73</v>
      </c>
      <c r="BO22" s="79" t="s">
        <v>73</v>
      </c>
      <c r="BP22" s="79" t="s">
        <v>73</v>
      </c>
      <c r="BQ22" s="106" t="s">
        <v>73</v>
      </c>
      <c r="BR22" s="79" t="s">
        <v>73</v>
      </c>
      <c r="BS22" s="79" t="s">
        <v>73</v>
      </c>
      <c r="BT22" s="79" t="s">
        <v>73</v>
      </c>
      <c r="BU22" s="107" t="s">
        <v>73</v>
      </c>
    </row>
    <row r="23" spans="1:73" customFormat="1" ht="14.25" customHeight="1" x14ac:dyDescent="0.45">
      <c r="A23" s="27">
        <v>2022</v>
      </c>
      <c r="B23" s="28">
        <v>11</v>
      </c>
      <c r="C23" s="28">
        <v>19</v>
      </c>
      <c r="D23" s="29">
        <v>0.41180555555555554</v>
      </c>
      <c r="E23" s="30">
        <v>9</v>
      </c>
      <c r="F23" s="31">
        <v>13.207369999999999</v>
      </c>
      <c r="G23" s="32">
        <v>100.13233</v>
      </c>
      <c r="H23" s="33">
        <v>15.7</v>
      </c>
      <c r="I23" s="28">
        <v>3</v>
      </c>
      <c r="J23" s="34" t="s">
        <v>72</v>
      </c>
      <c r="K23" s="35">
        <v>1</v>
      </c>
      <c r="L23" s="654" t="s">
        <v>73</v>
      </c>
      <c r="M23" s="655" t="s">
        <v>73</v>
      </c>
      <c r="N23" s="656" t="s">
        <v>73</v>
      </c>
      <c r="O23" s="657" t="s">
        <v>73</v>
      </c>
      <c r="P23" s="655" t="s">
        <v>73</v>
      </c>
      <c r="Q23" s="658" t="s">
        <v>73</v>
      </c>
      <c r="R23" s="658" t="s">
        <v>73</v>
      </c>
      <c r="S23" s="659" t="s">
        <v>73</v>
      </c>
      <c r="T23" s="38">
        <v>3.8</v>
      </c>
      <c r="U23" s="33">
        <v>29.4</v>
      </c>
      <c r="V23" s="39">
        <v>29.471</v>
      </c>
      <c r="W23" s="80">
        <v>8.1300000000000008</v>
      </c>
      <c r="X23" s="80"/>
      <c r="Y23" s="33">
        <v>26.9</v>
      </c>
      <c r="Z23" s="39">
        <v>27.465</v>
      </c>
      <c r="AA23" s="40">
        <v>7.66</v>
      </c>
      <c r="AB23" s="37">
        <v>6.6509999999999998</v>
      </c>
      <c r="AC23" s="37">
        <f t="shared" ref="AC23:AC25" si="2">AB23*$AB$1+$AC$1</f>
        <v>7.0346768260830093</v>
      </c>
      <c r="AD23" s="42">
        <v>8.1999999999999993</v>
      </c>
      <c r="AE23" s="106">
        <v>0.46706225000000001</v>
      </c>
      <c r="AF23" s="79" t="s">
        <v>73</v>
      </c>
      <c r="AG23" s="107" t="s">
        <v>73</v>
      </c>
      <c r="AH23" s="42">
        <v>2150.4165768764997</v>
      </c>
      <c r="AI23" s="43">
        <v>8.0260950697149589</v>
      </c>
      <c r="AJ23" s="44">
        <v>7.9596803867685031</v>
      </c>
      <c r="AK23" s="37">
        <v>506.53714841638134</v>
      </c>
      <c r="AL23" s="37">
        <v>1744.1698008355427</v>
      </c>
      <c r="AM23" s="37">
        <v>167.6927909527177</v>
      </c>
      <c r="AN23" s="37">
        <v>13.361264444799971</v>
      </c>
      <c r="AO23" s="37">
        <v>4.3439558662334079</v>
      </c>
      <c r="AP23" s="37">
        <v>2.8404082532574209</v>
      </c>
      <c r="AQ23" s="45">
        <f t="shared" ref="AQ23:AQ25" si="3">SUM(AL23:AN23)</f>
        <v>1925.2238562330604</v>
      </c>
      <c r="AR23" s="44">
        <v>0.32300000000000001</v>
      </c>
      <c r="AS23" s="43">
        <v>51.798000000000002</v>
      </c>
      <c r="AT23" s="43">
        <v>0.28599999999999998</v>
      </c>
      <c r="AU23" s="43">
        <v>1.8560000000000001</v>
      </c>
      <c r="AV23" s="46">
        <v>1.2130000000000001</v>
      </c>
      <c r="AW23" s="36" t="s">
        <v>73</v>
      </c>
      <c r="AX23" s="37" t="s">
        <v>73</v>
      </c>
      <c r="AY23" s="42" t="s">
        <v>73</v>
      </c>
      <c r="AZ23" s="37" t="s">
        <v>73</v>
      </c>
      <c r="BA23" s="37" t="s">
        <v>73</v>
      </c>
      <c r="BB23" s="37" t="s">
        <v>73</v>
      </c>
      <c r="BC23" s="114" t="s">
        <v>73</v>
      </c>
      <c r="BD23" s="37" t="s">
        <v>73</v>
      </c>
      <c r="BE23" s="37" t="s">
        <v>73</v>
      </c>
      <c r="BF23" s="37" t="s">
        <v>73</v>
      </c>
      <c r="BG23" s="37" t="s">
        <v>73</v>
      </c>
      <c r="BH23" s="42" t="s">
        <v>73</v>
      </c>
      <c r="BI23" s="37" t="s">
        <v>73</v>
      </c>
      <c r="BJ23" s="79" t="s">
        <v>73</v>
      </c>
      <c r="BK23" s="106" t="s">
        <v>73</v>
      </c>
      <c r="BL23" s="106" t="s">
        <v>73</v>
      </c>
      <c r="BM23" s="79" t="s">
        <v>73</v>
      </c>
      <c r="BN23" s="79" t="s">
        <v>73</v>
      </c>
      <c r="BO23" s="79" t="s">
        <v>73</v>
      </c>
      <c r="BP23" s="79" t="s">
        <v>73</v>
      </c>
      <c r="BQ23" s="106" t="s">
        <v>73</v>
      </c>
      <c r="BR23" s="79" t="s">
        <v>73</v>
      </c>
      <c r="BS23" s="79" t="s">
        <v>73</v>
      </c>
      <c r="BT23" s="79" t="s">
        <v>73</v>
      </c>
      <c r="BU23" s="107" t="s">
        <v>73</v>
      </c>
    </row>
    <row r="24" spans="1:73" customFormat="1" ht="14.25" customHeight="1" x14ac:dyDescent="0.45">
      <c r="A24" s="27">
        <v>2022</v>
      </c>
      <c r="B24" s="28">
        <v>11</v>
      </c>
      <c r="C24" s="28">
        <v>19</v>
      </c>
      <c r="D24" s="29">
        <v>0.41180555555555554</v>
      </c>
      <c r="E24" s="30">
        <v>9</v>
      </c>
      <c r="F24" s="31">
        <v>13.207369999999999</v>
      </c>
      <c r="G24" s="32">
        <v>100.13233</v>
      </c>
      <c r="H24" s="33">
        <v>15.7</v>
      </c>
      <c r="I24" s="28">
        <v>3</v>
      </c>
      <c r="J24" s="34" t="s">
        <v>75</v>
      </c>
      <c r="K24" s="35">
        <v>7.5</v>
      </c>
      <c r="L24" s="654" t="s">
        <v>73</v>
      </c>
      <c r="M24" s="655" t="s">
        <v>73</v>
      </c>
      <c r="N24" s="656" t="s">
        <v>73</v>
      </c>
      <c r="O24" s="657" t="s">
        <v>73</v>
      </c>
      <c r="P24" s="655" t="s">
        <v>73</v>
      </c>
      <c r="Q24" s="658" t="s">
        <v>73</v>
      </c>
      <c r="R24" s="658" t="s">
        <v>73</v>
      </c>
      <c r="S24" s="659" t="s">
        <v>73</v>
      </c>
      <c r="T24" s="38"/>
      <c r="U24" s="33">
        <v>29</v>
      </c>
      <c r="V24" s="39">
        <v>28.696000000000002</v>
      </c>
      <c r="W24" s="80">
        <v>7.93</v>
      </c>
      <c r="X24" s="80"/>
      <c r="Y24" s="33">
        <v>29.4</v>
      </c>
      <c r="Z24" s="39">
        <v>31.199000000000002</v>
      </c>
      <c r="AA24" s="40">
        <v>3.71</v>
      </c>
      <c r="AB24" s="37">
        <v>3.1440000000000001</v>
      </c>
      <c r="AC24" s="37">
        <f t="shared" si="2"/>
        <v>4.1508726670955962</v>
      </c>
      <c r="AD24" s="42">
        <v>12.8</v>
      </c>
      <c r="AE24" s="106" t="s">
        <v>73</v>
      </c>
      <c r="AF24" s="79" t="s">
        <v>73</v>
      </c>
      <c r="AG24" s="107" t="s">
        <v>73</v>
      </c>
      <c r="AH24" s="42">
        <v>2113.2817261186037</v>
      </c>
      <c r="AI24" s="43">
        <v>7.8144293333043171</v>
      </c>
      <c r="AJ24" s="44">
        <v>7.7613164494511562</v>
      </c>
      <c r="AK24" s="37">
        <v>811.99096179506125</v>
      </c>
      <c r="AL24" s="37">
        <v>1820.1773817795058</v>
      </c>
      <c r="AM24" s="37">
        <v>118.75580672812967</v>
      </c>
      <c r="AN24" s="37">
        <v>21.408862953703391</v>
      </c>
      <c r="AO24" s="37">
        <v>2.971401756326213</v>
      </c>
      <c r="AP24" s="37">
        <v>1.9641978000963922</v>
      </c>
      <c r="AQ24" s="45">
        <f t="shared" si="3"/>
        <v>1960.342051461339</v>
      </c>
      <c r="AR24" s="44">
        <v>0.32300000000000001</v>
      </c>
      <c r="AS24" s="43">
        <v>39.622999999999998</v>
      </c>
      <c r="AT24" s="43">
        <v>4.2110000000000003</v>
      </c>
      <c r="AU24" s="43">
        <v>2.141</v>
      </c>
      <c r="AV24" s="46">
        <v>2.427</v>
      </c>
      <c r="AW24" s="36" t="s">
        <v>73</v>
      </c>
      <c r="AX24" s="37" t="s">
        <v>73</v>
      </c>
      <c r="AY24" s="42" t="s">
        <v>73</v>
      </c>
      <c r="AZ24" s="37" t="s">
        <v>73</v>
      </c>
      <c r="BA24" s="37" t="s">
        <v>73</v>
      </c>
      <c r="BB24" s="37" t="s">
        <v>73</v>
      </c>
      <c r="BC24" s="114" t="s">
        <v>73</v>
      </c>
      <c r="BD24" s="37" t="s">
        <v>73</v>
      </c>
      <c r="BE24" s="37" t="s">
        <v>73</v>
      </c>
      <c r="BF24" s="37" t="s">
        <v>73</v>
      </c>
      <c r="BG24" s="37" t="s">
        <v>73</v>
      </c>
      <c r="BH24" s="42" t="s">
        <v>73</v>
      </c>
      <c r="BI24" s="37" t="s">
        <v>73</v>
      </c>
      <c r="BJ24" s="79" t="s">
        <v>73</v>
      </c>
      <c r="BK24" s="106" t="s">
        <v>73</v>
      </c>
      <c r="BL24" s="106" t="s">
        <v>73</v>
      </c>
      <c r="BM24" s="79" t="s">
        <v>73</v>
      </c>
      <c r="BN24" s="79" t="s">
        <v>73</v>
      </c>
      <c r="BO24" s="79" t="s">
        <v>73</v>
      </c>
      <c r="BP24" s="79" t="s">
        <v>73</v>
      </c>
      <c r="BQ24" s="106" t="s">
        <v>73</v>
      </c>
      <c r="BR24" s="79" t="s">
        <v>73</v>
      </c>
      <c r="BS24" s="79" t="s">
        <v>73</v>
      </c>
      <c r="BT24" s="79" t="s">
        <v>73</v>
      </c>
      <c r="BU24" s="107" t="s">
        <v>73</v>
      </c>
    </row>
    <row r="25" spans="1:73" customFormat="1" ht="14.25" customHeight="1" x14ac:dyDescent="0.45">
      <c r="A25" s="27">
        <v>2022</v>
      </c>
      <c r="B25" s="28">
        <v>11</v>
      </c>
      <c r="C25" s="28">
        <v>19</v>
      </c>
      <c r="D25" s="29">
        <v>0.41180555555555554</v>
      </c>
      <c r="E25" s="30">
        <v>9</v>
      </c>
      <c r="F25" s="31">
        <v>13.207369999999999</v>
      </c>
      <c r="G25" s="32">
        <v>100.13233</v>
      </c>
      <c r="H25" s="33">
        <v>15.7</v>
      </c>
      <c r="I25" s="28">
        <v>3</v>
      </c>
      <c r="J25" s="34" t="s">
        <v>74</v>
      </c>
      <c r="K25" s="35">
        <v>14</v>
      </c>
      <c r="L25" s="654" t="s">
        <v>73</v>
      </c>
      <c r="M25" s="655" t="s">
        <v>73</v>
      </c>
      <c r="N25" s="656" t="s">
        <v>73</v>
      </c>
      <c r="O25" s="657" t="s">
        <v>73</v>
      </c>
      <c r="P25" s="655" t="s">
        <v>73</v>
      </c>
      <c r="Q25" s="658" t="s">
        <v>73</v>
      </c>
      <c r="R25" s="658" t="s">
        <v>73</v>
      </c>
      <c r="S25" s="659" t="s">
        <v>73</v>
      </c>
      <c r="T25" s="38"/>
      <c r="U25" s="33">
        <v>28.8</v>
      </c>
      <c r="V25" s="39">
        <v>28.678999999999998</v>
      </c>
      <c r="W25" s="80">
        <v>7.92</v>
      </c>
      <c r="X25" s="80"/>
      <c r="Y25" s="33">
        <v>30.4</v>
      </c>
      <c r="Z25" s="39">
        <v>31.241</v>
      </c>
      <c r="AA25" s="40">
        <v>3.88</v>
      </c>
      <c r="AB25" s="37">
        <v>3.0289999999999999</v>
      </c>
      <c r="AC25" s="37">
        <f t="shared" si="2"/>
        <v>4.0563082307444267</v>
      </c>
      <c r="AD25" s="42">
        <v>11.95</v>
      </c>
      <c r="AE25" s="106" t="s">
        <v>73</v>
      </c>
      <c r="AF25" s="79" t="s">
        <v>73</v>
      </c>
      <c r="AG25" s="107" t="s">
        <v>73</v>
      </c>
      <c r="AH25" s="42">
        <v>2100.4124166344236</v>
      </c>
      <c r="AI25" s="43">
        <v>7.8464762614308823</v>
      </c>
      <c r="AJ25" s="44">
        <v>7.7929896340348153</v>
      </c>
      <c r="AK25" s="37">
        <v>741.56486089498139</v>
      </c>
      <c r="AL25" s="37">
        <v>1789.6325895137704</v>
      </c>
      <c r="AM25" s="37">
        <v>125.70439065249644</v>
      </c>
      <c r="AN25" s="37">
        <v>19.555750621129583</v>
      </c>
      <c r="AO25" s="37">
        <v>3.1412703027603879</v>
      </c>
      <c r="AP25" s="37">
        <v>2.0767811981747077</v>
      </c>
      <c r="AQ25" s="45">
        <f t="shared" si="3"/>
        <v>1934.8927307873964</v>
      </c>
      <c r="AR25" s="44">
        <v>0.35499999999999998</v>
      </c>
      <c r="AS25" s="43">
        <v>37.273000000000003</v>
      </c>
      <c r="AT25" s="43">
        <v>5.1390000000000002</v>
      </c>
      <c r="AU25" s="43">
        <v>1.8560000000000001</v>
      </c>
      <c r="AV25" s="46">
        <v>2.4980000000000002</v>
      </c>
      <c r="AW25" s="36" t="s">
        <v>73</v>
      </c>
      <c r="AX25" s="37" t="s">
        <v>73</v>
      </c>
      <c r="AY25" s="42" t="s">
        <v>73</v>
      </c>
      <c r="AZ25" s="37" t="s">
        <v>73</v>
      </c>
      <c r="BA25" s="37" t="s">
        <v>73</v>
      </c>
      <c r="BB25" s="37" t="s">
        <v>73</v>
      </c>
      <c r="BC25" s="114" t="s">
        <v>73</v>
      </c>
      <c r="BD25" s="37" t="s">
        <v>73</v>
      </c>
      <c r="BE25" s="37" t="s">
        <v>73</v>
      </c>
      <c r="BF25" s="37" t="s">
        <v>73</v>
      </c>
      <c r="BG25" s="37" t="s">
        <v>73</v>
      </c>
      <c r="BH25" s="42" t="s">
        <v>73</v>
      </c>
      <c r="BI25" s="37" t="s">
        <v>73</v>
      </c>
      <c r="BJ25" s="79" t="s">
        <v>73</v>
      </c>
      <c r="BK25" s="106" t="s">
        <v>73</v>
      </c>
      <c r="BL25" s="106" t="s">
        <v>73</v>
      </c>
      <c r="BM25" s="79" t="s">
        <v>73</v>
      </c>
      <c r="BN25" s="79" t="s">
        <v>73</v>
      </c>
      <c r="BO25" s="79" t="s">
        <v>73</v>
      </c>
      <c r="BP25" s="79" t="s">
        <v>73</v>
      </c>
      <c r="BQ25" s="106" t="s">
        <v>73</v>
      </c>
      <c r="BR25" s="79" t="s">
        <v>73</v>
      </c>
      <c r="BS25" s="79" t="s">
        <v>73</v>
      </c>
      <c r="BT25" s="79" t="s">
        <v>73</v>
      </c>
      <c r="BU25" s="107" t="s">
        <v>73</v>
      </c>
    </row>
    <row r="26" spans="1:73" customFormat="1" ht="14.25" customHeight="1" x14ac:dyDescent="0.45">
      <c r="A26" s="27">
        <v>2022</v>
      </c>
      <c r="B26" s="28">
        <v>11</v>
      </c>
      <c r="C26" s="28">
        <v>19</v>
      </c>
      <c r="D26" s="29">
        <v>0.39513888888888887</v>
      </c>
      <c r="E26" s="30">
        <v>10</v>
      </c>
      <c r="F26" s="31">
        <v>13.165839999999999</v>
      </c>
      <c r="G26" s="32">
        <v>100.13448</v>
      </c>
      <c r="H26" s="33">
        <v>16.5</v>
      </c>
      <c r="I26" s="28">
        <v>3</v>
      </c>
      <c r="J26" s="34" t="s">
        <v>72</v>
      </c>
      <c r="K26" s="35">
        <v>1</v>
      </c>
      <c r="L26" s="654" t="s">
        <v>73</v>
      </c>
      <c r="M26" s="655" t="s">
        <v>73</v>
      </c>
      <c r="N26" s="656" t="s">
        <v>73</v>
      </c>
      <c r="O26" s="657" t="s">
        <v>73</v>
      </c>
      <c r="P26" s="655" t="s">
        <v>73</v>
      </c>
      <c r="Q26" s="658" t="s">
        <v>73</v>
      </c>
      <c r="R26" s="658" t="s">
        <v>73</v>
      </c>
      <c r="S26" s="659" t="s">
        <v>73</v>
      </c>
      <c r="T26" s="38">
        <v>4</v>
      </c>
      <c r="U26" s="33">
        <v>29.4</v>
      </c>
      <c r="V26" s="39"/>
      <c r="W26" s="80">
        <v>8.17</v>
      </c>
      <c r="X26" s="80"/>
      <c r="Y26" s="33">
        <v>27.3</v>
      </c>
      <c r="Z26" s="39"/>
      <c r="AA26" s="40"/>
      <c r="AB26" s="37" t="s">
        <v>73</v>
      </c>
      <c r="AC26" s="37" t="s">
        <v>73</v>
      </c>
      <c r="AD26" s="42" t="s">
        <v>73</v>
      </c>
      <c r="AE26" s="106" t="s">
        <v>73</v>
      </c>
      <c r="AF26" s="79" t="s">
        <v>73</v>
      </c>
      <c r="AG26" s="107" t="s">
        <v>73</v>
      </c>
      <c r="AH26" s="42" t="s">
        <v>73</v>
      </c>
      <c r="AI26" s="43" t="s">
        <v>73</v>
      </c>
      <c r="AJ26" s="44" t="s">
        <v>73</v>
      </c>
      <c r="AK26" s="37" t="s">
        <v>73</v>
      </c>
      <c r="AL26" s="37" t="s">
        <v>73</v>
      </c>
      <c r="AM26" s="37" t="s">
        <v>73</v>
      </c>
      <c r="AN26" s="37" t="s">
        <v>73</v>
      </c>
      <c r="AO26" s="37" t="s">
        <v>73</v>
      </c>
      <c r="AP26" s="37" t="s">
        <v>73</v>
      </c>
      <c r="AQ26" s="45" t="s">
        <v>73</v>
      </c>
      <c r="AR26" s="44" t="s">
        <v>73</v>
      </c>
      <c r="AS26" s="43" t="s">
        <v>73</v>
      </c>
      <c r="AT26" s="43" t="s">
        <v>73</v>
      </c>
      <c r="AU26" s="43" t="s">
        <v>73</v>
      </c>
      <c r="AV26" s="46" t="s">
        <v>73</v>
      </c>
      <c r="AW26" s="36" t="s">
        <v>73</v>
      </c>
      <c r="AX26" s="37" t="s">
        <v>73</v>
      </c>
      <c r="AY26" s="42" t="s">
        <v>73</v>
      </c>
      <c r="AZ26" s="37" t="s">
        <v>73</v>
      </c>
      <c r="BA26" s="37" t="s">
        <v>73</v>
      </c>
      <c r="BB26" s="37" t="s">
        <v>73</v>
      </c>
      <c r="BC26" s="114" t="s">
        <v>73</v>
      </c>
      <c r="BD26" s="37" t="s">
        <v>73</v>
      </c>
      <c r="BE26" s="37" t="s">
        <v>73</v>
      </c>
      <c r="BF26" s="37" t="s">
        <v>73</v>
      </c>
      <c r="BG26" s="37" t="s">
        <v>73</v>
      </c>
      <c r="BH26" s="42" t="s">
        <v>73</v>
      </c>
      <c r="BI26" s="37" t="s">
        <v>73</v>
      </c>
      <c r="BJ26" s="79" t="s">
        <v>73</v>
      </c>
      <c r="BK26" s="106" t="s">
        <v>73</v>
      </c>
      <c r="BL26" s="106" t="s">
        <v>73</v>
      </c>
      <c r="BM26" s="79" t="s">
        <v>73</v>
      </c>
      <c r="BN26" s="79" t="s">
        <v>73</v>
      </c>
      <c r="BO26" s="79" t="s">
        <v>73</v>
      </c>
      <c r="BP26" s="79" t="s">
        <v>73</v>
      </c>
      <c r="BQ26" s="106" t="s">
        <v>73</v>
      </c>
      <c r="BR26" s="79" t="s">
        <v>73</v>
      </c>
      <c r="BS26" s="79" t="s">
        <v>73</v>
      </c>
      <c r="BT26" s="79" t="s">
        <v>73</v>
      </c>
      <c r="BU26" s="107" t="s">
        <v>73</v>
      </c>
    </row>
    <row r="27" spans="1:73" customFormat="1" ht="14.25" customHeight="1" x14ac:dyDescent="0.45">
      <c r="A27" s="27">
        <v>2022</v>
      </c>
      <c r="B27" s="28">
        <v>11</v>
      </c>
      <c r="C27" s="28">
        <v>19</v>
      </c>
      <c r="D27" s="29">
        <v>0.39513888888888887</v>
      </c>
      <c r="E27" s="30">
        <v>10</v>
      </c>
      <c r="F27" s="31">
        <v>13.165839999999999</v>
      </c>
      <c r="G27" s="32">
        <v>100.13448</v>
      </c>
      <c r="H27" s="33">
        <v>16.5</v>
      </c>
      <c r="I27" s="28">
        <v>3</v>
      </c>
      <c r="J27" s="34" t="s">
        <v>75</v>
      </c>
      <c r="K27" s="35">
        <v>8</v>
      </c>
      <c r="L27" s="654" t="s">
        <v>73</v>
      </c>
      <c r="M27" s="655" t="s">
        <v>73</v>
      </c>
      <c r="N27" s="656" t="s">
        <v>73</v>
      </c>
      <c r="O27" s="657" t="s">
        <v>73</v>
      </c>
      <c r="P27" s="655" t="s">
        <v>73</v>
      </c>
      <c r="Q27" s="658" t="s">
        <v>73</v>
      </c>
      <c r="R27" s="658" t="s">
        <v>73</v>
      </c>
      <c r="S27" s="659" t="s">
        <v>73</v>
      </c>
      <c r="T27" s="38"/>
      <c r="U27" s="33">
        <v>29.4</v>
      </c>
      <c r="V27" s="39"/>
      <c r="W27" s="80">
        <v>8.14</v>
      </c>
      <c r="X27" s="80"/>
      <c r="Y27" s="33">
        <v>27.9</v>
      </c>
      <c r="Z27" s="39"/>
      <c r="AA27" s="40"/>
      <c r="AB27" s="37" t="s">
        <v>73</v>
      </c>
      <c r="AC27" s="37" t="s">
        <v>73</v>
      </c>
      <c r="AD27" s="42" t="s">
        <v>73</v>
      </c>
      <c r="AE27" s="106" t="s">
        <v>73</v>
      </c>
      <c r="AF27" s="79" t="s">
        <v>73</v>
      </c>
      <c r="AG27" s="107" t="s">
        <v>73</v>
      </c>
      <c r="AH27" s="42" t="s">
        <v>73</v>
      </c>
      <c r="AI27" s="43" t="s">
        <v>73</v>
      </c>
      <c r="AJ27" s="44" t="s">
        <v>73</v>
      </c>
      <c r="AK27" s="37" t="s">
        <v>73</v>
      </c>
      <c r="AL27" s="37" t="s">
        <v>73</v>
      </c>
      <c r="AM27" s="37" t="s">
        <v>73</v>
      </c>
      <c r="AN27" s="37" t="s">
        <v>73</v>
      </c>
      <c r="AO27" s="37" t="s">
        <v>73</v>
      </c>
      <c r="AP27" s="37" t="s">
        <v>73</v>
      </c>
      <c r="AQ27" s="45" t="s">
        <v>73</v>
      </c>
      <c r="AR27" s="44" t="s">
        <v>73</v>
      </c>
      <c r="AS27" s="43" t="s">
        <v>73</v>
      </c>
      <c r="AT27" s="43" t="s">
        <v>73</v>
      </c>
      <c r="AU27" s="43" t="s">
        <v>73</v>
      </c>
      <c r="AV27" s="46" t="s">
        <v>73</v>
      </c>
      <c r="AW27" s="36" t="s">
        <v>73</v>
      </c>
      <c r="AX27" s="37" t="s">
        <v>73</v>
      </c>
      <c r="AY27" s="42" t="s">
        <v>73</v>
      </c>
      <c r="AZ27" s="37" t="s">
        <v>73</v>
      </c>
      <c r="BA27" s="37" t="s">
        <v>73</v>
      </c>
      <c r="BB27" s="37" t="s">
        <v>73</v>
      </c>
      <c r="BC27" s="114" t="s">
        <v>73</v>
      </c>
      <c r="BD27" s="37" t="s">
        <v>73</v>
      </c>
      <c r="BE27" s="37" t="s">
        <v>73</v>
      </c>
      <c r="BF27" s="37" t="s">
        <v>73</v>
      </c>
      <c r="BG27" s="37" t="s">
        <v>73</v>
      </c>
      <c r="BH27" s="42" t="s">
        <v>73</v>
      </c>
      <c r="BI27" s="37" t="s">
        <v>73</v>
      </c>
      <c r="BJ27" s="79" t="s">
        <v>73</v>
      </c>
      <c r="BK27" s="106" t="s">
        <v>73</v>
      </c>
      <c r="BL27" s="106" t="s">
        <v>73</v>
      </c>
      <c r="BM27" s="79" t="s">
        <v>73</v>
      </c>
      <c r="BN27" s="79" t="s">
        <v>73</v>
      </c>
      <c r="BO27" s="79" t="s">
        <v>73</v>
      </c>
      <c r="BP27" s="79" t="s">
        <v>73</v>
      </c>
      <c r="BQ27" s="106" t="s">
        <v>73</v>
      </c>
      <c r="BR27" s="79" t="s">
        <v>73</v>
      </c>
      <c r="BS27" s="79" t="s">
        <v>73</v>
      </c>
      <c r="BT27" s="79" t="s">
        <v>73</v>
      </c>
      <c r="BU27" s="107" t="s">
        <v>73</v>
      </c>
    </row>
    <row r="28" spans="1:73" customFormat="1" ht="14.25" customHeight="1" x14ac:dyDescent="0.45">
      <c r="A28" s="27">
        <v>2022</v>
      </c>
      <c r="B28" s="28">
        <v>11</v>
      </c>
      <c r="C28" s="28">
        <v>19</v>
      </c>
      <c r="D28" s="29">
        <v>0.39513888888888887</v>
      </c>
      <c r="E28" s="30">
        <v>10</v>
      </c>
      <c r="F28" s="31">
        <v>13.165839999999999</v>
      </c>
      <c r="G28" s="32">
        <v>100.13448</v>
      </c>
      <c r="H28" s="33">
        <v>16.5</v>
      </c>
      <c r="I28" s="28">
        <v>3</v>
      </c>
      <c r="J28" s="34" t="s">
        <v>74</v>
      </c>
      <c r="K28" s="35">
        <v>15</v>
      </c>
      <c r="L28" s="654" t="s">
        <v>73</v>
      </c>
      <c r="M28" s="655" t="s">
        <v>73</v>
      </c>
      <c r="N28" s="656" t="s">
        <v>73</v>
      </c>
      <c r="O28" s="657" t="s">
        <v>73</v>
      </c>
      <c r="P28" s="655" t="s">
        <v>73</v>
      </c>
      <c r="Q28" s="658" t="s">
        <v>73</v>
      </c>
      <c r="R28" s="658" t="s">
        <v>73</v>
      </c>
      <c r="S28" s="659" t="s">
        <v>73</v>
      </c>
      <c r="T28" s="38"/>
      <c r="U28" s="33">
        <v>28.8</v>
      </c>
      <c r="V28" s="39"/>
      <c r="W28" s="80">
        <v>7.92</v>
      </c>
      <c r="X28" s="80"/>
      <c r="Y28" s="33">
        <v>30.3</v>
      </c>
      <c r="Z28" s="39"/>
      <c r="AA28" s="40"/>
      <c r="AB28" s="37" t="s">
        <v>73</v>
      </c>
      <c r="AC28" s="37" t="s">
        <v>73</v>
      </c>
      <c r="AD28" s="42" t="s">
        <v>73</v>
      </c>
      <c r="AE28" s="106" t="s">
        <v>73</v>
      </c>
      <c r="AF28" s="79" t="s">
        <v>73</v>
      </c>
      <c r="AG28" s="107" t="s">
        <v>73</v>
      </c>
      <c r="AH28" s="42" t="s">
        <v>73</v>
      </c>
      <c r="AI28" s="43" t="s">
        <v>73</v>
      </c>
      <c r="AJ28" s="44" t="s">
        <v>73</v>
      </c>
      <c r="AK28" s="37" t="s">
        <v>73</v>
      </c>
      <c r="AL28" s="37" t="s">
        <v>73</v>
      </c>
      <c r="AM28" s="37" t="s">
        <v>73</v>
      </c>
      <c r="AN28" s="37" t="s">
        <v>73</v>
      </c>
      <c r="AO28" s="37" t="s">
        <v>73</v>
      </c>
      <c r="AP28" s="37" t="s">
        <v>73</v>
      </c>
      <c r="AQ28" s="45" t="s">
        <v>73</v>
      </c>
      <c r="AR28" s="44" t="s">
        <v>73</v>
      </c>
      <c r="AS28" s="43" t="s">
        <v>73</v>
      </c>
      <c r="AT28" s="43" t="s">
        <v>73</v>
      </c>
      <c r="AU28" s="43" t="s">
        <v>73</v>
      </c>
      <c r="AV28" s="46" t="s">
        <v>73</v>
      </c>
      <c r="AW28" s="36" t="s">
        <v>73</v>
      </c>
      <c r="AX28" s="37" t="s">
        <v>73</v>
      </c>
      <c r="AY28" s="42" t="s">
        <v>73</v>
      </c>
      <c r="AZ28" s="37" t="s">
        <v>73</v>
      </c>
      <c r="BA28" s="37" t="s">
        <v>73</v>
      </c>
      <c r="BB28" s="37" t="s">
        <v>73</v>
      </c>
      <c r="BC28" s="114" t="s">
        <v>73</v>
      </c>
      <c r="BD28" s="37" t="s">
        <v>73</v>
      </c>
      <c r="BE28" s="37" t="s">
        <v>73</v>
      </c>
      <c r="BF28" s="37" t="s">
        <v>73</v>
      </c>
      <c r="BG28" s="37" t="s">
        <v>73</v>
      </c>
      <c r="BH28" s="42" t="s">
        <v>73</v>
      </c>
      <c r="BI28" s="37" t="s">
        <v>73</v>
      </c>
      <c r="BJ28" s="79" t="s">
        <v>73</v>
      </c>
      <c r="BK28" s="106" t="s">
        <v>73</v>
      </c>
      <c r="BL28" s="106" t="s">
        <v>73</v>
      </c>
      <c r="BM28" s="79" t="s">
        <v>73</v>
      </c>
      <c r="BN28" s="79" t="s">
        <v>73</v>
      </c>
      <c r="BO28" s="79" t="s">
        <v>73</v>
      </c>
      <c r="BP28" s="79" t="s">
        <v>73</v>
      </c>
      <c r="BQ28" s="106" t="s">
        <v>73</v>
      </c>
      <c r="BR28" s="79" t="s">
        <v>73</v>
      </c>
      <c r="BS28" s="79" t="s">
        <v>73</v>
      </c>
      <c r="BT28" s="79" t="s">
        <v>73</v>
      </c>
      <c r="BU28" s="107" t="s">
        <v>73</v>
      </c>
    </row>
    <row r="29" spans="1:73" customFormat="1" ht="14.25" customHeight="1" x14ac:dyDescent="0.45">
      <c r="A29" s="27">
        <v>2022</v>
      </c>
      <c r="B29" s="28">
        <v>11</v>
      </c>
      <c r="C29" s="28">
        <v>19</v>
      </c>
      <c r="D29" s="29">
        <v>0.36249999999999999</v>
      </c>
      <c r="E29" s="30">
        <v>11</v>
      </c>
      <c r="F29" s="31">
        <v>13.13552</v>
      </c>
      <c r="G29" s="32">
        <v>100.136161</v>
      </c>
      <c r="H29" s="33">
        <v>16.100000000000001</v>
      </c>
      <c r="I29" s="28">
        <v>3</v>
      </c>
      <c r="J29" s="34" t="s">
        <v>72</v>
      </c>
      <c r="K29" s="35">
        <v>1</v>
      </c>
      <c r="L29" s="654" t="s">
        <v>73</v>
      </c>
      <c r="M29" s="655" t="s">
        <v>73</v>
      </c>
      <c r="N29" s="656" t="s">
        <v>73</v>
      </c>
      <c r="O29" s="657" t="s">
        <v>73</v>
      </c>
      <c r="P29" s="655" t="s">
        <v>73</v>
      </c>
      <c r="Q29" s="658" t="s">
        <v>73</v>
      </c>
      <c r="R29" s="658" t="s">
        <v>73</v>
      </c>
      <c r="S29" s="659" t="s">
        <v>73</v>
      </c>
      <c r="T29" s="38">
        <v>5.5</v>
      </c>
      <c r="U29" s="33">
        <v>29.1</v>
      </c>
      <c r="V29" s="39">
        <v>29.309000000000001</v>
      </c>
      <c r="W29" s="80">
        <v>8.15</v>
      </c>
      <c r="X29" s="80"/>
      <c r="Y29" s="33">
        <v>27.7</v>
      </c>
      <c r="Z29" s="39">
        <v>28.274000000000001</v>
      </c>
      <c r="AA29" s="40">
        <v>6.8599999999999994</v>
      </c>
      <c r="AB29" s="37">
        <v>6.2389999999999999</v>
      </c>
      <c r="AC29" s="37">
        <f t="shared" ref="AC29:AC40" si="4">AB29*$AB$1+$AC$1</f>
        <v>6.6958894541118612</v>
      </c>
      <c r="AD29" s="42">
        <v>9.15</v>
      </c>
      <c r="AE29" s="106">
        <v>0.2109145</v>
      </c>
      <c r="AF29" s="79" t="s">
        <v>73</v>
      </c>
      <c r="AG29" s="107" t="s">
        <v>73</v>
      </c>
      <c r="AH29" s="42">
        <v>2146.4383552731829</v>
      </c>
      <c r="AI29" s="43">
        <v>8.050934194107688</v>
      </c>
      <c r="AJ29" s="44">
        <v>7.9866491704826954</v>
      </c>
      <c r="AK29" s="37">
        <v>464.58521430414697</v>
      </c>
      <c r="AL29" s="37">
        <v>1713.2209558710188</v>
      </c>
      <c r="AM29" s="37">
        <v>178.04279622752142</v>
      </c>
      <c r="AN29" s="37">
        <v>12.251789827486199</v>
      </c>
      <c r="AO29" s="37">
        <v>4.5782047041852962</v>
      </c>
      <c r="AP29" s="37">
        <v>3.0017954627698704</v>
      </c>
      <c r="AQ29" s="45">
        <f t="shared" ref="AQ29:AQ40" si="5">SUM(AL29:AN29)</f>
        <v>1903.5155419260263</v>
      </c>
      <c r="AR29" s="44">
        <v>0.25800000000000001</v>
      </c>
      <c r="AS29" s="43">
        <v>44.179000000000002</v>
      </c>
      <c r="AT29" s="43">
        <v>0.28599999999999998</v>
      </c>
      <c r="AU29" s="43">
        <v>1.8560000000000001</v>
      </c>
      <c r="AV29" s="46">
        <v>1.4990000000000001</v>
      </c>
      <c r="AW29" s="36" t="s">
        <v>73</v>
      </c>
      <c r="AX29" s="37" t="s">
        <v>73</v>
      </c>
      <c r="AY29" s="42" t="s">
        <v>73</v>
      </c>
      <c r="AZ29" s="37" t="s">
        <v>73</v>
      </c>
      <c r="BA29" s="37" t="s">
        <v>73</v>
      </c>
      <c r="BB29" s="37" t="s">
        <v>73</v>
      </c>
      <c r="BC29" s="114" t="s">
        <v>73</v>
      </c>
      <c r="BD29" s="37" t="s">
        <v>73</v>
      </c>
      <c r="BE29" s="37" t="s">
        <v>73</v>
      </c>
      <c r="BF29" s="37" t="s">
        <v>73</v>
      </c>
      <c r="BG29" s="37" t="s">
        <v>73</v>
      </c>
      <c r="BH29" s="42" t="s">
        <v>73</v>
      </c>
      <c r="BI29" s="37" t="s">
        <v>73</v>
      </c>
      <c r="BJ29" s="79" t="s">
        <v>73</v>
      </c>
      <c r="BK29" s="106" t="s">
        <v>73</v>
      </c>
      <c r="BL29" s="106" t="s">
        <v>73</v>
      </c>
      <c r="BM29" s="79" t="s">
        <v>73</v>
      </c>
      <c r="BN29" s="79" t="s">
        <v>73</v>
      </c>
      <c r="BO29" s="79" t="s">
        <v>73</v>
      </c>
      <c r="BP29" s="79" t="s">
        <v>73</v>
      </c>
      <c r="BQ29" s="106" t="s">
        <v>73</v>
      </c>
      <c r="BR29" s="79" t="s">
        <v>73</v>
      </c>
      <c r="BS29" s="79" t="s">
        <v>73</v>
      </c>
      <c r="BT29" s="79" t="s">
        <v>73</v>
      </c>
      <c r="BU29" s="107" t="s">
        <v>73</v>
      </c>
    </row>
    <row r="30" spans="1:73" customFormat="1" ht="14.25" customHeight="1" x14ac:dyDescent="0.45">
      <c r="A30" s="27">
        <v>2022</v>
      </c>
      <c r="B30" s="28">
        <v>11</v>
      </c>
      <c r="C30" s="28">
        <v>19</v>
      </c>
      <c r="D30" s="29">
        <v>0.36249999999999999</v>
      </c>
      <c r="E30" s="30">
        <v>11</v>
      </c>
      <c r="F30" s="31">
        <v>13.13552</v>
      </c>
      <c r="G30" s="32">
        <v>100.136161</v>
      </c>
      <c r="H30" s="33">
        <v>16.100000000000001</v>
      </c>
      <c r="I30" s="28">
        <v>3</v>
      </c>
      <c r="J30" s="34" t="s">
        <v>75</v>
      </c>
      <c r="K30" s="35">
        <v>8</v>
      </c>
      <c r="L30" s="654" t="s">
        <v>73</v>
      </c>
      <c r="M30" s="655" t="s">
        <v>73</v>
      </c>
      <c r="N30" s="656" t="s">
        <v>73</v>
      </c>
      <c r="O30" s="657" t="s">
        <v>73</v>
      </c>
      <c r="P30" s="655" t="s">
        <v>73</v>
      </c>
      <c r="Q30" s="658" t="s">
        <v>73</v>
      </c>
      <c r="R30" s="658" t="s">
        <v>73</v>
      </c>
      <c r="S30" s="659" t="s">
        <v>73</v>
      </c>
      <c r="T30" s="38"/>
      <c r="U30" s="33">
        <v>28.7</v>
      </c>
      <c r="V30" s="39">
        <v>28.693999999999999</v>
      </c>
      <c r="W30" s="80">
        <v>7.93</v>
      </c>
      <c r="X30" s="80"/>
      <c r="Y30" s="33">
        <v>30</v>
      </c>
      <c r="Z30" s="39">
        <v>31.074000000000002</v>
      </c>
      <c r="AA30" s="40">
        <v>4</v>
      </c>
      <c r="AB30" s="37">
        <v>3.1160000000000001</v>
      </c>
      <c r="AC30" s="37">
        <f t="shared" si="4"/>
        <v>4.1278482825927032</v>
      </c>
      <c r="AD30" s="42">
        <v>7.4</v>
      </c>
      <c r="AE30" s="106" t="s">
        <v>73</v>
      </c>
      <c r="AF30" s="79" t="s">
        <v>73</v>
      </c>
      <c r="AG30" s="107" t="s">
        <v>73</v>
      </c>
      <c r="AH30" s="42">
        <v>2111.6939084776118</v>
      </c>
      <c r="AI30" s="43">
        <v>7.8575760114269082</v>
      </c>
      <c r="AJ30" s="44">
        <v>7.8039538665308639</v>
      </c>
      <c r="AK30" s="37">
        <v>725.89925701023174</v>
      </c>
      <c r="AL30" s="37">
        <v>1794.0134010431129</v>
      </c>
      <c r="AM30" s="37">
        <v>128.71651108887778</v>
      </c>
      <c r="AN30" s="37">
        <v>19.151928916607499</v>
      </c>
      <c r="AO30" s="37">
        <v>3.223789587716293</v>
      </c>
      <c r="AP30" s="37">
        <v>2.1302389144773097</v>
      </c>
      <c r="AQ30" s="45">
        <f t="shared" si="5"/>
        <v>1941.8818410485981</v>
      </c>
      <c r="AR30" s="44">
        <v>0.129</v>
      </c>
      <c r="AS30" s="43">
        <v>35.564</v>
      </c>
      <c r="AT30" s="43">
        <v>1.927</v>
      </c>
      <c r="AU30" s="43">
        <v>2.2130000000000001</v>
      </c>
      <c r="AV30" s="46">
        <v>1.7130000000000001</v>
      </c>
      <c r="AW30" s="36" t="s">
        <v>73</v>
      </c>
      <c r="AX30" s="37" t="s">
        <v>73</v>
      </c>
      <c r="AY30" s="42" t="s">
        <v>73</v>
      </c>
      <c r="AZ30" s="37" t="s">
        <v>73</v>
      </c>
      <c r="BA30" s="37" t="s">
        <v>73</v>
      </c>
      <c r="BB30" s="37" t="s">
        <v>73</v>
      </c>
      <c r="BC30" s="114" t="s">
        <v>73</v>
      </c>
      <c r="BD30" s="37" t="s">
        <v>73</v>
      </c>
      <c r="BE30" s="37" t="s">
        <v>73</v>
      </c>
      <c r="BF30" s="37" t="s">
        <v>73</v>
      </c>
      <c r="BG30" s="37" t="s">
        <v>73</v>
      </c>
      <c r="BH30" s="42" t="s">
        <v>73</v>
      </c>
      <c r="BI30" s="37" t="s">
        <v>73</v>
      </c>
      <c r="BJ30" s="79" t="s">
        <v>73</v>
      </c>
      <c r="BK30" s="106" t="s">
        <v>73</v>
      </c>
      <c r="BL30" s="106" t="s">
        <v>73</v>
      </c>
      <c r="BM30" s="79" t="s">
        <v>73</v>
      </c>
      <c r="BN30" s="79" t="s">
        <v>73</v>
      </c>
      <c r="BO30" s="79" t="s">
        <v>73</v>
      </c>
      <c r="BP30" s="79" t="s">
        <v>73</v>
      </c>
      <c r="BQ30" s="106" t="s">
        <v>73</v>
      </c>
      <c r="BR30" s="79" t="s">
        <v>73</v>
      </c>
      <c r="BS30" s="79" t="s">
        <v>73</v>
      </c>
      <c r="BT30" s="79" t="s">
        <v>73</v>
      </c>
      <c r="BU30" s="107" t="s">
        <v>73</v>
      </c>
    </row>
    <row r="31" spans="1:73" customFormat="1" ht="14.25" customHeight="1" x14ac:dyDescent="0.45">
      <c r="A31" s="27">
        <v>2022</v>
      </c>
      <c r="B31" s="28">
        <v>11</v>
      </c>
      <c r="C31" s="28">
        <v>19</v>
      </c>
      <c r="D31" s="29">
        <v>0.36249999999999999</v>
      </c>
      <c r="E31" s="30">
        <v>11</v>
      </c>
      <c r="F31" s="31">
        <v>13.13552</v>
      </c>
      <c r="G31" s="32">
        <v>100.136161</v>
      </c>
      <c r="H31" s="33">
        <v>16.100000000000001</v>
      </c>
      <c r="I31" s="28">
        <v>3</v>
      </c>
      <c r="J31" s="34" t="s">
        <v>74</v>
      </c>
      <c r="K31" s="35">
        <v>15</v>
      </c>
      <c r="L31" s="654" t="s">
        <v>73</v>
      </c>
      <c r="M31" s="655" t="s">
        <v>73</v>
      </c>
      <c r="N31" s="656" t="s">
        <v>73</v>
      </c>
      <c r="O31" s="657" t="s">
        <v>73</v>
      </c>
      <c r="P31" s="655" t="s">
        <v>73</v>
      </c>
      <c r="Q31" s="658" t="s">
        <v>73</v>
      </c>
      <c r="R31" s="658" t="s">
        <v>73</v>
      </c>
      <c r="S31" s="659" t="s">
        <v>73</v>
      </c>
      <c r="T31" s="38"/>
      <c r="U31" s="33">
        <v>28.6</v>
      </c>
      <c r="V31" s="39">
        <v>28.677</v>
      </c>
      <c r="W31" s="80">
        <v>7.92</v>
      </c>
      <c r="X31" s="80"/>
      <c r="Y31" s="33">
        <v>30.4</v>
      </c>
      <c r="Z31" s="39">
        <v>31.143999999999998</v>
      </c>
      <c r="AA31" s="40">
        <v>3.81</v>
      </c>
      <c r="AB31" s="37">
        <v>2.9769999999999999</v>
      </c>
      <c r="AC31" s="37">
        <f t="shared" si="4"/>
        <v>4.0135486595247674</v>
      </c>
      <c r="AD31" s="42">
        <v>16.3</v>
      </c>
      <c r="AE31" s="106" t="s">
        <v>73</v>
      </c>
      <c r="AF31" s="79" t="s">
        <v>73</v>
      </c>
      <c r="AG31" s="107" t="s">
        <v>73</v>
      </c>
      <c r="AH31" s="42">
        <v>2099.6654419678143</v>
      </c>
      <c r="AI31" s="43">
        <v>7.8465721470498551</v>
      </c>
      <c r="AJ31" s="44">
        <v>7.7930848840253599</v>
      </c>
      <c r="AK31" s="37">
        <v>741.70510969754605</v>
      </c>
      <c r="AL31" s="37">
        <v>1789.6674238532073</v>
      </c>
      <c r="AM31" s="37">
        <v>125.43034758304299</v>
      </c>
      <c r="AN31" s="37">
        <v>19.569928534054647</v>
      </c>
      <c r="AO31" s="37">
        <v>3.1365482245836183</v>
      </c>
      <c r="AP31" s="37">
        <v>2.0730731665686992</v>
      </c>
      <c r="AQ31" s="45">
        <f t="shared" si="5"/>
        <v>1934.667699970305</v>
      </c>
      <c r="AR31" s="44">
        <v>0.29099999999999998</v>
      </c>
      <c r="AS31" s="43">
        <v>34.71</v>
      </c>
      <c r="AT31" s="43">
        <v>4.4249999999999998</v>
      </c>
      <c r="AU31" s="43">
        <v>4.069</v>
      </c>
      <c r="AV31" s="46">
        <v>2.4980000000000002</v>
      </c>
      <c r="AW31" s="36" t="s">
        <v>73</v>
      </c>
      <c r="AX31" s="37" t="s">
        <v>73</v>
      </c>
      <c r="AY31" s="42" t="s">
        <v>73</v>
      </c>
      <c r="AZ31" s="37" t="s">
        <v>73</v>
      </c>
      <c r="BA31" s="37" t="s">
        <v>73</v>
      </c>
      <c r="BB31" s="37" t="s">
        <v>73</v>
      </c>
      <c r="BC31" s="114" t="s">
        <v>73</v>
      </c>
      <c r="BD31" s="37" t="s">
        <v>73</v>
      </c>
      <c r="BE31" s="37" t="s">
        <v>73</v>
      </c>
      <c r="BF31" s="37" t="s">
        <v>73</v>
      </c>
      <c r="BG31" s="37" t="s">
        <v>73</v>
      </c>
      <c r="BH31" s="42" t="s">
        <v>73</v>
      </c>
      <c r="BI31" s="37" t="s">
        <v>73</v>
      </c>
      <c r="BJ31" s="79" t="s">
        <v>73</v>
      </c>
      <c r="BK31" s="106" t="s">
        <v>73</v>
      </c>
      <c r="BL31" s="106" t="s">
        <v>73</v>
      </c>
      <c r="BM31" s="79" t="s">
        <v>73</v>
      </c>
      <c r="BN31" s="79" t="s">
        <v>73</v>
      </c>
      <c r="BO31" s="79" t="s">
        <v>73</v>
      </c>
      <c r="BP31" s="79" t="s">
        <v>73</v>
      </c>
      <c r="BQ31" s="106" t="s">
        <v>73</v>
      </c>
      <c r="BR31" s="79" t="s">
        <v>73</v>
      </c>
      <c r="BS31" s="79" t="s">
        <v>73</v>
      </c>
      <c r="BT31" s="79" t="s">
        <v>73</v>
      </c>
      <c r="BU31" s="107" t="s">
        <v>73</v>
      </c>
    </row>
    <row r="32" spans="1:73" customFormat="1" ht="14.25" customHeight="1" x14ac:dyDescent="0.45">
      <c r="A32" s="27">
        <v>2022</v>
      </c>
      <c r="B32" s="28">
        <v>11</v>
      </c>
      <c r="C32" s="28">
        <v>19</v>
      </c>
      <c r="D32" s="29">
        <v>0.28055555555555556</v>
      </c>
      <c r="E32" s="30">
        <v>12</v>
      </c>
      <c r="F32" s="31">
        <v>13.0345</v>
      </c>
      <c r="G32" s="32">
        <v>100.13303000000001</v>
      </c>
      <c r="H32" s="33">
        <v>15.2</v>
      </c>
      <c r="I32" s="28">
        <v>3</v>
      </c>
      <c r="J32" s="34" t="s">
        <v>72</v>
      </c>
      <c r="K32" s="35">
        <v>1</v>
      </c>
      <c r="L32" s="654" t="s">
        <v>73</v>
      </c>
      <c r="M32" s="655" t="s">
        <v>73</v>
      </c>
      <c r="N32" s="656" t="s">
        <v>73</v>
      </c>
      <c r="O32" s="657" t="s">
        <v>73</v>
      </c>
      <c r="P32" s="655" t="s">
        <v>73</v>
      </c>
      <c r="Q32" s="658" t="s">
        <v>73</v>
      </c>
      <c r="R32" s="658" t="s">
        <v>73</v>
      </c>
      <c r="S32" s="659" t="s">
        <v>73</v>
      </c>
      <c r="T32" s="38">
        <v>4.5999999999999996</v>
      </c>
      <c r="U32" s="33">
        <v>28.9</v>
      </c>
      <c r="V32" s="39">
        <v>29.167999999999999</v>
      </c>
      <c r="W32" s="80">
        <v>7.98</v>
      </c>
      <c r="X32" s="80"/>
      <c r="Y32" s="33">
        <v>28.4</v>
      </c>
      <c r="Z32" s="39">
        <v>29.064</v>
      </c>
      <c r="AA32" s="40">
        <v>5.3650000000000002</v>
      </c>
      <c r="AB32" s="37">
        <v>4.38</v>
      </c>
      <c r="AC32" s="37">
        <f t="shared" si="4"/>
        <v>5.1672347830090386</v>
      </c>
      <c r="AD32" s="42">
        <v>10.3</v>
      </c>
      <c r="AE32" s="106">
        <v>0.2099105</v>
      </c>
      <c r="AF32" s="79" t="s">
        <v>73</v>
      </c>
      <c r="AG32" s="107" t="s">
        <v>73</v>
      </c>
      <c r="AH32" s="42">
        <v>2131.5172976305912</v>
      </c>
      <c r="AI32" s="43">
        <v>7.8734247817987972</v>
      </c>
      <c r="AJ32" s="44">
        <v>7.8131598706750571</v>
      </c>
      <c r="AK32" s="37">
        <v>730.53473512646656</v>
      </c>
      <c r="AL32" s="37">
        <v>1817.3682736560609</v>
      </c>
      <c r="AM32" s="37">
        <v>128.66095200835053</v>
      </c>
      <c r="AN32" s="37">
        <v>19.253026393975439</v>
      </c>
      <c r="AO32" s="37">
        <v>3.2849982365256678</v>
      </c>
      <c r="AP32" s="37">
        <v>2.1593363800332117</v>
      </c>
      <c r="AQ32" s="45">
        <f t="shared" si="5"/>
        <v>1965.2822520583868</v>
      </c>
      <c r="AR32" s="44">
        <v>0.35499999999999998</v>
      </c>
      <c r="AS32" s="43">
        <v>52.83</v>
      </c>
      <c r="AT32" s="43">
        <v>1.57</v>
      </c>
      <c r="AU32" s="43">
        <v>4.5679999999999996</v>
      </c>
      <c r="AV32" s="46">
        <v>1.9990000000000001</v>
      </c>
      <c r="AW32" s="36" t="s">
        <v>73</v>
      </c>
      <c r="AX32" s="37" t="s">
        <v>73</v>
      </c>
      <c r="AY32" s="42" t="s">
        <v>73</v>
      </c>
      <c r="AZ32" s="37" t="s">
        <v>73</v>
      </c>
      <c r="BA32" s="37" t="s">
        <v>73</v>
      </c>
      <c r="BB32" s="37" t="s">
        <v>73</v>
      </c>
      <c r="BC32" s="114" t="s">
        <v>73</v>
      </c>
      <c r="BD32" s="37" t="s">
        <v>73</v>
      </c>
      <c r="BE32" s="37" t="s">
        <v>73</v>
      </c>
      <c r="BF32" s="37" t="s">
        <v>73</v>
      </c>
      <c r="BG32" s="37" t="s">
        <v>73</v>
      </c>
      <c r="BH32" s="42" t="s">
        <v>73</v>
      </c>
      <c r="BI32" s="37" t="s">
        <v>73</v>
      </c>
      <c r="BJ32" s="79" t="s">
        <v>73</v>
      </c>
      <c r="BK32" s="106" t="s">
        <v>73</v>
      </c>
      <c r="BL32" s="106" t="s">
        <v>73</v>
      </c>
      <c r="BM32" s="79" t="s">
        <v>73</v>
      </c>
      <c r="BN32" s="79" t="s">
        <v>73</v>
      </c>
      <c r="BO32" s="79" t="s">
        <v>73</v>
      </c>
      <c r="BP32" s="79" t="s">
        <v>73</v>
      </c>
      <c r="BQ32" s="106" t="s">
        <v>73</v>
      </c>
      <c r="BR32" s="79" t="s">
        <v>73</v>
      </c>
      <c r="BS32" s="79" t="s">
        <v>73</v>
      </c>
      <c r="BT32" s="79" t="s">
        <v>73</v>
      </c>
      <c r="BU32" s="107" t="s">
        <v>73</v>
      </c>
    </row>
    <row r="33" spans="1:73" customFormat="1" ht="14.25" customHeight="1" x14ac:dyDescent="0.45">
      <c r="A33" s="27">
        <v>2022</v>
      </c>
      <c r="B33" s="28">
        <v>11</v>
      </c>
      <c r="C33" s="28">
        <v>19</v>
      </c>
      <c r="D33" s="29">
        <v>0.28055555555555556</v>
      </c>
      <c r="E33" s="30">
        <v>12</v>
      </c>
      <c r="F33" s="31">
        <v>13.0345</v>
      </c>
      <c r="G33" s="32">
        <v>100.13303000000001</v>
      </c>
      <c r="H33" s="33">
        <v>15.2</v>
      </c>
      <c r="I33" s="28">
        <v>3</v>
      </c>
      <c r="J33" s="34" t="s">
        <v>75</v>
      </c>
      <c r="K33" s="35">
        <v>7.5</v>
      </c>
      <c r="L33" s="654" t="s">
        <v>73</v>
      </c>
      <c r="M33" s="655" t="s">
        <v>73</v>
      </c>
      <c r="N33" s="656" t="s">
        <v>73</v>
      </c>
      <c r="O33" s="657" t="s">
        <v>73</v>
      </c>
      <c r="P33" s="655" t="s">
        <v>73</v>
      </c>
      <c r="Q33" s="658" t="s">
        <v>73</v>
      </c>
      <c r="R33" s="658" t="s">
        <v>73</v>
      </c>
      <c r="S33" s="659" t="s">
        <v>73</v>
      </c>
      <c r="T33" s="38"/>
      <c r="U33" s="33">
        <v>28.7</v>
      </c>
      <c r="V33" s="39">
        <v>28.719000000000001</v>
      </c>
      <c r="W33" s="80">
        <v>7.94</v>
      </c>
      <c r="X33" s="80"/>
      <c r="Y33" s="33">
        <v>29.6</v>
      </c>
      <c r="Z33" s="39">
        <v>31.33</v>
      </c>
      <c r="AA33" s="40">
        <v>3.76</v>
      </c>
      <c r="AB33" s="37">
        <v>3.0550000000000002</v>
      </c>
      <c r="AC33" s="37">
        <f t="shared" si="4"/>
        <v>4.0776880163542568</v>
      </c>
      <c r="AD33" s="42">
        <v>10.050000000000001</v>
      </c>
      <c r="AE33" s="106" t="s">
        <v>73</v>
      </c>
      <c r="AF33" s="79" t="s">
        <v>73</v>
      </c>
      <c r="AG33" s="107" t="s">
        <v>73</v>
      </c>
      <c r="AH33" s="42">
        <v>2111.1175609700658</v>
      </c>
      <c r="AI33" s="43">
        <v>7.8391679320518444</v>
      </c>
      <c r="AJ33" s="44">
        <v>7.7854092992167017</v>
      </c>
      <c r="AK33" s="37">
        <v>760.40606764277311</v>
      </c>
      <c r="AL33" s="37">
        <v>1802.7196364880579</v>
      </c>
      <c r="AM33" s="37">
        <v>124.83513430301272</v>
      </c>
      <c r="AN33" s="37">
        <v>20.024668938381463</v>
      </c>
      <c r="AO33" s="37">
        <v>3.1202617358117029</v>
      </c>
      <c r="AP33" s="37">
        <v>2.0635471680950448</v>
      </c>
      <c r="AQ33" s="45">
        <f t="shared" si="5"/>
        <v>1947.5794397294519</v>
      </c>
      <c r="AR33" s="44">
        <v>0.35499999999999998</v>
      </c>
      <c r="AS33" s="43">
        <v>33.783999999999999</v>
      </c>
      <c r="AT33" s="43">
        <v>3.4980000000000002</v>
      </c>
      <c r="AU33" s="43">
        <v>2.641</v>
      </c>
      <c r="AV33" s="46">
        <v>2.355</v>
      </c>
      <c r="AW33" s="36" t="s">
        <v>73</v>
      </c>
      <c r="AX33" s="37" t="s">
        <v>73</v>
      </c>
      <c r="AY33" s="42" t="s">
        <v>73</v>
      </c>
      <c r="AZ33" s="37" t="s">
        <v>73</v>
      </c>
      <c r="BA33" s="37" t="s">
        <v>73</v>
      </c>
      <c r="BB33" s="37" t="s">
        <v>73</v>
      </c>
      <c r="BC33" s="114" t="s">
        <v>73</v>
      </c>
      <c r="BD33" s="37" t="s">
        <v>73</v>
      </c>
      <c r="BE33" s="37" t="s">
        <v>73</v>
      </c>
      <c r="BF33" s="37" t="s">
        <v>73</v>
      </c>
      <c r="BG33" s="37" t="s">
        <v>73</v>
      </c>
      <c r="BH33" s="42" t="s">
        <v>73</v>
      </c>
      <c r="BI33" s="37" t="s">
        <v>73</v>
      </c>
      <c r="BJ33" s="79" t="s">
        <v>73</v>
      </c>
      <c r="BK33" s="106" t="s">
        <v>73</v>
      </c>
      <c r="BL33" s="106" t="s">
        <v>73</v>
      </c>
      <c r="BM33" s="79" t="s">
        <v>73</v>
      </c>
      <c r="BN33" s="79" t="s">
        <v>73</v>
      </c>
      <c r="BO33" s="79" t="s">
        <v>73</v>
      </c>
      <c r="BP33" s="79" t="s">
        <v>73</v>
      </c>
      <c r="BQ33" s="106" t="s">
        <v>73</v>
      </c>
      <c r="BR33" s="79" t="s">
        <v>73</v>
      </c>
      <c r="BS33" s="79" t="s">
        <v>73</v>
      </c>
      <c r="BT33" s="79" t="s">
        <v>73</v>
      </c>
      <c r="BU33" s="107" t="s">
        <v>73</v>
      </c>
    </row>
    <row r="34" spans="1:73" customFormat="1" ht="14.25" customHeight="1" x14ac:dyDescent="0.45">
      <c r="A34" s="27">
        <v>2022</v>
      </c>
      <c r="B34" s="28">
        <v>11</v>
      </c>
      <c r="C34" s="28">
        <v>19</v>
      </c>
      <c r="D34" s="29">
        <v>0.28055555555555556</v>
      </c>
      <c r="E34" s="30">
        <v>12</v>
      </c>
      <c r="F34" s="31">
        <v>13.0345</v>
      </c>
      <c r="G34" s="32">
        <v>100.13303000000001</v>
      </c>
      <c r="H34" s="33">
        <v>15.2</v>
      </c>
      <c r="I34" s="28">
        <v>3</v>
      </c>
      <c r="J34" s="34" t="s">
        <v>74</v>
      </c>
      <c r="K34" s="35">
        <v>14</v>
      </c>
      <c r="L34" s="654" t="s">
        <v>73</v>
      </c>
      <c r="M34" s="655" t="s">
        <v>73</v>
      </c>
      <c r="N34" s="656" t="s">
        <v>73</v>
      </c>
      <c r="O34" s="657" t="s">
        <v>73</v>
      </c>
      <c r="P34" s="655" t="s">
        <v>73</v>
      </c>
      <c r="Q34" s="658" t="s">
        <v>73</v>
      </c>
      <c r="R34" s="658" t="s">
        <v>73</v>
      </c>
      <c r="S34" s="659" t="s">
        <v>73</v>
      </c>
      <c r="T34" s="38"/>
      <c r="U34" s="33">
        <v>28.5</v>
      </c>
      <c r="V34" s="39">
        <v>28.73</v>
      </c>
      <c r="W34" s="80">
        <v>7.99</v>
      </c>
      <c r="X34" s="80"/>
      <c r="Y34" s="33">
        <v>30.7</v>
      </c>
      <c r="Z34" s="39">
        <v>31.471</v>
      </c>
      <c r="AA34" s="40">
        <v>4.4000000000000004</v>
      </c>
      <c r="AB34" s="37">
        <v>3.302</v>
      </c>
      <c r="AC34" s="37">
        <f t="shared" si="4"/>
        <v>4.2807959796476389</v>
      </c>
      <c r="AD34" s="42">
        <v>12.65</v>
      </c>
      <c r="AE34" s="106" t="s">
        <v>73</v>
      </c>
      <c r="AF34" s="79" t="s">
        <v>73</v>
      </c>
      <c r="AG34" s="107" t="s">
        <v>73</v>
      </c>
      <c r="AH34" s="42">
        <v>2118.643964992033</v>
      </c>
      <c r="AI34" s="43">
        <v>7.8813597526566568</v>
      </c>
      <c r="AJ34" s="44">
        <v>7.8267250976158964</v>
      </c>
      <c r="AK34" s="37">
        <v>682.57552637713252</v>
      </c>
      <c r="AL34" s="37">
        <v>1781.8408959725546</v>
      </c>
      <c r="AM34" s="37">
        <v>136.29140318717901</v>
      </c>
      <c r="AN34" s="37">
        <v>17.957646797331059</v>
      </c>
      <c r="AO34" s="37">
        <v>3.3997047822352138</v>
      </c>
      <c r="AP34" s="37">
        <v>2.2495152754916137</v>
      </c>
      <c r="AQ34" s="45">
        <f t="shared" si="5"/>
        <v>1936.0899459570646</v>
      </c>
      <c r="AR34" s="44">
        <v>0.19400000000000001</v>
      </c>
      <c r="AS34" s="43">
        <v>32.645000000000003</v>
      </c>
      <c r="AT34" s="43">
        <v>1.784</v>
      </c>
      <c r="AU34" s="43">
        <v>3.2120000000000002</v>
      </c>
      <c r="AV34" s="46">
        <v>2.0699999999999998</v>
      </c>
      <c r="AW34" s="36" t="s">
        <v>73</v>
      </c>
      <c r="AX34" s="37" t="s">
        <v>73</v>
      </c>
      <c r="AY34" s="42" t="s">
        <v>73</v>
      </c>
      <c r="AZ34" s="37" t="s">
        <v>73</v>
      </c>
      <c r="BA34" s="37" t="s">
        <v>73</v>
      </c>
      <c r="BB34" s="37" t="s">
        <v>73</v>
      </c>
      <c r="BC34" s="114" t="s">
        <v>73</v>
      </c>
      <c r="BD34" s="37" t="s">
        <v>73</v>
      </c>
      <c r="BE34" s="37" t="s">
        <v>73</v>
      </c>
      <c r="BF34" s="37" t="s">
        <v>73</v>
      </c>
      <c r="BG34" s="37" t="s">
        <v>73</v>
      </c>
      <c r="BH34" s="42" t="s">
        <v>73</v>
      </c>
      <c r="BI34" s="37" t="s">
        <v>73</v>
      </c>
      <c r="BJ34" s="79" t="s">
        <v>73</v>
      </c>
      <c r="BK34" s="106" t="s">
        <v>73</v>
      </c>
      <c r="BL34" s="106" t="s">
        <v>73</v>
      </c>
      <c r="BM34" s="79" t="s">
        <v>73</v>
      </c>
      <c r="BN34" s="79" t="s">
        <v>73</v>
      </c>
      <c r="BO34" s="79" t="s">
        <v>73</v>
      </c>
      <c r="BP34" s="79" t="s">
        <v>73</v>
      </c>
      <c r="BQ34" s="106" t="s">
        <v>73</v>
      </c>
      <c r="BR34" s="79" t="s">
        <v>73</v>
      </c>
      <c r="BS34" s="79" t="s">
        <v>73</v>
      </c>
      <c r="BT34" s="79" t="s">
        <v>73</v>
      </c>
      <c r="BU34" s="107" t="s">
        <v>73</v>
      </c>
    </row>
    <row r="35" spans="1:73" customFormat="1" ht="14.25" customHeight="1" x14ac:dyDescent="0.45">
      <c r="A35" s="27">
        <v>2022</v>
      </c>
      <c r="B35" s="28">
        <v>11</v>
      </c>
      <c r="C35" s="28">
        <v>18</v>
      </c>
      <c r="D35" s="29">
        <v>0.60555555555555551</v>
      </c>
      <c r="E35" s="30">
        <v>13</v>
      </c>
      <c r="F35" s="31">
        <v>13.036049999999999</v>
      </c>
      <c r="G35" s="32">
        <v>100.2646</v>
      </c>
      <c r="H35" s="33">
        <v>24.3</v>
      </c>
      <c r="I35" s="28">
        <v>3</v>
      </c>
      <c r="J35" s="34" t="s">
        <v>72</v>
      </c>
      <c r="K35" s="35">
        <v>1</v>
      </c>
      <c r="L35" s="654" t="s">
        <v>73</v>
      </c>
      <c r="M35" s="655" t="s">
        <v>73</v>
      </c>
      <c r="N35" s="656" t="s">
        <v>73</v>
      </c>
      <c r="O35" s="657" t="s">
        <v>73</v>
      </c>
      <c r="P35" s="655" t="s">
        <v>73</v>
      </c>
      <c r="Q35" s="658" t="s">
        <v>73</v>
      </c>
      <c r="R35" s="658" t="s">
        <v>73</v>
      </c>
      <c r="S35" s="659" t="s">
        <v>73</v>
      </c>
      <c r="T35" s="38">
        <v>6.4</v>
      </c>
      <c r="U35" s="33">
        <v>30.2</v>
      </c>
      <c r="V35" s="39">
        <v>29.783000000000001</v>
      </c>
      <c r="W35" s="80">
        <v>8.14</v>
      </c>
      <c r="X35" s="80"/>
      <c r="Y35" s="33">
        <v>27.7</v>
      </c>
      <c r="Z35" s="39">
        <v>28.498999999999999</v>
      </c>
      <c r="AA35" s="40">
        <v>7.0750000000000002</v>
      </c>
      <c r="AB35" s="37">
        <v>6.742</v>
      </c>
      <c r="AC35" s="37">
        <f t="shared" si="4"/>
        <v>7.1095060757174133</v>
      </c>
      <c r="AD35" s="42">
        <v>7.95</v>
      </c>
      <c r="AE35" s="106">
        <v>0.20326899999999998</v>
      </c>
      <c r="AF35" s="79" t="s">
        <v>73</v>
      </c>
      <c r="AG35" s="107" t="s">
        <v>73</v>
      </c>
      <c r="AH35" s="42">
        <v>2147.2455750850636</v>
      </c>
      <c r="AI35" s="43">
        <v>8.0851557893424157</v>
      </c>
      <c r="AJ35" s="44">
        <v>8.0134989062177837</v>
      </c>
      <c r="AK35" s="37">
        <v>429.65854724902613</v>
      </c>
      <c r="AL35" s="37">
        <v>1683.3888917878719</v>
      </c>
      <c r="AM35" s="37">
        <v>190.42473045796208</v>
      </c>
      <c r="AN35" s="37">
        <v>11.193047662927912</v>
      </c>
      <c r="AO35" s="37">
        <v>4.8952368044063954</v>
      </c>
      <c r="AP35" s="37">
        <v>3.2173502138271397</v>
      </c>
      <c r="AQ35" s="45">
        <f t="shared" si="5"/>
        <v>1885.006669908762</v>
      </c>
      <c r="AR35" s="44">
        <v>0.32300000000000001</v>
      </c>
      <c r="AS35" s="43">
        <v>40.298999999999999</v>
      </c>
      <c r="AT35" s="43">
        <v>0.35699999999999998</v>
      </c>
      <c r="AU35" s="43">
        <v>2.427</v>
      </c>
      <c r="AV35" s="46">
        <v>0.5</v>
      </c>
      <c r="AW35" s="36" t="s">
        <v>73</v>
      </c>
      <c r="AX35" s="37" t="s">
        <v>73</v>
      </c>
      <c r="AY35" s="42">
        <v>1.7459537197041679</v>
      </c>
      <c r="AZ35" s="37">
        <v>1.4056577607346257</v>
      </c>
      <c r="BA35" s="37">
        <v>16.377253493353052</v>
      </c>
      <c r="BB35" s="37">
        <v>1.7779550204586267</v>
      </c>
      <c r="BC35" s="114">
        <v>12.549999186952451</v>
      </c>
      <c r="BD35" s="37">
        <v>1538.5756972111549</v>
      </c>
      <c r="BE35" s="37">
        <v>1228.8868200558579</v>
      </c>
      <c r="BF35" s="37">
        <v>1.8856825386608929</v>
      </c>
      <c r="BG35" s="37">
        <v>0.99</v>
      </c>
      <c r="BH35" s="42">
        <v>1.7975000000000001</v>
      </c>
      <c r="BI35" s="37">
        <v>38.657999999999994</v>
      </c>
      <c r="BJ35" s="79">
        <v>59.549500000000002</v>
      </c>
      <c r="BK35" s="104">
        <v>0.75683903628399107</v>
      </c>
      <c r="BL35" s="104">
        <v>19.710745038203473</v>
      </c>
      <c r="BM35" s="74">
        <v>82.792945807152577</v>
      </c>
      <c r="BN35" s="74">
        <v>36.610391395450975</v>
      </c>
      <c r="BO35" s="74">
        <v>150.56988582398029</v>
      </c>
      <c r="BP35" s="74">
        <v>939.20285199107059</v>
      </c>
      <c r="BQ35" s="104">
        <v>6.9390541788106743</v>
      </c>
      <c r="BR35" s="74">
        <v>21.371881010496537</v>
      </c>
      <c r="BS35" s="74">
        <v>15.347138083103168</v>
      </c>
      <c r="BT35" s="74">
        <v>9.0849576331226807</v>
      </c>
      <c r="BU35" s="105">
        <v>30.941522373678694</v>
      </c>
    </row>
    <row r="36" spans="1:73" customFormat="1" ht="14.25" customHeight="1" x14ac:dyDescent="0.45">
      <c r="A36" s="27">
        <v>2022</v>
      </c>
      <c r="B36" s="28">
        <v>11</v>
      </c>
      <c r="C36" s="28">
        <v>18</v>
      </c>
      <c r="D36" s="29">
        <v>0.60555555555555551</v>
      </c>
      <c r="E36" s="30">
        <v>13</v>
      </c>
      <c r="F36" s="31">
        <v>13.036049999999999</v>
      </c>
      <c r="G36" s="32">
        <v>100.2646</v>
      </c>
      <c r="H36" s="33">
        <v>24.3</v>
      </c>
      <c r="I36" s="28">
        <v>3</v>
      </c>
      <c r="J36" s="34" t="s">
        <v>75</v>
      </c>
      <c r="K36" s="35">
        <v>12</v>
      </c>
      <c r="L36" s="654" t="s">
        <v>73</v>
      </c>
      <c r="M36" s="655" t="s">
        <v>73</v>
      </c>
      <c r="N36" s="656" t="s">
        <v>73</v>
      </c>
      <c r="O36" s="657" t="s">
        <v>73</v>
      </c>
      <c r="P36" s="655" t="s">
        <v>73</v>
      </c>
      <c r="Q36" s="658" t="s">
        <v>73</v>
      </c>
      <c r="R36" s="658" t="s">
        <v>73</v>
      </c>
      <c r="S36" s="659" t="s">
        <v>73</v>
      </c>
      <c r="T36" s="38"/>
      <c r="U36" s="33">
        <v>28.8</v>
      </c>
      <c r="V36" s="39">
        <v>28.646000000000001</v>
      </c>
      <c r="W36" s="80">
        <v>8.02</v>
      </c>
      <c r="X36" s="80"/>
      <c r="Y36" s="33">
        <v>30.6</v>
      </c>
      <c r="Z36" s="39">
        <v>31.77</v>
      </c>
      <c r="AA36" s="40">
        <v>5.1749999999999998</v>
      </c>
      <c r="AB36" s="37">
        <v>4.4610000000000003</v>
      </c>
      <c r="AC36" s="37">
        <f t="shared" si="4"/>
        <v>5.2338410381781237</v>
      </c>
      <c r="AD36" s="42">
        <v>10.65</v>
      </c>
      <c r="AE36" s="106" t="s">
        <v>73</v>
      </c>
      <c r="AF36" s="79" t="s">
        <v>73</v>
      </c>
      <c r="AG36" s="107" t="s">
        <v>73</v>
      </c>
      <c r="AH36" s="42">
        <v>2131.2738538190833</v>
      </c>
      <c r="AI36" s="43">
        <v>7.9778003054691728</v>
      </c>
      <c r="AJ36" s="44">
        <v>7.9235165748110417</v>
      </c>
      <c r="AK36" s="37">
        <v>527.03372911258828</v>
      </c>
      <c r="AL36" s="37">
        <v>1722.2712933143785</v>
      </c>
      <c r="AM36" s="37">
        <v>165.31879804921155</v>
      </c>
      <c r="AN36" s="37">
        <v>13.872233531374636</v>
      </c>
      <c r="AO36" s="37">
        <v>4.1135090584911094</v>
      </c>
      <c r="AP36" s="37">
        <v>2.7233254950026788</v>
      </c>
      <c r="AQ36" s="45">
        <f t="shared" si="5"/>
        <v>1901.4623248949647</v>
      </c>
      <c r="AR36" s="44">
        <v>0.19400000000000001</v>
      </c>
      <c r="AS36" s="43">
        <v>22.925999999999998</v>
      </c>
      <c r="AT36" s="43">
        <v>0.5</v>
      </c>
      <c r="AU36" s="43">
        <v>3.141</v>
      </c>
      <c r="AV36" s="46">
        <v>1.3560000000000001</v>
      </c>
      <c r="AW36" s="36" t="s">
        <v>73</v>
      </c>
      <c r="AX36" s="37" t="s">
        <v>73</v>
      </c>
      <c r="AY36" s="42" t="s">
        <v>73</v>
      </c>
      <c r="AZ36" s="37" t="s">
        <v>73</v>
      </c>
      <c r="BA36" s="37" t="s">
        <v>73</v>
      </c>
      <c r="BB36" s="37" t="s">
        <v>73</v>
      </c>
      <c r="BC36" s="114" t="s">
        <v>73</v>
      </c>
      <c r="BD36" s="37" t="s">
        <v>73</v>
      </c>
      <c r="BE36" s="37" t="s">
        <v>73</v>
      </c>
      <c r="BF36" s="37" t="s">
        <v>73</v>
      </c>
      <c r="BG36" s="37" t="s">
        <v>73</v>
      </c>
      <c r="BH36" s="42" t="s">
        <v>73</v>
      </c>
      <c r="BI36" s="37" t="s">
        <v>73</v>
      </c>
      <c r="BJ36" s="79" t="s">
        <v>73</v>
      </c>
      <c r="BK36" s="106" t="s">
        <v>73</v>
      </c>
      <c r="BL36" s="106" t="s">
        <v>73</v>
      </c>
      <c r="BM36" s="79" t="s">
        <v>73</v>
      </c>
      <c r="BN36" s="79" t="s">
        <v>73</v>
      </c>
      <c r="BO36" s="79" t="s">
        <v>73</v>
      </c>
      <c r="BP36" s="79" t="s">
        <v>73</v>
      </c>
      <c r="BQ36" s="106" t="s">
        <v>73</v>
      </c>
      <c r="BR36" s="79" t="s">
        <v>73</v>
      </c>
      <c r="BS36" s="79" t="s">
        <v>73</v>
      </c>
      <c r="BT36" s="79" t="s">
        <v>73</v>
      </c>
      <c r="BU36" s="107" t="s">
        <v>73</v>
      </c>
    </row>
    <row r="37" spans="1:73" customFormat="1" ht="14.25" customHeight="1" x14ac:dyDescent="0.45">
      <c r="A37" s="27">
        <v>2022</v>
      </c>
      <c r="B37" s="28">
        <v>11</v>
      </c>
      <c r="C37" s="28">
        <v>18</v>
      </c>
      <c r="D37" s="29">
        <v>0.60555555555555551</v>
      </c>
      <c r="E37" s="30">
        <v>13</v>
      </c>
      <c r="F37" s="31">
        <v>13.036049999999999</v>
      </c>
      <c r="G37" s="32">
        <v>100.2646</v>
      </c>
      <c r="H37" s="33">
        <v>24.3</v>
      </c>
      <c r="I37" s="28">
        <v>3</v>
      </c>
      <c r="J37" s="34" t="s">
        <v>74</v>
      </c>
      <c r="K37" s="35">
        <v>23</v>
      </c>
      <c r="L37" s="654" t="s">
        <v>73</v>
      </c>
      <c r="M37" s="655" t="s">
        <v>73</v>
      </c>
      <c r="N37" s="656" t="s">
        <v>73</v>
      </c>
      <c r="O37" s="657" t="s">
        <v>73</v>
      </c>
      <c r="P37" s="655" t="s">
        <v>73</v>
      </c>
      <c r="Q37" s="658" t="s">
        <v>73</v>
      </c>
      <c r="R37" s="658" t="s">
        <v>73</v>
      </c>
      <c r="S37" s="659" t="s">
        <v>73</v>
      </c>
      <c r="T37" s="38"/>
      <c r="U37" s="33">
        <v>28.9</v>
      </c>
      <c r="V37" s="39">
        <v>28.648</v>
      </c>
      <c r="W37" s="80">
        <v>8.02</v>
      </c>
      <c r="X37" s="80"/>
      <c r="Y37" s="33">
        <v>31</v>
      </c>
      <c r="Z37" s="39">
        <v>31.788</v>
      </c>
      <c r="AA37" s="40">
        <v>5.5</v>
      </c>
      <c r="AB37" s="37">
        <v>4.4509999999999996</v>
      </c>
      <c r="AC37" s="37">
        <f t="shared" si="4"/>
        <v>5.2256180437128039</v>
      </c>
      <c r="AD37" s="42">
        <v>12.5</v>
      </c>
      <c r="AE37" s="106" t="s">
        <v>73</v>
      </c>
      <c r="AF37" s="79" t="s">
        <v>73</v>
      </c>
      <c r="AG37" s="107" t="s">
        <v>73</v>
      </c>
      <c r="AH37" s="42">
        <v>2101.2889090680214</v>
      </c>
      <c r="AI37" s="43">
        <v>7.9750492289558395</v>
      </c>
      <c r="AJ37" s="44">
        <v>7.9204000846942639</v>
      </c>
      <c r="AK37" s="37">
        <v>523.12099452115012</v>
      </c>
      <c r="AL37" s="37">
        <v>1699.0137151473375</v>
      </c>
      <c r="AM37" s="37">
        <v>162.12041013025046</v>
      </c>
      <c r="AN37" s="37">
        <v>13.767345450630591</v>
      </c>
      <c r="AO37" s="37">
        <v>4.0274024686289485</v>
      </c>
      <c r="AP37" s="37">
        <v>2.6667968346372852</v>
      </c>
      <c r="AQ37" s="45">
        <f t="shared" si="5"/>
        <v>1874.9014707282186</v>
      </c>
      <c r="AR37" s="44">
        <v>0.19400000000000001</v>
      </c>
      <c r="AS37" s="43">
        <v>23.033000000000001</v>
      </c>
      <c r="AT37" s="43">
        <v>0.35699999999999998</v>
      </c>
      <c r="AU37" s="43">
        <v>2.9980000000000002</v>
      </c>
      <c r="AV37" s="46">
        <v>1.784</v>
      </c>
      <c r="AW37" s="36" t="s">
        <v>73</v>
      </c>
      <c r="AX37" s="37" t="s">
        <v>73</v>
      </c>
      <c r="AY37" s="42" t="s">
        <v>73</v>
      </c>
      <c r="AZ37" s="37" t="s">
        <v>73</v>
      </c>
      <c r="BA37" s="37" t="s">
        <v>73</v>
      </c>
      <c r="BB37" s="37" t="s">
        <v>73</v>
      </c>
      <c r="BC37" s="114" t="s">
        <v>73</v>
      </c>
      <c r="BD37" s="37" t="s">
        <v>73</v>
      </c>
      <c r="BE37" s="37" t="s">
        <v>73</v>
      </c>
      <c r="BF37" s="37" t="s">
        <v>73</v>
      </c>
      <c r="BG37" s="37" t="s">
        <v>73</v>
      </c>
      <c r="BH37" s="42" t="s">
        <v>73</v>
      </c>
      <c r="BI37" s="37" t="s">
        <v>73</v>
      </c>
      <c r="BJ37" s="79" t="s">
        <v>73</v>
      </c>
      <c r="BK37" s="106" t="s">
        <v>73</v>
      </c>
      <c r="BL37" s="106" t="s">
        <v>73</v>
      </c>
      <c r="BM37" s="79" t="s">
        <v>73</v>
      </c>
      <c r="BN37" s="79" t="s">
        <v>73</v>
      </c>
      <c r="BO37" s="79" t="s">
        <v>73</v>
      </c>
      <c r="BP37" s="79" t="s">
        <v>73</v>
      </c>
      <c r="BQ37" s="106" t="s">
        <v>73</v>
      </c>
      <c r="BR37" s="79" t="s">
        <v>73</v>
      </c>
      <c r="BS37" s="79" t="s">
        <v>73</v>
      </c>
      <c r="BT37" s="79" t="s">
        <v>73</v>
      </c>
      <c r="BU37" s="107" t="s">
        <v>73</v>
      </c>
    </row>
    <row r="38" spans="1:73" customFormat="1" ht="14.25" customHeight="1" x14ac:dyDescent="0.45">
      <c r="A38" s="27">
        <v>2022</v>
      </c>
      <c r="B38" s="28">
        <v>11</v>
      </c>
      <c r="C38" s="28">
        <v>20</v>
      </c>
      <c r="D38" s="29">
        <v>0.38819444444444445</v>
      </c>
      <c r="E38" s="30">
        <v>14</v>
      </c>
      <c r="F38" s="31">
        <v>13.1381</v>
      </c>
      <c r="G38" s="32">
        <v>100.26703000000001</v>
      </c>
      <c r="H38" s="33">
        <v>18.5</v>
      </c>
      <c r="I38" s="28">
        <v>3</v>
      </c>
      <c r="J38" s="34" t="s">
        <v>72</v>
      </c>
      <c r="K38" s="35">
        <v>1</v>
      </c>
      <c r="L38" s="654" t="s">
        <v>73</v>
      </c>
      <c r="M38" s="655" t="s">
        <v>73</v>
      </c>
      <c r="N38" s="656" t="s">
        <v>73</v>
      </c>
      <c r="O38" s="657" t="s">
        <v>73</v>
      </c>
      <c r="P38" s="655" t="s">
        <v>73</v>
      </c>
      <c r="Q38" s="658" t="s">
        <v>73</v>
      </c>
      <c r="R38" s="658" t="s">
        <v>73</v>
      </c>
      <c r="S38" s="659" t="s">
        <v>73</v>
      </c>
      <c r="T38" s="38">
        <v>4.0999999999999996</v>
      </c>
      <c r="U38" s="33">
        <v>29</v>
      </c>
      <c r="V38" s="39">
        <v>29.36</v>
      </c>
      <c r="W38" s="80">
        <v>8.36</v>
      </c>
      <c r="X38" s="80"/>
      <c r="Y38" s="33">
        <v>26</v>
      </c>
      <c r="Z38" s="39">
        <v>26.562000000000001</v>
      </c>
      <c r="AA38" s="40">
        <v>7.5449999999999999</v>
      </c>
      <c r="AB38" s="37">
        <v>6.617</v>
      </c>
      <c r="AC38" s="37">
        <f t="shared" si="4"/>
        <v>7.006718644900924</v>
      </c>
      <c r="AD38" s="42">
        <v>5.7</v>
      </c>
      <c r="AE38" s="106">
        <v>0.17847574999999999</v>
      </c>
      <c r="AF38" s="79" t="s">
        <v>73</v>
      </c>
      <c r="AG38" s="107" t="s">
        <v>73</v>
      </c>
      <c r="AH38" s="42">
        <v>2127.2148425056898</v>
      </c>
      <c r="AI38" s="43">
        <v>8.2277574931347299</v>
      </c>
      <c r="AJ38" s="44">
        <v>8.1612137861246108</v>
      </c>
      <c r="AK38" s="37">
        <v>287.3089343591505</v>
      </c>
      <c r="AL38" s="37">
        <v>1564.1760028789811</v>
      </c>
      <c r="AM38" s="37">
        <v>232.48834547443963</v>
      </c>
      <c r="AN38" s="37">
        <v>7.6327430859454619</v>
      </c>
      <c r="AO38" s="37">
        <v>6.0659106070781297</v>
      </c>
      <c r="AP38" s="37">
        <v>3.9496382944567254</v>
      </c>
      <c r="AQ38" s="45">
        <f t="shared" si="5"/>
        <v>1804.2970914393663</v>
      </c>
      <c r="AR38" s="44">
        <v>0.25800000000000001</v>
      </c>
      <c r="AS38" s="43">
        <v>28.265999999999998</v>
      </c>
      <c r="AT38" s="43">
        <v>0.14299999999999999</v>
      </c>
      <c r="AU38" s="43">
        <v>3.2120000000000002</v>
      </c>
      <c r="AV38" s="46">
        <v>1.784</v>
      </c>
      <c r="AW38" s="36" t="s">
        <v>73</v>
      </c>
      <c r="AX38" s="37" t="s">
        <v>73</v>
      </c>
      <c r="AY38" s="42" t="s">
        <v>73</v>
      </c>
      <c r="AZ38" s="37" t="s">
        <v>73</v>
      </c>
      <c r="BA38" s="37" t="s">
        <v>73</v>
      </c>
      <c r="BB38" s="37" t="s">
        <v>73</v>
      </c>
      <c r="BC38" s="114" t="s">
        <v>73</v>
      </c>
      <c r="BD38" s="37" t="s">
        <v>73</v>
      </c>
      <c r="BE38" s="37" t="s">
        <v>73</v>
      </c>
      <c r="BF38" s="37" t="s">
        <v>73</v>
      </c>
      <c r="BG38" s="37" t="s">
        <v>73</v>
      </c>
      <c r="BH38" s="42" t="s">
        <v>73</v>
      </c>
      <c r="BI38" s="37" t="s">
        <v>73</v>
      </c>
      <c r="BJ38" s="79" t="s">
        <v>73</v>
      </c>
      <c r="BK38" s="106" t="s">
        <v>73</v>
      </c>
      <c r="BL38" s="106" t="s">
        <v>73</v>
      </c>
      <c r="BM38" s="79" t="s">
        <v>73</v>
      </c>
      <c r="BN38" s="79" t="s">
        <v>73</v>
      </c>
      <c r="BO38" s="79" t="s">
        <v>73</v>
      </c>
      <c r="BP38" s="79" t="s">
        <v>73</v>
      </c>
      <c r="BQ38" s="106" t="s">
        <v>73</v>
      </c>
      <c r="BR38" s="79" t="s">
        <v>73</v>
      </c>
      <c r="BS38" s="79" t="s">
        <v>73</v>
      </c>
      <c r="BT38" s="79" t="s">
        <v>73</v>
      </c>
      <c r="BU38" s="107" t="s">
        <v>73</v>
      </c>
    </row>
    <row r="39" spans="1:73" customFormat="1" ht="14.25" customHeight="1" x14ac:dyDescent="0.45">
      <c r="A39" s="27">
        <v>2022</v>
      </c>
      <c r="B39" s="28">
        <v>11</v>
      </c>
      <c r="C39" s="28">
        <v>20</v>
      </c>
      <c r="D39" s="29">
        <v>0.38819444444444445</v>
      </c>
      <c r="E39" s="30">
        <v>14</v>
      </c>
      <c r="F39" s="31">
        <v>13.1381</v>
      </c>
      <c r="G39" s="32">
        <v>100.26703000000001</v>
      </c>
      <c r="H39" s="33">
        <v>18.5</v>
      </c>
      <c r="I39" s="28">
        <v>3</v>
      </c>
      <c r="J39" s="34" t="s">
        <v>75</v>
      </c>
      <c r="K39" s="35">
        <v>9</v>
      </c>
      <c r="L39" s="654" t="s">
        <v>73</v>
      </c>
      <c r="M39" s="655" t="s">
        <v>73</v>
      </c>
      <c r="N39" s="656" t="s">
        <v>73</v>
      </c>
      <c r="O39" s="657" t="s">
        <v>73</v>
      </c>
      <c r="P39" s="655" t="s">
        <v>73</v>
      </c>
      <c r="Q39" s="658" t="s">
        <v>73</v>
      </c>
      <c r="R39" s="658" t="s">
        <v>73</v>
      </c>
      <c r="S39" s="659" t="s">
        <v>73</v>
      </c>
      <c r="T39" s="38"/>
      <c r="U39" s="33">
        <v>28.8</v>
      </c>
      <c r="V39" s="39">
        <v>28.678999999999998</v>
      </c>
      <c r="W39" s="80">
        <v>8.07</v>
      </c>
      <c r="X39" s="80"/>
      <c r="Y39" s="33">
        <v>30.5</v>
      </c>
      <c r="Z39" s="39">
        <v>31.721</v>
      </c>
      <c r="AA39" s="40">
        <v>5.24</v>
      </c>
      <c r="AB39" s="37">
        <v>3.992</v>
      </c>
      <c r="AC39" s="37">
        <f t="shared" si="4"/>
        <v>4.8481825977546578</v>
      </c>
      <c r="AD39" s="42">
        <v>6</v>
      </c>
      <c r="AE39" s="106" t="s">
        <v>73</v>
      </c>
      <c r="AF39" s="79" t="s">
        <v>73</v>
      </c>
      <c r="AG39" s="107" t="s">
        <v>73</v>
      </c>
      <c r="AH39" s="42">
        <v>2106.5983609208179</v>
      </c>
      <c r="AI39" s="43">
        <v>7.9593799380505068</v>
      </c>
      <c r="AJ39" s="44">
        <v>7.9048847527972441</v>
      </c>
      <c r="AK39" s="37">
        <v>548.38900410849817</v>
      </c>
      <c r="AL39" s="37">
        <v>1715.6356073527297</v>
      </c>
      <c r="AM39" s="37">
        <v>157.73293226617434</v>
      </c>
      <c r="AN39" s="37">
        <v>14.426626493578478</v>
      </c>
      <c r="AO39" s="37">
        <v>3.9283091918908077</v>
      </c>
      <c r="AP39" s="37">
        <v>2.6005505757364853</v>
      </c>
      <c r="AQ39" s="45">
        <f t="shared" si="5"/>
        <v>1887.7951661124825</v>
      </c>
      <c r="AR39" s="44">
        <v>0.161</v>
      </c>
      <c r="AS39" s="43">
        <v>24.457000000000001</v>
      </c>
      <c r="AT39" s="43">
        <v>0.14299999999999999</v>
      </c>
      <c r="AU39" s="43">
        <v>2.855</v>
      </c>
      <c r="AV39" s="46">
        <v>1.4279999999999999</v>
      </c>
      <c r="AW39" s="36" t="s">
        <v>73</v>
      </c>
      <c r="AX39" s="37" t="s">
        <v>73</v>
      </c>
      <c r="AY39" s="42" t="s">
        <v>73</v>
      </c>
      <c r="AZ39" s="37" t="s">
        <v>73</v>
      </c>
      <c r="BA39" s="37" t="s">
        <v>73</v>
      </c>
      <c r="BB39" s="37" t="s">
        <v>73</v>
      </c>
      <c r="BC39" s="114" t="s">
        <v>73</v>
      </c>
      <c r="BD39" s="37" t="s">
        <v>73</v>
      </c>
      <c r="BE39" s="37" t="s">
        <v>73</v>
      </c>
      <c r="BF39" s="37" t="s">
        <v>73</v>
      </c>
      <c r="BG39" s="37" t="s">
        <v>73</v>
      </c>
      <c r="BH39" s="42" t="s">
        <v>73</v>
      </c>
      <c r="BI39" s="37" t="s">
        <v>73</v>
      </c>
      <c r="BJ39" s="79" t="s">
        <v>73</v>
      </c>
      <c r="BK39" s="106" t="s">
        <v>73</v>
      </c>
      <c r="BL39" s="106" t="s">
        <v>73</v>
      </c>
      <c r="BM39" s="79" t="s">
        <v>73</v>
      </c>
      <c r="BN39" s="79" t="s">
        <v>73</v>
      </c>
      <c r="BO39" s="79" t="s">
        <v>73</v>
      </c>
      <c r="BP39" s="79" t="s">
        <v>73</v>
      </c>
      <c r="BQ39" s="106" t="s">
        <v>73</v>
      </c>
      <c r="BR39" s="79" t="s">
        <v>73</v>
      </c>
      <c r="BS39" s="79" t="s">
        <v>73</v>
      </c>
      <c r="BT39" s="79" t="s">
        <v>73</v>
      </c>
      <c r="BU39" s="107" t="s">
        <v>73</v>
      </c>
    </row>
    <row r="40" spans="1:73" customFormat="1" ht="14.25" customHeight="1" x14ac:dyDescent="0.45">
      <c r="A40" s="27">
        <v>2022</v>
      </c>
      <c r="B40" s="28">
        <v>11</v>
      </c>
      <c r="C40" s="28">
        <v>20</v>
      </c>
      <c r="D40" s="29">
        <v>0.38819444444444445</v>
      </c>
      <c r="E40" s="30">
        <v>14</v>
      </c>
      <c r="F40" s="31">
        <v>13.1381</v>
      </c>
      <c r="G40" s="32">
        <v>100.26703000000001</v>
      </c>
      <c r="H40" s="33">
        <v>18.5</v>
      </c>
      <c r="I40" s="28">
        <v>3</v>
      </c>
      <c r="J40" s="34" t="s">
        <v>74</v>
      </c>
      <c r="K40" s="35">
        <v>17</v>
      </c>
      <c r="L40" s="654" t="s">
        <v>73</v>
      </c>
      <c r="M40" s="655" t="s">
        <v>73</v>
      </c>
      <c r="N40" s="656" t="s">
        <v>73</v>
      </c>
      <c r="O40" s="657" t="s">
        <v>73</v>
      </c>
      <c r="P40" s="655" t="s">
        <v>73</v>
      </c>
      <c r="Q40" s="658" t="s">
        <v>73</v>
      </c>
      <c r="R40" s="658" t="s">
        <v>73</v>
      </c>
      <c r="S40" s="659" t="s">
        <v>73</v>
      </c>
      <c r="T40" s="38"/>
      <c r="U40" s="33">
        <v>28.6</v>
      </c>
      <c r="V40" s="39">
        <v>28.675999999999998</v>
      </c>
      <c r="W40" s="80">
        <v>8.0299999999999994</v>
      </c>
      <c r="X40" s="80"/>
      <c r="Y40" s="33">
        <v>30.9</v>
      </c>
      <c r="Z40" s="39">
        <v>31.747</v>
      </c>
      <c r="AA40" s="40">
        <v>4.6500000000000004</v>
      </c>
      <c r="AB40" s="37">
        <v>3.7839999999999998</v>
      </c>
      <c r="AC40" s="37">
        <f t="shared" si="4"/>
        <v>4.6771443128760195</v>
      </c>
      <c r="AD40" s="42">
        <v>20.5</v>
      </c>
      <c r="AE40" s="106" t="s">
        <v>73</v>
      </c>
      <c r="AF40" s="79" t="s">
        <v>73</v>
      </c>
      <c r="AG40" s="107" t="s">
        <v>73</v>
      </c>
      <c r="AH40" s="42">
        <v>2112.716574477271</v>
      </c>
      <c r="AI40" s="43">
        <v>7.932559887659643</v>
      </c>
      <c r="AJ40" s="44">
        <v>7.8780794185419083</v>
      </c>
      <c r="AK40" s="37">
        <v>591.03717596461115</v>
      </c>
      <c r="AL40" s="37">
        <v>1739.8395240805764</v>
      </c>
      <c r="AM40" s="37">
        <v>150.54270251492761</v>
      </c>
      <c r="AN40" s="37">
        <v>15.547652689891153</v>
      </c>
      <c r="AO40" s="37">
        <v>3.7443749674187776</v>
      </c>
      <c r="AP40" s="37">
        <v>2.4791626559845201</v>
      </c>
      <c r="AQ40" s="45">
        <f t="shared" si="5"/>
        <v>1905.9298792853954</v>
      </c>
      <c r="AR40" s="44">
        <v>0.161</v>
      </c>
      <c r="AS40" s="43">
        <v>26.7</v>
      </c>
      <c r="AT40" s="43">
        <v>0.71399999999999997</v>
      </c>
      <c r="AU40" s="43">
        <v>2.7839999999999998</v>
      </c>
      <c r="AV40" s="46">
        <v>1.57</v>
      </c>
      <c r="AW40" s="36" t="s">
        <v>73</v>
      </c>
      <c r="AX40" s="37" t="s">
        <v>73</v>
      </c>
      <c r="AY40" s="42" t="s">
        <v>73</v>
      </c>
      <c r="AZ40" s="37" t="s">
        <v>73</v>
      </c>
      <c r="BA40" s="37" t="s">
        <v>73</v>
      </c>
      <c r="BB40" s="37" t="s">
        <v>73</v>
      </c>
      <c r="BC40" s="114" t="s">
        <v>73</v>
      </c>
      <c r="BD40" s="37" t="s">
        <v>73</v>
      </c>
      <c r="BE40" s="37" t="s">
        <v>73</v>
      </c>
      <c r="BF40" s="37" t="s">
        <v>73</v>
      </c>
      <c r="BG40" s="37" t="s">
        <v>73</v>
      </c>
      <c r="BH40" s="42" t="s">
        <v>73</v>
      </c>
      <c r="BI40" s="37" t="s">
        <v>73</v>
      </c>
      <c r="BJ40" s="79" t="s">
        <v>73</v>
      </c>
      <c r="BK40" s="106" t="s">
        <v>73</v>
      </c>
      <c r="BL40" s="106" t="s">
        <v>73</v>
      </c>
      <c r="BM40" s="79" t="s">
        <v>73</v>
      </c>
      <c r="BN40" s="79" t="s">
        <v>73</v>
      </c>
      <c r="BO40" s="79" t="s">
        <v>73</v>
      </c>
      <c r="BP40" s="79" t="s">
        <v>73</v>
      </c>
      <c r="BQ40" s="106" t="s">
        <v>73</v>
      </c>
      <c r="BR40" s="79" t="s">
        <v>73</v>
      </c>
      <c r="BS40" s="79" t="s">
        <v>73</v>
      </c>
      <c r="BT40" s="79" t="s">
        <v>73</v>
      </c>
      <c r="BU40" s="107" t="s">
        <v>73</v>
      </c>
    </row>
    <row r="41" spans="1:73" customFormat="1" ht="14.25" customHeight="1" x14ac:dyDescent="0.45">
      <c r="A41" s="27">
        <v>2022</v>
      </c>
      <c r="B41" s="28">
        <v>11</v>
      </c>
      <c r="C41" s="28">
        <v>20</v>
      </c>
      <c r="D41" s="29">
        <v>0.4152777777777778</v>
      </c>
      <c r="E41" s="30">
        <v>15</v>
      </c>
      <c r="F41" s="31">
        <v>13.18981</v>
      </c>
      <c r="G41" s="32">
        <v>100.26696</v>
      </c>
      <c r="H41" s="33">
        <v>17.399999999999999</v>
      </c>
      <c r="I41" s="28">
        <v>3</v>
      </c>
      <c r="J41" s="34" t="s">
        <v>72</v>
      </c>
      <c r="K41" s="35">
        <v>1</v>
      </c>
      <c r="L41" s="654" t="s">
        <v>73</v>
      </c>
      <c r="M41" s="655" t="s">
        <v>73</v>
      </c>
      <c r="N41" s="656" t="s">
        <v>73</v>
      </c>
      <c r="O41" s="657" t="s">
        <v>73</v>
      </c>
      <c r="P41" s="655" t="s">
        <v>73</v>
      </c>
      <c r="Q41" s="658" t="s">
        <v>73</v>
      </c>
      <c r="R41" s="658" t="s">
        <v>73</v>
      </c>
      <c r="S41" s="659" t="s">
        <v>73</v>
      </c>
      <c r="T41" s="38">
        <v>4</v>
      </c>
      <c r="U41" s="33">
        <v>29.3</v>
      </c>
      <c r="V41" s="39"/>
      <c r="W41" s="80">
        <v>8.42</v>
      </c>
      <c r="X41" s="80"/>
      <c r="Y41" s="33">
        <v>25.9</v>
      </c>
      <c r="Z41" s="39"/>
      <c r="AA41" s="40"/>
      <c r="AB41" s="37" t="s">
        <v>73</v>
      </c>
      <c r="AC41" s="37" t="s">
        <v>73</v>
      </c>
      <c r="AD41" s="42" t="s">
        <v>73</v>
      </c>
      <c r="AE41" s="106" t="s">
        <v>73</v>
      </c>
      <c r="AF41" s="79" t="s">
        <v>73</v>
      </c>
      <c r="AG41" s="107" t="s">
        <v>73</v>
      </c>
      <c r="AH41" s="42" t="s">
        <v>73</v>
      </c>
      <c r="AI41" s="43" t="s">
        <v>73</v>
      </c>
      <c r="AJ41" s="44" t="s">
        <v>73</v>
      </c>
      <c r="AK41" s="37" t="s">
        <v>73</v>
      </c>
      <c r="AL41" s="37" t="s">
        <v>73</v>
      </c>
      <c r="AM41" s="37" t="s">
        <v>73</v>
      </c>
      <c r="AN41" s="37" t="s">
        <v>73</v>
      </c>
      <c r="AO41" s="37" t="s">
        <v>73</v>
      </c>
      <c r="AP41" s="37" t="s">
        <v>73</v>
      </c>
      <c r="AQ41" s="45" t="s">
        <v>73</v>
      </c>
      <c r="AR41" s="44" t="s">
        <v>73</v>
      </c>
      <c r="AS41" s="43" t="s">
        <v>73</v>
      </c>
      <c r="AT41" s="43" t="s">
        <v>73</v>
      </c>
      <c r="AU41" s="43" t="s">
        <v>73</v>
      </c>
      <c r="AV41" s="46" t="s">
        <v>73</v>
      </c>
      <c r="AW41" s="36" t="s">
        <v>73</v>
      </c>
      <c r="AX41" s="37" t="s">
        <v>73</v>
      </c>
      <c r="AY41" s="42" t="s">
        <v>73</v>
      </c>
      <c r="AZ41" s="37" t="s">
        <v>73</v>
      </c>
      <c r="BA41" s="37" t="s">
        <v>73</v>
      </c>
      <c r="BB41" s="37" t="s">
        <v>73</v>
      </c>
      <c r="BC41" s="114" t="s">
        <v>73</v>
      </c>
      <c r="BD41" s="37" t="s">
        <v>73</v>
      </c>
      <c r="BE41" s="37" t="s">
        <v>73</v>
      </c>
      <c r="BF41" s="37" t="s">
        <v>73</v>
      </c>
      <c r="BG41" s="37" t="s">
        <v>73</v>
      </c>
      <c r="BH41" s="42" t="s">
        <v>73</v>
      </c>
      <c r="BI41" s="37" t="s">
        <v>73</v>
      </c>
      <c r="BJ41" s="79" t="s">
        <v>73</v>
      </c>
      <c r="BK41" s="106" t="s">
        <v>73</v>
      </c>
      <c r="BL41" s="106" t="s">
        <v>73</v>
      </c>
      <c r="BM41" s="79" t="s">
        <v>73</v>
      </c>
      <c r="BN41" s="79" t="s">
        <v>73</v>
      </c>
      <c r="BO41" s="79" t="s">
        <v>73</v>
      </c>
      <c r="BP41" s="79" t="s">
        <v>73</v>
      </c>
      <c r="BQ41" s="106" t="s">
        <v>73</v>
      </c>
      <c r="BR41" s="79" t="s">
        <v>73</v>
      </c>
      <c r="BS41" s="79" t="s">
        <v>73</v>
      </c>
      <c r="BT41" s="79" t="s">
        <v>73</v>
      </c>
      <c r="BU41" s="107" t="s">
        <v>73</v>
      </c>
    </row>
    <row r="42" spans="1:73" customFormat="1" ht="14.25" customHeight="1" x14ac:dyDescent="0.45">
      <c r="A42" s="27">
        <v>2022</v>
      </c>
      <c r="B42" s="28">
        <v>11</v>
      </c>
      <c r="C42" s="28">
        <v>20</v>
      </c>
      <c r="D42" s="29">
        <v>0.4152777777777778</v>
      </c>
      <c r="E42" s="30">
        <v>15</v>
      </c>
      <c r="F42" s="31">
        <v>13.18981</v>
      </c>
      <c r="G42" s="32">
        <v>100.26696</v>
      </c>
      <c r="H42" s="33">
        <v>17.399999999999999</v>
      </c>
      <c r="I42" s="28">
        <v>3</v>
      </c>
      <c r="J42" s="34" t="s">
        <v>75</v>
      </c>
      <c r="K42" s="35">
        <v>8.5</v>
      </c>
      <c r="L42" s="654" t="s">
        <v>73</v>
      </c>
      <c r="M42" s="655" t="s">
        <v>73</v>
      </c>
      <c r="N42" s="656" t="s">
        <v>73</v>
      </c>
      <c r="O42" s="657" t="s">
        <v>73</v>
      </c>
      <c r="P42" s="655" t="s">
        <v>73</v>
      </c>
      <c r="Q42" s="658" t="s">
        <v>73</v>
      </c>
      <c r="R42" s="658" t="s">
        <v>73</v>
      </c>
      <c r="S42" s="659" t="s">
        <v>73</v>
      </c>
      <c r="T42" s="38"/>
      <c r="U42" s="33">
        <v>28.8</v>
      </c>
      <c r="V42" s="39"/>
      <c r="W42" s="80">
        <v>8.0299999999999994</v>
      </c>
      <c r="X42" s="80"/>
      <c r="Y42" s="33">
        <v>30.6</v>
      </c>
      <c r="Z42" s="39"/>
      <c r="AA42" s="40"/>
      <c r="AB42" s="37" t="s">
        <v>73</v>
      </c>
      <c r="AC42" s="37" t="s">
        <v>73</v>
      </c>
      <c r="AD42" s="42" t="s">
        <v>73</v>
      </c>
      <c r="AE42" s="106" t="s">
        <v>73</v>
      </c>
      <c r="AF42" s="79" t="s">
        <v>73</v>
      </c>
      <c r="AG42" s="107" t="s">
        <v>73</v>
      </c>
      <c r="AH42" s="42" t="s">
        <v>73</v>
      </c>
      <c r="AI42" s="43" t="s">
        <v>73</v>
      </c>
      <c r="AJ42" s="44" t="s">
        <v>73</v>
      </c>
      <c r="AK42" s="37" t="s">
        <v>73</v>
      </c>
      <c r="AL42" s="37" t="s">
        <v>73</v>
      </c>
      <c r="AM42" s="37" t="s">
        <v>73</v>
      </c>
      <c r="AN42" s="37" t="s">
        <v>73</v>
      </c>
      <c r="AO42" s="37" t="s">
        <v>73</v>
      </c>
      <c r="AP42" s="37" t="s">
        <v>73</v>
      </c>
      <c r="AQ42" s="45" t="s">
        <v>73</v>
      </c>
      <c r="AR42" s="44" t="s">
        <v>73</v>
      </c>
      <c r="AS42" s="43" t="s">
        <v>73</v>
      </c>
      <c r="AT42" s="43" t="s">
        <v>73</v>
      </c>
      <c r="AU42" s="43" t="s">
        <v>73</v>
      </c>
      <c r="AV42" s="46" t="s">
        <v>73</v>
      </c>
      <c r="AW42" s="36" t="s">
        <v>73</v>
      </c>
      <c r="AX42" s="37" t="s">
        <v>73</v>
      </c>
      <c r="AY42" s="42" t="s">
        <v>73</v>
      </c>
      <c r="AZ42" s="37" t="s">
        <v>73</v>
      </c>
      <c r="BA42" s="37" t="s">
        <v>73</v>
      </c>
      <c r="BB42" s="37" t="s">
        <v>73</v>
      </c>
      <c r="BC42" s="114" t="s">
        <v>73</v>
      </c>
      <c r="BD42" s="37" t="s">
        <v>73</v>
      </c>
      <c r="BE42" s="37" t="s">
        <v>73</v>
      </c>
      <c r="BF42" s="37" t="s">
        <v>73</v>
      </c>
      <c r="BG42" s="37" t="s">
        <v>73</v>
      </c>
      <c r="BH42" s="42" t="s">
        <v>73</v>
      </c>
      <c r="BI42" s="37" t="s">
        <v>73</v>
      </c>
      <c r="BJ42" s="79" t="s">
        <v>73</v>
      </c>
      <c r="BK42" s="106" t="s">
        <v>73</v>
      </c>
      <c r="BL42" s="106" t="s">
        <v>73</v>
      </c>
      <c r="BM42" s="79" t="s">
        <v>73</v>
      </c>
      <c r="BN42" s="79" t="s">
        <v>73</v>
      </c>
      <c r="BO42" s="79" t="s">
        <v>73</v>
      </c>
      <c r="BP42" s="79" t="s">
        <v>73</v>
      </c>
      <c r="BQ42" s="106" t="s">
        <v>73</v>
      </c>
      <c r="BR42" s="79" t="s">
        <v>73</v>
      </c>
      <c r="BS42" s="79" t="s">
        <v>73</v>
      </c>
      <c r="BT42" s="79" t="s">
        <v>73</v>
      </c>
      <c r="BU42" s="107" t="s">
        <v>73</v>
      </c>
    </row>
    <row r="43" spans="1:73" customFormat="1" ht="14.25" customHeight="1" x14ac:dyDescent="0.45">
      <c r="A43" s="27">
        <v>2022</v>
      </c>
      <c r="B43" s="28">
        <v>11</v>
      </c>
      <c r="C43" s="28">
        <v>20</v>
      </c>
      <c r="D43" s="29">
        <v>0.4152777777777778</v>
      </c>
      <c r="E43" s="30">
        <v>15</v>
      </c>
      <c r="F43" s="31">
        <v>13.18981</v>
      </c>
      <c r="G43" s="32">
        <v>100.26696</v>
      </c>
      <c r="H43" s="33">
        <v>17.399999999999999</v>
      </c>
      <c r="I43" s="28">
        <v>3</v>
      </c>
      <c r="J43" s="34" t="s">
        <v>74</v>
      </c>
      <c r="K43" s="35">
        <v>16</v>
      </c>
      <c r="L43" s="654" t="s">
        <v>73</v>
      </c>
      <c r="M43" s="655" t="s">
        <v>73</v>
      </c>
      <c r="N43" s="656" t="s">
        <v>73</v>
      </c>
      <c r="O43" s="657" t="s">
        <v>73</v>
      </c>
      <c r="P43" s="655" t="s">
        <v>73</v>
      </c>
      <c r="Q43" s="658" t="s">
        <v>73</v>
      </c>
      <c r="R43" s="658" t="s">
        <v>73</v>
      </c>
      <c r="S43" s="659" t="s">
        <v>73</v>
      </c>
      <c r="T43" s="38"/>
      <c r="U43" s="33">
        <v>28.7</v>
      </c>
      <c r="V43" s="39"/>
      <c r="W43" s="80">
        <v>8.02</v>
      </c>
      <c r="X43" s="80"/>
      <c r="Y43" s="33">
        <v>30.8</v>
      </c>
      <c r="Z43" s="39"/>
      <c r="AA43" s="40"/>
      <c r="AB43" s="37" t="s">
        <v>73</v>
      </c>
      <c r="AC43" s="37" t="s">
        <v>73</v>
      </c>
      <c r="AD43" s="42" t="s">
        <v>73</v>
      </c>
      <c r="AE43" s="106" t="s">
        <v>73</v>
      </c>
      <c r="AF43" s="79" t="s">
        <v>73</v>
      </c>
      <c r="AG43" s="107" t="s">
        <v>73</v>
      </c>
      <c r="AH43" s="42" t="s">
        <v>73</v>
      </c>
      <c r="AI43" s="43" t="s">
        <v>73</v>
      </c>
      <c r="AJ43" s="44" t="s">
        <v>73</v>
      </c>
      <c r="AK43" s="37" t="s">
        <v>73</v>
      </c>
      <c r="AL43" s="37" t="s">
        <v>73</v>
      </c>
      <c r="AM43" s="37" t="s">
        <v>73</v>
      </c>
      <c r="AN43" s="37" t="s">
        <v>73</v>
      </c>
      <c r="AO43" s="37" t="s">
        <v>73</v>
      </c>
      <c r="AP43" s="37" t="s">
        <v>73</v>
      </c>
      <c r="AQ43" s="45" t="s">
        <v>73</v>
      </c>
      <c r="AR43" s="44" t="s">
        <v>73</v>
      </c>
      <c r="AS43" s="43" t="s">
        <v>73</v>
      </c>
      <c r="AT43" s="43" t="s">
        <v>73</v>
      </c>
      <c r="AU43" s="43" t="s">
        <v>73</v>
      </c>
      <c r="AV43" s="46" t="s">
        <v>73</v>
      </c>
      <c r="AW43" s="36" t="s">
        <v>73</v>
      </c>
      <c r="AX43" s="37" t="s">
        <v>73</v>
      </c>
      <c r="AY43" s="42" t="s">
        <v>73</v>
      </c>
      <c r="AZ43" s="37" t="s">
        <v>73</v>
      </c>
      <c r="BA43" s="37" t="s">
        <v>73</v>
      </c>
      <c r="BB43" s="37" t="s">
        <v>73</v>
      </c>
      <c r="BC43" s="114" t="s">
        <v>73</v>
      </c>
      <c r="BD43" s="37" t="s">
        <v>73</v>
      </c>
      <c r="BE43" s="37" t="s">
        <v>73</v>
      </c>
      <c r="BF43" s="37" t="s">
        <v>73</v>
      </c>
      <c r="BG43" s="37" t="s">
        <v>73</v>
      </c>
      <c r="BH43" s="42" t="s">
        <v>73</v>
      </c>
      <c r="BI43" s="37" t="s">
        <v>73</v>
      </c>
      <c r="BJ43" s="79" t="s">
        <v>73</v>
      </c>
      <c r="BK43" s="106" t="s">
        <v>73</v>
      </c>
      <c r="BL43" s="106" t="s">
        <v>73</v>
      </c>
      <c r="BM43" s="79" t="s">
        <v>73</v>
      </c>
      <c r="BN43" s="79" t="s">
        <v>73</v>
      </c>
      <c r="BO43" s="79" t="s">
        <v>73</v>
      </c>
      <c r="BP43" s="79" t="s">
        <v>73</v>
      </c>
      <c r="BQ43" s="106" t="s">
        <v>73</v>
      </c>
      <c r="BR43" s="79" t="s">
        <v>73</v>
      </c>
      <c r="BS43" s="79" t="s">
        <v>73</v>
      </c>
      <c r="BT43" s="79" t="s">
        <v>73</v>
      </c>
      <c r="BU43" s="107" t="s">
        <v>73</v>
      </c>
    </row>
    <row r="44" spans="1:73" customFormat="1" ht="14.25" customHeight="1" x14ac:dyDescent="0.45">
      <c r="A44" s="27">
        <v>2022</v>
      </c>
      <c r="B44" s="28">
        <v>11</v>
      </c>
      <c r="C44" s="28">
        <v>20</v>
      </c>
      <c r="D44" s="49">
        <v>0.43055555555555558</v>
      </c>
      <c r="E44" s="30">
        <v>16</v>
      </c>
      <c r="F44" s="31">
        <v>13.23119</v>
      </c>
      <c r="G44" s="32">
        <v>100.26685000000001</v>
      </c>
      <c r="H44" s="33">
        <v>15.6</v>
      </c>
      <c r="I44" s="28">
        <v>3</v>
      </c>
      <c r="J44" s="34" t="s">
        <v>72</v>
      </c>
      <c r="K44" s="35">
        <v>1</v>
      </c>
      <c r="L44" s="654" t="s">
        <v>73</v>
      </c>
      <c r="M44" s="655" t="s">
        <v>73</v>
      </c>
      <c r="N44" s="656" t="s">
        <v>73</v>
      </c>
      <c r="O44" s="657" t="s">
        <v>73</v>
      </c>
      <c r="P44" s="655" t="s">
        <v>73</v>
      </c>
      <c r="Q44" s="658" t="s">
        <v>73</v>
      </c>
      <c r="R44" s="658" t="s">
        <v>73</v>
      </c>
      <c r="S44" s="659" t="s">
        <v>73</v>
      </c>
      <c r="T44" s="38">
        <v>3.7</v>
      </c>
      <c r="U44" s="33">
        <v>29.4</v>
      </c>
      <c r="V44" s="39">
        <v>29.408999999999999</v>
      </c>
      <c r="W44" s="80">
        <v>8.41</v>
      </c>
      <c r="X44" s="80"/>
      <c r="Y44" s="33">
        <v>25.8</v>
      </c>
      <c r="Z44" s="39">
        <v>26.265999999999998</v>
      </c>
      <c r="AA44" s="40">
        <v>8.08</v>
      </c>
      <c r="AB44" s="37">
        <v>7.0549999999999997</v>
      </c>
      <c r="AC44" s="37">
        <f t="shared" ref="AC44:AC46" si="6">AB44*$AB$1+$AC$1</f>
        <v>7.3668858024819013</v>
      </c>
      <c r="AD44" s="42">
        <v>5.2</v>
      </c>
      <c r="AE44" s="106">
        <v>1.2413917499999998</v>
      </c>
      <c r="AF44" s="79" t="s">
        <v>73</v>
      </c>
      <c r="AG44" s="107" t="s">
        <v>73</v>
      </c>
      <c r="AH44" s="42">
        <v>2151.2010791950879</v>
      </c>
      <c r="AI44" s="43">
        <v>8.2775483015717555</v>
      </c>
      <c r="AJ44" s="44">
        <v>8.2098508417923437</v>
      </c>
      <c r="AK44" s="37">
        <v>253.17345213639564</v>
      </c>
      <c r="AL44" s="37">
        <v>1537.7705988485122</v>
      </c>
      <c r="AM44" s="37">
        <v>254.0345843797046</v>
      </c>
      <c r="AN44" s="37">
        <v>6.728069212176254</v>
      </c>
      <c r="AO44" s="37">
        <v>6.6458597436000133</v>
      </c>
      <c r="AP44" s="37">
        <v>4.3222007834105076</v>
      </c>
      <c r="AQ44" s="45">
        <f t="shared" ref="AQ44:AQ46" si="7">SUM(AL44:AN44)</f>
        <v>1798.533252440393</v>
      </c>
      <c r="AR44" s="44">
        <v>0.161</v>
      </c>
      <c r="AS44" s="43">
        <v>32.003999999999998</v>
      </c>
      <c r="AT44" s="43">
        <v>0.14299999999999999</v>
      </c>
      <c r="AU44" s="43">
        <v>2.4980000000000002</v>
      </c>
      <c r="AV44" s="46">
        <v>1.784</v>
      </c>
      <c r="AW44" s="36" t="s">
        <v>73</v>
      </c>
      <c r="AX44" s="37" t="s">
        <v>73</v>
      </c>
      <c r="AY44" s="42" t="s">
        <v>73</v>
      </c>
      <c r="AZ44" s="37" t="s">
        <v>73</v>
      </c>
      <c r="BA44" s="37" t="s">
        <v>73</v>
      </c>
      <c r="BB44" s="37" t="s">
        <v>73</v>
      </c>
      <c r="BC44" s="114" t="s">
        <v>73</v>
      </c>
      <c r="BD44" s="37" t="s">
        <v>73</v>
      </c>
      <c r="BE44" s="37" t="s">
        <v>73</v>
      </c>
      <c r="BF44" s="37" t="s">
        <v>73</v>
      </c>
      <c r="BG44" s="37" t="s">
        <v>73</v>
      </c>
      <c r="BH44" s="42" t="s">
        <v>73</v>
      </c>
      <c r="BI44" s="37" t="s">
        <v>73</v>
      </c>
      <c r="BJ44" s="79" t="s">
        <v>73</v>
      </c>
      <c r="BK44" s="106" t="s">
        <v>73</v>
      </c>
      <c r="BL44" s="106" t="s">
        <v>73</v>
      </c>
      <c r="BM44" s="79" t="s">
        <v>73</v>
      </c>
      <c r="BN44" s="79" t="s">
        <v>73</v>
      </c>
      <c r="BO44" s="79" t="s">
        <v>73</v>
      </c>
      <c r="BP44" s="79" t="s">
        <v>73</v>
      </c>
      <c r="BQ44" s="106" t="s">
        <v>73</v>
      </c>
      <c r="BR44" s="79" t="s">
        <v>73</v>
      </c>
      <c r="BS44" s="79" t="s">
        <v>73</v>
      </c>
      <c r="BT44" s="79" t="s">
        <v>73</v>
      </c>
      <c r="BU44" s="107" t="s">
        <v>73</v>
      </c>
    </row>
    <row r="45" spans="1:73" customFormat="1" ht="14.25" customHeight="1" x14ac:dyDescent="0.45">
      <c r="A45" s="27">
        <v>2022</v>
      </c>
      <c r="B45" s="28">
        <v>11</v>
      </c>
      <c r="C45" s="28">
        <v>20</v>
      </c>
      <c r="D45" s="49">
        <v>0.43055555555555558</v>
      </c>
      <c r="E45" s="30">
        <v>16</v>
      </c>
      <c r="F45" s="31">
        <v>13.23119</v>
      </c>
      <c r="G45" s="32">
        <v>100.26685000000001</v>
      </c>
      <c r="H45" s="33">
        <v>15.6</v>
      </c>
      <c r="I45" s="28">
        <v>3</v>
      </c>
      <c r="J45" s="34" t="s">
        <v>75</v>
      </c>
      <c r="K45" s="35">
        <v>7.5</v>
      </c>
      <c r="L45" s="654" t="s">
        <v>73</v>
      </c>
      <c r="M45" s="655" t="s">
        <v>73</v>
      </c>
      <c r="N45" s="656" t="s">
        <v>73</v>
      </c>
      <c r="O45" s="657" t="s">
        <v>73</v>
      </c>
      <c r="P45" s="655" t="s">
        <v>73</v>
      </c>
      <c r="Q45" s="658" t="s">
        <v>73</v>
      </c>
      <c r="R45" s="658" t="s">
        <v>73</v>
      </c>
      <c r="S45" s="659" t="s">
        <v>73</v>
      </c>
      <c r="T45" s="38"/>
      <c r="U45" s="33">
        <v>28.9</v>
      </c>
      <c r="V45" s="39">
        <v>28.704000000000001</v>
      </c>
      <c r="W45" s="80">
        <v>8.02</v>
      </c>
      <c r="X45" s="80"/>
      <c r="Y45" s="33">
        <v>30</v>
      </c>
      <c r="Z45" s="39">
        <v>31.545000000000002</v>
      </c>
      <c r="AA45" s="40">
        <v>5.3599999999999994</v>
      </c>
      <c r="AB45" s="37">
        <v>3.4009999999999998</v>
      </c>
      <c r="AC45" s="37">
        <f t="shared" si="6"/>
        <v>4.3622036248542972</v>
      </c>
      <c r="AD45" s="42">
        <v>11.15</v>
      </c>
      <c r="AE45" s="106" t="s">
        <v>73</v>
      </c>
      <c r="AF45" s="79" t="s">
        <v>73</v>
      </c>
      <c r="AG45" s="107" t="s">
        <v>73</v>
      </c>
      <c r="AH45" s="42">
        <v>2121.1676380086001</v>
      </c>
      <c r="AI45" s="43">
        <v>7.9863823474796547</v>
      </c>
      <c r="AJ45" s="44">
        <v>7.9313347662540528</v>
      </c>
      <c r="AK45" s="37">
        <v>514.68310642098015</v>
      </c>
      <c r="AL45" s="37">
        <v>1709.3932640713213</v>
      </c>
      <c r="AM45" s="37">
        <v>166.4383352807364</v>
      </c>
      <c r="AN45" s="37">
        <v>13.543904754225508</v>
      </c>
      <c r="AO45" s="37">
        <v>4.1524110934746012</v>
      </c>
      <c r="AP45" s="37">
        <v>2.7477176292633656</v>
      </c>
      <c r="AQ45" s="45">
        <f t="shared" si="7"/>
        <v>1889.3755041062832</v>
      </c>
      <c r="AR45" s="44">
        <v>0.32300000000000001</v>
      </c>
      <c r="AS45" s="43">
        <v>27.163</v>
      </c>
      <c r="AT45" s="43">
        <v>0.64200000000000002</v>
      </c>
      <c r="AU45" s="43">
        <v>1.8560000000000001</v>
      </c>
      <c r="AV45" s="46">
        <v>1.7130000000000001</v>
      </c>
      <c r="AW45" s="36" t="s">
        <v>73</v>
      </c>
      <c r="AX45" s="37" t="s">
        <v>73</v>
      </c>
      <c r="AY45" s="42" t="s">
        <v>73</v>
      </c>
      <c r="AZ45" s="37" t="s">
        <v>73</v>
      </c>
      <c r="BA45" s="37" t="s">
        <v>73</v>
      </c>
      <c r="BB45" s="37" t="s">
        <v>73</v>
      </c>
      <c r="BC45" s="114" t="s">
        <v>73</v>
      </c>
      <c r="BD45" s="37" t="s">
        <v>73</v>
      </c>
      <c r="BE45" s="37" t="s">
        <v>73</v>
      </c>
      <c r="BF45" s="37" t="s">
        <v>73</v>
      </c>
      <c r="BG45" s="37" t="s">
        <v>73</v>
      </c>
      <c r="BH45" s="42" t="s">
        <v>73</v>
      </c>
      <c r="BI45" s="37" t="s">
        <v>73</v>
      </c>
      <c r="BJ45" s="79" t="s">
        <v>73</v>
      </c>
      <c r="BK45" s="106" t="s">
        <v>73</v>
      </c>
      <c r="BL45" s="106" t="s">
        <v>73</v>
      </c>
      <c r="BM45" s="79" t="s">
        <v>73</v>
      </c>
      <c r="BN45" s="79" t="s">
        <v>73</v>
      </c>
      <c r="BO45" s="79" t="s">
        <v>73</v>
      </c>
      <c r="BP45" s="79" t="s">
        <v>73</v>
      </c>
      <c r="BQ45" s="106" t="s">
        <v>73</v>
      </c>
      <c r="BR45" s="79" t="s">
        <v>73</v>
      </c>
      <c r="BS45" s="79" t="s">
        <v>73</v>
      </c>
      <c r="BT45" s="79" t="s">
        <v>73</v>
      </c>
      <c r="BU45" s="107" t="s">
        <v>73</v>
      </c>
    </row>
    <row r="46" spans="1:73" customFormat="1" ht="14.25" customHeight="1" x14ac:dyDescent="0.45">
      <c r="A46" s="27">
        <v>2022</v>
      </c>
      <c r="B46" s="28">
        <v>11</v>
      </c>
      <c r="C46" s="28">
        <v>20</v>
      </c>
      <c r="D46" s="49">
        <v>0.43055555555555558</v>
      </c>
      <c r="E46" s="30">
        <v>16</v>
      </c>
      <c r="F46" s="31">
        <v>13.23119</v>
      </c>
      <c r="G46" s="32">
        <v>100.26685000000001</v>
      </c>
      <c r="H46" s="33">
        <v>15.6</v>
      </c>
      <c r="I46" s="28">
        <v>3</v>
      </c>
      <c r="J46" s="34" t="s">
        <v>74</v>
      </c>
      <c r="K46" s="35">
        <v>14</v>
      </c>
      <c r="L46" s="654" t="s">
        <v>73</v>
      </c>
      <c r="M46" s="655" t="s">
        <v>73</v>
      </c>
      <c r="N46" s="656" t="s">
        <v>73</v>
      </c>
      <c r="O46" s="657" t="s">
        <v>73</v>
      </c>
      <c r="P46" s="655" t="s">
        <v>73</v>
      </c>
      <c r="Q46" s="658" t="s">
        <v>73</v>
      </c>
      <c r="R46" s="658" t="s">
        <v>73</v>
      </c>
      <c r="S46" s="659" t="s">
        <v>73</v>
      </c>
      <c r="T46" s="38"/>
      <c r="U46" s="33">
        <v>28.8</v>
      </c>
      <c r="V46" s="39">
        <v>28.693999999999999</v>
      </c>
      <c r="W46" s="80">
        <v>7.98</v>
      </c>
      <c r="X46" s="80"/>
      <c r="Y46" s="33">
        <v>30.4</v>
      </c>
      <c r="Z46" s="39">
        <v>31.577000000000002</v>
      </c>
      <c r="AA46" s="40">
        <v>5.12</v>
      </c>
      <c r="AB46" s="37">
        <v>3.1259999999999999</v>
      </c>
      <c r="AC46" s="37">
        <f t="shared" si="6"/>
        <v>4.1360712770580221</v>
      </c>
      <c r="AD46" s="42">
        <v>13.4</v>
      </c>
      <c r="AE46" s="106" t="s">
        <v>73</v>
      </c>
      <c r="AF46" s="79" t="s">
        <v>73</v>
      </c>
      <c r="AG46" s="107" t="s">
        <v>73</v>
      </c>
      <c r="AH46" s="42">
        <v>2116.8162986829457</v>
      </c>
      <c r="AI46" s="43">
        <v>7.8828315715559851</v>
      </c>
      <c r="AJ46" s="44">
        <v>7.8286962629196184</v>
      </c>
      <c r="AK46" s="37">
        <v>677.70665382693142</v>
      </c>
      <c r="AL46" s="37">
        <v>1778.4545430040769</v>
      </c>
      <c r="AM46" s="37">
        <v>136.83182387094439</v>
      </c>
      <c r="AN46" s="37">
        <v>17.835221206100211</v>
      </c>
      <c r="AO46" s="37">
        <v>3.4097883662515387</v>
      </c>
      <c r="AP46" s="37">
        <v>2.2566083060304352</v>
      </c>
      <c r="AQ46" s="45">
        <f t="shared" si="7"/>
        <v>1933.1215880811214</v>
      </c>
      <c r="AR46" s="44">
        <v>0.25800000000000001</v>
      </c>
      <c r="AS46" s="43">
        <v>31.221</v>
      </c>
      <c r="AT46" s="43">
        <v>1.6419999999999999</v>
      </c>
      <c r="AU46" s="43">
        <v>2.641</v>
      </c>
      <c r="AV46" s="46">
        <v>2.2839999999999998</v>
      </c>
      <c r="AW46" s="36" t="s">
        <v>73</v>
      </c>
      <c r="AX46" s="37" t="s">
        <v>73</v>
      </c>
      <c r="AY46" s="42" t="s">
        <v>73</v>
      </c>
      <c r="AZ46" s="37" t="s">
        <v>73</v>
      </c>
      <c r="BA46" s="37" t="s">
        <v>73</v>
      </c>
      <c r="BB46" s="37" t="s">
        <v>73</v>
      </c>
      <c r="BC46" s="114" t="s">
        <v>73</v>
      </c>
      <c r="BD46" s="37" t="s">
        <v>73</v>
      </c>
      <c r="BE46" s="37" t="s">
        <v>73</v>
      </c>
      <c r="BF46" s="37" t="s">
        <v>73</v>
      </c>
      <c r="BG46" s="37" t="s">
        <v>73</v>
      </c>
      <c r="BH46" s="42" t="s">
        <v>73</v>
      </c>
      <c r="BI46" s="37" t="s">
        <v>73</v>
      </c>
      <c r="BJ46" s="79" t="s">
        <v>73</v>
      </c>
      <c r="BK46" s="106" t="s">
        <v>73</v>
      </c>
      <c r="BL46" s="106" t="s">
        <v>73</v>
      </c>
      <c r="BM46" s="79" t="s">
        <v>73</v>
      </c>
      <c r="BN46" s="79" t="s">
        <v>73</v>
      </c>
      <c r="BO46" s="79" t="s">
        <v>73</v>
      </c>
      <c r="BP46" s="79" t="s">
        <v>73</v>
      </c>
      <c r="BQ46" s="106" t="s">
        <v>73</v>
      </c>
      <c r="BR46" s="79" t="s">
        <v>73</v>
      </c>
      <c r="BS46" s="79" t="s">
        <v>73</v>
      </c>
      <c r="BT46" s="79" t="s">
        <v>73</v>
      </c>
      <c r="BU46" s="107" t="s">
        <v>73</v>
      </c>
    </row>
    <row r="47" spans="1:73" customFormat="1" ht="14.25" customHeight="1" x14ac:dyDescent="0.45">
      <c r="A47" s="27">
        <v>2022</v>
      </c>
      <c r="B47" s="28">
        <v>11</v>
      </c>
      <c r="C47" s="28">
        <v>20</v>
      </c>
      <c r="D47" s="29">
        <v>0.45555555555555555</v>
      </c>
      <c r="E47" s="30">
        <v>17</v>
      </c>
      <c r="F47" s="31">
        <v>13.281029999999999</v>
      </c>
      <c r="G47" s="32">
        <v>100.266746</v>
      </c>
      <c r="H47" s="33">
        <v>13.8</v>
      </c>
      <c r="I47" s="28">
        <v>3</v>
      </c>
      <c r="J47" s="34" t="s">
        <v>72</v>
      </c>
      <c r="K47" s="35">
        <v>1</v>
      </c>
      <c r="L47" s="654" t="s">
        <v>73</v>
      </c>
      <c r="M47" s="655" t="s">
        <v>73</v>
      </c>
      <c r="N47" s="656" t="s">
        <v>73</v>
      </c>
      <c r="O47" s="657" t="s">
        <v>73</v>
      </c>
      <c r="P47" s="655" t="s">
        <v>73</v>
      </c>
      <c r="Q47" s="658" t="s">
        <v>73</v>
      </c>
      <c r="R47" s="658" t="s">
        <v>73</v>
      </c>
      <c r="S47" s="659" t="s">
        <v>73</v>
      </c>
      <c r="T47" s="38">
        <v>3.7</v>
      </c>
      <c r="U47" s="33">
        <v>29.4</v>
      </c>
      <c r="V47" s="39"/>
      <c r="W47" s="80">
        <v>8.41</v>
      </c>
      <c r="X47" s="80"/>
      <c r="Y47" s="33">
        <v>25.6</v>
      </c>
      <c r="Z47" s="39"/>
      <c r="AA47" s="40"/>
      <c r="AB47" s="37" t="s">
        <v>73</v>
      </c>
      <c r="AC47" s="37" t="s">
        <v>73</v>
      </c>
      <c r="AD47" s="42" t="s">
        <v>73</v>
      </c>
      <c r="AE47" s="106" t="s">
        <v>73</v>
      </c>
      <c r="AF47" s="79" t="s">
        <v>73</v>
      </c>
      <c r="AG47" s="107" t="s">
        <v>73</v>
      </c>
      <c r="AH47" s="42" t="s">
        <v>73</v>
      </c>
      <c r="AI47" s="43" t="s">
        <v>73</v>
      </c>
      <c r="AJ47" s="44" t="s">
        <v>73</v>
      </c>
      <c r="AK47" s="37" t="s">
        <v>73</v>
      </c>
      <c r="AL47" s="37" t="s">
        <v>73</v>
      </c>
      <c r="AM47" s="37" t="s">
        <v>73</v>
      </c>
      <c r="AN47" s="37" t="s">
        <v>73</v>
      </c>
      <c r="AO47" s="37" t="s">
        <v>73</v>
      </c>
      <c r="AP47" s="37" t="s">
        <v>73</v>
      </c>
      <c r="AQ47" s="45" t="s">
        <v>73</v>
      </c>
      <c r="AR47" s="44" t="s">
        <v>73</v>
      </c>
      <c r="AS47" s="43" t="s">
        <v>73</v>
      </c>
      <c r="AT47" s="43" t="s">
        <v>73</v>
      </c>
      <c r="AU47" s="43" t="s">
        <v>73</v>
      </c>
      <c r="AV47" s="46" t="s">
        <v>73</v>
      </c>
      <c r="AW47" s="36" t="s">
        <v>73</v>
      </c>
      <c r="AX47" s="37" t="s">
        <v>73</v>
      </c>
      <c r="AY47" s="42" t="s">
        <v>73</v>
      </c>
      <c r="AZ47" s="37" t="s">
        <v>73</v>
      </c>
      <c r="BA47" s="37" t="s">
        <v>73</v>
      </c>
      <c r="BB47" s="37" t="s">
        <v>73</v>
      </c>
      <c r="BC47" s="114" t="s">
        <v>73</v>
      </c>
      <c r="BD47" s="37" t="s">
        <v>73</v>
      </c>
      <c r="BE47" s="37" t="s">
        <v>73</v>
      </c>
      <c r="BF47" s="37" t="s">
        <v>73</v>
      </c>
      <c r="BG47" s="37" t="s">
        <v>73</v>
      </c>
      <c r="BH47" s="42" t="s">
        <v>73</v>
      </c>
      <c r="BI47" s="37" t="s">
        <v>73</v>
      </c>
      <c r="BJ47" s="79" t="s">
        <v>73</v>
      </c>
      <c r="BK47" s="106" t="s">
        <v>73</v>
      </c>
      <c r="BL47" s="106" t="s">
        <v>73</v>
      </c>
      <c r="BM47" s="79" t="s">
        <v>73</v>
      </c>
      <c r="BN47" s="79" t="s">
        <v>73</v>
      </c>
      <c r="BO47" s="79" t="s">
        <v>73</v>
      </c>
      <c r="BP47" s="79" t="s">
        <v>73</v>
      </c>
      <c r="BQ47" s="106" t="s">
        <v>73</v>
      </c>
      <c r="BR47" s="79" t="s">
        <v>73</v>
      </c>
      <c r="BS47" s="79" t="s">
        <v>73</v>
      </c>
      <c r="BT47" s="79" t="s">
        <v>73</v>
      </c>
      <c r="BU47" s="107" t="s">
        <v>73</v>
      </c>
    </row>
    <row r="48" spans="1:73" customFormat="1" ht="14.25" customHeight="1" x14ac:dyDescent="0.45">
      <c r="A48" s="27">
        <v>2022</v>
      </c>
      <c r="B48" s="28">
        <v>11</v>
      </c>
      <c r="C48" s="28">
        <v>20</v>
      </c>
      <c r="D48" s="29">
        <v>0.45555555555555555</v>
      </c>
      <c r="E48" s="30">
        <v>17</v>
      </c>
      <c r="F48" s="31">
        <v>13.281029999999999</v>
      </c>
      <c r="G48" s="32">
        <v>100.266746</v>
      </c>
      <c r="H48" s="33">
        <v>13.8</v>
      </c>
      <c r="I48" s="28">
        <v>3</v>
      </c>
      <c r="J48" s="34" t="s">
        <v>75</v>
      </c>
      <c r="K48" s="35">
        <v>6.5</v>
      </c>
      <c r="L48" s="654" t="s">
        <v>73</v>
      </c>
      <c r="M48" s="655" t="s">
        <v>73</v>
      </c>
      <c r="N48" s="656" t="s">
        <v>73</v>
      </c>
      <c r="O48" s="657" t="s">
        <v>73</v>
      </c>
      <c r="P48" s="655" t="s">
        <v>73</v>
      </c>
      <c r="Q48" s="658" t="s">
        <v>73</v>
      </c>
      <c r="R48" s="658" t="s">
        <v>73</v>
      </c>
      <c r="S48" s="659" t="s">
        <v>73</v>
      </c>
      <c r="T48" s="38"/>
      <c r="U48" s="33">
        <v>29</v>
      </c>
      <c r="V48" s="39"/>
      <c r="W48" s="80">
        <v>8</v>
      </c>
      <c r="X48" s="80"/>
      <c r="Y48" s="33">
        <v>29.7</v>
      </c>
      <c r="Z48" s="39"/>
      <c r="AA48" s="40"/>
      <c r="AB48" s="37" t="s">
        <v>73</v>
      </c>
      <c r="AC48" s="37" t="s">
        <v>73</v>
      </c>
      <c r="AD48" s="42" t="s">
        <v>73</v>
      </c>
      <c r="AE48" s="106" t="s">
        <v>73</v>
      </c>
      <c r="AF48" s="79" t="s">
        <v>73</v>
      </c>
      <c r="AG48" s="107" t="s">
        <v>73</v>
      </c>
      <c r="AH48" s="42" t="s">
        <v>73</v>
      </c>
      <c r="AI48" s="43" t="s">
        <v>73</v>
      </c>
      <c r="AJ48" s="44" t="s">
        <v>73</v>
      </c>
      <c r="AK48" s="37" t="s">
        <v>73</v>
      </c>
      <c r="AL48" s="37" t="s">
        <v>73</v>
      </c>
      <c r="AM48" s="37" t="s">
        <v>73</v>
      </c>
      <c r="AN48" s="37" t="s">
        <v>73</v>
      </c>
      <c r="AO48" s="37" t="s">
        <v>73</v>
      </c>
      <c r="AP48" s="37" t="s">
        <v>73</v>
      </c>
      <c r="AQ48" s="45" t="s">
        <v>73</v>
      </c>
      <c r="AR48" s="44" t="s">
        <v>73</v>
      </c>
      <c r="AS48" s="43" t="s">
        <v>73</v>
      </c>
      <c r="AT48" s="43" t="s">
        <v>73</v>
      </c>
      <c r="AU48" s="43" t="s">
        <v>73</v>
      </c>
      <c r="AV48" s="46" t="s">
        <v>73</v>
      </c>
      <c r="AW48" s="36" t="s">
        <v>73</v>
      </c>
      <c r="AX48" s="37" t="s">
        <v>73</v>
      </c>
      <c r="AY48" s="42" t="s">
        <v>73</v>
      </c>
      <c r="AZ48" s="37" t="s">
        <v>73</v>
      </c>
      <c r="BA48" s="37" t="s">
        <v>73</v>
      </c>
      <c r="BB48" s="37" t="s">
        <v>73</v>
      </c>
      <c r="BC48" s="114" t="s">
        <v>73</v>
      </c>
      <c r="BD48" s="37" t="s">
        <v>73</v>
      </c>
      <c r="BE48" s="37" t="s">
        <v>73</v>
      </c>
      <c r="BF48" s="37" t="s">
        <v>73</v>
      </c>
      <c r="BG48" s="37" t="s">
        <v>73</v>
      </c>
      <c r="BH48" s="42" t="s">
        <v>73</v>
      </c>
      <c r="BI48" s="37" t="s">
        <v>73</v>
      </c>
      <c r="BJ48" s="79" t="s">
        <v>73</v>
      </c>
      <c r="BK48" s="106" t="s">
        <v>73</v>
      </c>
      <c r="BL48" s="106" t="s">
        <v>73</v>
      </c>
      <c r="BM48" s="79" t="s">
        <v>73</v>
      </c>
      <c r="BN48" s="79" t="s">
        <v>73</v>
      </c>
      <c r="BO48" s="79" t="s">
        <v>73</v>
      </c>
      <c r="BP48" s="79" t="s">
        <v>73</v>
      </c>
      <c r="BQ48" s="106" t="s">
        <v>73</v>
      </c>
      <c r="BR48" s="79" t="s">
        <v>73</v>
      </c>
      <c r="BS48" s="79" t="s">
        <v>73</v>
      </c>
      <c r="BT48" s="79" t="s">
        <v>73</v>
      </c>
      <c r="BU48" s="107" t="s">
        <v>73</v>
      </c>
    </row>
    <row r="49" spans="1:73" customFormat="1" ht="14.25" customHeight="1" x14ac:dyDescent="0.45">
      <c r="A49" s="27">
        <v>2022</v>
      </c>
      <c r="B49" s="28">
        <v>11</v>
      </c>
      <c r="C49" s="28">
        <v>20</v>
      </c>
      <c r="D49" s="29">
        <v>0.45555555555555555</v>
      </c>
      <c r="E49" s="30">
        <v>17</v>
      </c>
      <c r="F49" s="31">
        <v>13.281029999999999</v>
      </c>
      <c r="G49" s="32">
        <v>100.266746</v>
      </c>
      <c r="H49" s="33">
        <v>13.8</v>
      </c>
      <c r="I49" s="28">
        <v>3</v>
      </c>
      <c r="J49" s="34" t="s">
        <v>74</v>
      </c>
      <c r="K49" s="35">
        <v>12</v>
      </c>
      <c r="L49" s="654" t="s">
        <v>73</v>
      </c>
      <c r="M49" s="655" t="s">
        <v>73</v>
      </c>
      <c r="N49" s="656" t="s">
        <v>73</v>
      </c>
      <c r="O49" s="657" t="s">
        <v>73</v>
      </c>
      <c r="P49" s="655" t="s">
        <v>73</v>
      </c>
      <c r="Q49" s="658" t="s">
        <v>73</v>
      </c>
      <c r="R49" s="658" t="s">
        <v>73</v>
      </c>
      <c r="S49" s="659" t="s">
        <v>73</v>
      </c>
      <c r="T49" s="38"/>
      <c r="U49" s="33">
        <v>28.7</v>
      </c>
      <c r="V49" s="39"/>
      <c r="W49" s="80">
        <v>7.88</v>
      </c>
      <c r="X49" s="80"/>
      <c r="Y49" s="33">
        <v>30.6</v>
      </c>
      <c r="Z49" s="39"/>
      <c r="AA49" s="40"/>
      <c r="AB49" s="37" t="s">
        <v>73</v>
      </c>
      <c r="AC49" s="37" t="s">
        <v>73</v>
      </c>
      <c r="AD49" s="42" t="s">
        <v>73</v>
      </c>
      <c r="AE49" s="106" t="s">
        <v>73</v>
      </c>
      <c r="AF49" s="79" t="s">
        <v>73</v>
      </c>
      <c r="AG49" s="107" t="s">
        <v>73</v>
      </c>
      <c r="AH49" s="42" t="s">
        <v>73</v>
      </c>
      <c r="AI49" s="43" t="s">
        <v>73</v>
      </c>
      <c r="AJ49" s="44" t="s">
        <v>73</v>
      </c>
      <c r="AK49" s="37" t="s">
        <v>73</v>
      </c>
      <c r="AL49" s="37" t="s">
        <v>73</v>
      </c>
      <c r="AM49" s="37" t="s">
        <v>73</v>
      </c>
      <c r="AN49" s="37" t="s">
        <v>73</v>
      </c>
      <c r="AO49" s="37" t="s">
        <v>73</v>
      </c>
      <c r="AP49" s="37" t="s">
        <v>73</v>
      </c>
      <c r="AQ49" s="45" t="s">
        <v>73</v>
      </c>
      <c r="AR49" s="44" t="s">
        <v>73</v>
      </c>
      <c r="AS49" s="43" t="s">
        <v>73</v>
      </c>
      <c r="AT49" s="43" t="s">
        <v>73</v>
      </c>
      <c r="AU49" s="43" t="s">
        <v>73</v>
      </c>
      <c r="AV49" s="46" t="s">
        <v>73</v>
      </c>
      <c r="AW49" s="36" t="s">
        <v>73</v>
      </c>
      <c r="AX49" s="37" t="s">
        <v>73</v>
      </c>
      <c r="AY49" s="42" t="s">
        <v>73</v>
      </c>
      <c r="AZ49" s="37" t="s">
        <v>73</v>
      </c>
      <c r="BA49" s="37" t="s">
        <v>73</v>
      </c>
      <c r="BB49" s="37" t="s">
        <v>73</v>
      </c>
      <c r="BC49" s="114" t="s">
        <v>73</v>
      </c>
      <c r="BD49" s="37" t="s">
        <v>73</v>
      </c>
      <c r="BE49" s="37" t="s">
        <v>73</v>
      </c>
      <c r="BF49" s="37" t="s">
        <v>73</v>
      </c>
      <c r="BG49" s="37" t="s">
        <v>73</v>
      </c>
      <c r="BH49" s="42" t="s">
        <v>73</v>
      </c>
      <c r="BI49" s="37" t="s">
        <v>73</v>
      </c>
      <c r="BJ49" s="79" t="s">
        <v>73</v>
      </c>
      <c r="BK49" s="106" t="s">
        <v>73</v>
      </c>
      <c r="BL49" s="106" t="s">
        <v>73</v>
      </c>
      <c r="BM49" s="79" t="s">
        <v>73</v>
      </c>
      <c r="BN49" s="79" t="s">
        <v>73</v>
      </c>
      <c r="BO49" s="79" t="s">
        <v>73</v>
      </c>
      <c r="BP49" s="79" t="s">
        <v>73</v>
      </c>
      <c r="BQ49" s="106" t="s">
        <v>73</v>
      </c>
      <c r="BR49" s="79" t="s">
        <v>73</v>
      </c>
      <c r="BS49" s="79" t="s">
        <v>73</v>
      </c>
      <c r="BT49" s="79" t="s">
        <v>73</v>
      </c>
      <c r="BU49" s="107" t="s">
        <v>73</v>
      </c>
    </row>
    <row r="50" spans="1:73" customFormat="1" ht="14.25" customHeight="1" x14ac:dyDescent="0.45">
      <c r="A50" s="27">
        <v>2022</v>
      </c>
      <c r="B50" s="28">
        <v>11</v>
      </c>
      <c r="C50" s="28">
        <v>20</v>
      </c>
      <c r="D50" s="29">
        <v>0.47083333333333338</v>
      </c>
      <c r="E50" s="30">
        <v>18</v>
      </c>
      <c r="F50" s="31">
        <v>13.32375</v>
      </c>
      <c r="G50" s="32">
        <v>100.26728</v>
      </c>
      <c r="H50" s="33">
        <v>11.4</v>
      </c>
      <c r="I50" s="28">
        <v>3</v>
      </c>
      <c r="J50" s="34" t="s">
        <v>72</v>
      </c>
      <c r="K50" s="35">
        <v>1</v>
      </c>
      <c r="L50" s="654" t="s">
        <v>73</v>
      </c>
      <c r="M50" s="655" t="s">
        <v>73</v>
      </c>
      <c r="N50" s="656" t="s">
        <v>73</v>
      </c>
      <c r="O50" s="657" t="s">
        <v>73</v>
      </c>
      <c r="P50" s="655" t="s">
        <v>73</v>
      </c>
      <c r="Q50" s="658" t="s">
        <v>73</v>
      </c>
      <c r="R50" s="658" t="s">
        <v>73</v>
      </c>
      <c r="S50" s="659" t="s">
        <v>73</v>
      </c>
      <c r="T50" s="38">
        <v>1.3</v>
      </c>
      <c r="U50" s="33">
        <v>29.4</v>
      </c>
      <c r="V50" s="39">
        <v>29.588000000000001</v>
      </c>
      <c r="W50" s="80">
        <v>8.36</v>
      </c>
      <c r="X50" s="80"/>
      <c r="Y50" s="33">
        <v>24.7</v>
      </c>
      <c r="Z50" s="39">
        <v>24.742999999999999</v>
      </c>
      <c r="AA50" s="40">
        <v>9.745000000000001</v>
      </c>
      <c r="AB50" s="37">
        <v>8.8689999999999998</v>
      </c>
      <c r="AC50" s="37">
        <f t="shared" ref="AC50:AC58" si="8">AB50*$AB$1+$AC$1</f>
        <v>8.8585369984907878</v>
      </c>
      <c r="AD50" s="42">
        <v>10</v>
      </c>
      <c r="AE50" s="106">
        <v>3.3711687499999998</v>
      </c>
      <c r="AF50" s="79" t="s">
        <v>73</v>
      </c>
      <c r="AG50" s="107" t="s">
        <v>73</v>
      </c>
      <c r="AH50" s="42">
        <v>2188.1180191434505</v>
      </c>
      <c r="AI50" s="43">
        <v>8.2459574642766214</v>
      </c>
      <c r="AJ50" s="44">
        <v>8.1757699120818454</v>
      </c>
      <c r="AK50" s="37">
        <v>292.11059525368535</v>
      </c>
      <c r="AL50" s="37">
        <v>1618.5971711604573</v>
      </c>
      <c r="AM50" s="37">
        <v>238.47759142072289</v>
      </c>
      <c r="AN50" s="37">
        <v>7.7891462684765136</v>
      </c>
      <c r="AO50" s="37">
        <v>6.3245815952907947</v>
      </c>
      <c r="AP50" s="37">
        <v>4.0859436965386324</v>
      </c>
      <c r="AQ50" s="45">
        <f t="shared" ref="AQ50:AQ58" si="9">SUM(AL50:AN50)</f>
        <v>1864.8639088496566</v>
      </c>
      <c r="AR50" s="44">
        <v>0.71</v>
      </c>
      <c r="AS50" s="43">
        <v>54.360999999999997</v>
      </c>
      <c r="AT50" s="43">
        <v>0.14299999999999999</v>
      </c>
      <c r="AU50" s="43">
        <v>2.641</v>
      </c>
      <c r="AV50" s="46">
        <v>1.4990000000000001</v>
      </c>
      <c r="AW50" s="36" t="s">
        <v>73</v>
      </c>
      <c r="AX50" s="37" t="s">
        <v>73</v>
      </c>
      <c r="AY50" s="42">
        <v>3.4872450206043961</v>
      </c>
      <c r="AZ50" s="37">
        <v>0.40083276098901099</v>
      </c>
      <c r="BA50" s="37">
        <v>30.176816623411622</v>
      </c>
      <c r="BB50" s="37">
        <v>3.7309055706521734</v>
      </c>
      <c r="BC50" s="114">
        <v>17.389315258054239</v>
      </c>
      <c r="BD50" s="37">
        <v>1651.704204204204</v>
      </c>
      <c r="BE50" s="37">
        <v>1586.4281053273858</v>
      </c>
      <c r="BF50" s="37">
        <v>0.96321159926342825</v>
      </c>
      <c r="BG50" s="37">
        <v>1.43</v>
      </c>
      <c r="BH50" s="42">
        <v>1.633</v>
      </c>
      <c r="BI50" s="37">
        <v>54.92499999999999</v>
      </c>
      <c r="BJ50" s="79">
        <v>43.445999999999991</v>
      </c>
      <c r="BK50" s="104">
        <v>1.2763010307854723</v>
      </c>
      <c r="BL50" s="104">
        <v>30.209660220662759</v>
      </c>
      <c r="BM50" s="74">
        <v>88.614116246052433</v>
      </c>
      <c r="BN50" s="74">
        <v>42.938135471642326</v>
      </c>
      <c r="BO50" s="74">
        <v>124.69598392928985</v>
      </c>
      <c r="BP50" s="74">
        <v>1299.9702094597383</v>
      </c>
      <c r="BQ50" s="104">
        <v>10.854712946333446</v>
      </c>
      <c r="BR50" s="74">
        <v>59.953803272483277</v>
      </c>
      <c r="BS50" s="74">
        <v>13.64378557730358</v>
      </c>
      <c r="BT50" s="74">
        <v>5.2093193510091016</v>
      </c>
      <c r="BU50" s="105">
        <v>57.565167618293856</v>
      </c>
    </row>
    <row r="51" spans="1:73" customFormat="1" ht="14.25" customHeight="1" x14ac:dyDescent="0.45">
      <c r="A51" s="27">
        <v>2022</v>
      </c>
      <c r="B51" s="28">
        <v>11</v>
      </c>
      <c r="C51" s="28">
        <v>20</v>
      </c>
      <c r="D51" s="29">
        <v>0.47083333333333338</v>
      </c>
      <c r="E51" s="30">
        <v>18</v>
      </c>
      <c r="F51" s="31">
        <v>13.32375</v>
      </c>
      <c r="G51" s="32">
        <v>100.26728</v>
      </c>
      <c r="H51" s="33">
        <v>11.4</v>
      </c>
      <c r="I51" s="28">
        <v>3</v>
      </c>
      <c r="J51" s="34" t="s">
        <v>75</v>
      </c>
      <c r="K51" s="35">
        <v>5.5</v>
      </c>
      <c r="L51" s="654" t="s">
        <v>73</v>
      </c>
      <c r="M51" s="655" t="s">
        <v>73</v>
      </c>
      <c r="N51" s="656" t="s">
        <v>73</v>
      </c>
      <c r="O51" s="657" t="s">
        <v>73</v>
      </c>
      <c r="P51" s="655" t="s">
        <v>73</v>
      </c>
      <c r="Q51" s="658" t="s">
        <v>73</v>
      </c>
      <c r="R51" s="658" t="s">
        <v>73</v>
      </c>
      <c r="S51" s="659" t="s">
        <v>73</v>
      </c>
      <c r="T51" s="38"/>
      <c r="U51" s="33">
        <v>29.3</v>
      </c>
      <c r="V51" s="39">
        <v>28.803000000000001</v>
      </c>
      <c r="W51" s="80">
        <v>8.1</v>
      </c>
      <c r="X51" s="80"/>
      <c r="Y51" s="33">
        <v>27.9</v>
      </c>
      <c r="Z51" s="39">
        <v>31.128</v>
      </c>
      <c r="AA51" s="40">
        <v>3.79</v>
      </c>
      <c r="AB51" s="37">
        <v>2.024</v>
      </c>
      <c r="AC51" s="37">
        <f t="shared" si="8"/>
        <v>3.2298972869798561</v>
      </c>
      <c r="AD51" s="42">
        <v>17.079999999999998</v>
      </c>
      <c r="AE51" s="106" t="s">
        <v>73</v>
      </c>
      <c r="AF51" s="79" t="s">
        <v>73</v>
      </c>
      <c r="AG51" s="107" t="s">
        <v>73</v>
      </c>
      <c r="AH51" s="42">
        <v>2114.9994614114339</v>
      </c>
      <c r="AI51" s="43">
        <v>7.8007448051698995</v>
      </c>
      <c r="AJ51" s="44">
        <v>7.7463897311070467</v>
      </c>
      <c r="AK51" s="37">
        <v>845.88139894198343</v>
      </c>
      <c r="AL51" s="37">
        <v>1829.9208100740909</v>
      </c>
      <c r="AM51" s="37">
        <v>115.58056449783336</v>
      </c>
      <c r="AN51" s="37">
        <v>22.254004583353858</v>
      </c>
      <c r="AO51" s="37">
        <v>2.8955187026912155</v>
      </c>
      <c r="AP51" s="37">
        <v>1.9142397856566542</v>
      </c>
      <c r="AQ51" s="45">
        <f t="shared" si="9"/>
        <v>1967.7553791552782</v>
      </c>
      <c r="AR51" s="44">
        <v>0.32300000000000001</v>
      </c>
      <c r="AS51" s="43">
        <v>37.664999999999999</v>
      </c>
      <c r="AT51" s="43">
        <v>7.0999999999999994E-2</v>
      </c>
      <c r="AU51" s="43">
        <v>2.4980000000000002</v>
      </c>
      <c r="AV51" s="46">
        <v>1.4990000000000001</v>
      </c>
      <c r="AW51" s="36" t="s">
        <v>73</v>
      </c>
      <c r="AX51" s="37" t="s">
        <v>73</v>
      </c>
      <c r="AY51" s="42" t="s">
        <v>73</v>
      </c>
      <c r="AZ51" s="37" t="s">
        <v>73</v>
      </c>
      <c r="BA51" s="37" t="s">
        <v>73</v>
      </c>
      <c r="BB51" s="37" t="s">
        <v>73</v>
      </c>
      <c r="BC51" s="114" t="s">
        <v>73</v>
      </c>
      <c r="BD51" s="37" t="s">
        <v>73</v>
      </c>
      <c r="BE51" s="37" t="s">
        <v>73</v>
      </c>
      <c r="BF51" s="37" t="s">
        <v>73</v>
      </c>
      <c r="BG51" s="37" t="s">
        <v>73</v>
      </c>
      <c r="BH51" s="42" t="s">
        <v>73</v>
      </c>
      <c r="BI51" s="37" t="s">
        <v>73</v>
      </c>
      <c r="BJ51" s="79" t="s">
        <v>73</v>
      </c>
      <c r="BK51" s="106" t="s">
        <v>73</v>
      </c>
      <c r="BL51" s="106" t="s">
        <v>73</v>
      </c>
      <c r="BM51" s="79" t="s">
        <v>73</v>
      </c>
      <c r="BN51" s="79" t="s">
        <v>73</v>
      </c>
      <c r="BO51" s="79" t="s">
        <v>73</v>
      </c>
      <c r="BP51" s="79" t="s">
        <v>73</v>
      </c>
      <c r="BQ51" s="106" t="s">
        <v>73</v>
      </c>
      <c r="BR51" s="79" t="s">
        <v>73</v>
      </c>
      <c r="BS51" s="79" t="s">
        <v>73</v>
      </c>
      <c r="BT51" s="79" t="s">
        <v>73</v>
      </c>
      <c r="BU51" s="107" t="s">
        <v>73</v>
      </c>
    </row>
    <row r="52" spans="1:73" customFormat="1" ht="14.25" customHeight="1" x14ac:dyDescent="0.45">
      <c r="A52" s="27">
        <v>2022</v>
      </c>
      <c r="B52" s="28">
        <v>11</v>
      </c>
      <c r="C52" s="28">
        <v>20</v>
      </c>
      <c r="D52" s="29">
        <v>0.47083333333333338</v>
      </c>
      <c r="E52" s="30">
        <v>18</v>
      </c>
      <c r="F52" s="31">
        <v>13.32375</v>
      </c>
      <c r="G52" s="32">
        <v>100.26728</v>
      </c>
      <c r="H52" s="33">
        <v>11.4</v>
      </c>
      <c r="I52" s="28">
        <v>3</v>
      </c>
      <c r="J52" s="34" t="s">
        <v>74</v>
      </c>
      <c r="K52" s="35">
        <v>10</v>
      </c>
      <c r="L52" s="654" t="s">
        <v>73</v>
      </c>
      <c r="M52" s="655" t="s">
        <v>73</v>
      </c>
      <c r="N52" s="656" t="s">
        <v>73</v>
      </c>
      <c r="O52" s="657" t="s">
        <v>73</v>
      </c>
      <c r="P52" s="655" t="s">
        <v>73</v>
      </c>
      <c r="Q52" s="658" t="s">
        <v>73</v>
      </c>
      <c r="R52" s="658" t="s">
        <v>73</v>
      </c>
      <c r="S52" s="659" t="s">
        <v>73</v>
      </c>
      <c r="T52" s="38"/>
      <c r="U52" s="33">
        <v>28.9</v>
      </c>
      <c r="V52" s="39">
        <v>28.797999999999998</v>
      </c>
      <c r="W52" s="80">
        <v>7.84</v>
      </c>
      <c r="X52" s="80"/>
      <c r="Y52" s="33">
        <v>30.3</v>
      </c>
      <c r="Z52" s="39">
        <v>31.152999999999999</v>
      </c>
      <c r="AA52" s="40">
        <v>3.37</v>
      </c>
      <c r="AB52" s="37">
        <v>1.9670000000000001</v>
      </c>
      <c r="AC52" s="37">
        <f t="shared" si="8"/>
        <v>3.1830262185275373</v>
      </c>
      <c r="AD52" s="42">
        <v>29.6</v>
      </c>
      <c r="AE52" s="106" t="s">
        <v>73</v>
      </c>
      <c r="AF52" s="79" t="s">
        <v>73</v>
      </c>
      <c r="AG52" s="107" t="s">
        <v>73</v>
      </c>
      <c r="AH52" s="42">
        <v>2116.3464940033246</v>
      </c>
      <c r="AI52" s="43">
        <v>7.7839920751487561</v>
      </c>
      <c r="AJ52" s="44">
        <v>7.7297716020360827</v>
      </c>
      <c r="AK52" s="37">
        <v>883.31115411033988</v>
      </c>
      <c r="AL52" s="37">
        <v>1840.240147383412</v>
      </c>
      <c r="AM52" s="37">
        <v>111.95496596293883</v>
      </c>
      <c r="AN52" s="37">
        <v>23.238554775344664</v>
      </c>
      <c r="AO52" s="37">
        <v>2.802189694950505</v>
      </c>
      <c r="AP52" s="37">
        <v>1.8527511264519152</v>
      </c>
      <c r="AQ52" s="45">
        <f t="shared" si="9"/>
        <v>1975.4336681216955</v>
      </c>
      <c r="AR52" s="44">
        <v>0.48399999999999999</v>
      </c>
      <c r="AS52" s="43">
        <v>42.363999999999997</v>
      </c>
      <c r="AT52" s="43">
        <v>4.5679999999999996</v>
      </c>
      <c r="AU52" s="43">
        <v>1.9990000000000001</v>
      </c>
      <c r="AV52" s="46">
        <v>2.641</v>
      </c>
      <c r="AW52" s="36" t="s">
        <v>73</v>
      </c>
      <c r="AX52" s="37" t="s">
        <v>73</v>
      </c>
      <c r="AY52" s="42" t="s">
        <v>73</v>
      </c>
      <c r="AZ52" s="37" t="s">
        <v>73</v>
      </c>
      <c r="BA52" s="37" t="s">
        <v>73</v>
      </c>
      <c r="BB52" s="37" t="s">
        <v>73</v>
      </c>
      <c r="BC52" s="114" t="s">
        <v>73</v>
      </c>
      <c r="BD52" s="37" t="s">
        <v>73</v>
      </c>
      <c r="BE52" s="37" t="s">
        <v>73</v>
      </c>
      <c r="BF52" s="37" t="s">
        <v>73</v>
      </c>
      <c r="BG52" s="37" t="s">
        <v>73</v>
      </c>
      <c r="BH52" s="42" t="s">
        <v>73</v>
      </c>
      <c r="BI52" s="37" t="s">
        <v>73</v>
      </c>
      <c r="BJ52" s="79" t="s">
        <v>73</v>
      </c>
      <c r="BK52" s="106" t="s">
        <v>73</v>
      </c>
      <c r="BL52" s="106" t="s">
        <v>73</v>
      </c>
      <c r="BM52" s="79" t="s">
        <v>73</v>
      </c>
      <c r="BN52" s="79" t="s">
        <v>73</v>
      </c>
      <c r="BO52" s="79" t="s">
        <v>73</v>
      </c>
      <c r="BP52" s="79" t="s">
        <v>73</v>
      </c>
      <c r="BQ52" s="106" t="s">
        <v>73</v>
      </c>
      <c r="BR52" s="79" t="s">
        <v>73</v>
      </c>
      <c r="BS52" s="79" t="s">
        <v>73</v>
      </c>
      <c r="BT52" s="79" t="s">
        <v>73</v>
      </c>
      <c r="BU52" s="107" t="s">
        <v>73</v>
      </c>
    </row>
    <row r="53" spans="1:73" customFormat="1" ht="14.25" customHeight="1" x14ac:dyDescent="0.45">
      <c r="A53" s="27">
        <v>2022</v>
      </c>
      <c r="B53" s="28">
        <v>11</v>
      </c>
      <c r="C53" s="28">
        <v>20</v>
      </c>
      <c r="D53" s="29">
        <v>0.5083333333333333</v>
      </c>
      <c r="E53" s="30">
        <v>19</v>
      </c>
      <c r="F53" s="31">
        <v>13.368230000000001</v>
      </c>
      <c r="G53" s="32">
        <v>100.29163</v>
      </c>
      <c r="H53" s="33">
        <v>9.6</v>
      </c>
      <c r="I53" s="28">
        <v>3</v>
      </c>
      <c r="J53" s="34" t="s">
        <v>72</v>
      </c>
      <c r="K53" s="35">
        <v>1</v>
      </c>
      <c r="L53" s="654" t="s">
        <v>73</v>
      </c>
      <c r="M53" s="655" t="s">
        <v>73</v>
      </c>
      <c r="N53" s="656" t="s">
        <v>73</v>
      </c>
      <c r="O53" s="657" t="s">
        <v>73</v>
      </c>
      <c r="P53" s="655" t="s">
        <v>73</v>
      </c>
      <c r="Q53" s="658" t="s">
        <v>73</v>
      </c>
      <c r="R53" s="658" t="s">
        <v>73</v>
      </c>
      <c r="S53" s="659" t="s">
        <v>73</v>
      </c>
      <c r="T53" s="38">
        <v>2.4</v>
      </c>
      <c r="U53" s="33">
        <v>29.4</v>
      </c>
      <c r="V53" s="39">
        <v>29.753</v>
      </c>
      <c r="W53" s="80">
        <v>8.11</v>
      </c>
      <c r="X53" s="80"/>
      <c r="Y53" s="33">
        <v>25.2</v>
      </c>
      <c r="Z53" s="39">
        <v>24.247</v>
      </c>
      <c r="AA53" s="40">
        <v>7.37</v>
      </c>
      <c r="AB53" s="37">
        <v>6.22</v>
      </c>
      <c r="AC53" s="37">
        <f t="shared" si="8"/>
        <v>6.6802657646277552</v>
      </c>
      <c r="AD53" s="42">
        <v>34.06</v>
      </c>
      <c r="AE53" s="106">
        <v>1.5375337499999999</v>
      </c>
      <c r="AF53" s="79" t="s">
        <v>73</v>
      </c>
      <c r="AG53" s="107" t="s">
        <v>73</v>
      </c>
      <c r="AH53" s="42">
        <v>2198.27118860666</v>
      </c>
      <c r="AI53" s="43">
        <v>8.0002645599053519</v>
      </c>
      <c r="AJ53" s="44">
        <v>7.9301094890249182</v>
      </c>
      <c r="AK53" s="37">
        <v>586.47548577879297</v>
      </c>
      <c r="AL53" s="37">
        <v>1836.1172624946039</v>
      </c>
      <c r="AM53" s="37">
        <v>152.41136695380169</v>
      </c>
      <c r="AN53" s="37">
        <v>15.61631666482325</v>
      </c>
      <c r="AO53" s="37">
        <v>4.062151499897495</v>
      </c>
      <c r="AP53" s="37">
        <v>2.6191079754897149</v>
      </c>
      <c r="AQ53" s="45">
        <f t="shared" si="9"/>
        <v>2004.1449461132288</v>
      </c>
      <c r="AR53" s="44">
        <v>0.90400000000000003</v>
      </c>
      <c r="AS53" s="43">
        <v>73.941000000000003</v>
      </c>
      <c r="AT53" s="43">
        <v>0.28599999999999998</v>
      </c>
      <c r="AU53" s="43">
        <v>3.069</v>
      </c>
      <c r="AV53" s="46">
        <v>1.6419999999999999</v>
      </c>
      <c r="AW53" s="36" t="s">
        <v>73</v>
      </c>
      <c r="AX53" s="37" t="s">
        <v>73</v>
      </c>
      <c r="AY53" s="42" t="s">
        <v>73</v>
      </c>
      <c r="AZ53" s="37" t="s">
        <v>73</v>
      </c>
      <c r="BA53" s="37" t="s">
        <v>73</v>
      </c>
      <c r="BB53" s="37" t="s">
        <v>73</v>
      </c>
      <c r="BC53" s="114" t="s">
        <v>73</v>
      </c>
      <c r="BD53" s="37" t="s">
        <v>73</v>
      </c>
      <c r="BE53" s="37" t="s">
        <v>73</v>
      </c>
      <c r="BF53" s="37" t="s">
        <v>73</v>
      </c>
      <c r="BG53" s="37" t="s">
        <v>73</v>
      </c>
      <c r="BH53" s="42" t="s">
        <v>73</v>
      </c>
      <c r="BI53" s="37" t="s">
        <v>73</v>
      </c>
      <c r="BJ53" s="79" t="s">
        <v>73</v>
      </c>
      <c r="BK53" s="106" t="s">
        <v>73</v>
      </c>
      <c r="BL53" s="106" t="s">
        <v>73</v>
      </c>
      <c r="BM53" s="79" t="s">
        <v>73</v>
      </c>
      <c r="BN53" s="79" t="s">
        <v>73</v>
      </c>
      <c r="BO53" s="79" t="s">
        <v>73</v>
      </c>
      <c r="BP53" s="79" t="s">
        <v>73</v>
      </c>
      <c r="BQ53" s="106" t="s">
        <v>73</v>
      </c>
      <c r="BR53" s="79" t="s">
        <v>73</v>
      </c>
      <c r="BS53" s="79" t="s">
        <v>73</v>
      </c>
      <c r="BT53" s="79" t="s">
        <v>73</v>
      </c>
      <c r="BU53" s="107" t="s">
        <v>73</v>
      </c>
    </row>
    <row r="54" spans="1:73" customFormat="1" ht="14.25" customHeight="1" x14ac:dyDescent="0.45">
      <c r="A54" s="27">
        <v>2022</v>
      </c>
      <c r="B54" s="28">
        <v>11</v>
      </c>
      <c r="C54" s="28">
        <v>20</v>
      </c>
      <c r="D54" s="29">
        <v>0.5083333333333333</v>
      </c>
      <c r="E54" s="30">
        <v>19</v>
      </c>
      <c r="F54" s="31">
        <v>13.368230000000001</v>
      </c>
      <c r="G54" s="32">
        <v>100.29163</v>
      </c>
      <c r="H54" s="33">
        <v>9.6</v>
      </c>
      <c r="I54" s="28">
        <v>3</v>
      </c>
      <c r="J54" s="34" t="s">
        <v>75</v>
      </c>
      <c r="K54" s="35">
        <v>4.5</v>
      </c>
      <c r="L54" s="654" t="s">
        <v>73</v>
      </c>
      <c r="M54" s="655" t="s">
        <v>73</v>
      </c>
      <c r="N54" s="656" t="s">
        <v>73</v>
      </c>
      <c r="O54" s="657" t="s">
        <v>73</v>
      </c>
      <c r="P54" s="655" t="s">
        <v>73</v>
      </c>
      <c r="Q54" s="658" t="s">
        <v>73</v>
      </c>
      <c r="R54" s="658" t="s">
        <v>73</v>
      </c>
      <c r="S54" s="659" t="s">
        <v>73</v>
      </c>
      <c r="T54" s="38"/>
      <c r="U54" s="33">
        <v>29.1</v>
      </c>
      <c r="V54" s="39">
        <v>28.890999999999998</v>
      </c>
      <c r="W54" s="80">
        <v>7.87</v>
      </c>
      <c r="X54" s="80"/>
      <c r="Y54" s="33">
        <v>29.2</v>
      </c>
      <c r="Z54" s="39">
        <v>30.821999999999999</v>
      </c>
      <c r="AA54" s="40">
        <v>3.2149999999999999</v>
      </c>
      <c r="AB54" s="37">
        <v>1.2789999999999999</v>
      </c>
      <c r="AC54" s="37">
        <f t="shared" si="8"/>
        <v>2.6172841993135822</v>
      </c>
      <c r="AD54" s="42">
        <v>47</v>
      </c>
      <c r="AE54" s="106" t="s">
        <v>73</v>
      </c>
      <c r="AF54" s="79" t="s">
        <v>73</v>
      </c>
      <c r="AG54" s="107" t="s">
        <v>73</v>
      </c>
      <c r="AH54" s="42">
        <v>2120.1102134257535</v>
      </c>
      <c r="AI54" s="43">
        <v>7.7729488031770311</v>
      </c>
      <c r="AJ54" s="44">
        <v>7.7178024511278176</v>
      </c>
      <c r="AK54" s="37">
        <v>916.15669771930914</v>
      </c>
      <c r="AL54" s="37">
        <v>1851.7656356913785</v>
      </c>
      <c r="AM54" s="37">
        <v>109.01667866461739</v>
      </c>
      <c r="AN54" s="37">
        <v>24.089842398140316</v>
      </c>
      <c r="AO54" s="37">
        <v>2.7390099481309962</v>
      </c>
      <c r="AP54" s="37">
        <v>1.8095933290542894</v>
      </c>
      <c r="AQ54" s="45">
        <f t="shared" si="9"/>
        <v>1984.8721567541361</v>
      </c>
      <c r="AR54" s="44">
        <v>0.48399999999999999</v>
      </c>
      <c r="AS54" s="43">
        <v>47.738999999999997</v>
      </c>
      <c r="AT54" s="43">
        <v>2.57</v>
      </c>
      <c r="AU54" s="43">
        <v>2.7120000000000002</v>
      </c>
      <c r="AV54" s="46">
        <v>2.9980000000000002</v>
      </c>
      <c r="AW54" s="36" t="s">
        <v>73</v>
      </c>
      <c r="AX54" s="37" t="s">
        <v>73</v>
      </c>
      <c r="AY54" s="42" t="s">
        <v>73</v>
      </c>
      <c r="AZ54" s="37" t="s">
        <v>73</v>
      </c>
      <c r="BA54" s="37" t="s">
        <v>73</v>
      </c>
      <c r="BB54" s="37" t="s">
        <v>73</v>
      </c>
      <c r="BC54" s="114" t="s">
        <v>73</v>
      </c>
      <c r="BD54" s="37" t="s">
        <v>73</v>
      </c>
      <c r="BE54" s="37" t="s">
        <v>73</v>
      </c>
      <c r="BF54" s="37" t="s">
        <v>73</v>
      </c>
      <c r="BG54" s="37" t="s">
        <v>73</v>
      </c>
      <c r="BH54" s="42" t="s">
        <v>73</v>
      </c>
      <c r="BI54" s="37" t="s">
        <v>73</v>
      </c>
      <c r="BJ54" s="79" t="s">
        <v>73</v>
      </c>
      <c r="BK54" s="106" t="s">
        <v>73</v>
      </c>
      <c r="BL54" s="106" t="s">
        <v>73</v>
      </c>
      <c r="BM54" s="79" t="s">
        <v>73</v>
      </c>
      <c r="BN54" s="79" t="s">
        <v>73</v>
      </c>
      <c r="BO54" s="79" t="s">
        <v>73</v>
      </c>
      <c r="BP54" s="79" t="s">
        <v>73</v>
      </c>
      <c r="BQ54" s="106" t="s">
        <v>73</v>
      </c>
      <c r="BR54" s="79" t="s">
        <v>73</v>
      </c>
      <c r="BS54" s="79" t="s">
        <v>73</v>
      </c>
      <c r="BT54" s="79" t="s">
        <v>73</v>
      </c>
      <c r="BU54" s="107" t="s">
        <v>73</v>
      </c>
    </row>
    <row r="55" spans="1:73" customFormat="1" ht="14.25" customHeight="1" x14ac:dyDescent="0.45">
      <c r="A55" s="27">
        <v>2022</v>
      </c>
      <c r="B55" s="28">
        <v>11</v>
      </c>
      <c r="C55" s="28">
        <v>20</v>
      </c>
      <c r="D55" s="29">
        <v>0.5083333333333333</v>
      </c>
      <c r="E55" s="30">
        <v>19</v>
      </c>
      <c r="F55" s="31">
        <v>13.368230000000001</v>
      </c>
      <c r="G55" s="32">
        <v>100.29163</v>
      </c>
      <c r="H55" s="33">
        <v>9.6</v>
      </c>
      <c r="I55" s="28">
        <v>3</v>
      </c>
      <c r="J55" s="34" t="s">
        <v>74</v>
      </c>
      <c r="K55" s="35">
        <v>8</v>
      </c>
      <c r="L55" s="654" t="s">
        <v>73</v>
      </c>
      <c r="M55" s="655" t="s">
        <v>73</v>
      </c>
      <c r="N55" s="656" t="s">
        <v>73</v>
      </c>
      <c r="O55" s="657" t="s">
        <v>73</v>
      </c>
      <c r="P55" s="655" t="s">
        <v>73</v>
      </c>
      <c r="Q55" s="658" t="s">
        <v>73</v>
      </c>
      <c r="R55" s="658" t="s">
        <v>73</v>
      </c>
      <c r="S55" s="659" t="s">
        <v>73</v>
      </c>
      <c r="T55" s="38"/>
      <c r="U55" s="33">
        <v>28.9</v>
      </c>
      <c r="V55" s="39">
        <v>28.882999999999999</v>
      </c>
      <c r="W55" s="80">
        <v>7.82</v>
      </c>
      <c r="X55" s="80"/>
      <c r="Y55" s="33">
        <v>29.4</v>
      </c>
      <c r="Z55" s="39">
        <v>30.882000000000001</v>
      </c>
      <c r="AA55" s="40">
        <v>2.2250000000000001</v>
      </c>
      <c r="AB55" s="37">
        <v>1.163</v>
      </c>
      <c r="AC55" s="37">
        <f t="shared" si="8"/>
        <v>2.5218974635158804</v>
      </c>
      <c r="AD55" s="42">
        <v>18.399999999999999</v>
      </c>
      <c r="AE55" s="106" t="s">
        <v>73</v>
      </c>
      <c r="AF55" s="79" t="s">
        <v>73</v>
      </c>
      <c r="AG55" s="107" t="s">
        <v>73</v>
      </c>
      <c r="AH55" s="42">
        <v>2128.7313843010133</v>
      </c>
      <c r="AI55" s="43">
        <v>7.7120513164375302</v>
      </c>
      <c r="AJ55" s="44">
        <v>7.6579002852300126</v>
      </c>
      <c r="AK55" s="37">
        <v>1072.6569138234863</v>
      </c>
      <c r="AL55" s="37">
        <v>1890.0035678803656</v>
      </c>
      <c r="AM55" s="37">
        <v>97.072187708874608</v>
      </c>
      <c r="AN55" s="37">
        <v>28.201754919654618</v>
      </c>
      <c r="AO55" s="37">
        <v>2.436482223931411</v>
      </c>
      <c r="AP55" s="37">
        <v>1.6100395046510223</v>
      </c>
      <c r="AQ55" s="45">
        <f t="shared" si="9"/>
        <v>2015.2775105088949</v>
      </c>
      <c r="AR55" s="44">
        <v>0.51700000000000002</v>
      </c>
      <c r="AS55" s="43">
        <v>49.057000000000002</v>
      </c>
      <c r="AT55" s="43">
        <v>4.7110000000000003</v>
      </c>
      <c r="AU55" s="43">
        <v>2.4980000000000002</v>
      </c>
      <c r="AV55" s="46">
        <v>3.141</v>
      </c>
      <c r="AW55" s="36" t="s">
        <v>73</v>
      </c>
      <c r="AX55" s="37" t="s">
        <v>73</v>
      </c>
      <c r="AY55" s="42" t="s">
        <v>73</v>
      </c>
      <c r="AZ55" s="37" t="s">
        <v>73</v>
      </c>
      <c r="BA55" s="37" t="s">
        <v>73</v>
      </c>
      <c r="BB55" s="37" t="s">
        <v>73</v>
      </c>
      <c r="BC55" s="114" t="s">
        <v>73</v>
      </c>
      <c r="BD55" s="37" t="s">
        <v>73</v>
      </c>
      <c r="BE55" s="37" t="s">
        <v>73</v>
      </c>
      <c r="BF55" s="37" t="s">
        <v>73</v>
      </c>
      <c r="BG55" s="37" t="s">
        <v>73</v>
      </c>
      <c r="BH55" s="42" t="s">
        <v>73</v>
      </c>
      <c r="BI55" s="37" t="s">
        <v>73</v>
      </c>
      <c r="BJ55" s="79" t="s">
        <v>73</v>
      </c>
      <c r="BK55" s="106" t="s">
        <v>73</v>
      </c>
      <c r="BL55" s="106" t="s">
        <v>73</v>
      </c>
      <c r="BM55" s="79" t="s">
        <v>73</v>
      </c>
      <c r="BN55" s="79" t="s">
        <v>73</v>
      </c>
      <c r="BO55" s="79" t="s">
        <v>73</v>
      </c>
      <c r="BP55" s="79" t="s">
        <v>73</v>
      </c>
      <c r="BQ55" s="106" t="s">
        <v>73</v>
      </c>
      <c r="BR55" s="79" t="s">
        <v>73</v>
      </c>
      <c r="BS55" s="79" t="s">
        <v>73</v>
      </c>
      <c r="BT55" s="79" t="s">
        <v>73</v>
      </c>
      <c r="BU55" s="107" t="s">
        <v>73</v>
      </c>
    </row>
    <row r="56" spans="1:73" customFormat="1" ht="14.25" customHeight="1" x14ac:dyDescent="0.45">
      <c r="A56" s="27">
        <v>2022</v>
      </c>
      <c r="B56" s="28">
        <v>11</v>
      </c>
      <c r="C56" s="28">
        <v>20</v>
      </c>
      <c r="D56" s="29">
        <v>0.32847222222222222</v>
      </c>
      <c r="E56" s="30">
        <v>20</v>
      </c>
      <c r="F56" s="31">
        <v>13.411379999999999</v>
      </c>
      <c r="G56" s="32">
        <v>100.31503600000001</v>
      </c>
      <c r="H56" s="33">
        <v>6.7</v>
      </c>
      <c r="I56" s="28">
        <v>3</v>
      </c>
      <c r="J56" s="34" t="s">
        <v>72</v>
      </c>
      <c r="K56" s="35">
        <v>1</v>
      </c>
      <c r="L56" s="654" t="s">
        <v>73</v>
      </c>
      <c r="M56" s="655" t="s">
        <v>73</v>
      </c>
      <c r="N56" s="656" t="s">
        <v>73</v>
      </c>
      <c r="O56" s="657" t="s">
        <v>73</v>
      </c>
      <c r="P56" s="655" t="s">
        <v>73</v>
      </c>
      <c r="Q56" s="658" t="s">
        <v>73</v>
      </c>
      <c r="R56" s="658" t="s">
        <v>73</v>
      </c>
      <c r="S56" s="659" t="s">
        <v>73</v>
      </c>
      <c r="T56" s="38">
        <v>0.6</v>
      </c>
      <c r="U56" s="33">
        <v>28.9</v>
      </c>
      <c r="V56" s="39">
        <v>29.181000000000001</v>
      </c>
      <c r="W56" s="80">
        <v>8.11</v>
      </c>
      <c r="X56" s="80"/>
      <c r="Y56" s="33">
        <v>22.5</v>
      </c>
      <c r="Z56" s="39">
        <v>24.616</v>
      </c>
      <c r="AA56" s="40">
        <v>7.8149999999999995</v>
      </c>
      <c r="AB56" s="37">
        <v>7.68</v>
      </c>
      <c r="AC56" s="37">
        <f t="shared" si="8"/>
        <v>7.8808229565643453</v>
      </c>
      <c r="AD56" s="42">
        <v>21.1</v>
      </c>
      <c r="AE56" s="106">
        <v>0.52000049999999998</v>
      </c>
      <c r="AF56" s="79" t="s">
        <v>73</v>
      </c>
      <c r="AG56" s="107" t="s">
        <v>73</v>
      </c>
      <c r="AH56" s="42">
        <v>2229.3274774489018</v>
      </c>
      <c r="AI56" s="43">
        <v>8.1349848691550708</v>
      </c>
      <c r="AJ56" s="44">
        <v>8.0718652444493593</v>
      </c>
      <c r="AK56" s="37">
        <v>401.65208977652151</v>
      </c>
      <c r="AL56" s="37">
        <v>1754.3328363344453</v>
      </c>
      <c r="AM56" s="37">
        <v>199.80003080736591</v>
      </c>
      <c r="AN56" s="37">
        <v>10.82062804773614</v>
      </c>
      <c r="AO56" s="37">
        <v>5.2956350337242908</v>
      </c>
      <c r="AP56" s="37">
        <v>3.4147415988129866</v>
      </c>
      <c r="AQ56" s="45">
        <f t="shared" si="9"/>
        <v>1964.9534951895473</v>
      </c>
      <c r="AR56" s="44">
        <v>1.292</v>
      </c>
      <c r="AS56" s="43">
        <v>101.38800000000001</v>
      </c>
      <c r="AT56" s="43">
        <v>1.2130000000000001</v>
      </c>
      <c r="AU56" s="43">
        <v>10.420999999999999</v>
      </c>
      <c r="AV56" s="46">
        <v>2.57</v>
      </c>
      <c r="AW56" s="36" t="s">
        <v>73</v>
      </c>
      <c r="AX56" s="37" t="s">
        <v>73</v>
      </c>
      <c r="AY56" s="42" t="s">
        <v>73</v>
      </c>
      <c r="AZ56" s="37" t="s">
        <v>73</v>
      </c>
      <c r="BA56" s="37" t="s">
        <v>73</v>
      </c>
      <c r="BB56" s="37" t="s">
        <v>73</v>
      </c>
      <c r="BC56" s="114" t="s">
        <v>73</v>
      </c>
      <c r="BD56" s="37" t="s">
        <v>73</v>
      </c>
      <c r="BE56" s="37" t="s">
        <v>73</v>
      </c>
      <c r="BF56" s="37" t="s">
        <v>73</v>
      </c>
      <c r="BG56" s="37" t="s">
        <v>73</v>
      </c>
      <c r="BH56" s="42" t="s">
        <v>73</v>
      </c>
      <c r="BI56" s="37" t="s">
        <v>73</v>
      </c>
      <c r="BJ56" s="79" t="s">
        <v>73</v>
      </c>
      <c r="BK56" s="106" t="s">
        <v>73</v>
      </c>
      <c r="BL56" s="106" t="s">
        <v>73</v>
      </c>
      <c r="BM56" s="79" t="s">
        <v>73</v>
      </c>
      <c r="BN56" s="79" t="s">
        <v>73</v>
      </c>
      <c r="BO56" s="79" t="s">
        <v>73</v>
      </c>
      <c r="BP56" s="79" t="s">
        <v>73</v>
      </c>
      <c r="BQ56" s="106" t="s">
        <v>73</v>
      </c>
      <c r="BR56" s="79" t="s">
        <v>73</v>
      </c>
      <c r="BS56" s="79" t="s">
        <v>73</v>
      </c>
      <c r="BT56" s="79" t="s">
        <v>73</v>
      </c>
      <c r="BU56" s="107" t="s">
        <v>73</v>
      </c>
    </row>
    <row r="57" spans="1:73" customFormat="1" ht="14.25" customHeight="1" x14ac:dyDescent="0.45">
      <c r="A57" s="27">
        <v>2022</v>
      </c>
      <c r="B57" s="28">
        <v>11</v>
      </c>
      <c r="C57" s="28">
        <v>20</v>
      </c>
      <c r="D57" s="29">
        <v>0.32847222222222222</v>
      </c>
      <c r="E57" s="30">
        <v>20</v>
      </c>
      <c r="F57" s="31">
        <v>13.411379999999999</v>
      </c>
      <c r="G57" s="32">
        <v>100.31503600000001</v>
      </c>
      <c r="H57" s="33">
        <v>6.7</v>
      </c>
      <c r="I57" s="28">
        <v>3</v>
      </c>
      <c r="J57" s="34" t="s">
        <v>75</v>
      </c>
      <c r="K57" s="35">
        <v>3</v>
      </c>
      <c r="L57" s="654" t="s">
        <v>73</v>
      </c>
      <c r="M57" s="655" t="s">
        <v>73</v>
      </c>
      <c r="N57" s="656" t="s">
        <v>73</v>
      </c>
      <c r="O57" s="657" t="s">
        <v>73</v>
      </c>
      <c r="P57" s="655" t="s">
        <v>73</v>
      </c>
      <c r="Q57" s="658" t="s">
        <v>73</v>
      </c>
      <c r="R57" s="658" t="s">
        <v>73</v>
      </c>
      <c r="S57" s="659" t="s">
        <v>73</v>
      </c>
      <c r="T57" s="38"/>
      <c r="U57" s="33">
        <v>28.9</v>
      </c>
      <c r="V57" s="39">
        <v>29.045000000000002</v>
      </c>
      <c r="W57" s="80">
        <v>8.19</v>
      </c>
      <c r="X57" s="80"/>
      <c r="Y57" s="33">
        <v>24</v>
      </c>
      <c r="Z57" s="39">
        <v>29.350999999999999</v>
      </c>
      <c r="AA57" s="40">
        <v>5.23</v>
      </c>
      <c r="AB57" s="37">
        <v>3.504</v>
      </c>
      <c r="AC57" s="37">
        <f t="shared" si="8"/>
        <v>4.4469004678470849</v>
      </c>
      <c r="AD57" s="42">
        <v>21.4</v>
      </c>
      <c r="AE57" s="106" t="s">
        <v>73</v>
      </c>
      <c r="AF57" s="79" t="s">
        <v>73</v>
      </c>
      <c r="AG57" s="107" t="s">
        <v>73</v>
      </c>
      <c r="AH57" s="42">
        <v>2161.8307272696529</v>
      </c>
      <c r="AI57" s="43">
        <v>7.9282485640320077</v>
      </c>
      <c r="AJ57" s="44">
        <v>7.8689895246536183</v>
      </c>
      <c r="AK57" s="37">
        <v>636.71857031045499</v>
      </c>
      <c r="AL57" s="37">
        <v>1806.0098325063577</v>
      </c>
      <c r="AM57" s="37">
        <v>145.85317383446451</v>
      </c>
      <c r="AN57" s="37">
        <v>16.805068937579115</v>
      </c>
      <c r="AO57" s="37">
        <v>3.7125571574922769</v>
      </c>
      <c r="AP57" s="37">
        <v>2.4420022442199163</v>
      </c>
      <c r="AQ57" s="45">
        <f t="shared" si="9"/>
        <v>1968.6680752784014</v>
      </c>
      <c r="AR57" s="44">
        <v>0.51700000000000002</v>
      </c>
      <c r="AS57" s="43">
        <v>56.817</v>
      </c>
      <c r="AT57" s="43">
        <v>0.28599999999999998</v>
      </c>
      <c r="AU57" s="43">
        <v>2.2839999999999998</v>
      </c>
      <c r="AV57" s="46">
        <v>1.2849999999999999</v>
      </c>
      <c r="AW57" s="36" t="s">
        <v>73</v>
      </c>
      <c r="AX57" s="37" t="s">
        <v>73</v>
      </c>
      <c r="AY57" s="42" t="s">
        <v>73</v>
      </c>
      <c r="AZ57" s="37" t="s">
        <v>73</v>
      </c>
      <c r="BA57" s="37" t="s">
        <v>73</v>
      </c>
      <c r="BB57" s="37" t="s">
        <v>73</v>
      </c>
      <c r="BC57" s="114" t="s">
        <v>73</v>
      </c>
      <c r="BD57" s="37" t="s">
        <v>73</v>
      </c>
      <c r="BE57" s="37" t="s">
        <v>73</v>
      </c>
      <c r="BF57" s="37" t="s">
        <v>73</v>
      </c>
      <c r="BG57" s="37" t="s">
        <v>73</v>
      </c>
      <c r="BH57" s="42" t="s">
        <v>73</v>
      </c>
      <c r="BI57" s="37" t="s">
        <v>73</v>
      </c>
      <c r="BJ57" s="79" t="s">
        <v>73</v>
      </c>
      <c r="BK57" s="106" t="s">
        <v>73</v>
      </c>
      <c r="BL57" s="106" t="s">
        <v>73</v>
      </c>
      <c r="BM57" s="79" t="s">
        <v>73</v>
      </c>
      <c r="BN57" s="79" t="s">
        <v>73</v>
      </c>
      <c r="BO57" s="79" t="s">
        <v>73</v>
      </c>
      <c r="BP57" s="79" t="s">
        <v>73</v>
      </c>
      <c r="BQ57" s="106" t="s">
        <v>73</v>
      </c>
      <c r="BR57" s="79" t="s">
        <v>73</v>
      </c>
      <c r="BS57" s="79" t="s">
        <v>73</v>
      </c>
      <c r="BT57" s="79" t="s">
        <v>73</v>
      </c>
      <c r="BU57" s="107" t="s">
        <v>73</v>
      </c>
    </row>
    <row r="58" spans="1:73" customFormat="1" ht="14.25" customHeight="1" x14ac:dyDescent="0.45">
      <c r="A58" s="27">
        <v>2022</v>
      </c>
      <c r="B58" s="28">
        <v>11</v>
      </c>
      <c r="C58" s="28">
        <v>18</v>
      </c>
      <c r="D58" s="29">
        <v>0.32847222222222222</v>
      </c>
      <c r="E58" s="30">
        <v>20</v>
      </c>
      <c r="F58" s="31">
        <v>13.411379999999999</v>
      </c>
      <c r="G58" s="32">
        <v>100.31503600000001</v>
      </c>
      <c r="H58" s="33">
        <v>6.7</v>
      </c>
      <c r="I58" s="28">
        <v>3</v>
      </c>
      <c r="J58" s="34" t="s">
        <v>74</v>
      </c>
      <c r="K58" s="35">
        <v>5</v>
      </c>
      <c r="L58" s="654" t="s">
        <v>73</v>
      </c>
      <c r="M58" s="655" t="s">
        <v>73</v>
      </c>
      <c r="N58" s="656" t="s">
        <v>73</v>
      </c>
      <c r="O58" s="657" t="s">
        <v>73</v>
      </c>
      <c r="P58" s="655" t="s">
        <v>73</v>
      </c>
      <c r="Q58" s="658" t="s">
        <v>73</v>
      </c>
      <c r="R58" s="658" t="s">
        <v>73</v>
      </c>
      <c r="S58" s="659" t="s">
        <v>73</v>
      </c>
      <c r="T58" s="38"/>
      <c r="U58" s="33">
        <v>29</v>
      </c>
      <c r="V58" s="39">
        <v>28.984000000000002</v>
      </c>
      <c r="W58" s="80">
        <v>8.2100000000000009</v>
      </c>
      <c r="X58" s="80"/>
      <c r="Y58" s="33">
        <v>22.1</v>
      </c>
      <c r="Z58" s="39">
        <v>30.006</v>
      </c>
      <c r="AA58" s="40">
        <v>1.42</v>
      </c>
      <c r="AB58" s="37">
        <v>0.126</v>
      </c>
      <c r="AC58" s="37">
        <f t="shared" si="8"/>
        <v>1.6691729374622883</v>
      </c>
      <c r="AD58" s="42">
        <v>69</v>
      </c>
      <c r="AE58" s="106" t="s">
        <v>73</v>
      </c>
      <c r="AF58" s="79" t="s">
        <v>73</v>
      </c>
      <c r="AG58" s="107" t="s">
        <v>73</v>
      </c>
      <c r="AH58" s="42">
        <v>2142.8993001637773</v>
      </c>
      <c r="AI58" s="43">
        <v>7.5957491304808622</v>
      </c>
      <c r="AJ58" s="44">
        <v>7.5429169335388924</v>
      </c>
      <c r="AK58" s="37">
        <v>1455.9815776631597</v>
      </c>
      <c r="AL58" s="37">
        <v>1957.6939472433514</v>
      </c>
      <c r="AM58" s="37">
        <v>75.730904110388181</v>
      </c>
      <c r="AN58" s="37">
        <v>38.357163910294773</v>
      </c>
      <c r="AO58" s="37">
        <v>1.9162268565837819</v>
      </c>
      <c r="AP58" s="37">
        <v>1.2630675036866843</v>
      </c>
      <c r="AQ58" s="45">
        <f t="shared" si="9"/>
        <v>2071.7820152640343</v>
      </c>
      <c r="AR58" s="44">
        <v>1.0329999999999999</v>
      </c>
      <c r="AS58" s="43">
        <v>67.177000000000007</v>
      </c>
      <c r="AT58" s="43">
        <v>2.0699999999999998</v>
      </c>
      <c r="AU58" s="43">
        <v>1.8560000000000001</v>
      </c>
      <c r="AV58" s="46">
        <v>2.427</v>
      </c>
      <c r="AW58" s="36" t="s">
        <v>73</v>
      </c>
      <c r="AX58" s="37" t="s">
        <v>73</v>
      </c>
      <c r="AY58" s="42" t="s">
        <v>73</v>
      </c>
      <c r="AZ58" s="37" t="s">
        <v>73</v>
      </c>
      <c r="BA58" s="37" t="s">
        <v>73</v>
      </c>
      <c r="BB58" s="37" t="s">
        <v>73</v>
      </c>
      <c r="BC58" s="114" t="s">
        <v>73</v>
      </c>
      <c r="BD58" s="37" t="s">
        <v>73</v>
      </c>
      <c r="BE58" s="37" t="s">
        <v>73</v>
      </c>
      <c r="BF58" s="37" t="s">
        <v>73</v>
      </c>
      <c r="BG58" s="37" t="s">
        <v>73</v>
      </c>
      <c r="BH58" s="42" t="s">
        <v>73</v>
      </c>
      <c r="BI58" s="37" t="s">
        <v>73</v>
      </c>
      <c r="BJ58" s="79" t="s">
        <v>73</v>
      </c>
      <c r="BK58" s="106" t="s">
        <v>73</v>
      </c>
      <c r="BL58" s="106" t="s">
        <v>73</v>
      </c>
      <c r="BM58" s="79" t="s">
        <v>73</v>
      </c>
      <c r="BN58" s="79" t="s">
        <v>73</v>
      </c>
      <c r="BO58" s="79" t="s">
        <v>73</v>
      </c>
      <c r="BP58" s="79" t="s">
        <v>73</v>
      </c>
      <c r="BQ58" s="106" t="s">
        <v>73</v>
      </c>
      <c r="BR58" s="79" t="s">
        <v>73</v>
      </c>
      <c r="BS58" s="79" t="s">
        <v>73</v>
      </c>
      <c r="BT58" s="79" t="s">
        <v>73</v>
      </c>
      <c r="BU58" s="107" t="s">
        <v>73</v>
      </c>
    </row>
    <row r="59" spans="1:73" customFormat="1" ht="14.25" customHeight="1" x14ac:dyDescent="0.45">
      <c r="A59" s="27">
        <v>2022</v>
      </c>
      <c r="B59" s="28">
        <v>11</v>
      </c>
      <c r="C59" s="28">
        <v>20</v>
      </c>
      <c r="D59" s="29">
        <v>0.54791666666666672</v>
      </c>
      <c r="E59" s="30" t="s">
        <v>76</v>
      </c>
      <c r="F59" s="31">
        <v>13.41147</v>
      </c>
      <c r="G59" s="32">
        <v>100.31194000000001</v>
      </c>
      <c r="H59" s="33">
        <v>8.5</v>
      </c>
      <c r="I59" s="28">
        <v>3</v>
      </c>
      <c r="J59" s="34" t="s">
        <v>72</v>
      </c>
      <c r="K59" s="35">
        <v>1</v>
      </c>
      <c r="L59" s="654" t="s">
        <v>73</v>
      </c>
      <c r="M59" s="655" t="s">
        <v>73</v>
      </c>
      <c r="N59" s="656" t="s">
        <v>73</v>
      </c>
      <c r="O59" s="657" t="s">
        <v>73</v>
      </c>
      <c r="P59" s="655" t="s">
        <v>73</v>
      </c>
      <c r="Q59" s="658" t="s">
        <v>73</v>
      </c>
      <c r="R59" s="658" t="s">
        <v>73</v>
      </c>
      <c r="S59" s="659" t="s">
        <v>73</v>
      </c>
      <c r="T59" s="38">
        <v>2</v>
      </c>
      <c r="U59" s="33">
        <v>29.7</v>
      </c>
      <c r="V59" s="39"/>
      <c r="W59" s="80">
        <v>7.91</v>
      </c>
      <c r="X59" s="80"/>
      <c r="Y59" s="33">
        <v>26.3</v>
      </c>
      <c r="Z59" s="39"/>
      <c r="AA59" s="40"/>
      <c r="AB59" s="37" t="s">
        <v>73</v>
      </c>
      <c r="AC59" s="37" t="s">
        <v>73</v>
      </c>
      <c r="AD59" s="42" t="s">
        <v>73</v>
      </c>
      <c r="AE59" s="106" t="s">
        <v>73</v>
      </c>
      <c r="AF59" s="79" t="s">
        <v>73</v>
      </c>
      <c r="AG59" s="107" t="s">
        <v>73</v>
      </c>
      <c r="AH59" s="42" t="s">
        <v>73</v>
      </c>
      <c r="AI59" s="43" t="s">
        <v>73</v>
      </c>
      <c r="AJ59" s="44" t="s">
        <v>73</v>
      </c>
      <c r="AK59" s="37" t="s">
        <v>73</v>
      </c>
      <c r="AL59" s="37" t="s">
        <v>73</v>
      </c>
      <c r="AM59" s="37" t="s">
        <v>73</v>
      </c>
      <c r="AN59" s="37" t="s">
        <v>73</v>
      </c>
      <c r="AO59" s="37" t="s">
        <v>73</v>
      </c>
      <c r="AP59" s="37" t="s">
        <v>73</v>
      </c>
      <c r="AQ59" s="45" t="s">
        <v>73</v>
      </c>
      <c r="AR59" s="44" t="s">
        <v>73</v>
      </c>
      <c r="AS59" s="43" t="s">
        <v>73</v>
      </c>
      <c r="AT59" s="43" t="s">
        <v>73</v>
      </c>
      <c r="AU59" s="43" t="s">
        <v>73</v>
      </c>
      <c r="AV59" s="46" t="s">
        <v>73</v>
      </c>
      <c r="AW59" s="36" t="s">
        <v>73</v>
      </c>
      <c r="AX59" s="37" t="s">
        <v>73</v>
      </c>
      <c r="AY59" s="42" t="s">
        <v>73</v>
      </c>
      <c r="AZ59" s="37" t="s">
        <v>73</v>
      </c>
      <c r="BA59" s="37" t="s">
        <v>73</v>
      </c>
      <c r="BB59" s="37" t="s">
        <v>73</v>
      </c>
      <c r="BC59" s="114" t="s">
        <v>73</v>
      </c>
      <c r="BD59" s="37" t="s">
        <v>73</v>
      </c>
      <c r="BE59" s="37" t="s">
        <v>73</v>
      </c>
      <c r="BF59" s="37" t="s">
        <v>73</v>
      </c>
      <c r="BG59" s="37" t="s">
        <v>73</v>
      </c>
      <c r="BH59" s="42" t="s">
        <v>73</v>
      </c>
      <c r="BI59" s="37" t="s">
        <v>73</v>
      </c>
      <c r="BJ59" s="79" t="s">
        <v>73</v>
      </c>
      <c r="BK59" s="106" t="s">
        <v>73</v>
      </c>
      <c r="BL59" s="106" t="s">
        <v>73</v>
      </c>
      <c r="BM59" s="79" t="s">
        <v>73</v>
      </c>
      <c r="BN59" s="79" t="s">
        <v>73</v>
      </c>
      <c r="BO59" s="79" t="s">
        <v>73</v>
      </c>
      <c r="BP59" s="79" t="s">
        <v>73</v>
      </c>
      <c r="BQ59" s="106" t="s">
        <v>73</v>
      </c>
      <c r="BR59" s="79" t="s">
        <v>73</v>
      </c>
      <c r="BS59" s="79" t="s">
        <v>73</v>
      </c>
      <c r="BT59" s="79" t="s">
        <v>73</v>
      </c>
      <c r="BU59" s="107" t="s">
        <v>73</v>
      </c>
    </row>
    <row r="60" spans="1:73" customFormat="1" ht="14.25" customHeight="1" x14ac:dyDescent="0.45">
      <c r="A60" s="27">
        <v>2022</v>
      </c>
      <c r="B60" s="28">
        <v>11</v>
      </c>
      <c r="C60" s="28">
        <v>20</v>
      </c>
      <c r="D60" s="29">
        <v>0.54791666666666672</v>
      </c>
      <c r="E60" s="30" t="s">
        <v>76</v>
      </c>
      <c r="F60" s="31">
        <v>13.41147</v>
      </c>
      <c r="G60" s="32">
        <v>100.31194000000001</v>
      </c>
      <c r="H60" s="33">
        <v>8.5</v>
      </c>
      <c r="I60" s="28">
        <v>3</v>
      </c>
      <c r="J60" s="34" t="s">
        <v>75</v>
      </c>
      <c r="K60" s="35">
        <v>4</v>
      </c>
      <c r="L60" s="654" t="s">
        <v>73</v>
      </c>
      <c r="M60" s="655" t="s">
        <v>73</v>
      </c>
      <c r="N60" s="656" t="s">
        <v>73</v>
      </c>
      <c r="O60" s="657" t="s">
        <v>73</v>
      </c>
      <c r="P60" s="655" t="s">
        <v>73</v>
      </c>
      <c r="Q60" s="658" t="s">
        <v>73</v>
      </c>
      <c r="R60" s="658" t="s">
        <v>73</v>
      </c>
      <c r="S60" s="659" t="s">
        <v>73</v>
      </c>
      <c r="T60" s="38"/>
      <c r="U60" s="33">
        <v>29.2</v>
      </c>
      <c r="V60" s="39"/>
      <c r="W60" s="80">
        <v>7.69</v>
      </c>
      <c r="X60" s="80"/>
      <c r="Y60" s="33">
        <v>29.5</v>
      </c>
      <c r="Z60" s="39"/>
      <c r="AA60" s="40"/>
      <c r="AB60" s="37" t="s">
        <v>73</v>
      </c>
      <c r="AC60" s="37" t="s">
        <v>73</v>
      </c>
      <c r="AD60" s="42" t="s">
        <v>73</v>
      </c>
      <c r="AE60" s="106" t="s">
        <v>73</v>
      </c>
      <c r="AF60" s="79" t="s">
        <v>73</v>
      </c>
      <c r="AG60" s="107" t="s">
        <v>73</v>
      </c>
      <c r="AH60" s="42" t="s">
        <v>73</v>
      </c>
      <c r="AI60" s="43" t="s">
        <v>73</v>
      </c>
      <c r="AJ60" s="44" t="s">
        <v>73</v>
      </c>
      <c r="AK60" s="37" t="s">
        <v>73</v>
      </c>
      <c r="AL60" s="37" t="s">
        <v>73</v>
      </c>
      <c r="AM60" s="37" t="s">
        <v>73</v>
      </c>
      <c r="AN60" s="37" t="s">
        <v>73</v>
      </c>
      <c r="AO60" s="37" t="s">
        <v>73</v>
      </c>
      <c r="AP60" s="37" t="s">
        <v>73</v>
      </c>
      <c r="AQ60" s="45" t="s">
        <v>73</v>
      </c>
      <c r="AR60" s="44" t="s">
        <v>73</v>
      </c>
      <c r="AS60" s="43" t="s">
        <v>73</v>
      </c>
      <c r="AT60" s="43" t="s">
        <v>73</v>
      </c>
      <c r="AU60" s="43" t="s">
        <v>73</v>
      </c>
      <c r="AV60" s="46" t="s">
        <v>73</v>
      </c>
      <c r="AW60" s="36" t="s">
        <v>73</v>
      </c>
      <c r="AX60" s="37" t="s">
        <v>73</v>
      </c>
      <c r="AY60" s="42" t="s">
        <v>73</v>
      </c>
      <c r="AZ60" s="37" t="s">
        <v>73</v>
      </c>
      <c r="BA60" s="37" t="s">
        <v>73</v>
      </c>
      <c r="BB60" s="37" t="s">
        <v>73</v>
      </c>
      <c r="BC60" s="114" t="s">
        <v>73</v>
      </c>
      <c r="BD60" s="37" t="s">
        <v>73</v>
      </c>
      <c r="BE60" s="37" t="s">
        <v>73</v>
      </c>
      <c r="BF60" s="37" t="s">
        <v>73</v>
      </c>
      <c r="BG60" s="37" t="s">
        <v>73</v>
      </c>
      <c r="BH60" s="42" t="s">
        <v>73</v>
      </c>
      <c r="BI60" s="37" t="s">
        <v>73</v>
      </c>
      <c r="BJ60" s="79" t="s">
        <v>73</v>
      </c>
      <c r="BK60" s="106" t="s">
        <v>73</v>
      </c>
      <c r="BL60" s="106" t="s">
        <v>73</v>
      </c>
      <c r="BM60" s="79" t="s">
        <v>73</v>
      </c>
      <c r="BN60" s="79" t="s">
        <v>73</v>
      </c>
      <c r="BO60" s="79" t="s">
        <v>73</v>
      </c>
      <c r="BP60" s="79" t="s">
        <v>73</v>
      </c>
      <c r="BQ60" s="106" t="s">
        <v>73</v>
      </c>
      <c r="BR60" s="79" t="s">
        <v>73</v>
      </c>
      <c r="BS60" s="79" t="s">
        <v>73</v>
      </c>
      <c r="BT60" s="79" t="s">
        <v>73</v>
      </c>
      <c r="BU60" s="107" t="s">
        <v>73</v>
      </c>
    </row>
    <row r="61" spans="1:73" customFormat="1" ht="14.25" customHeight="1" x14ac:dyDescent="0.45">
      <c r="A61" s="27">
        <v>2022</v>
      </c>
      <c r="B61" s="28">
        <v>11</v>
      </c>
      <c r="C61" s="28">
        <v>20</v>
      </c>
      <c r="D61" s="29">
        <v>0.54791666666666672</v>
      </c>
      <c r="E61" s="30" t="s">
        <v>76</v>
      </c>
      <c r="F61" s="31">
        <v>13.41147</v>
      </c>
      <c r="G61" s="32">
        <v>100.31194000000001</v>
      </c>
      <c r="H61" s="33">
        <v>8.5</v>
      </c>
      <c r="I61" s="28">
        <v>3</v>
      </c>
      <c r="J61" s="34" t="s">
        <v>74</v>
      </c>
      <c r="K61" s="35">
        <v>7</v>
      </c>
      <c r="L61" s="654" t="s">
        <v>73</v>
      </c>
      <c r="M61" s="655" t="s">
        <v>73</v>
      </c>
      <c r="N61" s="656" t="s">
        <v>73</v>
      </c>
      <c r="O61" s="657" t="s">
        <v>73</v>
      </c>
      <c r="P61" s="655" t="s">
        <v>73</v>
      </c>
      <c r="Q61" s="658" t="s">
        <v>73</v>
      </c>
      <c r="R61" s="658" t="s">
        <v>73</v>
      </c>
      <c r="S61" s="659" t="s">
        <v>73</v>
      </c>
      <c r="T61" s="38"/>
      <c r="U61" s="33">
        <v>28.9</v>
      </c>
      <c r="V61" s="39"/>
      <c r="W61" s="80">
        <v>7.64</v>
      </c>
      <c r="X61" s="80"/>
      <c r="Y61" s="33">
        <v>29.7</v>
      </c>
      <c r="Z61" s="39"/>
      <c r="AA61" s="40"/>
      <c r="AB61" s="37" t="s">
        <v>73</v>
      </c>
      <c r="AC61" s="37" t="s">
        <v>73</v>
      </c>
      <c r="AD61" s="42" t="s">
        <v>73</v>
      </c>
      <c r="AE61" s="106" t="s">
        <v>73</v>
      </c>
      <c r="AF61" s="79" t="s">
        <v>73</v>
      </c>
      <c r="AG61" s="107" t="s">
        <v>73</v>
      </c>
      <c r="AH61" s="42" t="s">
        <v>73</v>
      </c>
      <c r="AI61" s="43" t="s">
        <v>73</v>
      </c>
      <c r="AJ61" s="44" t="s">
        <v>73</v>
      </c>
      <c r="AK61" s="37" t="s">
        <v>73</v>
      </c>
      <c r="AL61" s="37" t="s">
        <v>73</v>
      </c>
      <c r="AM61" s="37" t="s">
        <v>73</v>
      </c>
      <c r="AN61" s="37" t="s">
        <v>73</v>
      </c>
      <c r="AO61" s="37" t="s">
        <v>73</v>
      </c>
      <c r="AP61" s="37" t="s">
        <v>73</v>
      </c>
      <c r="AQ61" s="45" t="s">
        <v>73</v>
      </c>
      <c r="AR61" s="44" t="s">
        <v>73</v>
      </c>
      <c r="AS61" s="43" t="s">
        <v>73</v>
      </c>
      <c r="AT61" s="43" t="s">
        <v>73</v>
      </c>
      <c r="AU61" s="43" t="s">
        <v>73</v>
      </c>
      <c r="AV61" s="46" t="s">
        <v>73</v>
      </c>
      <c r="AW61" s="36" t="s">
        <v>73</v>
      </c>
      <c r="AX61" s="37" t="s">
        <v>73</v>
      </c>
      <c r="AY61" s="42" t="s">
        <v>73</v>
      </c>
      <c r="AZ61" s="37" t="s">
        <v>73</v>
      </c>
      <c r="BA61" s="37" t="s">
        <v>73</v>
      </c>
      <c r="BB61" s="37" t="s">
        <v>73</v>
      </c>
      <c r="BC61" s="114" t="s">
        <v>73</v>
      </c>
      <c r="BD61" s="37" t="s">
        <v>73</v>
      </c>
      <c r="BE61" s="37" t="s">
        <v>73</v>
      </c>
      <c r="BF61" s="37" t="s">
        <v>73</v>
      </c>
      <c r="BG61" s="37" t="s">
        <v>73</v>
      </c>
      <c r="BH61" s="42" t="s">
        <v>73</v>
      </c>
      <c r="BI61" s="37" t="s">
        <v>73</v>
      </c>
      <c r="BJ61" s="79" t="s">
        <v>73</v>
      </c>
      <c r="BK61" s="106" t="s">
        <v>73</v>
      </c>
      <c r="BL61" s="106" t="s">
        <v>73</v>
      </c>
      <c r="BM61" s="79" t="s">
        <v>73</v>
      </c>
      <c r="BN61" s="79" t="s">
        <v>73</v>
      </c>
      <c r="BO61" s="79" t="s">
        <v>73</v>
      </c>
      <c r="BP61" s="79" t="s">
        <v>73</v>
      </c>
      <c r="BQ61" s="106" t="s">
        <v>73</v>
      </c>
      <c r="BR61" s="79" t="s">
        <v>73</v>
      </c>
      <c r="BS61" s="79" t="s">
        <v>73</v>
      </c>
      <c r="BT61" s="79" t="s">
        <v>73</v>
      </c>
      <c r="BU61" s="107" t="s">
        <v>73</v>
      </c>
    </row>
    <row r="62" spans="1:73" customFormat="1" ht="14.25" customHeight="1" x14ac:dyDescent="0.45">
      <c r="A62" s="27">
        <v>2022</v>
      </c>
      <c r="B62" s="28">
        <v>11</v>
      </c>
      <c r="C62" s="28">
        <v>18</v>
      </c>
      <c r="D62" s="29">
        <v>0.30486111111111108</v>
      </c>
      <c r="E62" s="30">
        <v>21</v>
      </c>
      <c r="F62" s="31">
        <v>13.46233</v>
      </c>
      <c r="G62" s="32">
        <v>100.29634</v>
      </c>
      <c r="H62" s="33">
        <v>2.8</v>
      </c>
      <c r="I62" s="28">
        <v>1</v>
      </c>
      <c r="J62" s="34" t="s">
        <v>72</v>
      </c>
      <c r="K62" s="35">
        <v>1</v>
      </c>
      <c r="L62" s="654" t="s">
        <v>73</v>
      </c>
      <c r="M62" s="655" t="s">
        <v>73</v>
      </c>
      <c r="N62" s="656" t="s">
        <v>73</v>
      </c>
      <c r="O62" s="657" t="s">
        <v>73</v>
      </c>
      <c r="P62" s="655" t="s">
        <v>73</v>
      </c>
      <c r="Q62" s="658" t="s">
        <v>73</v>
      </c>
      <c r="R62" s="658" t="s">
        <v>73</v>
      </c>
      <c r="S62" s="659" t="s">
        <v>73</v>
      </c>
      <c r="T62" s="38">
        <v>0.6</v>
      </c>
      <c r="U62" s="33">
        <v>28.8</v>
      </c>
      <c r="V62" s="39">
        <v>29.574000000000002</v>
      </c>
      <c r="W62" s="80">
        <v>7.33</v>
      </c>
      <c r="X62" s="80"/>
      <c r="Y62" s="33">
        <v>7.8</v>
      </c>
      <c r="Z62" s="39">
        <v>20.106000000000002</v>
      </c>
      <c r="AA62" s="40">
        <v>2.2400000000000002</v>
      </c>
      <c r="AB62" s="37">
        <v>1.919</v>
      </c>
      <c r="AC62" s="37">
        <f t="shared" ref="AC62:AC68" si="10">AB62*$AB$1+$AC$1</f>
        <v>3.1435558450940055</v>
      </c>
      <c r="AD62" s="42">
        <v>25.9</v>
      </c>
      <c r="AE62" s="106">
        <v>0.49923850000000003</v>
      </c>
      <c r="AF62" s="79" t="s">
        <v>73</v>
      </c>
      <c r="AG62" s="107" t="s">
        <v>73</v>
      </c>
      <c r="AH62" s="42">
        <v>2392.6528450508958</v>
      </c>
      <c r="AI62" s="43">
        <v>7.4804929466326824</v>
      </c>
      <c r="AJ62" s="44">
        <v>7.4269122802987422</v>
      </c>
      <c r="AK62" s="37">
        <v>2406.5748151614116</v>
      </c>
      <c r="AL62" s="37">
        <v>2272.9847131872343</v>
      </c>
      <c r="AM62" s="37">
        <v>52.06881868891498</v>
      </c>
      <c r="AN62" s="37">
        <v>65.695522153434808</v>
      </c>
      <c r="AO62" s="37">
        <v>1.4386837886217221</v>
      </c>
      <c r="AP62" s="37">
        <v>0.90559078372446977</v>
      </c>
      <c r="AQ62" s="45">
        <f>SUM(AL62:AN62)</f>
        <v>2390.7490540295844</v>
      </c>
      <c r="AR62" s="44">
        <v>2.6150000000000002</v>
      </c>
      <c r="AS62" s="43">
        <v>163.012</v>
      </c>
      <c r="AT62" s="43">
        <v>2.7120000000000002</v>
      </c>
      <c r="AU62" s="43">
        <v>37.759</v>
      </c>
      <c r="AV62" s="46">
        <v>2.7120000000000002</v>
      </c>
      <c r="AW62" s="36" t="s">
        <v>73</v>
      </c>
      <c r="AX62" s="37" t="s">
        <v>73</v>
      </c>
      <c r="AY62" s="42" t="s">
        <v>73</v>
      </c>
      <c r="AZ62" s="37" t="s">
        <v>73</v>
      </c>
      <c r="BA62" s="37" t="s">
        <v>73</v>
      </c>
      <c r="BB62" s="37" t="s">
        <v>73</v>
      </c>
      <c r="BC62" s="114" t="s">
        <v>73</v>
      </c>
      <c r="BD62" s="37" t="s">
        <v>73</v>
      </c>
      <c r="BE62" s="37" t="s">
        <v>73</v>
      </c>
      <c r="BF62" s="37" t="s">
        <v>73</v>
      </c>
      <c r="BG62" s="37" t="s">
        <v>73</v>
      </c>
      <c r="BH62" s="42" t="s">
        <v>73</v>
      </c>
      <c r="BI62" s="37" t="s">
        <v>73</v>
      </c>
      <c r="BJ62" s="79" t="s">
        <v>73</v>
      </c>
      <c r="BK62" s="106" t="s">
        <v>73</v>
      </c>
      <c r="BL62" s="106" t="s">
        <v>73</v>
      </c>
      <c r="BM62" s="79" t="s">
        <v>73</v>
      </c>
      <c r="BN62" s="79" t="s">
        <v>73</v>
      </c>
      <c r="BO62" s="79" t="s">
        <v>73</v>
      </c>
      <c r="BP62" s="79" t="s">
        <v>73</v>
      </c>
      <c r="BQ62" s="106" t="s">
        <v>73</v>
      </c>
      <c r="BR62" s="79" t="s">
        <v>73</v>
      </c>
      <c r="BS62" s="79" t="s">
        <v>73</v>
      </c>
      <c r="BT62" s="79" t="s">
        <v>73</v>
      </c>
      <c r="BU62" s="107" t="s">
        <v>73</v>
      </c>
    </row>
    <row r="63" spans="1:73" customFormat="1" ht="14.25" customHeight="1" x14ac:dyDescent="0.45">
      <c r="A63" s="27">
        <v>2022</v>
      </c>
      <c r="B63" s="28">
        <v>11</v>
      </c>
      <c r="C63" s="28">
        <v>20</v>
      </c>
      <c r="D63" s="29">
        <v>0.56736111111111109</v>
      </c>
      <c r="E63" s="30" t="s">
        <v>77</v>
      </c>
      <c r="F63" s="31">
        <v>13.4575</v>
      </c>
      <c r="G63" s="32">
        <v>100.29797000000001</v>
      </c>
      <c r="H63" s="33">
        <v>4.5</v>
      </c>
      <c r="I63" s="28">
        <v>2</v>
      </c>
      <c r="J63" s="34" t="s">
        <v>72</v>
      </c>
      <c r="K63" s="35">
        <v>1</v>
      </c>
      <c r="L63" s="654" t="s">
        <v>73</v>
      </c>
      <c r="M63" s="655" t="s">
        <v>73</v>
      </c>
      <c r="N63" s="656" t="s">
        <v>73</v>
      </c>
      <c r="O63" s="657" t="s">
        <v>73</v>
      </c>
      <c r="P63" s="655" t="s">
        <v>73</v>
      </c>
      <c r="Q63" s="658" t="s">
        <v>73</v>
      </c>
      <c r="R63" s="658" t="s">
        <v>73</v>
      </c>
      <c r="S63" s="659" t="s">
        <v>73</v>
      </c>
      <c r="T63" s="38">
        <v>0.6</v>
      </c>
      <c r="U63" s="33">
        <v>29.4</v>
      </c>
      <c r="V63" s="39"/>
      <c r="W63" s="80">
        <v>7.62</v>
      </c>
      <c r="X63" s="80"/>
      <c r="Y63" s="33">
        <v>27.2</v>
      </c>
      <c r="Z63" s="39"/>
      <c r="AA63" s="40"/>
      <c r="AB63" s="37">
        <v>2.7469999999999999</v>
      </c>
      <c r="AC63" s="37">
        <f t="shared" si="10"/>
        <v>3.8244197868224274</v>
      </c>
      <c r="AD63" s="42" t="s">
        <v>73</v>
      </c>
      <c r="AE63" s="106" t="s">
        <v>73</v>
      </c>
      <c r="AF63" s="79" t="s">
        <v>73</v>
      </c>
      <c r="AG63" s="107" t="s">
        <v>73</v>
      </c>
      <c r="AH63" s="42" t="s">
        <v>73</v>
      </c>
      <c r="AI63" s="43" t="s">
        <v>73</v>
      </c>
      <c r="AJ63" s="44" t="s">
        <v>73</v>
      </c>
      <c r="AK63" s="37" t="s">
        <v>73</v>
      </c>
      <c r="AL63" s="37" t="s">
        <v>73</v>
      </c>
      <c r="AM63" s="37" t="s">
        <v>73</v>
      </c>
      <c r="AN63" s="37" t="s">
        <v>73</v>
      </c>
      <c r="AO63" s="37" t="s">
        <v>73</v>
      </c>
      <c r="AP63" s="37" t="s">
        <v>73</v>
      </c>
      <c r="AQ63" s="45" t="s">
        <v>73</v>
      </c>
      <c r="AR63" s="44" t="s">
        <v>73</v>
      </c>
      <c r="AS63" s="43" t="s">
        <v>73</v>
      </c>
      <c r="AT63" s="43" t="s">
        <v>73</v>
      </c>
      <c r="AU63" s="43" t="s">
        <v>73</v>
      </c>
      <c r="AV63" s="46" t="s">
        <v>73</v>
      </c>
      <c r="AW63" s="36" t="s">
        <v>73</v>
      </c>
      <c r="AX63" s="37" t="s">
        <v>73</v>
      </c>
      <c r="AY63" s="42" t="s">
        <v>73</v>
      </c>
      <c r="AZ63" s="37" t="s">
        <v>73</v>
      </c>
      <c r="BA63" s="37" t="s">
        <v>73</v>
      </c>
      <c r="BB63" s="37" t="s">
        <v>73</v>
      </c>
      <c r="BC63" s="114" t="s">
        <v>73</v>
      </c>
      <c r="BD63" s="37" t="s">
        <v>73</v>
      </c>
      <c r="BE63" s="37" t="s">
        <v>73</v>
      </c>
      <c r="BF63" s="37" t="s">
        <v>73</v>
      </c>
      <c r="BG63" s="37" t="s">
        <v>73</v>
      </c>
      <c r="BH63" s="42" t="s">
        <v>73</v>
      </c>
      <c r="BI63" s="37" t="s">
        <v>73</v>
      </c>
      <c r="BJ63" s="79" t="s">
        <v>73</v>
      </c>
      <c r="BK63" s="106" t="s">
        <v>73</v>
      </c>
      <c r="BL63" s="106" t="s">
        <v>73</v>
      </c>
      <c r="BM63" s="79" t="s">
        <v>73</v>
      </c>
      <c r="BN63" s="79" t="s">
        <v>73</v>
      </c>
      <c r="BO63" s="79" t="s">
        <v>73</v>
      </c>
      <c r="BP63" s="79" t="s">
        <v>73</v>
      </c>
      <c r="BQ63" s="106" t="s">
        <v>73</v>
      </c>
      <c r="BR63" s="79" t="s">
        <v>73</v>
      </c>
      <c r="BS63" s="79" t="s">
        <v>73</v>
      </c>
      <c r="BT63" s="79" t="s">
        <v>73</v>
      </c>
      <c r="BU63" s="107" t="s">
        <v>73</v>
      </c>
    </row>
    <row r="64" spans="1:73" customFormat="1" ht="14.25" customHeight="1" x14ac:dyDescent="0.45">
      <c r="A64" s="27">
        <v>2022</v>
      </c>
      <c r="B64" s="28">
        <v>11</v>
      </c>
      <c r="C64" s="28">
        <v>20</v>
      </c>
      <c r="D64" s="29">
        <v>0.56736111111111109</v>
      </c>
      <c r="E64" s="30" t="s">
        <v>77</v>
      </c>
      <c r="F64" s="31">
        <v>13.4575</v>
      </c>
      <c r="G64" s="32">
        <v>100.29797000000001</v>
      </c>
      <c r="H64" s="33">
        <v>4.5</v>
      </c>
      <c r="I64" s="28">
        <v>2</v>
      </c>
      <c r="J64" s="34" t="s">
        <v>74</v>
      </c>
      <c r="K64" s="35">
        <v>3</v>
      </c>
      <c r="L64" s="654" t="s">
        <v>73</v>
      </c>
      <c r="M64" s="655" t="s">
        <v>73</v>
      </c>
      <c r="N64" s="656" t="s">
        <v>73</v>
      </c>
      <c r="O64" s="657" t="s">
        <v>73</v>
      </c>
      <c r="P64" s="655" t="s">
        <v>73</v>
      </c>
      <c r="Q64" s="658" t="s">
        <v>73</v>
      </c>
      <c r="R64" s="658" t="s">
        <v>73</v>
      </c>
      <c r="S64" s="659" t="s">
        <v>73</v>
      </c>
      <c r="T64" s="38"/>
      <c r="U64" s="33">
        <v>29.2</v>
      </c>
      <c r="V64" s="39"/>
      <c r="W64" s="80">
        <v>7.6</v>
      </c>
      <c r="X64" s="80"/>
      <c r="Y64" s="33">
        <v>28.7</v>
      </c>
      <c r="Z64" s="39"/>
      <c r="AA64" s="40"/>
      <c r="AB64" s="37">
        <v>0.154</v>
      </c>
      <c r="AC64" s="37">
        <f t="shared" si="10"/>
        <v>1.6921973219651818</v>
      </c>
      <c r="AD64" s="42" t="s">
        <v>73</v>
      </c>
      <c r="AE64" s="106" t="s">
        <v>73</v>
      </c>
      <c r="AF64" s="79" t="s">
        <v>73</v>
      </c>
      <c r="AG64" s="107" t="s">
        <v>73</v>
      </c>
      <c r="AH64" s="42" t="s">
        <v>73</v>
      </c>
      <c r="AI64" s="43" t="s">
        <v>73</v>
      </c>
      <c r="AJ64" s="44" t="s">
        <v>73</v>
      </c>
      <c r="AK64" s="37" t="s">
        <v>73</v>
      </c>
      <c r="AL64" s="37" t="s">
        <v>73</v>
      </c>
      <c r="AM64" s="37" t="s">
        <v>73</v>
      </c>
      <c r="AN64" s="37" t="s">
        <v>73</v>
      </c>
      <c r="AO64" s="37" t="s">
        <v>73</v>
      </c>
      <c r="AP64" s="37" t="s">
        <v>73</v>
      </c>
      <c r="AQ64" s="45" t="s">
        <v>73</v>
      </c>
      <c r="AR64" s="44" t="s">
        <v>73</v>
      </c>
      <c r="AS64" s="43" t="s">
        <v>73</v>
      </c>
      <c r="AT64" s="43" t="s">
        <v>73</v>
      </c>
      <c r="AU64" s="43" t="s">
        <v>73</v>
      </c>
      <c r="AV64" s="46" t="s">
        <v>73</v>
      </c>
      <c r="AW64" s="36" t="s">
        <v>73</v>
      </c>
      <c r="AX64" s="37" t="s">
        <v>73</v>
      </c>
      <c r="AY64" s="42" t="s">
        <v>73</v>
      </c>
      <c r="AZ64" s="37" t="s">
        <v>73</v>
      </c>
      <c r="BA64" s="37" t="s">
        <v>73</v>
      </c>
      <c r="BB64" s="37" t="s">
        <v>73</v>
      </c>
      <c r="BC64" s="114" t="s">
        <v>73</v>
      </c>
      <c r="BD64" s="37" t="s">
        <v>73</v>
      </c>
      <c r="BE64" s="37" t="s">
        <v>73</v>
      </c>
      <c r="BF64" s="37" t="s">
        <v>73</v>
      </c>
      <c r="BG64" s="37" t="s">
        <v>73</v>
      </c>
      <c r="BH64" s="42" t="s">
        <v>73</v>
      </c>
      <c r="BI64" s="37" t="s">
        <v>73</v>
      </c>
      <c r="BJ64" s="79" t="s">
        <v>73</v>
      </c>
      <c r="BK64" s="106" t="s">
        <v>73</v>
      </c>
      <c r="BL64" s="106" t="s">
        <v>73</v>
      </c>
      <c r="BM64" s="79" t="s">
        <v>73</v>
      </c>
      <c r="BN64" s="79" t="s">
        <v>73</v>
      </c>
      <c r="BO64" s="79" t="s">
        <v>73</v>
      </c>
      <c r="BP64" s="79" t="s">
        <v>73</v>
      </c>
      <c r="BQ64" s="106" t="s">
        <v>73</v>
      </c>
      <c r="BR64" s="79" t="s">
        <v>73</v>
      </c>
      <c r="BS64" s="79" t="s">
        <v>73</v>
      </c>
      <c r="BT64" s="79" t="s">
        <v>73</v>
      </c>
      <c r="BU64" s="107" t="s">
        <v>73</v>
      </c>
    </row>
    <row r="65" spans="1:73" customFormat="1" ht="14.25" customHeight="1" x14ac:dyDescent="0.45">
      <c r="A65" s="27">
        <v>2022</v>
      </c>
      <c r="B65" s="28">
        <v>11</v>
      </c>
      <c r="C65" s="28">
        <v>18</v>
      </c>
      <c r="D65" s="29">
        <v>0.27291666666666664</v>
      </c>
      <c r="E65" s="30">
        <v>22</v>
      </c>
      <c r="F65" s="31">
        <v>13.50112</v>
      </c>
      <c r="G65" s="32">
        <v>100.28026</v>
      </c>
      <c r="H65" s="33">
        <v>2</v>
      </c>
      <c r="I65" s="28">
        <v>1</v>
      </c>
      <c r="J65" s="34" t="s">
        <v>72</v>
      </c>
      <c r="K65" s="35">
        <v>1</v>
      </c>
      <c r="L65" s="654" t="s">
        <v>73</v>
      </c>
      <c r="M65" s="655" t="s">
        <v>73</v>
      </c>
      <c r="N65" s="656" t="s">
        <v>73</v>
      </c>
      <c r="O65" s="657" t="s">
        <v>73</v>
      </c>
      <c r="P65" s="655" t="s">
        <v>73</v>
      </c>
      <c r="Q65" s="658" t="s">
        <v>73</v>
      </c>
      <c r="R65" s="658" t="s">
        <v>73</v>
      </c>
      <c r="S65" s="659" t="s">
        <v>73</v>
      </c>
      <c r="T65" s="38">
        <v>0.7</v>
      </c>
      <c r="U65" s="33">
        <v>28.6</v>
      </c>
      <c r="V65" s="39">
        <v>28.875</v>
      </c>
      <c r="W65" s="80">
        <v>7.35</v>
      </c>
      <c r="X65" s="80"/>
      <c r="Y65" s="33">
        <v>1</v>
      </c>
      <c r="Z65" s="39">
        <v>1.0920000000000001</v>
      </c>
      <c r="AA65" s="40">
        <v>1.175</v>
      </c>
      <c r="AB65" s="37">
        <v>0.03</v>
      </c>
      <c r="AC65" s="37">
        <f t="shared" si="10"/>
        <v>1.5902321905952248</v>
      </c>
      <c r="AD65" s="42">
        <v>11.7</v>
      </c>
      <c r="AE65" s="106">
        <v>0.82428075000000001</v>
      </c>
      <c r="AF65" s="79" t="s">
        <v>73</v>
      </c>
      <c r="AG65" s="107" t="s">
        <v>73</v>
      </c>
      <c r="AH65" s="42">
        <v>2626.0898859281842</v>
      </c>
      <c r="AI65" s="43">
        <v>6.8776059966194945</v>
      </c>
      <c r="AJ65" s="44">
        <v>6.8454729714218159</v>
      </c>
      <c r="AK65" s="37">
        <v>14219.300592730679</v>
      </c>
      <c r="AL65" s="37">
        <v>2610.446315917618</v>
      </c>
      <c r="AM65" s="37">
        <v>7.7786884699342584</v>
      </c>
      <c r="AN65" s="37">
        <v>434.28717939788652</v>
      </c>
      <c r="AO65" s="37">
        <v>0.18935919744696011</v>
      </c>
      <c r="AP65" s="37">
        <v>0.11232962593890609</v>
      </c>
      <c r="AQ65" s="45">
        <f t="shared" ref="AQ65:AQ68" si="11">SUM(AL65:AN65)</f>
        <v>3052.512183785439</v>
      </c>
      <c r="AR65" s="44">
        <v>3.6160000000000001</v>
      </c>
      <c r="AS65" s="43">
        <v>219.65100000000001</v>
      </c>
      <c r="AT65" s="43">
        <v>1.2849999999999999</v>
      </c>
      <c r="AU65" s="43">
        <v>76.944999999999993</v>
      </c>
      <c r="AV65" s="46">
        <v>1.4990000000000001</v>
      </c>
      <c r="AW65" s="36" t="s">
        <v>73</v>
      </c>
      <c r="AX65" s="37" t="s">
        <v>73</v>
      </c>
      <c r="AY65" s="42">
        <v>11.486065754065756</v>
      </c>
      <c r="AZ65" s="37">
        <v>0</v>
      </c>
      <c r="BA65" s="37">
        <v>45.50922302833807</v>
      </c>
      <c r="BB65" s="37">
        <v>11.60118913696305</v>
      </c>
      <c r="BC65" s="114">
        <v>15.199238092396511</v>
      </c>
      <c r="BD65" s="37">
        <v>3918.85</v>
      </c>
      <c r="BE65" s="37">
        <v>2355.5674018791228</v>
      </c>
      <c r="BF65" s="37">
        <v>0.36089506736314603</v>
      </c>
      <c r="BG65" s="37">
        <v>2.0099999999999998</v>
      </c>
      <c r="BH65" s="42">
        <v>3.7129999999999992</v>
      </c>
      <c r="BI65" s="37">
        <v>59.599499999999992</v>
      </c>
      <c r="BJ65" s="79">
        <v>36.69</v>
      </c>
      <c r="BK65" s="104">
        <v>2.3325652780505877</v>
      </c>
      <c r="BL65" s="104">
        <v>100.26661742628131</v>
      </c>
      <c r="BM65" s="74">
        <v>118.83266059313823</v>
      </c>
      <c r="BN65" s="74">
        <v>72.228435484261283</v>
      </c>
      <c r="BO65" s="74">
        <v>180.15942417523553</v>
      </c>
      <c r="BP65" s="74">
        <v>1884.0802642002063</v>
      </c>
      <c r="BQ65" s="104">
        <v>45.955269598455715</v>
      </c>
      <c r="BR65" s="74">
        <v>67.947201463996194</v>
      </c>
      <c r="BS65" s="74">
        <v>114.22217455915919</v>
      </c>
      <c r="BT65" s="74">
        <v>5.0232395368025724</v>
      </c>
      <c r="BU65" s="105">
        <v>52.655888127009419</v>
      </c>
    </row>
    <row r="66" spans="1:73" customFormat="1" ht="14.25" customHeight="1" x14ac:dyDescent="0.45">
      <c r="A66" s="27">
        <v>2022</v>
      </c>
      <c r="B66" s="28">
        <v>11</v>
      </c>
      <c r="C66" s="28">
        <v>20</v>
      </c>
      <c r="D66" s="29">
        <v>0.58263888888888882</v>
      </c>
      <c r="E66" s="30" t="s">
        <v>78</v>
      </c>
      <c r="F66" s="31">
        <v>13.49475</v>
      </c>
      <c r="G66" s="32">
        <v>100.28467999999999</v>
      </c>
      <c r="H66" s="33">
        <v>6.1</v>
      </c>
      <c r="I66" s="28">
        <v>3</v>
      </c>
      <c r="J66" s="34" t="s">
        <v>72</v>
      </c>
      <c r="K66" s="35">
        <v>1</v>
      </c>
      <c r="L66" s="654" t="s">
        <v>73</v>
      </c>
      <c r="M66" s="655" t="s">
        <v>73</v>
      </c>
      <c r="N66" s="656" t="s">
        <v>73</v>
      </c>
      <c r="O66" s="657" t="s">
        <v>73</v>
      </c>
      <c r="P66" s="655" t="s">
        <v>73</v>
      </c>
      <c r="Q66" s="658" t="s">
        <v>73</v>
      </c>
      <c r="R66" s="658" t="s">
        <v>73</v>
      </c>
      <c r="S66" s="659" t="s">
        <v>73</v>
      </c>
      <c r="T66" s="38">
        <v>0.6</v>
      </c>
      <c r="U66" s="33">
        <v>30</v>
      </c>
      <c r="V66" s="39">
        <v>29.881</v>
      </c>
      <c r="W66" s="80">
        <v>7.44</v>
      </c>
      <c r="X66" s="80"/>
      <c r="Y66" s="33">
        <v>13.7</v>
      </c>
      <c r="Z66" s="39">
        <v>22.077999999999999</v>
      </c>
      <c r="AA66" s="40">
        <v>2.0749999999999997</v>
      </c>
      <c r="AB66" s="37">
        <v>1.3089999999999999</v>
      </c>
      <c r="AC66" s="37">
        <f t="shared" si="10"/>
        <v>2.641953182709539</v>
      </c>
      <c r="AD66" s="42">
        <v>12.7</v>
      </c>
      <c r="AE66" s="106" t="s">
        <v>73</v>
      </c>
      <c r="AF66" s="79" t="s">
        <v>73</v>
      </c>
      <c r="AG66" s="107" t="s">
        <v>73</v>
      </c>
      <c r="AH66" s="42">
        <v>2414.3985987902406</v>
      </c>
      <c r="AI66" s="43">
        <v>7.2347155832110248</v>
      </c>
      <c r="AJ66" s="44">
        <v>7.185617247300125</v>
      </c>
      <c r="AK66" s="37">
        <v>4234.759239650296</v>
      </c>
      <c r="AL66" s="37">
        <v>2338.0772143754612</v>
      </c>
      <c r="AM66" s="37">
        <v>32.970416483753212</v>
      </c>
      <c r="AN66" s="37">
        <v>113.64183579604028</v>
      </c>
      <c r="AO66" s="37">
        <v>0.8961574331128136</v>
      </c>
      <c r="AP66" s="37">
        <v>0.57128193929753668</v>
      </c>
      <c r="AQ66" s="45">
        <f t="shared" si="11"/>
        <v>2484.6894666552544</v>
      </c>
      <c r="AR66" s="44">
        <v>2.6150000000000002</v>
      </c>
      <c r="AS66" s="43">
        <v>228.26599999999999</v>
      </c>
      <c r="AT66" s="43">
        <v>45.182000000000002</v>
      </c>
      <c r="AU66" s="43">
        <v>2.641</v>
      </c>
      <c r="AV66" s="46">
        <v>3.355</v>
      </c>
      <c r="AW66" s="36" t="s">
        <v>73</v>
      </c>
      <c r="AX66" s="37" t="s">
        <v>73</v>
      </c>
      <c r="AY66" s="42" t="s">
        <v>73</v>
      </c>
      <c r="AZ66" s="37" t="s">
        <v>73</v>
      </c>
      <c r="BA66" s="37" t="s">
        <v>73</v>
      </c>
      <c r="BB66" s="37" t="s">
        <v>73</v>
      </c>
      <c r="BC66" s="114" t="s">
        <v>73</v>
      </c>
      <c r="BD66" s="37" t="s">
        <v>73</v>
      </c>
      <c r="BE66" s="37" t="s">
        <v>73</v>
      </c>
      <c r="BF66" s="37" t="s">
        <v>73</v>
      </c>
      <c r="BG66" s="37" t="s">
        <v>73</v>
      </c>
      <c r="BH66" s="42" t="s">
        <v>73</v>
      </c>
      <c r="BI66" s="37" t="s">
        <v>73</v>
      </c>
      <c r="BJ66" s="79" t="s">
        <v>73</v>
      </c>
      <c r="BK66" s="106" t="s">
        <v>73</v>
      </c>
      <c r="BL66" s="106" t="s">
        <v>73</v>
      </c>
      <c r="BM66" s="79" t="s">
        <v>73</v>
      </c>
      <c r="BN66" s="79" t="s">
        <v>73</v>
      </c>
      <c r="BO66" s="79" t="s">
        <v>73</v>
      </c>
      <c r="BP66" s="79" t="s">
        <v>73</v>
      </c>
      <c r="BQ66" s="106" t="s">
        <v>73</v>
      </c>
      <c r="BR66" s="79" t="s">
        <v>73</v>
      </c>
      <c r="BS66" s="79" t="s">
        <v>73</v>
      </c>
      <c r="BT66" s="79" t="s">
        <v>73</v>
      </c>
      <c r="BU66" s="107" t="s">
        <v>73</v>
      </c>
    </row>
    <row r="67" spans="1:73" customFormat="1" ht="14.25" customHeight="1" x14ac:dyDescent="0.45">
      <c r="A67" s="27">
        <v>2022</v>
      </c>
      <c r="B67" s="28">
        <v>11</v>
      </c>
      <c r="C67" s="28">
        <v>20</v>
      </c>
      <c r="D67" s="29">
        <v>0.58263888888888882</v>
      </c>
      <c r="E67" s="30" t="s">
        <v>78</v>
      </c>
      <c r="F67" s="31">
        <v>13.49475</v>
      </c>
      <c r="G67" s="32">
        <v>100.28467999999999</v>
      </c>
      <c r="H67" s="33">
        <v>6.1</v>
      </c>
      <c r="I67" s="28">
        <v>3</v>
      </c>
      <c r="J67" s="34" t="s">
        <v>75</v>
      </c>
      <c r="K67" s="35">
        <v>3</v>
      </c>
      <c r="L67" s="654" t="s">
        <v>73</v>
      </c>
      <c r="M67" s="655" t="s">
        <v>73</v>
      </c>
      <c r="N67" s="656" t="s">
        <v>73</v>
      </c>
      <c r="O67" s="657" t="s">
        <v>73</v>
      </c>
      <c r="P67" s="655" t="s">
        <v>73</v>
      </c>
      <c r="Q67" s="658" t="s">
        <v>73</v>
      </c>
      <c r="R67" s="658" t="s">
        <v>73</v>
      </c>
      <c r="S67" s="659" t="s">
        <v>73</v>
      </c>
      <c r="T67" s="38"/>
      <c r="U67" s="33">
        <v>29.5</v>
      </c>
      <c r="V67" s="39">
        <v>29.463999999999999</v>
      </c>
      <c r="W67" s="80">
        <v>7.54</v>
      </c>
      <c r="X67" s="80"/>
      <c r="Y67" s="33">
        <v>24.4</v>
      </c>
      <c r="Z67" s="39">
        <v>29.091999999999999</v>
      </c>
      <c r="AA67" s="40">
        <v>1.1200000000000001</v>
      </c>
      <c r="AB67" s="37">
        <v>7.5999999999999998E-2</v>
      </c>
      <c r="AC67" s="37">
        <f t="shared" si="10"/>
        <v>1.6280579651356928</v>
      </c>
      <c r="AD67" s="42">
        <v>11.3</v>
      </c>
      <c r="AE67" s="106" t="s">
        <v>73</v>
      </c>
      <c r="AF67" s="79" t="s">
        <v>73</v>
      </c>
      <c r="AG67" s="107" t="s">
        <v>73</v>
      </c>
      <c r="AH67" s="42">
        <v>2289.9086393155117</v>
      </c>
      <c r="AI67" s="43">
        <v>7.3100611952442085</v>
      </c>
      <c r="AJ67" s="44">
        <v>7.2604822011150878</v>
      </c>
      <c r="AK67" s="37">
        <v>3139.2013615578308</v>
      </c>
      <c r="AL67" s="37">
        <v>2184.541934324207</v>
      </c>
      <c r="AM67" s="37">
        <v>43.82154656001174</v>
      </c>
      <c r="AN67" s="37">
        <v>82.147942390656254</v>
      </c>
      <c r="AO67" s="37">
        <v>1.1193807125641355</v>
      </c>
      <c r="AP67" s="37">
        <v>0.73659692715622638</v>
      </c>
      <c r="AQ67" s="45">
        <f t="shared" si="11"/>
        <v>2310.5114232748751</v>
      </c>
      <c r="AR67" s="44">
        <v>3.0030000000000001</v>
      </c>
      <c r="AS67" s="43">
        <v>141.54499999999999</v>
      </c>
      <c r="AT67" s="43">
        <v>15.56</v>
      </c>
      <c r="AU67" s="43">
        <v>0.57099999999999995</v>
      </c>
      <c r="AV67" s="46">
        <v>1.7130000000000001</v>
      </c>
      <c r="AW67" s="36" t="s">
        <v>73</v>
      </c>
      <c r="AX67" s="37" t="s">
        <v>73</v>
      </c>
      <c r="AY67" s="42" t="s">
        <v>73</v>
      </c>
      <c r="AZ67" s="37" t="s">
        <v>73</v>
      </c>
      <c r="BA67" s="37" t="s">
        <v>73</v>
      </c>
      <c r="BB67" s="37" t="s">
        <v>73</v>
      </c>
      <c r="BC67" s="114" t="s">
        <v>73</v>
      </c>
      <c r="BD67" s="37" t="s">
        <v>73</v>
      </c>
      <c r="BE67" s="37" t="s">
        <v>73</v>
      </c>
      <c r="BF67" s="37" t="s">
        <v>73</v>
      </c>
      <c r="BG67" s="37" t="s">
        <v>73</v>
      </c>
      <c r="BH67" s="42" t="s">
        <v>73</v>
      </c>
      <c r="BI67" s="37" t="s">
        <v>73</v>
      </c>
      <c r="BJ67" s="79" t="s">
        <v>73</v>
      </c>
      <c r="BK67" s="106" t="s">
        <v>73</v>
      </c>
      <c r="BL67" s="106" t="s">
        <v>73</v>
      </c>
      <c r="BM67" s="79" t="s">
        <v>73</v>
      </c>
      <c r="BN67" s="79" t="s">
        <v>73</v>
      </c>
      <c r="BO67" s="79" t="s">
        <v>73</v>
      </c>
      <c r="BP67" s="79" t="s">
        <v>73</v>
      </c>
      <c r="BQ67" s="106" t="s">
        <v>73</v>
      </c>
      <c r="BR67" s="79" t="s">
        <v>73</v>
      </c>
      <c r="BS67" s="79" t="s">
        <v>73</v>
      </c>
      <c r="BT67" s="79" t="s">
        <v>73</v>
      </c>
      <c r="BU67" s="107" t="s">
        <v>73</v>
      </c>
    </row>
    <row r="68" spans="1:73" customFormat="1" ht="14.25" customHeight="1" x14ac:dyDescent="0.45">
      <c r="A68" s="27">
        <v>2022</v>
      </c>
      <c r="B68" s="28">
        <v>11</v>
      </c>
      <c r="C68" s="28">
        <v>20</v>
      </c>
      <c r="D68" s="29">
        <v>0.58263888888888882</v>
      </c>
      <c r="E68" s="30" t="s">
        <v>78</v>
      </c>
      <c r="F68" s="31">
        <v>13.49475</v>
      </c>
      <c r="G68" s="32">
        <v>100.28467999999999</v>
      </c>
      <c r="H68" s="33">
        <v>6.1</v>
      </c>
      <c r="I68" s="28">
        <v>3</v>
      </c>
      <c r="J68" s="34" t="s">
        <v>74</v>
      </c>
      <c r="K68" s="35">
        <v>5</v>
      </c>
      <c r="L68" s="654" t="s">
        <v>73</v>
      </c>
      <c r="M68" s="655" t="s">
        <v>73</v>
      </c>
      <c r="N68" s="656" t="s">
        <v>73</v>
      </c>
      <c r="O68" s="657" t="s">
        <v>73</v>
      </c>
      <c r="P68" s="655" t="s">
        <v>73</v>
      </c>
      <c r="Q68" s="658" t="s">
        <v>73</v>
      </c>
      <c r="R68" s="658" t="s">
        <v>73</v>
      </c>
      <c r="S68" s="659" t="s">
        <v>73</v>
      </c>
      <c r="T68" s="38"/>
      <c r="U68" s="33">
        <v>29.3</v>
      </c>
      <c r="V68" s="39">
        <v>29.459</v>
      </c>
      <c r="W68" s="80">
        <v>7.52</v>
      </c>
      <c r="X68" s="80"/>
      <c r="Y68" s="33">
        <v>26.4</v>
      </c>
      <c r="Z68" s="39">
        <v>29.341999999999999</v>
      </c>
      <c r="AA68" s="40">
        <v>0.98499999999999988</v>
      </c>
      <c r="AB68" s="37">
        <v>2.5000000000000001E-2</v>
      </c>
      <c r="AC68" s="37">
        <f t="shared" si="10"/>
        <v>1.5861206933625653</v>
      </c>
      <c r="AD68" s="42">
        <v>31.8</v>
      </c>
      <c r="AE68" s="106" t="s">
        <v>73</v>
      </c>
      <c r="AF68" s="79" t="s">
        <v>73</v>
      </c>
      <c r="AG68" s="107" t="s">
        <v>73</v>
      </c>
      <c r="AH68" s="42">
        <v>2228.3369967320295</v>
      </c>
      <c r="AI68" s="43">
        <v>7.3591415924675134</v>
      </c>
      <c r="AJ68" s="44">
        <v>7.3077942627528634</v>
      </c>
      <c r="AK68" s="37">
        <v>2718.6330730638929</v>
      </c>
      <c r="AL68" s="37">
        <v>2113.268735123756</v>
      </c>
      <c r="AM68" s="37">
        <v>47.575813317671773</v>
      </c>
      <c r="AN68" s="37">
        <v>71.061852552038815</v>
      </c>
      <c r="AO68" s="37">
        <v>1.2123759655776714</v>
      </c>
      <c r="AP68" s="37">
        <v>0.79851658984430907</v>
      </c>
      <c r="AQ68" s="45">
        <f t="shared" si="11"/>
        <v>2231.9064009934668</v>
      </c>
      <c r="AR68" s="44">
        <v>3.0030000000000001</v>
      </c>
      <c r="AS68" s="43">
        <v>132.50299999999999</v>
      </c>
      <c r="AT68" s="43">
        <v>14.204000000000001</v>
      </c>
      <c r="AU68" s="43">
        <v>0.64200000000000002</v>
      </c>
      <c r="AV68" s="46">
        <v>1.8560000000000001</v>
      </c>
      <c r="AW68" s="36" t="s">
        <v>73</v>
      </c>
      <c r="AX68" s="37" t="s">
        <v>73</v>
      </c>
      <c r="AY68" s="42" t="s">
        <v>73</v>
      </c>
      <c r="AZ68" s="37" t="s">
        <v>73</v>
      </c>
      <c r="BA68" s="37" t="s">
        <v>73</v>
      </c>
      <c r="BB68" s="37" t="s">
        <v>73</v>
      </c>
      <c r="BC68" s="114" t="s">
        <v>73</v>
      </c>
      <c r="BD68" s="37" t="s">
        <v>73</v>
      </c>
      <c r="BE68" s="37" t="s">
        <v>73</v>
      </c>
      <c r="BF68" s="37" t="s">
        <v>73</v>
      </c>
      <c r="BG68" s="37" t="s">
        <v>73</v>
      </c>
      <c r="BH68" s="42" t="s">
        <v>73</v>
      </c>
      <c r="BI68" s="37" t="s">
        <v>73</v>
      </c>
      <c r="BJ68" s="79" t="s">
        <v>73</v>
      </c>
      <c r="BK68" s="106" t="s">
        <v>73</v>
      </c>
      <c r="BL68" s="106" t="s">
        <v>73</v>
      </c>
      <c r="BM68" s="79" t="s">
        <v>73</v>
      </c>
      <c r="BN68" s="79" t="s">
        <v>73</v>
      </c>
      <c r="BO68" s="79" t="s">
        <v>73</v>
      </c>
      <c r="BP68" s="79" t="s">
        <v>73</v>
      </c>
      <c r="BQ68" s="106" t="s">
        <v>73</v>
      </c>
      <c r="BR68" s="79" t="s">
        <v>73</v>
      </c>
      <c r="BS68" s="79" t="s">
        <v>73</v>
      </c>
      <c r="BT68" s="79" t="s">
        <v>73</v>
      </c>
      <c r="BU68" s="107" t="s">
        <v>73</v>
      </c>
    </row>
    <row r="69" spans="1:73" customFormat="1" ht="14.25" customHeight="1" x14ac:dyDescent="0.45">
      <c r="A69" s="27">
        <v>2022</v>
      </c>
      <c r="B69" s="28">
        <v>11</v>
      </c>
      <c r="C69" s="28">
        <v>18</v>
      </c>
      <c r="D69" s="49">
        <v>0.35416666666666669</v>
      </c>
      <c r="E69" s="30">
        <v>23</v>
      </c>
      <c r="F69" s="31">
        <v>13.387919999999999</v>
      </c>
      <c r="G69" s="32">
        <v>100.35930999999999</v>
      </c>
      <c r="H69" s="33">
        <v>8.9</v>
      </c>
      <c r="I69" s="28">
        <v>3</v>
      </c>
      <c r="J69" s="34" t="s">
        <v>72</v>
      </c>
      <c r="K69" s="35">
        <v>1</v>
      </c>
      <c r="L69" s="654" t="s">
        <v>73</v>
      </c>
      <c r="M69" s="655" t="s">
        <v>73</v>
      </c>
      <c r="N69" s="656" t="s">
        <v>73</v>
      </c>
      <c r="O69" s="657" t="s">
        <v>73</v>
      </c>
      <c r="P69" s="655" t="s">
        <v>73</v>
      </c>
      <c r="Q69" s="658" t="s">
        <v>73</v>
      </c>
      <c r="R69" s="658" t="s">
        <v>73</v>
      </c>
      <c r="S69" s="659" t="s">
        <v>73</v>
      </c>
      <c r="T69" s="38">
        <v>0.5</v>
      </c>
      <c r="U69" s="33">
        <v>29</v>
      </c>
      <c r="V69" s="39"/>
      <c r="W69" s="80">
        <v>8.2200000000000006</v>
      </c>
      <c r="X69" s="80"/>
      <c r="Y69" s="33">
        <v>23.9</v>
      </c>
      <c r="Z69" s="39"/>
      <c r="AA69" s="40"/>
      <c r="AB69" s="37" t="s">
        <v>73</v>
      </c>
      <c r="AC69" s="37" t="s">
        <v>73</v>
      </c>
      <c r="AD69" s="42" t="s">
        <v>73</v>
      </c>
      <c r="AE69" s="106" t="s">
        <v>73</v>
      </c>
      <c r="AF69" s="79" t="s">
        <v>73</v>
      </c>
      <c r="AG69" s="107" t="s">
        <v>73</v>
      </c>
      <c r="AH69" s="42" t="s">
        <v>73</v>
      </c>
      <c r="AI69" s="43" t="s">
        <v>73</v>
      </c>
      <c r="AJ69" s="44" t="s">
        <v>73</v>
      </c>
      <c r="AK69" s="37" t="s">
        <v>73</v>
      </c>
      <c r="AL69" s="37" t="s">
        <v>73</v>
      </c>
      <c r="AM69" s="37" t="s">
        <v>73</v>
      </c>
      <c r="AN69" s="37" t="s">
        <v>73</v>
      </c>
      <c r="AO69" s="37" t="s">
        <v>73</v>
      </c>
      <c r="AP69" s="37" t="s">
        <v>73</v>
      </c>
      <c r="AQ69" s="45" t="s">
        <v>73</v>
      </c>
      <c r="AR69" s="44" t="s">
        <v>73</v>
      </c>
      <c r="AS69" s="43" t="s">
        <v>73</v>
      </c>
      <c r="AT69" s="43" t="s">
        <v>73</v>
      </c>
      <c r="AU69" s="43" t="s">
        <v>73</v>
      </c>
      <c r="AV69" s="46" t="s">
        <v>73</v>
      </c>
      <c r="AW69" s="36" t="s">
        <v>73</v>
      </c>
      <c r="AX69" s="37" t="s">
        <v>73</v>
      </c>
      <c r="AY69" s="42" t="s">
        <v>73</v>
      </c>
      <c r="AZ69" s="37" t="s">
        <v>73</v>
      </c>
      <c r="BA69" s="37" t="s">
        <v>73</v>
      </c>
      <c r="BB69" s="37" t="s">
        <v>73</v>
      </c>
      <c r="BC69" s="114" t="s">
        <v>73</v>
      </c>
      <c r="BD69" s="37" t="s">
        <v>73</v>
      </c>
      <c r="BE69" s="37" t="s">
        <v>73</v>
      </c>
      <c r="BF69" s="37" t="s">
        <v>73</v>
      </c>
      <c r="BG69" s="37" t="s">
        <v>73</v>
      </c>
      <c r="BH69" s="42" t="s">
        <v>73</v>
      </c>
      <c r="BI69" s="37" t="s">
        <v>73</v>
      </c>
      <c r="BJ69" s="79" t="s">
        <v>73</v>
      </c>
      <c r="BK69" s="106" t="s">
        <v>73</v>
      </c>
      <c r="BL69" s="106" t="s">
        <v>73</v>
      </c>
      <c r="BM69" s="79" t="s">
        <v>73</v>
      </c>
      <c r="BN69" s="79" t="s">
        <v>73</v>
      </c>
      <c r="BO69" s="79" t="s">
        <v>73</v>
      </c>
      <c r="BP69" s="79" t="s">
        <v>73</v>
      </c>
      <c r="BQ69" s="106" t="s">
        <v>73</v>
      </c>
      <c r="BR69" s="79" t="s">
        <v>73</v>
      </c>
      <c r="BS69" s="79" t="s">
        <v>73</v>
      </c>
      <c r="BT69" s="79" t="s">
        <v>73</v>
      </c>
      <c r="BU69" s="107" t="s">
        <v>73</v>
      </c>
    </row>
    <row r="70" spans="1:73" customFormat="1" ht="14.25" customHeight="1" x14ac:dyDescent="0.45">
      <c r="A70" s="27">
        <v>2022</v>
      </c>
      <c r="B70" s="28">
        <v>11</v>
      </c>
      <c r="C70" s="28">
        <v>18</v>
      </c>
      <c r="D70" s="49">
        <v>0.35416666666666669</v>
      </c>
      <c r="E70" s="30">
        <v>23</v>
      </c>
      <c r="F70" s="31">
        <v>13.387919999999999</v>
      </c>
      <c r="G70" s="32">
        <v>100.35930999999999</v>
      </c>
      <c r="H70" s="33">
        <v>8.9</v>
      </c>
      <c r="I70" s="28">
        <v>3</v>
      </c>
      <c r="J70" s="34" t="s">
        <v>75</v>
      </c>
      <c r="K70" s="35">
        <v>4</v>
      </c>
      <c r="L70" s="654" t="s">
        <v>73</v>
      </c>
      <c r="M70" s="655" t="s">
        <v>73</v>
      </c>
      <c r="N70" s="656" t="s">
        <v>73</v>
      </c>
      <c r="O70" s="657" t="s">
        <v>73</v>
      </c>
      <c r="P70" s="655" t="s">
        <v>73</v>
      </c>
      <c r="Q70" s="658" t="s">
        <v>73</v>
      </c>
      <c r="R70" s="658" t="s">
        <v>73</v>
      </c>
      <c r="S70" s="659" t="s">
        <v>73</v>
      </c>
      <c r="T70" s="38"/>
      <c r="U70" s="33">
        <v>29</v>
      </c>
      <c r="V70" s="39"/>
      <c r="W70" s="80">
        <v>8.27</v>
      </c>
      <c r="X70" s="80"/>
      <c r="Y70" s="33">
        <v>24.7</v>
      </c>
      <c r="Z70" s="39"/>
      <c r="AA70" s="40"/>
      <c r="AB70" s="37" t="s">
        <v>73</v>
      </c>
      <c r="AC70" s="37" t="s">
        <v>73</v>
      </c>
      <c r="AD70" s="42" t="s">
        <v>73</v>
      </c>
      <c r="AE70" s="106" t="s">
        <v>73</v>
      </c>
      <c r="AF70" s="79" t="s">
        <v>73</v>
      </c>
      <c r="AG70" s="107" t="s">
        <v>73</v>
      </c>
      <c r="AH70" s="42" t="s">
        <v>73</v>
      </c>
      <c r="AI70" s="43" t="s">
        <v>73</v>
      </c>
      <c r="AJ70" s="44" t="s">
        <v>73</v>
      </c>
      <c r="AK70" s="37" t="s">
        <v>73</v>
      </c>
      <c r="AL70" s="37" t="s">
        <v>73</v>
      </c>
      <c r="AM70" s="37" t="s">
        <v>73</v>
      </c>
      <c r="AN70" s="37" t="s">
        <v>73</v>
      </c>
      <c r="AO70" s="37" t="s">
        <v>73</v>
      </c>
      <c r="AP70" s="37" t="s">
        <v>73</v>
      </c>
      <c r="AQ70" s="45" t="s">
        <v>73</v>
      </c>
      <c r="AR70" s="44" t="s">
        <v>73</v>
      </c>
      <c r="AS70" s="43" t="s">
        <v>73</v>
      </c>
      <c r="AT70" s="43" t="s">
        <v>73</v>
      </c>
      <c r="AU70" s="43" t="s">
        <v>73</v>
      </c>
      <c r="AV70" s="46" t="s">
        <v>73</v>
      </c>
      <c r="AW70" s="36" t="s">
        <v>73</v>
      </c>
      <c r="AX70" s="37" t="s">
        <v>73</v>
      </c>
      <c r="AY70" s="42" t="s">
        <v>73</v>
      </c>
      <c r="AZ70" s="37" t="s">
        <v>73</v>
      </c>
      <c r="BA70" s="37" t="s">
        <v>73</v>
      </c>
      <c r="BB70" s="37" t="s">
        <v>73</v>
      </c>
      <c r="BC70" s="114" t="s">
        <v>73</v>
      </c>
      <c r="BD70" s="37" t="s">
        <v>73</v>
      </c>
      <c r="BE70" s="37" t="s">
        <v>73</v>
      </c>
      <c r="BF70" s="37" t="s">
        <v>73</v>
      </c>
      <c r="BG70" s="37" t="s">
        <v>73</v>
      </c>
      <c r="BH70" s="42" t="s">
        <v>73</v>
      </c>
      <c r="BI70" s="37" t="s">
        <v>73</v>
      </c>
      <c r="BJ70" s="79" t="s">
        <v>73</v>
      </c>
      <c r="BK70" s="106" t="s">
        <v>73</v>
      </c>
      <c r="BL70" s="106" t="s">
        <v>73</v>
      </c>
      <c r="BM70" s="79" t="s">
        <v>73</v>
      </c>
      <c r="BN70" s="79" t="s">
        <v>73</v>
      </c>
      <c r="BO70" s="79" t="s">
        <v>73</v>
      </c>
      <c r="BP70" s="79" t="s">
        <v>73</v>
      </c>
      <c r="BQ70" s="106" t="s">
        <v>73</v>
      </c>
      <c r="BR70" s="79" t="s">
        <v>73</v>
      </c>
      <c r="BS70" s="79" t="s">
        <v>73</v>
      </c>
      <c r="BT70" s="79" t="s">
        <v>73</v>
      </c>
      <c r="BU70" s="107" t="s">
        <v>73</v>
      </c>
    </row>
    <row r="71" spans="1:73" customFormat="1" ht="14.25" customHeight="1" x14ac:dyDescent="0.45">
      <c r="A71" s="27">
        <v>2022</v>
      </c>
      <c r="B71" s="28">
        <v>11</v>
      </c>
      <c r="C71" s="28">
        <v>18</v>
      </c>
      <c r="D71" s="49">
        <v>0.35416666666666669</v>
      </c>
      <c r="E71" s="30">
        <v>23</v>
      </c>
      <c r="F71" s="31">
        <v>13.387919999999999</v>
      </c>
      <c r="G71" s="32">
        <v>100.35930999999999</v>
      </c>
      <c r="H71" s="33">
        <v>8.9</v>
      </c>
      <c r="I71" s="28">
        <v>3</v>
      </c>
      <c r="J71" s="34" t="s">
        <v>74</v>
      </c>
      <c r="K71" s="35">
        <v>8</v>
      </c>
      <c r="L71" s="654" t="s">
        <v>73</v>
      </c>
      <c r="M71" s="655" t="s">
        <v>73</v>
      </c>
      <c r="N71" s="656" t="s">
        <v>73</v>
      </c>
      <c r="O71" s="657" t="s">
        <v>73</v>
      </c>
      <c r="P71" s="655" t="s">
        <v>73</v>
      </c>
      <c r="Q71" s="658" t="s">
        <v>73</v>
      </c>
      <c r="R71" s="658" t="s">
        <v>73</v>
      </c>
      <c r="S71" s="659" t="s">
        <v>73</v>
      </c>
      <c r="T71" s="38"/>
      <c r="U71" s="33">
        <v>28.8</v>
      </c>
      <c r="V71" s="39"/>
      <c r="W71" s="80">
        <v>7.65</v>
      </c>
      <c r="X71" s="80"/>
      <c r="Y71" s="33">
        <v>29.5</v>
      </c>
      <c r="Z71" s="39"/>
      <c r="AA71" s="40"/>
      <c r="AB71" s="37" t="s">
        <v>73</v>
      </c>
      <c r="AC71" s="37" t="s">
        <v>73</v>
      </c>
      <c r="AD71" s="42" t="s">
        <v>73</v>
      </c>
      <c r="AE71" s="106" t="s">
        <v>73</v>
      </c>
      <c r="AF71" s="79" t="s">
        <v>73</v>
      </c>
      <c r="AG71" s="107" t="s">
        <v>73</v>
      </c>
      <c r="AH71" s="42" t="s">
        <v>73</v>
      </c>
      <c r="AI71" s="43" t="s">
        <v>73</v>
      </c>
      <c r="AJ71" s="44" t="s">
        <v>73</v>
      </c>
      <c r="AK71" s="37" t="s">
        <v>73</v>
      </c>
      <c r="AL71" s="37" t="s">
        <v>73</v>
      </c>
      <c r="AM71" s="37" t="s">
        <v>73</v>
      </c>
      <c r="AN71" s="37" t="s">
        <v>73</v>
      </c>
      <c r="AO71" s="37" t="s">
        <v>73</v>
      </c>
      <c r="AP71" s="37" t="s">
        <v>73</v>
      </c>
      <c r="AQ71" s="45" t="s">
        <v>73</v>
      </c>
      <c r="AR71" s="44" t="s">
        <v>73</v>
      </c>
      <c r="AS71" s="43" t="s">
        <v>73</v>
      </c>
      <c r="AT71" s="43" t="s">
        <v>73</v>
      </c>
      <c r="AU71" s="43" t="s">
        <v>73</v>
      </c>
      <c r="AV71" s="46" t="s">
        <v>73</v>
      </c>
      <c r="AW71" s="36" t="s">
        <v>73</v>
      </c>
      <c r="AX71" s="37" t="s">
        <v>73</v>
      </c>
      <c r="AY71" s="42" t="s">
        <v>73</v>
      </c>
      <c r="AZ71" s="37" t="s">
        <v>73</v>
      </c>
      <c r="BA71" s="37" t="s">
        <v>73</v>
      </c>
      <c r="BB71" s="37" t="s">
        <v>73</v>
      </c>
      <c r="BC71" s="114" t="s">
        <v>73</v>
      </c>
      <c r="BD71" s="37" t="s">
        <v>73</v>
      </c>
      <c r="BE71" s="37" t="s">
        <v>73</v>
      </c>
      <c r="BF71" s="37" t="s">
        <v>73</v>
      </c>
      <c r="BG71" s="37" t="s">
        <v>73</v>
      </c>
      <c r="BH71" s="42" t="s">
        <v>73</v>
      </c>
      <c r="BI71" s="37" t="s">
        <v>73</v>
      </c>
      <c r="BJ71" s="79" t="s">
        <v>73</v>
      </c>
      <c r="BK71" s="106" t="s">
        <v>73</v>
      </c>
      <c r="BL71" s="106" t="s">
        <v>73</v>
      </c>
      <c r="BM71" s="79" t="s">
        <v>73</v>
      </c>
      <c r="BN71" s="79" t="s">
        <v>73</v>
      </c>
      <c r="BO71" s="79" t="s">
        <v>73</v>
      </c>
      <c r="BP71" s="79" t="s">
        <v>73</v>
      </c>
      <c r="BQ71" s="106" t="s">
        <v>73</v>
      </c>
      <c r="BR71" s="79" t="s">
        <v>73</v>
      </c>
      <c r="BS71" s="79" t="s">
        <v>73</v>
      </c>
      <c r="BT71" s="79" t="s">
        <v>73</v>
      </c>
      <c r="BU71" s="107" t="s">
        <v>73</v>
      </c>
    </row>
    <row r="72" spans="1:73" customFormat="1" ht="14.25" customHeight="1" x14ac:dyDescent="0.45">
      <c r="A72" s="27">
        <v>2022</v>
      </c>
      <c r="B72" s="28">
        <v>11</v>
      </c>
      <c r="C72" s="28">
        <v>18</v>
      </c>
      <c r="D72" s="29">
        <v>0.37361111111111112</v>
      </c>
      <c r="E72" s="30">
        <v>24</v>
      </c>
      <c r="F72" s="31">
        <v>13.360099999999999</v>
      </c>
      <c r="G72" s="32">
        <v>100.39818</v>
      </c>
      <c r="H72" s="33">
        <v>10.7</v>
      </c>
      <c r="I72" s="28">
        <v>3</v>
      </c>
      <c r="J72" s="34" t="s">
        <v>72</v>
      </c>
      <c r="K72" s="35">
        <v>1</v>
      </c>
      <c r="L72" s="654" t="s">
        <v>73</v>
      </c>
      <c r="M72" s="655" t="s">
        <v>73</v>
      </c>
      <c r="N72" s="656" t="s">
        <v>73</v>
      </c>
      <c r="O72" s="657" t="s">
        <v>73</v>
      </c>
      <c r="P72" s="655" t="s">
        <v>73</v>
      </c>
      <c r="Q72" s="658" t="s">
        <v>73</v>
      </c>
      <c r="R72" s="658" t="s">
        <v>73</v>
      </c>
      <c r="S72" s="659" t="s">
        <v>73</v>
      </c>
      <c r="T72" s="38">
        <v>2.1</v>
      </c>
      <c r="U72" s="33">
        <v>29.2</v>
      </c>
      <c r="V72" s="39">
        <v>29.408000000000001</v>
      </c>
      <c r="W72" s="80">
        <v>8.17</v>
      </c>
      <c r="X72" s="80"/>
      <c r="Y72" s="33">
        <v>26.6</v>
      </c>
      <c r="Z72" s="39">
        <v>27.314</v>
      </c>
      <c r="AA72" s="40">
        <v>7.5449999999999999</v>
      </c>
      <c r="AB72" s="37">
        <v>6.7539999999999996</v>
      </c>
      <c r="AC72" s="37">
        <f t="shared" ref="AC72:AC74" si="12">AB72*$AB$1+$AC$1</f>
        <v>7.1193736690757961</v>
      </c>
      <c r="AD72" s="42">
        <v>7.85</v>
      </c>
      <c r="AE72" s="106">
        <v>1.1164182499999999</v>
      </c>
      <c r="AF72" s="79" t="s">
        <v>73</v>
      </c>
      <c r="AG72" s="107" t="s">
        <v>73</v>
      </c>
      <c r="AH72" s="42">
        <v>2125.4310484378543</v>
      </c>
      <c r="AI72" s="43">
        <v>8.1940052791172562</v>
      </c>
      <c r="AJ72" s="44">
        <v>8.1270117077025912</v>
      </c>
      <c r="AK72" s="37">
        <v>313.26683250407882</v>
      </c>
      <c r="AL72" s="37">
        <v>1584.5903952249867</v>
      </c>
      <c r="AM72" s="37">
        <v>222.55029858153054</v>
      </c>
      <c r="AN72" s="37">
        <v>8.2817442785619146</v>
      </c>
      <c r="AO72" s="37">
        <v>5.7710204469691737</v>
      </c>
      <c r="AP72" s="37">
        <v>3.770399719536119</v>
      </c>
      <c r="AQ72" s="45">
        <f t="shared" ref="AQ72:AQ74" si="13">SUM(AL72:AN72)</f>
        <v>1815.4224380850792</v>
      </c>
      <c r="AR72" s="44">
        <v>0.29099999999999998</v>
      </c>
      <c r="AS72" s="43">
        <v>39.052999999999997</v>
      </c>
      <c r="AT72" s="43">
        <v>0.14299999999999999</v>
      </c>
      <c r="AU72" s="43">
        <v>1.927</v>
      </c>
      <c r="AV72" s="46">
        <v>1.071</v>
      </c>
      <c r="AW72" s="36" t="s">
        <v>73</v>
      </c>
      <c r="AX72" s="37" t="s">
        <v>73</v>
      </c>
      <c r="AY72" s="42">
        <v>2.6</v>
      </c>
      <c r="AZ72" s="37">
        <v>0.55000000000000004</v>
      </c>
      <c r="BA72" s="37">
        <v>25.45</v>
      </c>
      <c r="BB72" s="37">
        <v>2.9</v>
      </c>
      <c r="BC72" s="114">
        <v>12.570356710573154</v>
      </c>
      <c r="BD72" s="37">
        <v>1258.9090763992335</v>
      </c>
      <c r="BE72" s="37">
        <v>1320.0506430332514</v>
      </c>
      <c r="BF72" s="37">
        <v>0.79617870217366593</v>
      </c>
      <c r="BG72" s="37">
        <v>1.1599999999999999</v>
      </c>
      <c r="BH72" s="42">
        <v>2.8319999999999999</v>
      </c>
      <c r="BI72" s="37">
        <v>49.731999999999999</v>
      </c>
      <c r="BJ72" s="79">
        <v>47.436000000000007</v>
      </c>
      <c r="BK72" s="104">
        <v>0.71561854815950809</v>
      </c>
      <c r="BL72" s="104">
        <v>20.279424762272921</v>
      </c>
      <c r="BM72" s="74">
        <v>82.38047082779579</v>
      </c>
      <c r="BN72" s="74">
        <v>38.693238056642706</v>
      </c>
      <c r="BO72" s="74">
        <v>143.84613323405009</v>
      </c>
      <c r="BP72" s="74">
        <v>1034.8513761524898</v>
      </c>
      <c r="BQ72" s="104">
        <v>10.759422811827793</v>
      </c>
      <c r="BR72" s="74">
        <v>57.018425604055011</v>
      </c>
      <c r="BS72" s="74">
        <v>16.891326082346168</v>
      </c>
      <c r="BT72" s="74">
        <v>9.8465706408597313</v>
      </c>
      <c r="BU72" s="105">
        <v>53.807587351600745</v>
      </c>
    </row>
    <row r="73" spans="1:73" customFormat="1" ht="14.25" customHeight="1" x14ac:dyDescent="0.45">
      <c r="A73" s="27">
        <v>2022</v>
      </c>
      <c r="B73" s="28">
        <v>11</v>
      </c>
      <c r="C73" s="28">
        <v>18</v>
      </c>
      <c r="D73" s="29">
        <v>0.37361111111111112</v>
      </c>
      <c r="E73" s="30">
        <v>24</v>
      </c>
      <c r="F73" s="31">
        <v>13.360099999999999</v>
      </c>
      <c r="G73" s="32">
        <v>100.39818</v>
      </c>
      <c r="H73" s="33">
        <v>10.7</v>
      </c>
      <c r="I73" s="28">
        <v>3</v>
      </c>
      <c r="J73" s="34" t="s">
        <v>75</v>
      </c>
      <c r="K73" s="35">
        <v>5</v>
      </c>
      <c r="L73" s="654" t="s">
        <v>73</v>
      </c>
      <c r="M73" s="655" t="s">
        <v>73</v>
      </c>
      <c r="N73" s="656" t="s">
        <v>73</v>
      </c>
      <c r="O73" s="657" t="s">
        <v>73</v>
      </c>
      <c r="P73" s="655" t="s">
        <v>73</v>
      </c>
      <c r="Q73" s="658" t="s">
        <v>73</v>
      </c>
      <c r="R73" s="658" t="s">
        <v>73</v>
      </c>
      <c r="S73" s="659" t="s">
        <v>73</v>
      </c>
      <c r="T73" s="38"/>
      <c r="U73" s="33">
        <v>29</v>
      </c>
      <c r="V73" s="39">
        <v>28.742000000000001</v>
      </c>
      <c r="W73" s="80">
        <v>7.95</v>
      </c>
      <c r="X73" s="80"/>
      <c r="Y73" s="33">
        <v>27.7</v>
      </c>
      <c r="Z73" s="39">
        <v>30.579000000000001</v>
      </c>
      <c r="AA73" s="40">
        <v>5.2799999999999994</v>
      </c>
      <c r="AB73" s="37">
        <v>1.014</v>
      </c>
      <c r="AC73" s="37">
        <f t="shared" si="12"/>
        <v>2.3993748459826256</v>
      </c>
      <c r="AD73" s="42">
        <v>11.05</v>
      </c>
      <c r="AE73" s="106" t="s">
        <v>73</v>
      </c>
      <c r="AF73" s="79" t="s">
        <v>73</v>
      </c>
      <c r="AG73" s="107" t="s">
        <v>73</v>
      </c>
      <c r="AH73" s="42">
        <v>2119.6378737150303</v>
      </c>
      <c r="AI73" s="43">
        <v>8.0054149735880848</v>
      </c>
      <c r="AJ73" s="44">
        <v>7.9497521084464227</v>
      </c>
      <c r="AK73" s="37">
        <v>494.09911579103908</v>
      </c>
      <c r="AL73" s="37">
        <v>1702.9720768768482</v>
      </c>
      <c r="AM73" s="37">
        <v>169.07900486826466</v>
      </c>
      <c r="AN73" s="37">
        <v>13.053842695271269</v>
      </c>
      <c r="AO73" s="37">
        <v>4.254636312880737</v>
      </c>
      <c r="AP73" s="37">
        <v>2.8074645984137656</v>
      </c>
      <c r="AQ73" s="45">
        <f t="shared" si="13"/>
        <v>1885.1049244403841</v>
      </c>
      <c r="AR73" s="44">
        <v>0.32300000000000001</v>
      </c>
      <c r="AS73" s="43">
        <v>42.292999999999999</v>
      </c>
      <c r="AT73" s="43">
        <v>0.28599999999999998</v>
      </c>
      <c r="AU73" s="43">
        <v>1.57</v>
      </c>
      <c r="AV73" s="46">
        <v>2.0699999999999998</v>
      </c>
      <c r="AW73" s="36" t="s">
        <v>73</v>
      </c>
      <c r="AX73" s="37" t="s">
        <v>73</v>
      </c>
      <c r="AY73" s="42" t="s">
        <v>73</v>
      </c>
      <c r="AZ73" s="37" t="s">
        <v>73</v>
      </c>
      <c r="BA73" s="37" t="s">
        <v>73</v>
      </c>
      <c r="BB73" s="37" t="s">
        <v>73</v>
      </c>
      <c r="BC73" s="114" t="s">
        <v>73</v>
      </c>
      <c r="BD73" s="37" t="s">
        <v>73</v>
      </c>
      <c r="BE73" s="37" t="s">
        <v>73</v>
      </c>
      <c r="BF73" s="37" t="s">
        <v>73</v>
      </c>
      <c r="BG73" s="37" t="s">
        <v>73</v>
      </c>
      <c r="BH73" s="42" t="s">
        <v>73</v>
      </c>
      <c r="BI73" s="37" t="s">
        <v>73</v>
      </c>
      <c r="BJ73" s="79" t="s">
        <v>73</v>
      </c>
      <c r="BK73" s="106" t="s">
        <v>73</v>
      </c>
      <c r="BL73" s="106" t="s">
        <v>73</v>
      </c>
      <c r="BM73" s="79" t="s">
        <v>73</v>
      </c>
      <c r="BN73" s="79" t="s">
        <v>73</v>
      </c>
      <c r="BO73" s="79" t="s">
        <v>73</v>
      </c>
      <c r="BP73" s="79" t="s">
        <v>73</v>
      </c>
      <c r="BQ73" s="106" t="s">
        <v>73</v>
      </c>
      <c r="BR73" s="79" t="s">
        <v>73</v>
      </c>
      <c r="BS73" s="79" t="s">
        <v>73</v>
      </c>
      <c r="BT73" s="79" t="s">
        <v>73</v>
      </c>
      <c r="BU73" s="107" t="s">
        <v>73</v>
      </c>
    </row>
    <row r="74" spans="1:73" customFormat="1" ht="14.25" customHeight="1" x14ac:dyDescent="0.45">
      <c r="A74" s="27">
        <v>2022</v>
      </c>
      <c r="B74" s="28">
        <v>11</v>
      </c>
      <c r="C74" s="28">
        <v>18</v>
      </c>
      <c r="D74" s="29">
        <v>0.37361111111111112</v>
      </c>
      <c r="E74" s="30">
        <v>24</v>
      </c>
      <c r="F74" s="31">
        <v>13.360099999999999</v>
      </c>
      <c r="G74" s="32">
        <v>100.39818</v>
      </c>
      <c r="H74" s="33">
        <v>10.7</v>
      </c>
      <c r="I74" s="28">
        <v>3</v>
      </c>
      <c r="J74" s="34" t="s">
        <v>74</v>
      </c>
      <c r="K74" s="35">
        <v>9</v>
      </c>
      <c r="L74" s="654" t="s">
        <v>73</v>
      </c>
      <c r="M74" s="655" t="s">
        <v>73</v>
      </c>
      <c r="N74" s="656" t="s">
        <v>73</v>
      </c>
      <c r="O74" s="657" t="s">
        <v>73</v>
      </c>
      <c r="P74" s="655" t="s">
        <v>73</v>
      </c>
      <c r="Q74" s="658" t="s">
        <v>73</v>
      </c>
      <c r="R74" s="658" t="s">
        <v>73</v>
      </c>
      <c r="S74" s="659" t="s">
        <v>73</v>
      </c>
      <c r="T74" s="38"/>
      <c r="U74" s="33">
        <v>28.6</v>
      </c>
      <c r="V74" s="39">
        <v>28.701000000000001</v>
      </c>
      <c r="W74" s="80">
        <v>7.55</v>
      </c>
      <c r="X74" s="80"/>
      <c r="Y74" s="33">
        <v>29.6</v>
      </c>
      <c r="Z74" s="39">
        <v>30.791</v>
      </c>
      <c r="AA74" s="40">
        <v>1.9699999999999998</v>
      </c>
      <c r="AB74" s="37">
        <v>0.13</v>
      </c>
      <c r="AC74" s="37">
        <f t="shared" si="12"/>
        <v>1.6724621352484159</v>
      </c>
      <c r="AD74" s="42">
        <v>11.6</v>
      </c>
      <c r="AE74" s="106" t="s">
        <v>73</v>
      </c>
      <c r="AF74" s="79" t="s">
        <v>73</v>
      </c>
      <c r="AG74" s="107" t="s">
        <v>73</v>
      </c>
      <c r="AH74" s="42">
        <v>2099.3605879044981</v>
      </c>
      <c r="AI74" s="43">
        <v>7.6736046450688358</v>
      </c>
      <c r="AJ74" s="44">
        <v>7.6226214467511282</v>
      </c>
      <c r="AK74" s="37">
        <v>1157.5496643495057</v>
      </c>
      <c r="AL74" s="37">
        <v>1881.6657372126351</v>
      </c>
      <c r="AM74" s="37">
        <v>88.324461250102544</v>
      </c>
      <c r="AN74" s="37">
        <v>30.578934625254867</v>
      </c>
      <c r="AO74" s="37">
        <v>2.2171624292770167</v>
      </c>
      <c r="AP74" s="37">
        <v>1.4638593134223343</v>
      </c>
      <c r="AQ74" s="45">
        <f t="shared" si="13"/>
        <v>2000.5691330879924</v>
      </c>
      <c r="AR74" s="44">
        <v>0.71</v>
      </c>
      <c r="AS74" s="43">
        <v>53.685000000000002</v>
      </c>
      <c r="AT74" s="43">
        <v>1.3560000000000001</v>
      </c>
      <c r="AU74" s="43">
        <v>1.8560000000000001</v>
      </c>
      <c r="AV74" s="46">
        <v>15.061</v>
      </c>
      <c r="AW74" s="36" t="s">
        <v>73</v>
      </c>
      <c r="AX74" s="37" t="s">
        <v>73</v>
      </c>
      <c r="AY74" s="42" t="s">
        <v>73</v>
      </c>
      <c r="AZ74" s="37" t="s">
        <v>73</v>
      </c>
      <c r="BA74" s="37" t="s">
        <v>73</v>
      </c>
      <c r="BB74" s="37" t="s">
        <v>73</v>
      </c>
      <c r="BC74" s="114" t="s">
        <v>73</v>
      </c>
      <c r="BD74" s="37" t="s">
        <v>73</v>
      </c>
      <c r="BE74" s="37" t="s">
        <v>73</v>
      </c>
      <c r="BF74" s="37" t="s">
        <v>73</v>
      </c>
      <c r="BG74" s="37" t="s">
        <v>73</v>
      </c>
      <c r="BH74" s="42" t="s">
        <v>73</v>
      </c>
      <c r="BI74" s="37" t="s">
        <v>73</v>
      </c>
      <c r="BJ74" s="79" t="s">
        <v>73</v>
      </c>
      <c r="BK74" s="106" t="s">
        <v>73</v>
      </c>
      <c r="BL74" s="106" t="s">
        <v>73</v>
      </c>
      <c r="BM74" s="79" t="s">
        <v>73</v>
      </c>
      <c r="BN74" s="79" t="s">
        <v>73</v>
      </c>
      <c r="BO74" s="79" t="s">
        <v>73</v>
      </c>
      <c r="BP74" s="79" t="s">
        <v>73</v>
      </c>
      <c r="BQ74" s="106" t="s">
        <v>73</v>
      </c>
      <c r="BR74" s="79" t="s">
        <v>73</v>
      </c>
      <c r="BS74" s="79" t="s">
        <v>73</v>
      </c>
      <c r="BT74" s="79" t="s">
        <v>73</v>
      </c>
      <c r="BU74" s="107" t="s">
        <v>73</v>
      </c>
    </row>
    <row r="75" spans="1:73" customFormat="1" ht="14.25" customHeight="1" x14ac:dyDescent="0.45">
      <c r="A75" s="27">
        <v>2022</v>
      </c>
      <c r="B75" s="28">
        <v>11</v>
      </c>
      <c r="C75" s="28">
        <v>18</v>
      </c>
      <c r="D75" s="29">
        <v>0.41111111111111115</v>
      </c>
      <c r="E75" s="30">
        <v>25</v>
      </c>
      <c r="F75" s="31">
        <v>13.29149</v>
      </c>
      <c r="G75" s="32">
        <v>100.40034</v>
      </c>
      <c r="H75" s="33">
        <v>13.7</v>
      </c>
      <c r="I75" s="28">
        <v>3</v>
      </c>
      <c r="J75" s="34" t="s">
        <v>72</v>
      </c>
      <c r="K75" s="35">
        <v>1</v>
      </c>
      <c r="L75" s="654" t="s">
        <v>73</v>
      </c>
      <c r="M75" s="655" t="s">
        <v>73</v>
      </c>
      <c r="N75" s="656" t="s">
        <v>73</v>
      </c>
      <c r="O75" s="657" t="s">
        <v>73</v>
      </c>
      <c r="P75" s="655" t="s">
        <v>73</v>
      </c>
      <c r="Q75" s="658" t="s">
        <v>73</v>
      </c>
      <c r="R75" s="658" t="s">
        <v>73</v>
      </c>
      <c r="S75" s="659" t="s">
        <v>73</v>
      </c>
      <c r="T75" s="38">
        <v>3.4</v>
      </c>
      <c r="U75" s="33">
        <v>29.5</v>
      </c>
      <c r="V75" s="39"/>
      <c r="W75" s="80">
        <v>8.17</v>
      </c>
      <c r="X75" s="80"/>
      <c r="Y75" s="33">
        <v>26.9</v>
      </c>
      <c r="Z75" s="39"/>
      <c r="AA75" s="40"/>
      <c r="AB75" s="37" t="s">
        <v>73</v>
      </c>
      <c r="AC75" s="37" t="s">
        <v>73</v>
      </c>
      <c r="AD75" s="42" t="s">
        <v>73</v>
      </c>
      <c r="AE75" s="106" t="s">
        <v>73</v>
      </c>
      <c r="AF75" s="79" t="s">
        <v>73</v>
      </c>
      <c r="AG75" s="107" t="s">
        <v>73</v>
      </c>
      <c r="AH75" s="42" t="s">
        <v>73</v>
      </c>
      <c r="AI75" s="43" t="s">
        <v>73</v>
      </c>
      <c r="AJ75" s="44" t="s">
        <v>73</v>
      </c>
      <c r="AK75" s="37" t="s">
        <v>73</v>
      </c>
      <c r="AL75" s="37" t="s">
        <v>73</v>
      </c>
      <c r="AM75" s="37" t="s">
        <v>73</v>
      </c>
      <c r="AN75" s="37" t="s">
        <v>73</v>
      </c>
      <c r="AO75" s="37" t="s">
        <v>73</v>
      </c>
      <c r="AP75" s="37" t="s">
        <v>73</v>
      </c>
      <c r="AQ75" s="45" t="s">
        <v>73</v>
      </c>
      <c r="AR75" s="44" t="s">
        <v>73</v>
      </c>
      <c r="AS75" s="43" t="s">
        <v>73</v>
      </c>
      <c r="AT75" s="43" t="s">
        <v>73</v>
      </c>
      <c r="AU75" s="43" t="s">
        <v>73</v>
      </c>
      <c r="AV75" s="46" t="s">
        <v>73</v>
      </c>
      <c r="AW75" s="36" t="s">
        <v>73</v>
      </c>
      <c r="AX75" s="37" t="s">
        <v>73</v>
      </c>
      <c r="AY75" s="42" t="s">
        <v>73</v>
      </c>
      <c r="AZ75" s="37" t="s">
        <v>73</v>
      </c>
      <c r="BA75" s="37" t="s">
        <v>73</v>
      </c>
      <c r="BB75" s="37" t="s">
        <v>73</v>
      </c>
      <c r="BC75" s="114" t="s">
        <v>73</v>
      </c>
      <c r="BD75" s="37" t="s">
        <v>73</v>
      </c>
      <c r="BE75" s="37" t="s">
        <v>73</v>
      </c>
      <c r="BF75" s="37" t="s">
        <v>73</v>
      </c>
      <c r="BG75" s="37" t="s">
        <v>73</v>
      </c>
      <c r="BH75" s="42" t="s">
        <v>73</v>
      </c>
      <c r="BI75" s="37" t="s">
        <v>73</v>
      </c>
      <c r="BJ75" s="79" t="s">
        <v>73</v>
      </c>
      <c r="BK75" s="106" t="s">
        <v>73</v>
      </c>
      <c r="BL75" s="106" t="s">
        <v>73</v>
      </c>
      <c r="BM75" s="79" t="s">
        <v>73</v>
      </c>
      <c r="BN75" s="79" t="s">
        <v>73</v>
      </c>
      <c r="BO75" s="79" t="s">
        <v>73</v>
      </c>
      <c r="BP75" s="79" t="s">
        <v>73</v>
      </c>
      <c r="BQ75" s="106" t="s">
        <v>73</v>
      </c>
      <c r="BR75" s="79" t="s">
        <v>73</v>
      </c>
      <c r="BS75" s="79" t="s">
        <v>73</v>
      </c>
      <c r="BT75" s="79" t="s">
        <v>73</v>
      </c>
      <c r="BU75" s="107" t="s">
        <v>73</v>
      </c>
    </row>
    <row r="76" spans="1:73" customFormat="1" ht="14.25" customHeight="1" x14ac:dyDescent="0.45">
      <c r="A76" s="27">
        <v>2022</v>
      </c>
      <c r="B76" s="28">
        <v>11</v>
      </c>
      <c r="C76" s="28">
        <v>18</v>
      </c>
      <c r="D76" s="29">
        <v>0.41111111111111115</v>
      </c>
      <c r="E76" s="30">
        <v>25</v>
      </c>
      <c r="F76" s="31">
        <v>13.29149</v>
      </c>
      <c r="G76" s="32">
        <v>100.40034</v>
      </c>
      <c r="H76" s="33">
        <v>13.7</v>
      </c>
      <c r="I76" s="28">
        <v>3</v>
      </c>
      <c r="J76" s="34" t="s">
        <v>75</v>
      </c>
      <c r="K76" s="35">
        <v>6.5</v>
      </c>
      <c r="L76" s="654" t="s">
        <v>73</v>
      </c>
      <c r="M76" s="655" t="s">
        <v>73</v>
      </c>
      <c r="N76" s="656" t="s">
        <v>73</v>
      </c>
      <c r="O76" s="657" t="s">
        <v>73</v>
      </c>
      <c r="P76" s="655" t="s">
        <v>73</v>
      </c>
      <c r="Q76" s="658" t="s">
        <v>73</v>
      </c>
      <c r="R76" s="658" t="s">
        <v>73</v>
      </c>
      <c r="S76" s="659" t="s">
        <v>73</v>
      </c>
      <c r="T76" s="38"/>
      <c r="U76" s="33">
        <v>29.4</v>
      </c>
      <c r="V76" s="39"/>
      <c r="W76" s="80">
        <v>8.23</v>
      </c>
      <c r="X76" s="80"/>
      <c r="Y76" s="33">
        <v>27.9</v>
      </c>
      <c r="Z76" s="39"/>
      <c r="AA76" s="40"/>
      <c r="AB76" s="37" t="s">
        <v>73</v>
      </c>
      <c r="AC76" s="37" t="s">
        <v>73</v>
      </c>
      <c r="AD76" s="42" t="s">
        <v>73</v>
      </c>
      <c r="AE76" s="106" t="s">
        <v>73</v>
      </c>
      <c r="AF76" s="79" t="s">
        <v>73</v>
      </c>
      <c r="AG76" s="107" t="s">
        <v>73</v>
      </c>
      <c r="AH76" s="42" t="s">
        <v>73</v>
      </c>
      <c r="AI76" s="43" t="s">
        <v>73</v>
      </c>
      <c r="AJ76" s="44" t="s">
        <v>73</v>
      </c>
      <c r="AK76" s="37" t="s">
        <v>73</v>
      </c>
      <c r="AL76" s="37" t="s">
        <v>73</v>
      </c>
      <c r="AM76" s="37" t="s">
        <v>73</v>
      </c>
      <c r="AN76" s="37" t="s">
        <v>73</v>
      </c>
      <c r="AO76" s="37" t="s">
        <v>73</v>
      </c>
      <c r="AP76" s="37" t="s">
        <v>73</v>
      </c>
      <c r="AQ76" s="45" t="s">
        <v>73</v>
      </c>
      <c r="AR76" s="44" t="s">
        <v>73</v>
      </c>
      <c r="AS76" s="43" t="s">
        <v>73</v>
      </c>
      <c r="AT76" s="43" t="s">
        <v>73</v>
      </c>
      <c r="AU76" s="43" t="s">
        <v>73</v>
      </c>
      <c r="AV76" s="46" t="s">
        <v>73</v>
      </c>
      <c r="AW76" s="36" t="s">
        <v>73</v>
      </c>
      <c r="AX76" s="37" t="s">
        <v>73</v>
      </c>
      <c r="AY76" s="42" t="s">
        <v>73</v>
      </c>
      <c r="AZ76" s="37" t="s">
        <v>73</v>
      </c>
      <c r="BA76" s="37" t="s">
        <v>73</v>
      </c>
      <c r="BB76" s="37" t="s">
        <v>73</v>
      </c>
      <c r="BC76" s="114" t="s">
        <v>73</v>
      </c>
      <c r="BD76" s="37" t="s">
        <v>73</v>
      </c>
      <c r="BE76" s="37" t="s">
        <v>73</v>
      </c>
      <c r="BF76" s="37" t="s">
        <v>73</v>
      </c>
      <c r="BG76" s="37" t="s">
        <v>73</v>
      </c>
      <c r="BH76" s="42" t="s">
        <v>73</v>
      </c>
      <c r="BI76" s="37" t="s">
        <v>73</v>
      </c>
      <c r="BJ76" s="79" t="s">
        <v>73</v>
      </c>
      <c r="BK76" s="106" t="s">
        <v>73</v>
      </c>
      <c r="BL76" s="106" t="s">
        <v>73</v>
      </c>
      <c r="BM76" s="79" t="s">
        <v>73</v>
      </c>
      <c r="BN76" s="79" t="s">
        <v>73</v>
      </c>
      <c r="BO76" s="79" t="s">
        <v>73</v>
      </c>
      <c r="BP76" s="79" t="s">
        <v>73</v>
      </c>
      <c r="BQ76" s="106" t="s">
        <v>73</v>
      </c>
      <c r="BR76" s="79" t="s">
        <v>73</v>
      </c>
      <c r="BS76" s="79" t="s">
        <v>73</v>
      </c>
      <c r="BT76" s="79" t="s">
        <v>73</v>
      </c>
      <c r="BU76" s="107" t="s">
        <v>73</v>
      </c>
    </row>
    <row r="77" spans="1:73" customFormat="1" ht="14.25" customHeight="1" x14ac:dyDescent="0.45">
      <c r="A77" s="27">
        <v>2022</v>
      </c>
      <c r="B77" s="28">
        <v>11</v>
      </c>
      <c r="C77" s="28">
        <v>18</v>
      </c>
      <c r="D77" s="29">
        <v>0.41111111111111115</v>
      </c>
      <c r="E77" s="30">
        <v>25</v>
      </c>
      <c r="F77" s="31">
        <v>13.29149</v>
      </c>
      <c r="G77" s="32">
        <v>100.40034</v>
      </c>
      <c r="H77" s="33">
        <v>13.7</v>
      </c>
      <c r="I77" s="28">
        <v>3</v>
      </c>
      <c r="J77" s="34" t="s">
        <v>74</v>
      </c>
      <c r="K77" s="35">
        <v>12</v>
      </c>
      <c r="L77" s="654" t="s">
        <v>73</v>
      </c>
      <c r="M77" s="655" t="s">
        <v>73</v>
      </c>
      <c r="N77" s="656" t="s">
        <v>73</v>
      </c>
      <c r="O77" s="657" t="s">
        <v>73</v>
      </c>
      <c r="P77" s="655" t="s">
        <v>73</v>
      </c>
      <c r="Q77" s="658" t="s">
        <v>73</v>
      </c>
      <c r="R77" s="658" t="s">
        <v>73</v>
      </c>
      <c r="S77" s="659" t="s">
        <v>73</v>
      </c>
      <c r="T77" s="38"/>
      <c r="U77" s="33">
        <v>29.3</v>
      </c>
      <c r="V77" s="39"/>
      <c r="W77" s="80">
        <v>8</v>
      </c>
      <c r="X77" s="80"/>
      <c r="Y77" s="33">
        <v>28.6</v>
      </c>
      <c r="Z77" s="39"/>
      <c r="AA77" s="40"/>
      <c r="AB77" s="37" t="s">
        <v>73</v>
      </c>
      <c r="AC77" s="37" t="s">
        <v>73</v>
      </c>
      <c r="AD77" s="42" t="s">
        <v>73</v>
      </c>
      <c r="AE77" s="106" t="s">
        <v>73</v>
      </c>
      <c r="AF77" s="79" t="s">
        <v>73</v>
      </c>
      <c r="AG77" s="107" t="s">
        <v>73</v>
      </c>
      <c r="AH77" s="42" t="s">
        <v>73</v>
      </c>
      <c r="AI77" s="43" t="s">
        <v>73</v>
      </c>
      <c r="AJ77" s="44" t="s">
        <v>73</v>
      </c>
      <c r="AK77" s="37" t="s">
        <v>73</v>
      </c>
      <c r="AL77" s="37" t="s">
        <v>73</v>
      </c>
      <c r="AM77" s="37" t="s">
        <v>73</v>
      </c>
      <c r="AN77" s="37" t="s">
        <v>73</v>
      </c>
      <c r="AO77" s="37" t="s">
        <v>73</v>
      </c>
      <c r="AP77" s="37" t="s">
        <v>73</v>
      </c>
      <c r="AQ77" s="45" t="s">
        <v>73</v>
      </c>
      <c r="AR77" s="44" t="s">
        <v>73</v>
      </c>
      <c r="AS77" s="43" t="s">
        <v>73</v>
      </c>
      <c r="AT77" s="43" t="s">
        <v>73</v>
      </c>
      <c r="AU77" s="43" t="s">
        <v>73</v>
      </c>
      <c r="AV77" s="46" t="s">
        <v>73</v>
      </c>
      <c r="AW77" s="36" t="s">
        <v>73</v>
      </c>
      <c r="AX77" s="37" t="s">
        <v>73</v>
      </c>
      <c r="AY77" s="42" t="s">
        <v>73</v>
      </c>
      <c r="AZ77" s="37" t="s">
        <v>73</v>
      </c>
      <c r="BA77" s="37" t="s">
        <v>73</v>
      </c>
      <c r="BB77" s="37" t="s">
        <v>73</v>
      </c>
      <c r="BC77" s="114" t="s">
        <v>73</v>
      </c>
      <c r="BD77" s="37" t="s">
        <v>73</v>
      </c>
      <c r="BE77" s="37" t="s">
        <v>73</v>
      </c>
      <c r="BF77" s="37" t="s">
        <v>73</v>
      </c>
      <c r="BG77" s="37" t="s">
        <v>73</v>
      </c>
      <c r="BH77" s="42" t="s">
        <v>73</v>
      </c>
      <c r="BI77" s="37" t="s">
        <v>73</v>
      </c>
      <c r="BJ77" s="79" t="s">
        <v>73</v>
      </c>
      <c r="BK77" s="106" t="s">
        <v>73</v>
      </c>
      <c r="BL77" s="106" t="s">
        <v>73</v>
      </c>
      <c r="BM77" s="79" t="s">
        <v>73</v>
      </c>
      <c r="BN77" s="79" t="s">
        <v>73</v>
      </c>
      <c r="BO77" s="79" t="s">
        <v>73</v>
      </c>
      <c r="BP77" s="79" t="s">
        <v>73</v>
      </c>
      <c r="BQ77" s="106" t="s">
        <v>73</v>
      </c>
      <c r="BR77" s="79" t="s">
        <v>73</v>
      </c>
      <c r="BS77" s="79" t="s">
        <v>73</v>
      </c>
      <c r="BT77" s="79" t="s">
        <v>73</v>
      </c>
      <c r="BU77" s="107" t="s">
        <v>73</v>
      </c>
    </row>
    <row r="78" spans="1:73" customFormat="1" ht="14.25" customHeight="1" x14ac:dyDescent="0.45">
      <c r="A78" s="27">
        <v>2022</v>
      </c>
      <c r="B78" s="28">
        <v>11</v>
      </c>
      <c r="C78" s="28">
        <v>18</v>
      </c>
      <c r="D78" s="49">
        <v>0.43055555555555558</v>
      </c>
      <c r="E78" s="30">
        <v>26</v>
      </c>
      <c r="F78" s="31">
        <v>13.24615</v>
      </c>
      <c r="G78" s="32">
        <v>100.4</v>
      </c>
      <c r="H78" s="33">
        <v>16</v>
      </c>
      <c r="I78" s="28">
        <v>3</v>
      </c>
      <c r="J78" s="34" t="s">
        <v>72</v>
      </c>
      <c r="K78" s="35">
        <v>1</v>
      </c>
      <c r="L78" s="654" t="s">
        <v>73</v>
      </c>
      <c r="M78" s="655" t="s">
        <v>73</v>
      </c>
      <c r="N78" s="656" t="s">
        <v>73</v>
      </c>
      <c r="O78" s="657" t="s">
        <v>73</v>
      </c>
      <c r="P78" s="655" t="s">
        <v>73</v>
      </c>
      <c r="Q78" s="658" t="s">
        <v>73</v>
      </c>
      <c r="R78" s="658" t="s">
        <v>73</v>
      </c>
      <c r="S78" s="659" t="s">
        <v>73</v>
      </c>
      <c r="T78" s="38">
        <v>4.7</v>
      </c>
      <c r="U78" s="33">
        <v>29.3</v>
      </c>
      <c r="V78" s="39">
        <v>29.331</v>
      </c>
      <c r="W78" s="80">
        <v>8.15</v>
      </c>
      <c r="X78" s="80"/>
      <c r="Y78" s="33">
        <v>27.9</v>
      </c>
      <c r="Z78" s="39">
        <v>28.619</v>
      </c>
      <c r="AA78" s="40">
        <v>7.49</v>
      </c>
      <c r="AB78" s="37">
        <v>6.4489999999999998</v>
      </c>
      <c r="AC78" s="37">
        <f t="shared" ref="AC78:AC80" si="14">AB78*$AB$1+$AC$1</f>
        <v>6.8685723378835633</v>
      </c>
      <c r="AD78" s="42">
        <v>8.6</v>
      </c>
      <c r="AE78" s="106">
        <v>0.27534825000000002</v>
      </c>
      <c r="AF78" s="79" t="s">
        <v>73</v>
      </c>
      <c r="AG78" s="107" t="s">
        <v>73</v>
      </c>
      <c r="AH78" s="42">
        <v>2112.285007729035</v>
      </c>
      <c r="AI78" s="43">
        <v>8.1485717740162187</v>
      </c>
      <c r="AJ78" s="44">
        <v>8.0831174481068242</v>
      </c>
      <c r="AK78" s="37">
        <v>346.58070947831345</v>
      </c>
      <c r="AL78" s="37">
        <v>1599.3428753206931</v>
      </c>
      <c r="AM78" s="37">
        <v>209.60760627928084</v>
      </c>
      <c r="AN78" s="37">
        <v>9.1193573187717174</v>
      </c>
      <c r="AO78" s="37">
        <v>5.3746642048911388</v>
      </c>
      <c r="AP78" s="37">
        <v>3.5289374656374863</v>
      </c>
      <c r="AQ78" s="45">
        <f t="shared" ref="AQ78:AQ80" si="15">SUM(AL78:AN78)</f>
        <v>1818.0698389187457</v>
      </c>
      <c r="AR78" s="44">
        <v>0.19400000000000001</v>
      </c>
      <c r="AS78" s="43">
        <v>21.324000000000002</v>
      </c>
      <c r="AT78" s="43">
        <v>0.214</v>
      </c>
      <c r="AU78" s="43">
        <v>2.141</v>
      </c>
      <c r="AV78" s="46">
        <v>0.999</v>
      </c>
      <c r="AW78" s="36" t="s">
        <v>73</v>
      </c>
      <c r="AX78" s="37" t="s">
        <v>73</v>
      </c>
      <c r="AY78" s="42" t="s">
        <v>73</v>
      </c>
      <c r="AZ78" s="37" t="s">
        <v>73</v>
      </c>
      <c r="BA78" s="37" t="s">
        <v>73</v>
      </c>
      <c r="BB78" s="37" t="s">
        <v>73</v>
      </c>
      <c r="BC78" s="114" t="s">
        <v>73</v>
      </c>
      <c r="BD78" s="37" t="s">
        <v>73</v>
      </c>
      <c r="BE78" s="37" t="s">
        <v>73</v>
      </c>
      <c r="BF78" s="37" t="s">
        <v>73</v>
      </c>
      <c r="BG78" s="37" t="s">
        <v>73</v>
      </c>
      <c r="BH78" s="42" t="s">
        <v>73</v>
      </c>
      <c r="BI78" s="37" t="s">
        <v>73</v>
      </c>
      <c r="BJ78" s="79" t="s">
        <v>73</v>
      </c>
      <c r="BK78" s="106" t="s">
        <v>73</v>
      </c>
      <c r="BL78" s="106" t="s">
        <v>73</v>
      </c>
      <c r="BM78" s="79" t="s">
        <v>73</v>
      </c>
      <c r="BN78" s="79" t="s">
        <v>73</v>
      </c>
      <c r="BO78" s="79" t="s">
        <v>73</v>
      </c>
      <c r="BP78" s="79" t="s">
        <v>73</v>
      </c>
      <c r="BQ78" s="106" t="s">
        <v>73</v>
      </c>
      <c r="BR78" s="79" t="s">
        <v>73</v>
      </c>
      <c r="BS78" s="79" t="s">
        <v>73</v>
      </c>
      <c r="BT78" s="79" t="s">
        <v>73</v>
      </c>
      <c r="BU78" s="107" t="s">
        <v>73</v>
      </c>
    </row>
    <row r="79" spans="1:73" customFormat="1" ht="14.25" customHeight="1" x14ac:dyDescent="0.45">
      <c r="A79" s="27">
        <v>2022</v>
      </c>
      <c r="B79" s="28">
        <v>11</v>
      </c>
      <c r="C79" s="28">
        <v>18</v>
      </c>
      <c r="D79" s="49">
        <v>0.43055555555555558</v>
      </c>
      <c r="E79" s="30">
        <v>26</v>
      </c>
      <c r="F79" s="31">
        <v>13.24615</v>
      </c>
      <c r="G79" s="32">
        <v>100.4</v>
      </c>
      <c r="H79" s="33">
        <v>16</v>
      </c>
      <c r="I79" s="28">
        <v>3</v>
      </c>
      <c r="J79" s="34" t="s">
        <v>75</v>
      </c>
      <c r="K79" s="35">
        <v>8</v>
      </c>
      <c r="L79" s="654" t="s">
        <v>73</v>
      </c>
      <c r="M79" s="655" t="s">
        <v>73</v>
      </c>
      <c r="N79" s="656" t="s">
        <v>73</v>
      </c>
      <c r="O79" s="657" t="s">
        <v>73</v>
      </c>
      <c r="P79" s="655" t="s">
        <v>73</v>
      </c>
      <c r="Q79" s="658" t="s">
        <v>73</v>
      </c>
      <c r="R79" s="658" t="s">
        <v>73</v>
      </c>
      <c r="S79" s="659" t="s">
        <v>73</v>
      </c>
      <c r="T79" s="38"/>
      <c r="U79" s="33">
        <v>28.7</v>
      </c>
      <c r="V79" s="39">
        <v>28.695</v>
      </c>
      <c r="W79" s="80">
        <v>7.76</v>
      </c>
      <c r="X79" s="80"/>
      <c r="Y79" s="33">
        <v>30</v>
      </c>
      <c r="Z79" s="39">
        <v>31.158000000000001</v>
      </c>
      <c r="AA79" s="40">
        <v>3.4950000000000001</v>
      </c>
      <c r="AB79" s="37">
        <v>2.1819999999999999</v>
      </c>
      <c r="AC79" s="37">
        <f t="shared" si="14"/>
        <v>3.3598205995318979</v>
      </c>
      <c r="AD79" s="42">
        <v>8</v>
      </c>
      <c r="AE79" s="106" t="s">
        <v>73</v>
      </c>
      <c r="AF79" s="79" t="s">
        <v>73</v>
      </c>
      <c r="AG79" s="107" t="s">
        <v>73</v>
      </c>
      <c r="AH79" s="42">
        <v>2097.7925052584337</v>
      </c>
      <c r="AI79" s="43">
        <v>7.8028310193238433</v>
      </c>
      <c r="AJ79" s="44">
        <v>7.749875782134481</v>
      </c>
      <c r="AK79" s="37">
        <v>830.66356436756018</v>
      </c>
      <c r="AL79" s="37">
        <v>1813.3380091502797</v>
      </c>
      <c r="AM79" s="37">
        <v>115.11567376397801</v>
      </c>
      <c r="AN79" s="37">
        <v>21.906220361708836</v>
      </c>
      <c r="AO79" s="37">
        <v>2.8811165121018405</v>
      </c>
      <c r="AP79" s="37">
        <v>1.9042889409542816</v>
      </c>
      <c r="AQ79" s="45">
        <f t="shared" si="15"/>
        <v>1950.3599032759666</v>
      </c>
      <c r="AR79" s="44">
        <v>0.45200000000000001</v>
      </c>
      <c r="AS79" s="43">
        <v>35.956000000000003</v>
      </c>
      <c r="AT79" s="43">
        <v>4.2110000000000003</v>
      </c>
      <c r="AU79" s="43">
        <v>3.2829999999999999</v>
      </c>
      <c r="AV79" s="46">
        <v>4.5679999999999996</v>
      </c>
      <c r="AW79" s="36" t="s">
        <v>73</v>
      </c>
      <c r="AX79" s="37" t="s">
        <v>73</v>
      </c>
      <c r="AY79" s="42" t="s">
        <v>73</v>
      </c>
      <c r="AZ79" s="37" t="s">
        <v>73</v>
      </c>
      <c r="BA79" s="37" t="s">
        <v>73</v>
      </c>
      <c r="BB79" s="37" t="s">
        <v>73</v>
      </c>
      <c r="BC79" s="114" t="s">
        <v>73</v>
      </c>
      <c r="BD79" s="37" t="s">
        <v>73</v>
      </c>
      <c r="BE79" s="37" t="s">
        <v>73</v>
      </c>
      <c r="BF79" s="37" t="s">
        <v>73</v>
      </c>
      <c r="BG79" s="37" t="s">
        <v>73</v>
      </c>
      <c r="BH79" s="42" t="s">
        <v>73</v>
      </c>
      <c r="BI79" s="37" t="s">
        <v>73</v>
      </c>
      <c r="BJ79" s="79" t="s">
        <v>73</v>
      </c>
      <c r="BK79" s="106" t="s">
        <v>73</v>
      </c>
      <c r="BL79" s="106" t="s">
        <v>73</v>
      </c>
      <c r="BM79" s="79" t="s">
        <v>73</v>
      </c>
      <c r="BN79" s="79" t="s">
        <v>73</v>
      </c>
      <c r="BO79" s="79" t="s">
        <v>73</v>
      </c>
      <c r="BP79" s="79" t="s">
        <v>73</v>
      </c>
      <c r="BQ79" s="106" t="s">
        <v>73</v>
      </c>
      <c r="BR79" s="79" t="s">
        <v>73</v>
      </c>
      <c r="BS79" s="79" t="s">
        <v>73</v>
      </c>
      <c r="BT79" s="79" t="s">
        <v>73</v>
      </c>
      <c r="BU79" s="107" t="s">
        <v>73</v>
      </c>
    </row>
    <row r="80" spans="1:73" customFormat="1" ht="14.25" customHeight="1" x14ac:dyDescent="0.45">
      <c r="A80" s="27">
        <v>2022</v>
      </c>
      <c r="B80" s="28">
        <v>11</v>
      </c>
      <c r="C80" s="28">
        <v>18</v>
      </c>
      <c r="D80" s="49">
        <v>0.43055555555555558</v>
      </c>
      <c r="E80" s="30">
        <v>26</v>
      </c>
      <c r="F80" s="31">
        <v>13.24615</v>
      </c>
      <c r="G80" s="32">
        <v>100.4</v>
      </c>
      <c r="H80" s="33">
        <v>16</v>
      </c>
      <c r="I80" s="28">
        <v>3</v>
      </c>
      <c r="J80" s="34" t="s">
        <v>74</v>
      </c>
      <c r="K80" s="35">
        <v>15</v>
      </c>
      <c r="L80" s="654" t="s">
        <v>73</v>
      </c>
      <c r="M80" s="655" t="s">
        <v>73</v>
      </c>
      <c r="N80" s="656" t="s">
        <v>73</v>
      </c>
      <c r="O80" s="657" t="s">
        <v>73</v>
      </c>
      <c r="P80" s="655" t="s">
        <v>73</v>
      </c>
      <c r="Q80" s="658" t="s">
        <v>73</v>
      </c>
      <c r="R80" s="658" t="s">
        <v>73</v>
      </c>
      <c r="S80" s="659" t="s">
        <v>73</v>
      </c>
      <c r="T80" s="38"/>
      <c r="U80" s="33">
        <v>28.8</v>
      </c>
      <c r="V80" s="39">
        <v>28.689</v>
      </c>
      <c r="W80" s="80">
        <v>7.76</v>
      </c>
      <c r="X80" s="80"/>
      <c r="Y80" s="33">
        <v>30</v>
      </c>
      <c r="Z80" s="39">
        <v>31.184999999999999</v>
      </c>
      <c r="AA80" s="40">
        <v>3.08</v>
      </c>
      <c r="AB80" s="37">
        <v>2.1219999999999999</v>
      </c>
      <c r="AC80" s="37">
        <f t="shared" si="14"/>
        <v>3.310482632739983</v>
      </c>
      <c r="AD80" s="42">
        <v>9</v>
      </c>
      <c r="AE80" s="106" t="s">
        <v>73</v>
      </c>
      <c r="AF80" s="79" t="s">
        <v>73</v>
      </c>
      <c r="AG80" s="107" t="s">
        <v>73</v>
      </c>
      <c r="AH80" s="42">
        <v>2106.9231043960576</v>
      </c>
      <c r="AI80" s="43">
        <v>7.7878481063501859</v>
      </c>
      <c r="AJ80" s="44">
        <v>7.734937714803892</v>
      </c>
      <c r="AK80" s="37">
        <v>866.76204263525199</v>
      </c>
      <c r="AL80" s="37">
        <v>1829.5907682704665</v>
      </c>
      <c r="AM80" s="37">
        <v>112.32300332071573</v>
      </c>
      <c r="AN80" s="37">
        <v>22.858348526958977</v>
      </c>
      <c r="AO80" s="37">
        <v>2.8079066983611236</v>
      </c>
      <c r="AP80" s="37">
        <v>1.8561584276211303</v>
      </c>
      <c r="AQ80" s="45">
        <f t="shared" si="15"/>
        <v>1964.7721201181412</v>
      </c>
      <c r="AR80" s="44">
        <v>0.45200000000000001</v>
      </c>
      <c r="AS80" s="43">
        <v>42.826999999999998</v>
      </c>
      <c r="AT80" s="43">
        <v>5.8529999999999998</v>
      </c>
      <c r="AU80" s="43">
        <v>2.9980000000000002</v>
      </c>
      <c r="AV80" s="46">
        <v>5.1390000000000002</v>
      </c>
      <c r="AW80" s="36" t="s">
        <v>73</v>
      </c>
      <c r="AX80" s="37" t="s">
        <v>73</v>
      </c>
      <c r="AY80" s="42" t="s">
        <v>73</v>
      </c>
      <c r="AZ80" s="37" t="s">
        <v>73</v>
      </c>
      <c r="BA80" s="37" t="s">
        <v>73</v>
      </c>
      <c r="BB80" s="37" t="s">
        <v>73</v>
      </c>
      <c r="BC80" s="114" t="s">
        <v>73</v>
      </c>
      <c r="BD80" s="37" t="s">
        <v>73</v>
      </c>
      <c r="BE80" s="37" t="s">
        <v>73</v>
      </c>
      <c r="BF80" s="37" t="s">
        <v>73</v>
      </c>
      <c r="BG80" s="37" t="s">
        <v>73</v>
      </c>
      <c r="BH80" s="42" t="s">
        <v>73</v>
      </c>
      <c r="BI80" s="37" t="s">
        <v>73</v>
      </c>
      <c r="BJ80" s="79" t="s">
        <v>73</v>
      </c>
      <c r="BK80" s="106" t="s">
        <v>73</v>
      </c>
      <c r="BL80" s="106" t="s">
        <v>73</v>
      </c>
      <c r="BM80" s="79" t="s">
        <v>73</v>
      </c>
      <c r="BN80" s="79" t="s">
        <v>73</v>
      </c>
      <c r="BO80" s="79" t="s">
        <v>73</v>
      </c>
      <c r="BP80" s="79" t="s">
        <v>73</v>
      </c>
      <c r="BQ80" s="106" t="s">
        <v>73</v>
      </c>
      <c r="BR80" s="79" t="s">
        <v>73</v>
      </c>
      <c r="BS80" s="79" t="s">
        <v>73</v>
      </c>
      <c r="BT80" s="79" t="s">
        <v>73</v>
      </c>
      <c r="BU80" s="107" t="s">
        <v>73</v>
      </c>
    </row>
    <row r="81" spans="1:73" customFormat="1" ht="14.25" customHeight="1" x14ac:dyDescent="0.45">
      <c r="A81" s="27">
        <v>2022</v>
      </c>
      <c r="B81" s="28">
        <v>11</v>
      </c>
      <c r="C81" s="28">
        <v>18</v>
      </c>
      <c r="D81" s="29">
        <v>0.45555555555555555</v>
      </c>
      <c r="E81" s="30">
        <v>27</v>
      </c>
      <c r="F81" s="31">
        <v>13.182309999999999</v>
      </c>
      <c r="G81" s="32">
        <v>100.39834999999999</v>
      </c>
      <c r="H81" s="33">
        <v>17.7</v>
      </c>
      <c r="I81" s="28">
        <v>3</v>
      </c>
      <c r="J81" s="34" t="s">
        <v>72</v>
      </c>
      <c r="K81" s="35">
        <v>1</v>
      </c>
      <c r="L81" s="654" t="s">
        <v>73</v>
      </c>
      <c r="M81" s="655" t="s">
        <v>73</v>
      </c>
      <c r="N81" s="656" t="s">
        <v>73</v>
      </c>
      <c r="O81" s="657" t="s">
        <v>73</v>
      </c>
      <c r="P81" s="655" t="s">
        <v>73</v>
      </c>
      <c r="Q81" s="658" t="s">
        <v>73</v>
      </c>
      <c r="R81" s="658" t="s">
        <v>73</v>
      </c>
      <c r="S81" s="659" t="s">
        <v>73</v>
      </c>
      <c r="T81" s="38">
        <v>8.8000000000000007</v>
      </c>
      <c r="U81" s="33">
        <v>29.3</v>
      </c>
      <c r="V81" s="39"/>
      <c r="W81" s="80">
        <v>8.06</v>
      </c>
      <c r="X81" s="80"/>
      <c r="Y81" s="33">
        <v>28.6</v>
      </c>
      <c r="Z81" s="39"/>
      <c r="AA81" s="40"/>
      <c r="AB81" s="37" t="s">
        <v>73</v>
      </c>
      <c r="AC81" s="37" t="s">
        <v>73</v>
      </c>
      <c r="AD81" s="42" t="s">
        <v>73</v>
      </c>
      <c r="AE81" s="106" t="s">
        <v>73</v>
      </c>
      <c r="AF81" s="79" t="s">
        <v>73</v>
      </c>
      <c r="AG81" s="107" t="s">
        <v>73</v>
      </c>
      <c r="AH81" s="42" t="s">
        <v>73</v>
      </c>
      <c r="AI81" s="43" t="s">
        <v>73</v>
      </c>
      <c r="AJ81" s="44" t="s">
        <v>73</v>
      </c>
      <c r="AK81" s="37" t="s">
        <v>73</v>
      </c>
      <c r="AL81" s="37" t="s">
        <v>73</v>
      </c>
      <c r="AM81" s="37" t="s">
        <v>73</v>
      </c>
      <c r="AN81" s="37" t="s">
        <v>73</v>
      </c>
      <c r="AO81" s="37" t="s">
        <v>73</v>
      </c>
      <c r="AP81" s="37" t="s">
        <v>73</v>
      </c>
      <c r="AQ81" s="45" t="s">
        <v>73</v>
      </c>
      <c r="AR81" s="44" t="s">
        <v>73</v>
      </c>
      <c r="AS81" s="43" t="s">
        <v>73</v>
      </c>
      <c r="AT81" s="43" t="s">
        <v>73</v>
      </c>
      <c r="AU81" s="43" t="s">
        <v>73</v>
      </c>
      <c r="AV81" s="46" t="s">
        <v>73</v>
      </c>
      <c r="AW81" s="36" t="s">
        <v>73</v>
      </c>
      <c r="AX81" s="37" t="s">
        <v>73</v>
      </c>
      <c r="AY81" s="42" t="s">
        <v>73</v>
      </c>
      <c r="AZ81" s="37" t="s">
        <v>73</v>
      </c>
      <c r="BA81" s="37" t="s">
        <v>73</v>
      </c>
      <c r="BB81" s="37" t="s">
        <v>73</v>
      </c>
      <c r="BC81" s="114" t="s">
        <v>73</v>
      </c>
      <c r="BD81" s="37" t="s">
        <v>73</v>
      </c>
      <c r="BE81" s="37" t="s">
        <v>73</v>
      </c>
      <c r="BF81" s="37" t="s">
        <v>73</v>
      </c>
      <c r="BG81" s="37" t="s">
        <v>73</v>
      </c>
      <c r="BH81" s="42" t="s">
        <v>73</v>
      </c>
      <c r="BI81" s="37" t="s">
        <v>73</v>
      </c>
      <c r="BJ81" s="79" t="s">
        <v>73</v>
      </c>
      <c r="BK81" s="106" t="s">
        <v>73</v>
      </c>
      <c r="BL81" s="106" t="s">
        <v>73</v>
      </c>
      <c r="BM81" s="79" t="s">
        <v>73</v>
      </c>
      <c r="BN81" s="79" t="s">
        <v>73</v>
      </c>
      <c r="BO81" s="79" t="s">
        <v>73</v>
      </c>
      <c r="BP81" s="79" t="s">
        <v>73</v>
      </c>
      <c r="BQ81" s="106" t="s">
        <v>73</v>
      </c>
      <c r="BR81" s="79" t="s">
        <v>73</v>
      </c>
      <c r="BS81" s="79" t="s">
        <v>73</v>
      </c>
      <c r="BT81" s="79" t="s">
        <v>73</v>
      </c>
      <c r="BU81" s="107" t="s">
        <v>73</v>
      </c>
    </row>
    <row r="82" spans="1:73" customFormat="1" ht="14.25" customHeight="1" x14ac:dyDescent="0.45">
      <c r="A82" s="27">
        <v>2022</v>
      </c>
      <c r="B82" s="28">
        <v>11</v>
      </c>
      <c r="C82" s="28">
        <v>18</v>
      </c>
      <c r="D82" s="29">
        <v>0.45555555555555555</v>
      </c>
      <c r="E82" s="30">
        <v>27</v>
      </c>
      <c r="F82" s="31">
        <v>13.182309999999999</v>
      </c>
      <c r="G82" s="32">
        <v>100.39834999999999</v>
      </c>
      <c r="H82" s="33">
        <v>17.7</v>
      </c>
      <c r="I82" s="28">
        <v>3</v>
      </c>
      <c r="J82" s="34" t="s">
        <v>75</v>
      </c>
      <c r="K82" s="35">
        <v>8</v>
      </c>
      <c r="L82" s="654" t="s">
        <v>73</v>
      </c>
      <c r="M82" s="655" t="s">
        <v>73</v>
      </c>
      <c r="N82" s="656" t="s">
        <v>73</v>
      </c>
      <c r="O82" s="657" t="s">
        <v>73</v>
      </c>
      <c r="P82" s="655" t="s">
        <v>73</v>
      </c>
      <c r="Q82" s="658" t="s">
        <v>73</v>
      </c>
      <c r="R82" s="658" t="s">
        <v>73</v>
      </c>
      <c r="S82" s="659" t="s">
        <v>73</v>
      </c>
      <c r="T82" s="38"/>
      <c r="U82" s="33">
        <v>28.9</v>
      </c>
      <c r="V82" s="39"/>
      <c r="W82" s="80">
        <v>8.08</v>
      </c>
      <c r="X82" s="80"/>
      <c r="Y82" s="33">
        <v>29.2</v>
      </c>
      <c r="Z82" s="39"/>
      <c r="AA82" s="40"/>
      <c r="AB82" s="37" t="s">
        <v>73</v>
      </c>
      <c r="AC82" s="37" t="s">
        <v>73</v>
      </c>
      <c r="AD82" s="42" t="s">
        <v>73</v>
      </c>
      <c r="AE82" s="106" t="s">
        <v>73</v>
      </c>
      <c r="AF82" s="79" t="s">
        <v>73</v>
      </c>
      <c r="AG82" s="107" t="s">
        <v>73</v>
      </c>
      <c r="AH82" s="42" t="s">
        <v>73</v>
      </c>
      <c r="AI82" s="43" t="s">
        <v>73</v>
      </c>
      <c r="AJ82" s="44" t="s">
        <v>73</v>
      </c>
      <c r="AK82" s="37" t="s">
        <v>73</v>
      </c>
      <c r="AL82" s="37" t="s">
        <v>73</v>
      </c>
      <c r="AM82" s="37" t="s">
        <v>73</v>
      </c>
      <c r="AN82" s="37" t="s">
        <v>73</v>
      </c>
      <c r="AO82" s="37" t="s">
        <v>73</v>
      </c>
      <c r="AP82" s="37" t="s">
        <v>73</v>
      </c>
      <c r="AQ82" s="45" t="s">
        <v>73</v>
      </c>
      <c r="AR82" s="44" t="s">
        <v>73</v>
      </c>
      <c r="AS82" s="43" t="s">
        <v>73</v>
      </c>
      <c r="AT82" s="43" t="s">
        <v>73</v>
      </c>
      <c r="AU82" s="43" t="s">
        <v>73</v>
      </c>
      <c r="AV82" s="46" t="s">
        <v>73</v>
      </c>
      <c r="AW82" s="36" t="s">
        <v>73</v>
      </c>
      <c r="AX82" s="37" t="s">
        <v>73</v>
      </c>
      <c r="AY82" s="42" t="s">
        <v>73</v>
      </c>
      <c r="AZ82" s="37" t="s">
        <v>73</v>
      </c>
      <c r="BA82" s="37" t="s">
        <v>73</v>
      </c>
      <c r="BB82" s="37" t="s">
        <v>73</v>
      </c>
      <c r="BC82" s="114" t="s">
        <v>73</v>
      </c>
      <c r="BD82" s="37" t="s">
        <v>73</v>
      </c>
      <c r="BE82" s="37" t="s">
        <v>73</v>
      </c>
      <c r="BF82" s="37" t="s">
        <v>73</v>
      </c>
      <c r="BG82" s="37" t="s">
        <v>73</v>
      </c>
      <c r="BH82" s="42" t="s">
        <v>73</v>
      </c>
      <c r="BI82" s="37" t="s">
        <v>73</v>
      </c>
      <c r="BJ82" s="79" t="s">
        <v>73</v>
      </c>
      <c r="BK82" s="106" t="s">
        <v>73</v>
      </c>
      <c r="BL82" s="106" t="s">
        <v>73</v>
      </c>
      <c r="BM82" s="79" t="s">
        <v>73</v>
      </c>
      <c r="BN82" s="79" t="s">
        <v>73</v>
      </c>
      <c r="BO82" s="79" t="s">
        <v>73</v>
      </c>
      <c r="BP82" s="79" t="s">
        <v>73</v>
      </c>
      <c r="BQ82" s="106" t="s">
        <v>73</v>
      </c>
      <c r="BR82" s="79" t="s">
        <v>73</v>
      </c>
      <c r="BS82" s="79" t="s">
        <v>73</v>
      </c>
      <c r="BT82" s="79" t="s">
        <v>73</v>
      </c>
      <c r="BU82" s="107" t="s">
        <v>73</v>
      </c>
    </row>
    <row r="83" spans="1:73" customFormat="1" ht="14.25" customHeight="1" x14ac:dyDescent="0.45">
      <c r="A83" s="27">
        <v>2022</v>
      </c>
      <c r="B83" s="28">
        <v>11</v>
      </c>
      <c r="C83" s="28">
        <v>18</v>
      </c>
      <c r="D83" s="29">
        <v>0.45555555555555555</v>
      </c>
      <c r="E83" s="30">
        <v>27</v>
      </c>
      <c r="F83" s="31">
        <v>13.182309999999999</v>
      </c>
      <c r="G83" s="32">
        <v>100.39834999999999</v>
      </c>
      <c r="H83" s="33">
        <v>17.7</v>
      </c>
      <c r="I83" s="28">
        <v>3</v>
      </c>
      <c r="J83" s="34" t="s">
        <v>74</v>
      </c>
      <c r="K83" s="35">
        <v>16</v>
      </c>
      <c r="L83" s="654" t="s">
        <v>73</v>
      </c>
      <c r="M83" s="655" t="s">
        <v>73</v>
      </c>
      <c r="N83" s="656" t="s">
        <v>73</v>
      </c>
      <c r="O83" s="657" t="s">
        <v>73</v>
      </c>
      <c r="P83" s="655" t="s">
        <v>73</v>
      </c>
      <c r="Q83" s="658" t="s">
        <v>73</v>
      </c>
      <c r="R83" s="658" t="s">
        <v>73</v>
      </c>
      <c r="S83" s="659" t="s">
        <v>73</v>
      </c>
      <c r="T83" s="38"/>
      <c r="U83" s="33">
        <v>28.7</v>
      </c>
      <c r="V83" s="39"/>
      <c r="W83" s="80">
        <v>7.86</v>
      </c>
      <c r="X83" s="80"/>
      <c r="Y83" s="33">
        <v>30.5</v>
      </c>
      <c r="Z83" s="39"/>
      <c r="AA83" s="40"/>
      <c r="AB83" s="37" t="s">
        <v>73</v>
      </c>
      <c r="AC83" s="37" t="s">
        <v>73</v>
      </c>
      <c r="AD83" s="42" t="s">
        <v>73</v>
      </c>
      <c r="AE83" s="106" t="s">
        <v>73</v>
      </c>
      <c r="AF83" s="79" t="s">
        <v>73</v>
      </c>
      <c r="AG83" s="107" t="s">
        <v>73</v>
      </c>
      <c r="AH83" s="42" t="s">
        <v>73</v>
      </c>
      <c r="AI83" s="43" t="s">
        <v>73</v>
      </c>
      <c r="AJ83" s="44" t="s">
        <v>73</v>
      </c>
      <c r="AK83" s="37" t="s">
        <v>73</v>
      </c>
      <c r="AL83" s="37" t="s">
        <v>73</v>
      </c>
      <c r="AM83" s="37" t="s">
        <v>73</v>
      </c>
      <c r="AN83" s="37" t="s">
        <v>73</v>
      </c>
      <c r="AO83" s="37" t="s">
        <v>73</v>
      </c>
      <c r="AP83" s="37" t="s">
        <v>73</v>
      </c>
      <c r="AQ83" s="45" t="s">
        <v>73</v>
      </c>
      <c r="AR83" s="44" t="s">
        <v>73</v>
      </c>
      <c r="AS83" s="43" t="s">
        <v>73</v>
      </c>
      <c r="AT83" s="43" t="s">
        <v>73</v>
      </c>
      <c r="AU83" s="43" t="s">
        <v>73</v>
      </c>
      <c r="AV83" s="46" t="s">
        <v>73</v>
      </c>
      <c r="AW83" s="36" t="s">
        <v>73</v>
      </c>
      <c r="AX83" s="37" t="s">
        <v>73</v>
      </c>
      <c r="AY83" s="42" t="s">
        <v>73</v>
      </c>
      <c r="AZ83" s="37" t="s">
        <v>73</v>
      </c>
      <c r="BA83" s="37" t="s">
        <v>73</v>
      </c>
      <c r="BB83" s="37" t="s">
        <v>73</v>
      </c>
      <c r="BC83" s="114" t="s">
        <v>73</v>
      </c>
      <c r="BD83" s="37" t="s">
        <v>73</v>
      </c>
      <c r="BE83" s="37" t="s">
        <v>73</v>
      </c>
      <c r="BF83" s="37" t="s">
        <v>73</v>
      </c>
      <c r="BG83" s="37" t="s">
        <v>73</v>
      </c>
      <c r="BH83" s="42" t="s">
        <v>73</v>
      </c>
      <c r="BI83" s="37" t="s">
        <v>73</v>
      </c>
      <c r="BJ83" s="79" t="s">
        <v>73</v>
      </c>
      <c r="BK83" s="106" t="s">
        <v>73</v>
      </c>
      <c r="BL83" s="106" t="s">
        <v>73</v>
      </c>
      <c r="BM83" s="79" t="s">
        <v>73</v>
      </c>
      <c r="BN83" s="79" t="s">
        <v>73</v>
      </c>
      <c r="BO83" s="79" t="s">
        <v>73</v>
      </c>
      <c r="BP83" s="79" t="s">
        <v>73</v>
      </c>
      <c r="BQ83" s="106" t="s">
        <v>73</v>
      </c>
      <c r="BR83" s="79" t="s">
        <v>73</v>
      </c>
      <c r="BS83" s="79" t="s">
        <v>73</v>
      </c>
      <c r="BT83" s="79" t="s">
        <v>73</v>
      </c>
      <c r="BU83" s="107" t="s">
        <v>73</v>
      </c>
    </row>
    <row r="84" spans="1:73" customFormat="1" ht="14.25" customHeight="1" x14ac:dyDescent="0.45">
      <c r="A84" s="27">
        <v>2022</v>
      </c>
      <c r="B84" s="28">
        <v>11</v>
      </c>
      <c r="C84" s="28">
        <v>18</v>
      </c>
      <c r="D84" s="49">
        <v>0.47916666666666669</v>
      </c>
      <c r="E84" s="30">
        <v>28</v>
      </c>
      <c r="F84" s="31">
        <v>13.13316</v>
      </c>
      <c r="G84" s="32">
        <v>100.40112000000001</v>
      </c>
      <c r="H84" s="33">
        <v>19.600000000000001</v>
      </c>
      <c r="I84" s="28">
        <v>3</v>
      </c>
      <c r="J84" s="34" t="s">
        <v>72</v>
      </c>
      <c r="K84" s="35">
        <v>1</v>
      </c>
      <c r="L84" s="654" t="s">
        <v>73</v>
      </c>
      <c r="M84" s="655" t="s">
        <v>73</v>
      </c>
      <c r="N84" s="656" t="s">
        <v>73</v>
      </c>
      <c r="O84" s="657" t="s">
        <v>73</v>
      </c>
      <c r="P84" s="655" t="s">
        <v>73</v>
      </c>
      <c r="Q84" s="658" t="s">
        <v>73</v>
      </c>
      <c r="R84" s="658" t="s">
        <v>73</v>
      </c>
      <c r="S84" s="659" t="s">
        <v>73</v>
      </c>
      <c r="T84" s="38">
        <v>8</v>
      </c>
      <c r="U84" s="33">
        <v>29.3</v>
      </c>
      <c r="V84" s="39">
        <v>29.190999999999999</v>
      </c>
      <c r="W84" s="80">
        <v>8.1</v>
      </c>
      <c r="X84" s="80"/>
      <c r="Y84" s="33">
        <v>29.6</v>
      </c>
      <c r="Z84" s="39">
        <v>30.334</v>
      </c>
      <c r="AA84" s="40">
        <v>6.835</v>
      </c>
      <c r="AB84" s="37">
        <v>5.8520000000000003</v>
      </c>
      <c r="AC84" s="37">
        <f t="shared" ref="AC84:AC95" si="16">AB84*$AB$1+$AC$1</f>
        <v>6.3776595683040123</v>
      </c>
      <c r="AD84" s="42">
        <v>8.9499999999999993</v>
      </c>
      <c r="AE84" s="106">
        <v>5.2958249999999998E-2</v>
      </c>
      <c r="AF84" s="79" t="s">
        <v>73</v>
      </c>
      <c r="AG84" s="107" t="s">
        <v>73</v>
      </c>
      <c r="AH84" s="42">
        <v>2098.792493621967</v>
      </c>
      <c r="AI84" s="43">
        <v>8.0706443056346089</v>
      </c>
      <c r="AJ84" s="44">
        <v>8.0079281034016869</v>
      </c>
      <c r="AK84" s="37">
        <v>416.92314352808637</v>
      </c>
      <c r="AL84" s="37">
        <v>1636.0292715178634</v>
      </c>
      <c r="AM84" s="37">
        <v>187.53305487982325</v>
      </c>
      <c r="AN84" s="37">
        <v>10.912294011623064</v>
      </c>
      <c r="AO84" s="37">
        <v>4.7375415110210302</v>
      </c>
      <c r="AP84" s="37">
        <v>3.1280462897915555</v>
      </c>
      <c r="AQ84" s="45">
        <f t="shared" ref="AQ84:AQ95" si="17">SUM(AL84:AN84)</f>
        <v>1834.4746204093099</v>
      </c>
      <c r="AR84" s="44">
        <v>0.129</v>
      </c>
      <c r="AS84" s="43">
        <v>12.282</v>
      </c>
      <c r="AT84" s="43">
        <v>0.214</v>
      </c>
      <c r="AU84" s="43">
        <v>2.2839999999999998</v>
      </c>
      <c r="AV84" s="46">
        <v>1.2849999999999999</v>
      </c>
      <c r="AW84" s="36" t="s">
        <v>73</v>
      </c>
      <c r="AX84" s="37" t="s">
        <v>73</v>
      </c>
      <c r="AY84" s="42" t="s">
        <v>73</v>
      </c>
      <c r="AZ84" s="37" t="s">
        <v>73</v>
      </c>
      <c r="BA84" s="37" t="s">
        <v>73</v>
      </c>
      <c r="BB84" s="37" t="s">
        <v>73</v>
      </c>
      <c r="BC84" s="114" t="s">
        <v>73</v>
      </c>
      <c r="BD84" s="37" t="s">
        <v>73</v>
      </c>
      <c r="BE84" s="37" t="s">
        <v>73</v>
      </c>
      <c r="BF84" s="37" t="s">
        <v>73</v>
      </c>
      <c r="BG84" s="37" t="s">
        <v>73</v>
      </c>
      <c r="BH84" s="42" t="s">
        <v>73</v>
      </c>
      <c r="BI84" s="37" t="s">
        <v>73</v>
      </c>
      <c r="BJ84" s="79" t="s">
        <v>73</v>
      </c>
      <c r="BK84" s="106" t="s">
        <v>73</v>
      </c>
      <c r="BL84" s="106" t="s">
        <v>73</v>
      </c>
      <c r="BM84" s="79" t="s">
        <v>73</v>
      </c>
      <c r="BN84" s="79" t="s">
        <v>73</v>
      </c>
      <c r="BO84" s="79" t="s">
        <v>73</v>
      </c>
      <c r="BP84" s="79" t="s">
        <v>73</v>
      </c>
      <c r="BQ84" s="106" t="s">
        <v>73</v>
      </c>
      <c r="BR84" s="79" t="s">
        <v>73</v>
      </c>
      <c r="BS84" s="79" t="s">
        <v>73</v>
      </c>
      <c r="BT84" s="79" t="s">
        <v>73</v>
      </c>
      <c r="BU84" s="107" t="s">
        <v>73</v>
      </c>
    </row>
    <row r="85" spans="1:73" customFormat="1" ht="14.25" customHeight="1" x14ac:dyDescent="0.45">
      <c r="A85" s="27">
        <v>2022</v>
      </c>
      <c r="B85" s="28">
        <v>11</v>
      </c>
      <c r="C85" s="28">
        <v>18</v>
      </c>
      <c r="D85" s="49">
        <v>0.47916666666666669</v>
      </c>
      <c r="E85" s="30">
        <v>28</v>
      </c>
      <c r="F85" s="31">
        <v>13.13316</v>
      </c>
      <c r="G85" s="32">
        <v>100.40112000000001</v>
      </c>
      <c r="H85" s="33">
        <v>19.600000000000001</v>
      </c>
      <c r="I85" s="28">
        <v>3</v>
      </c>
      <c r="J85" s="34" t="s">
        <v>75</v>
      </c>
      <c r="K85" s="35">
        <v>9.5</v>
      </c>
      <c r="L85" s="654" t="s">
        <v>73</v>
      </c>
      <c r="M85" s="655" t="s">
        <v>73</v>
      </c>
      <c r="N85" s="656" t="s">
        <v>73</v>
      </c>
      <c r="O85" s="657" t="s">
        <v>73</v>
      </c>
      <c r="P85" s="655" t="s">
        <v>73</v>
      </c>
      <c r="Q85" s="658" t="s">
        <v>73</v>
      </c>
      <c r="R85" s="658" t="s">
        <v>73</v>
      </c>
      <c r="S85" s="659" t="s">
        <v>73</v>
      </c>
      <c r="T85" s="38"/>
      <c r="U85" s="33">
        <v>28.6</v>
      </c>
      <c r="V85" s="39">
        <v>28.623999999999999</v>
      </c>
      <c r="W85" s="80">
        <v>7.92</v>
      </c>
      <c r="X85" s="80"/>
      <c r="Y85" s="33">
        <v>30.8</v>
      </c>
      <c r="Z85" s="39">
        <v>31.451000000000001</v>
      </c>
      <c r="AA85" s="40">
        <v>4.5549999999999997</v>
      </c>
      <c r="AB85" s="37">
        <v>3.3940000000000001</v>
      </c>
      <c r="AC85" s="37">
        <f t="shared" si="16"/>
        <v>4.3564475287285749</v>
      </c>
      <c r="AD85" s="42">
        <v>9.8000000000000007</v>
      </c>
      <c r="AE85" s="106" t="s">
        <v>73</v>
      </c>
      <c r="AF85" s="79" t="s">
        <v>73</v>
      </c>
      <c r="AG85" s="107" t="s">
        <v>73</v>
      </c>
      <c r="AH85" s="42">
        <v>2122.4520764625413</v>
      </c>
      <c r="AI85" s="43">
        <v>7.89054544958557</v>
      </c>
      <c r="AJ85" s="44">
        <v>7.8374960378598635</v>
      </c>
      <c r="AK85" s="37">
        <v>664.85664299506413</v>
      </c>
      <c r="AL85" s="37">
        <v>1779.3644786798966</v>
      </c>
      <c r="AM85" s="37">
        <v>138.87698963968518</v>
      </c>
      <c r="AN85" s="37">
        <v>17.537183066917724</v>
      </c>
      <c r="AO85" s="37">
        <v>3.4658621537968828</v>
      </c>
      <c r="AP85" s="37">
        <v>2.2922585538488605</v>
      </c>
      <c r="AQ85" s="45">
        <f t="shared" si="17"/>
        <v>1935.7786513864996</v>
      </c>
      <c r="AR85" s="44">
        <v>0.129</v>
      </c>
      <c r="AS85" s="43">
        <v>34.496000000000002</v>
      </c>
      <c r="AT85" s="43">
        <v>4.6399999999999997</v>
      </c>
      <c r="AU85" s="43">
        <v>2.7120000000000002</v>
      </c>
      <c r="AV85" s="46">
        <v>2.0699999999999998</v>
      </c>
      <c r="AW85" s="36" t="s">
        <v>73</v>
      </c>
      <c r="AX85" s="37" t="s">
        <v>73</v>
      </c>
      <c r="AY85" s="42" t="s">
        <v>73</v>
      </c>
      <c r="AZ85" s="37" t="s">
        <v>73</v>
      </c>
      <c r="BA85" s="37" t="s">
        <v>73</v>
      </c>
      <c r="BB85" s="37" t="s">
        <v>73</v>
      </c>
      <c r="BC85" s="114" t="s">
        <v>73</v>
      </c>
      <c r="BD85" s="37" t="s">
        <v>73</v>
      </c>
      <c r="BE85" s="37" t="s">
        <v>73</v>
      </c>
      <c r="BF85" s="37" t="s">
        <v>73</v>
      </c>
      <c r="BG85" s="37" t="s">
        <v>73</v>
      </c>
      <c r="BH85" s="42" t="s">
        <v>73</v>
      </c>
      <c r="BI85" s="37" t="s">
        <v>73</v>
      </c>
      <c r="BJ85" s="79" t="s">
        <v>73</v>
      </c>
      <c r="BK85" s="106" t="s">
        <v>73</v>
      </c>
      <c r="BL85" s="106" t="s">
        <v>73</v>
      </c>
      <c r="BM85" s="79" t="s">
        <v>73</v>
      </c>
      <c r="BN85" s="79" t="s">
        <v>73</v>
      </c>
      <c r="BO85" s="79" t="s">
        <v>73</v>
      </c>
      <c r="BP85" s="79" t="s">
        <v>73</v>
      </c>
      <c r="BQ85" s="106" t="s">
        <v>73</v>
      </c>
      <c r="BR85" s="79" t="s">
        <v>73</v>
      </c>
      <c r="BS85" s="79" t="s">
        <v>73</v>
      </c>
      <c r="BT85" s="79" t="s">
        <v>73</v>
      </c>
      <c r="BU85" s="107" t="s">
        <v>73</v>
      </c>
    </row>
    <row r="86" spans="1:73" customFormat="1" ht="14.25" customHeight="1" x14ac:dyDescent="0.45">
      <c r="A86" s="27">
        <v>2022</v>
      </c>
      <c r="B86" s="28">
        <v>11</v>
      </c>
      <c r="C86" s="28">
        <v>18</v>
      </c>
      <c r="D86" s="49">
        <v>0.47916666666666669</v>
      </c>
      <c r="E86" s="30">
        <v>28</v>
      </c>
      <c r="F86" s="31">
        <v>13.13316</v>
      </c>
      <c r="G86" s="32">
        <v>100.40112000000001</v>
      </c>
      <c r="H86" s="33">
        <v>19.600000000000001</v>
      </c>
      <c r="I86" s="28">
        <v>3</v>
      </c>
      <c r="J86" s="34" t="s">
        <v>74</v>
      </c>
      <c r="K86" s="35">
        <v>18</v>
      </c>
      <c r="L86" s="654" t="s">
        <v>73</v>
      </c>
      <c r="M86" s="655" t="s">
        <v>73</v>
      </c>
      <c r="N86" s="656" t="s">
        <v>73</v>
      </c>
      <c r="O86" s="657" t="s">
        <v>73</v>
      </c>
      <c r="P86" s="655" t="s">
        <v>73</v>
      </c>
      <c r="Q86" s="658" t="s">
        <v>73</v>
      </c>
      <c r="R86" s="658" t="s">
        <v>73</v>
      </c>
      <c r="S86" s="659" t="s">
        <v>73</v>
      </c>
      <c r="T86" s="38"/>
      <c r="U86" s="33">
        <v>28.7</v>
      </c>
      <c r="V86" s="39">
        <v>28.620999999999999</v>
      </c>
      <c r="W86" s="80">
        <v>7.91</v>
      </c>
      <c r="X86" s="80"/>
      <c r="Y86" s="33">
        <v>30.7</v>
      </c>
      <c r="Z86" s="39">
        <v>31.462</v>
      </c>
      <c r="AA86" s="40">
        <v>4.03</v>
      </c>
      <c r="AB86" s="37">
        <v>3.3210000000000002</v>
      </c>
      <c r="AC86" s="37">
        <f t="shared" si="16"/>
        <v>4.2964196691317449</v>
      </c>
      <c r="AD86" s="42">
        <v>14.15</v>
      </c>
      <c r="AE86" s="106" t="s">
        <v>73</v>
      </c>
      <c r="AF86" s="79" t="s">
        <v>73</v>
      </c>
      <c r="AG86" s="107" t="s">
        <v>73</v>
      </c>
      <c r="AH86" s="42">
        <v>2119.3234507347693</v>
      </c>
      <c r="AI86" s="43">
        <v>7.8748239113333867</v>
      </c>
      <c r="AJ86" s="44">
        <v>7.8216962662162048</v>
      </c>
      <c r="AK86" s="37">
        <v>691.80549898902575</v>
      </c>
      <c r="AL86" s="37">
        <v>1786.789877281785</v>
      </c>
      <c r="AM86" s="37">
        <v>134.57122704212506</v>
      </c>
      <c r="AN86" s="37">
        <v>18.248309642626431</v>
      </c>
      <c r="AO86" s="37">
        <v>3.354249106249799</v>
      </c>
      <c r="AP86" s="37">
        <v>2.2186988949788242</v>
      </c>
      <c r="AQ86" s="45">
        <f t="shared" si="17"/>
        <v>1939.6094139665365</v>
      </c>
      <c r="AR86" s="44">
        <v>0.32300000000000001</v>
      </c>
      <c r="AS86" s="43">
        <v>36.241</v>
      </c>
      <c r="AT86" s="43">
        <v>4.4969999999999999</v>
      </c>
      <c r="AU86" s="43">
        <v>2.855</v>
      </c>
      <c r="AV86" s="46">
        <v>2.2839999999999998</v>
      </c>
      <c r="AW86" s="36" t="s">
        <v>73</v>
      </c>
      <c r="AX86" s="37" t="s">
        <v>73</v>
      </c>
      <c r="AY86" s="42" t="s">
        <v>73</v>
      </c>
      <c r="AZ86" s="37" t="s">
        <v>73</v>
      </c>
      <c r="BA86" s="37" t="s">
        <v>73</v>
      </c>
      <c r="BB86" s="37" t="s">
        <v>73</v>
      </c>
      <c r="BC86" s="114" t="s">
        <v>73</v>
      </c>
      <c r="BD86" s="37" t="s">
        <v>73</v>
      </c>
      <c r="BE86" s="37" t="s">
        <v>73</v>
      </c>
      <c r="BF86" s="37" t="s">
        <v>73</v>
      </c>
      <c r="BG86" s="37" t="s">
        <v>73</v>
      </c>
      <c r="BH86" s="42" t="s">
        <v>73</v>
      </c>
      <c r="BI86" s="37" t="s">
        <v>73</v>
      </c>
      <c r="BJ86" s="79" t="s">
        <v>73</v>
      </c>
      <c r="BK86" s="106" t="s">
        <v>73</v>
      </c>
      <c r="BL86" s="106" t="s">
        <v>73</v>
      </c>
      <c r="BM86" s="79" t="s">
        <v>73</v>
      </c>
      <c r="BN86" s="79" t="s">
        <v>73</v>
      </c>
      <c r="BO86" s="79" t="s">
        <v>73</v>
      </c>
      <c r="BP86" s="79" t="s">
        <v>73</v>
      </c>
      <c r="BQ86" s="106" t="s">
        <v>73</v>
      </c>
      <c r="BR86" s="79" t="s">
        <v>73</v>
      </c>
      <c r="BS86" s="79" t="s">
        <v>73</v>
      </c>
      <c r="BT86" s="79" t="s">
        <v>73</v>
      </c>
      <c r="BU86" s="107" t="s">
        <v>73</v>
      </c>
    </row>
    <row r="87" spans="1:73" customFormat="1" ht="14.25" customHeight="1" x14ac:dyDescent="0.45">
      <c r="A87" s="27">
        <v>2022</v>
      </c>
      <c r="B87" s="28">
        <v>11</v>
      </c>
      <c r="C87" s="28">
        <v>18</v>
      </c>
      <c r="D87" s="29">
        <v>0.52013888888888882</v>
      </c>
      <c r="E87" s="30">
        <v>29</v>
      </c>
      <c r="F87" s="31">
        <v>13.034549999999999</v>
      </c>
      <c r="G87" s="32">
        <v>100.40076999999999</v>
      </c>
      <c r="H87" s="33">
        <v>20.399999999999999</v>
      </c>
      <c r="I87" s="28">
        <v>3</v>
      </c>
      <c r="J87" s="34" t="s">
        <v>72</v>
      </c>
      <c r="K87" s="35">
        <v>1</v>
      </c>
      <c r="L87" s="654" t="s">
        <v>73</v>
      </c>
      <c r="M87" s="655" t="s">
        <v>73</v>
      </c>
      <c r="N87" s="656" t="s">
        <v>73</v>
      </c>
      <c r="O87" s="657" t="s">
        <v>73</v>
      </c>
      <c r="P87" s="655" t="s">
        <v>73</v>
      </c>
      <c r="Q87" s="658" t="s">
        <v>73</v>
      </c>
      <c r="R87" s="658" t="s">
        <v>73</v>
      </c>
      <c r="S87" s="659" t="s">
        <v>73</v>
      </c>
      <c r="T87" s="38">
        <v>8.4</v>
      </c>
      <c r="U87" s="33">
        <v>29.3</v>
      </c>
      <c r="V87" s="39">
        <v>29.507000000000001</v>
      </c>
      <c r="W87" s="80">
        <v>8.11</v>
      </c>
      <c r="X87" s="80"/>
      <c r="Y87" s="33">
        <v>30.6</v>
      </c>
      <c r="Z87" s="39">
        <v>31.225999999999999</v>
      </c>
      <c r="AA87" s="40">
        <v>7.35</v>
      </c>
      <c r="AB87" s="37">
        <v>6.0640000000000001</v>
      </c>
      <c r="AC87" s="37">
        <f t="shared" si="16"/>
        <v>6.5519870509687772</v>
      </c>
      <c r="AD87" s="42">
        <v>5.8</v>
      </c>
      <c r="AE87" s="106">
        <v>6.5355250000000004E-2</v>
      </c>
      <c r="AF87" s="79" t="s">
        <v>73</v>
      </c>
      <c r="AG87" s="107" t="s">
        <v>73</v>
      </c>
      <c r="AH87" s="42">
        <v>2109.9279658409432</v>
      </c>
      <c r="AI87" s="43">
        <v>8.0854514719782191</v>
      </c>
      <c r="AJ87" s="44">
        <v>8.0178884811192059</v>
      </c>
      <c r="AK87" s="37">
        <v>402.96255270007134</v>
      </c>
      <c r="AL87" s="37">
        <v>1622.6784744765982</v>
      </c>
      <c r="AM87" s="37">
        <v>196.85452279633364</v>
      </c>
      <c r="AN87" s="37">
        <v>10.422613173700132</v>
      </c>
      <c r="AO87" s="37">
        <v>4.9399698438705526</v>
      </c>
      <c r="AP87" s="37">
        <v>3.2741418205463768</v>
      </c>
      <c r="AQ87" s="45">
        <f t="shared" si="17"/>
        <v>1829.9556104466319</v>
      </c>
      <c r="AR87" s="44">
        <v>0.161</v>
      </c>
      <c r="AS87" s="43">
        <v>16.234000000000002</v>
      </c>
      <c r="AT87" s="43">
        <v>0.35699999999999998</v>
      </c>
      <c r="AU87" s="43">
        <v>2.641</v>
      </c>
      <c r="AV87" s="46">
        <v>1.57</v>
      </c>
      <c r="AW87" s="36" t="s">
        <v>73</v>
      </c>
      <c r="AX87" s="37" t="s">
        <v>73</v>
      </c>
      <c r="AY87" s="42">
        <v>0.9315645437775999</v>
      </c>
      <c r="AZ87" s="37">
        <v>0.97465896927876838</v>
      </c>
      <c r="BA87" s="37">
        <v>18.369412861554437</v>
      </c>
      <c r="BB87" s="37">
        <v>3.5368512049570628</v>
      </c>
      <c r="BC87" s="114">
        <v>8.8376644874983228</v>
      </c>
      <c r="BD87" s="37">
        <v>1457.1645752895752</v>
      </c>
      <c r="BE87" s="37">
        <v>662.26930508361647</v>
      </c>
      <c r="BF87" s="37">
        <v>4.5686998547286493</v>
      </c>
      <c r="BG87" s="37">
        <v>0.54</v>
      </c>
      <c r="BH87" s="42">
        <v>0.36550000000000005</v>
      </c>
      <c r="BI87" s="37">
        <v>22.543500000000002</v>
      </c>
      <c r="BJ87" s="79">
        <v>77.091999999999999</v>
      </c>
      <c r="BK87" s="104">
        <v>0.21308765120931594</v>
      </c>
      <c r="BL87" s="104">
        <v>19.924303887803163</v>
      </c>
      <c r="BM87" s="74">
        <v>89.079387618548154</v>
      </c>
      <c r="BN87" s="74">
        <v>34.107129911377136</v>
      </c>
      <c r="BO87" s="74">
        <v>107.48020349137587</v>
      </c>
      <c r="BP87" s="74">
        <v>411.67828017451211</v>
      </c>
      <c r="BQ87" s="104">
        <v>7.8420037610415898</v>
      </c>
      <c r="BR87" s="74">
        <v>24.38693282943855</v>
      </c>
      <c r="BS87" s="74">
        <v>15.004508649245487</v>
      </c>
      <c r="BT87" s="74">
        <v>10.91658834586466</v>
      </c>
      <c r="BU87" s="105">
        <v>38.26319349510139</v>
      </c>
    </row>
    <row r="88" spans="1:73" customFormat="1" ht="14.25" customHeight="1" x14ac:dyDescent="0.45">
      <c r="A88" s="27">
        <v>2022</v>
      </c>
      <c r="B88" s="28">
        <v>11</v>
      </c>
      <c r="C88" s="28">
        <v>18</v>
      </c>
      <c r="D88" s="29">
        <v>0.52013888888888882</v>
      </c>
      <c r="E88" s="30">
        <v>29</v>
      </c>
      <c r="F88" s="31">
        <v>13.034549999999999</v>
      </c>
      <c r="G88" s="32">
        <v>100.40076999999999</v>
      </c>
      <c r="H88" s="33">
        <v>20.399999999999999</v>
      </c>
      <c r="I88" s="28">
        <v>3</v>
      </c>
      <c r="J88" s="34" t="s">
        <v>75</v>
      </c>
      <c r="K88" s="35">
        <v>10</v>
      </c>
      <c r="L88" s="654" t="s">
        <v>73</v>
      </c>
      <c r="M88" s="655" t="s">
        <v>73</v>
      </c>
      <c r="N88" s="656" t="s">
        <v>73</v>
      </c>
      <c r="O88" s="657" t="s">
        <v>73</v>
      </c>
      <c r="P88" s="655" t="s">
        <v>73</v>
      </c>
      <c r="Q88" s="658" t="s">
        <v>73</v>
      </c>
      <c r="R88" s="658" t="s">
        <v>73</v>
      </c>
      <c r="S88" s="659" t="s">
        <v>73</v>
      </c>
      <c r="T88" s="38"/>
      <c r="U88" s="33">
        <v>29</v>
      </c>
      <c r="V88" s="39">
        <v>28.792000000000002</v>
      </c>
      <c r="W88" s="80">
        <v>8.09</v>
      </c>
      <c r="X88" s="80"/>
      <c r="Y88" s="33">
        <v>31</v>
      </c>
      <c r="Z88" s="39">
        <v>31.765999999999998</v>
      </c>
      <c r="AA88" s="40">
        <v>6.4949999999999992</v>
      </c>
      <c r="AB88" s="37">
        <v>5.4279999999999999</v>
      </c>
      <c r="AC88" s="37">
        <f t="shared" si="16"/>
        <v>6.0290046029744815</v>
      </c>
      <c r="AD88" s="42">
        <v>7.7</v>
      </c>
      <c r="AE88" s="106" t="s">
        <v>73</v>
      </c>
      <c r="AF88" s="79" t="s">
        <v>73</v>
      </c>
      <c r="AG88" s="107" t="s">
        <v>73</v>
      </c>
      <c r="AH88" s="42">
        <v>2102.7602534532266</v>
      </c>
      <c r="AI88" s="43">
        <v>8.0492844868445221</v>
      </c>
      <c r="AJ88" s="44">
        <v>7.99235079372641</v>
      </c>
      <c r="AK88" s="37">
        <v>429.24337908655946</v>
      </c>
      <c r="AL88" s="37">
        <v>1641.9493174407194</v>
      </c>
      <c r="AM88" s="37">
        <v>185.61104719351422</v>
      </c>
      <c r="AN88" s="37">
        <v>11.259574077588427</v>
      </c>
      <c r="AO88" s="37">
        <v>4.621634913896659</v>
      </c>
      <c r="AP88" s="37">
        <v>3.0610725612062057</v>
      </c>
      <c r="AQ88" s="45">
        <f t="shared" si="17"/>
        <v>1838.819938711822</v>
      </c>
      <c r="AR88" s="44">
        <v>0.129</v>
      </c>
      <c r="AS88" s="43">
        <v>16.056000000000001</v>
      </c>
      <c r="AT88" s="43">
        <v>0.14299999999999999</v>
      </c>
      <c r="AU88" s="43">
        <v>2.7120000000000002</v>
      </c>
      <c r="AV88" s="46">
        <v>1.4990000000000001</v>
      </c>
      <c r="AW88" s="36" t="s">
        <v>73</v>
      </c>
      <c r="AX88" s="37" t="s">
        <v>73</v>
      </c>
      <c r="AY88" s="42" t="s">
        <v>73</v>
      </c>
      <c r="AZ88" s="37" t="s">
        <v>73</v>
      </c>
      <c r="BA88" s="37" t="s">
        <v>73</v>
      </c>
      <c r="BB88" s="37" t="s">
        <v>73</v>
      </c>
      <c r="BC88" s="114" t="s">
        <v>73</v>
      </c>
      <c r="BD88" s="37" t="s">
        <v>73</v>
      </c>
      <c r="BE88" s="37" t="s">
        <v>73</v>
      </c>
      <c r="BF88" s="37" t="s">
        <v>73</v>
      </c>
      <c r="BG88" s="37" t="s">
        <v>73</v>
      </c>
      <c r="BH88" s="42" t="s">
        <v>73</v>
      </c>
      <c r="BI88" s="37" t="s">
        <v>73</v>
      </c>
      <c r="BJ88" s="79" t="s">
        <v>73</v>
      </c>
      <c r="BK88" s="106" t="s">
        <v>73</v>
      </c>
      <c r="BL88" s="106" t="s">
        <v>73</v>
      </c>
      <c r="BM88" s="79" t="s">
        <v>73</v>
      </c>
      <c r="BN88" s="79" t="s">
        <v>73</v>
      </c>
      <c r="BO88" s="79" t="s">
        <v>73</v>
      </c>
      <c r="BP88" s="79" t="s">
        <v>73</v>
      </c>
      <c r="BQ88" s="106" t="s">
        <v>73</v>
      </c>
      <c r="BR88" s="79" t="s">
        <v>73</v>
      </c>
      <c r="BS88" s="79" t="s">
        <v>73</v>
      </c>
      <c r="BT88" s="79" t="s">
        <v>73</v>
      </c>
      <c r="BU88" s="107" t="s">
        <v>73</v>
      </c>
    </row>
    <row r="89" spans="1:73" customFormat="1" ht="14.25" customHeight="1" x14ac:dyDescent="0.45">
      <c r="A89" s="27">
        <v>2022</v>
      </c>
      <c r="B89" s="28">
        <v>11</v>
      </c>
      <c r="C89" s="28">
        <v>18</v>
      </c>
      <c r="D89" s="29">
        <v>0.52013888888888882</v>
      </c>
      <c r="E89" s="30">
        <v>29</v>
      </c>
      <c r="F89" s="31">
        <v>13.034549999999999</v>
      </c>
      <c r="G89" s="32">
        <v>100.40076999999999</v>
      </c>
      <c r="H89" s="33">
        <v>20.399999999999999</v>
      </c>
      <c r="I89" s="28">
        <v>3</v>
      </c>
      <c r="J89" s="34" t="s">
        <v>74</v>
      </c>
      <c r="K89" s="35">
        <v>19</v>
      </c>
      <c r="L89" s="654" t="s">
        <v>73</v>
      </c>
      <c r="M89" s="655" t="s">
        <v>73</v>
      </c>
      <c r="N89" s="656" t="s">
        <v>73</v>
      </c>
      <c r="O89" s="657" t="s">
        <v>73</v>
      </c>
      <c r="P89" s="655" t="s">
        <v>73</v>
      </c>
      <c r="Q89" s="658" t="s">
        <v>73</v>
      </c>
      <c r="R89" s="658" t="s">
        <v>73</v>
      </c>
      <c r="S89" s="659" t="s">
        <v>73</v>
      </c>
      <c r="T89" s="38"/>
      <c r="U89" s="33">
        <v>28.9</v>
      </c>
      <c r="V89" s="39">
        <v>28.777999999999999</v>
      </c>
      <c r="W89" s="80">
        <v>8.0500000000000007</v>
      </c>
      <c r="X89" s="80"/>
      <c r="Y89" s="33">
        <v>31</v>
      </c>
      <c r="Z89" s="39">
        <v>31.777000000000001</v>
      </c>
      <c r="AA89" s="40">
        <v>6.3550000000000004</v>
      </c>
      <c r="AB89" s="37">
        <v>5.3280000000000003</v>
      </c>
      <c r="AC89" s="37">
        <f t="shared" si="16"/>
        <v>5.9467746583212904</v>
      </c>
      <c r="AD89" s="42">
        <v>8.65</v>
      </c>
      <c r="AE89" s="106" t="s">
        <v>73</v>
      </c>
      <c r="AF89" s="79" t="s">
        <v>73</v>
      </c>
      <c r="AG89" s="107" t="s">
        <v>73</v>
      </c>
      <c r="AH89" s="42">
        <v>2107.4931667839751</v>
      </c>
      <c r="AI89" s="43">
        <v>8.0242925442304198</v>
      </c>
      <c r="AJ89" s="44">
        <v>7.9674565722965793</v>
      </c>
      <c r="AK89" s="37">
        <v>460.83072841513041</v>
      </c>
      <c r="AL89" s="37">
        <v>1666.0967630905309</v>
      </c>
      <c r="AM89" s="37">
        <v>177.91157665449239</v>
      </c>
      <c r="AN89" s="37">
        <v>12.091474431536255</v>
      </c>
      <c r="AO89" s="37">
        <v>4.4240242969906829</v>
      </c>
      <c r="AP89" s="37">
        <v>2.9304387097696702</v>
      </c>
      <c r="AQ89" s="45">
        <f t="shared" si="17"/>
        <v>1856.0998141765594</v>
      </c>
      <c r="AR89" s="44">
        <v>0.129</v>
      </c>
      <c r="AS89" s="43">
        <v>19.045999999999999</v>
      </c>
      <c r="AT89" s="43">
        <v>0.214</v>
      </c>
      <c r="AU89" s="43">
        <v>2.4980000000000002</v>
      </c>
      <c r="AV89" s="46">
        <v>1.2849999999999999</v>
      </c>
      <c r="AW89" s="36" t="s">
        <v>73</v>
      </c>
      <c r="AX89" s="37" t="s">
        <v>73</v>
      </c>
      <c r="AY89" s="42" t="s">
        <v>73</v>
      </c>
      <c r="AZ89" s="37" t="s">
        <v>73</v>
      </c>
      <c r="BA89" s="37" t="s">
        <v>73</v>
      </c>
      <c r="BB89" s="37" t="s">
        <v>73</v>
      </c>
      <c r="BC89" s="114" t="s">
        <v>73</v>
      </c>
      <c r="BD89" s="37" t="s">
        <v>73</v>
      </c>
      <c r="BE89" s="37" t="s">
        <v>73</v>
      </c>
      <c r="BF89" s="37" t="s">
        <v>73</v>
      </c>
      <c r="BG89" s="37" t="s">
        <v>73</v>
      </c>
      <c r="BH89" s="42" t="s">
        <v>73</v>
      </c>
      <c r="BI89" s="37" t="s">
        <v>73</v>
      </c>
      <c r="BJ89" s="79" t="s">
        <v>73</v>
      </c>
      <c r="BK89" s="106" t="s">
        <v>73</v>
      </c>
      <c r="BL89" s="106" t="s">
        <v>73</v>
      </c>
      <c r="BM89" s="79" t="s">
        <v>73</v>
      </c>
      <c r="BN89" s="79" t="s">
        <v>73</v>
      </c>
      <c r="BO89" s="79" t="s">
        <v>73</v>
      </c>
      <c r="BP89" s="79" t="s">
        <v>73</v>
      </c>
      <c r="BQ89" s="106" t="s">
        <v>73</v>
      </c>
      <c r="BR89" s="79" t="s">
        <v>73</v>
      </c>
      <c r="BS89" s="79" t="s">
        <v>73</v>
      </c>
      <c r="BT89" s="79" t="s">
        <v>73</v>
      </c>
      <c r="BU89" s="107" t="s">
        <v>73</v>
      </c>
    </row>
    <row r="90" spans="1:73" customFormat="1" ht="14.25" customHeight="1" x14ac:dyDescent="0.45">
      <c r="A90" s="27">
        <v>2022</v>
      </c>
      <c r="B90" s="28">
        <v>11</v>
      </c>
      <c r="C90" s="28">
        <v>17</v>
      </c>
      <c r="D90" s="49">
        <v>0.3125</v>
      </c>
      <c r="E90" s="30">
        <v>30</v>
      </c>
      <c r="F90" s="31">
        <v>13.03369</v>
      </c>
      <c r="G90" s="32">
        <v>100.53489</v>
      </c>
      <c r="H90" s="33">
        <v>21</v>
      </c>
      <c r="I90" s="28">
        <v>3</v>
      </c>
      <c r="J90" s="34" t="s">
        <v>72</v>
      </c>
      <c r="K90" s="35">
        <v>1</v>
      </c>
      <c r="L90" s="654" t="s">
        <v>73</v>
      </c>
      <c r="M90" s="655" t="s">
        <v>73</v>
      </c>
      <c r="N90" s="656" t="s">
        <v>73</v>
      </c>
      <c r="O90" s="657" t="s">
        <v>73</v>
      </c>
      <c r="P90" s="655" t="s">
        <v>73</v>
      </c>
      <c r="Q90" s="658" t="s">
        <v>73</v>
      </c>
      <c r="R90" s="658" t="s">
        <v>73</v>
      </c>
      <c r="S90" s="659" t="s">
        <v>73</v>
      </c>
      <c r="T90" s="38">
        <v>4.3</v>
      </c>
      <c r="U90" s="33">
        <v>28.8</v>
      </c>
      <c r="V90" s="39">
        <v>28.931000000000001</v>
      </c>
      <c r="W90" s="80">
        <v>8.15</v>
      </c>
      <c r="X90" s="80"/>
      <c r="Y90" s="33">
        <v>31</v>
      </c>
      <c r="Z90" s="39">
        <v>31.736999999999998</v>
      </c>
      <c r="AA90" s="40">
        <v>6.54</v>
      </c>
      <c r="AB90" s="37">
        <v>5.9649999999999999</v>
      </c>
      <c r="AC90" s="37">
        <f t="shared" si="16"/>
        <v>6.470579405762118</v>
      </c>
      <c r="AD90" s="42">
        <v>6.75</v>
      </c>
      <c r="AE90" s="106">
        <v>4.4596000000000004E-2</v>
      </c>
      <c r="AF90" s="79" t="s">
        <v>73</v>
      </c>
      <c r="AG90" s="107" t="s">
        <v>73</v>
      </c>
      <c r="AH90" s="42">
        <v>2108.4835455865987</v>
      </c>
      <c r="AI90" s="43">
        <v>8.0411118191950148</v>
      </c>
      <c r="AJ90" s="44">
        <v>7.9824803360032117</v>
      </c>
      <c r="AK90" s="37">
        <v>442.97232086692355</v>
      </c>
      <c r="AL90" s="37">
        <v>1653.5734414071153</v>
      </c>
      <c r="AM90" s="37">
        <v>183.40404630535625</v>
      </c>
      <c r="AN90" s="37">
        <v>11.583386637897386</v>
      </c>
      <c r="AO90" s="37">
        <v>4.5750073051641884</v>
      </c>
      <c r="AP90" s="37">
        <v>3.0310092683945489</v>
      </c>
      <c r="AQ90" s="45">
        <f t="shared" si="17"/>
        <v>1848.5608743503687</v>
      </c>
      <c r="AR90" s="44">
        <v>3.2000000000000001E-2</v>
      </c>
      <c r="AS90" s="43">
        <v>12.78</v>
      </c>
      <c r="AT90" s="43">
        <v>7.0999999999999994E-2</v>
      </c>
      <c r="AU90" s="43">
        <v>2.2839999999999998</v>
      </c>
      <c r="AV90" s="46">
        <v>1.6419999999999999</v>
      </c>
      <c r="AW90" s="36" t="s">
        <v>73</v>
      </c>
      <c r="AX90" s="37" t="s">
        <v>73</v>
      </c>
      <c r="AY90" s="42">
        <v>1.2038696096802606</v>
      </c>
      <c r="AZ90" s="37">
        <v>0.35418752844788354</v>
      </c>
      <c r="BA90" s="37">
        <v>8.5842228138934438</v>
      </c>
      <c r="BB90" s="37">
        <v>1.7445020838693079</v>
      </c>
      <c r="BC90" s="114">
        <v>12.99152080895437</v>
      </c>
      <c r="BD90" s="37">
        <v>1206.145699270699</v>
      </c>
      <c r="BE90" s="37">
        <v>590.03119400013259</v>
      </c>
      <c r="BF90" s="37">
        <v>10.073428204093979</v>
      </c>
      <c r="BG90" s="37">
        <v>0.61</v>
      </c>
      <c r="BH90" s="42">
        <v>1.026</v>
      </c>
      <c r="BI90" s="37">
        <v>22.512500000000003</v>
      </c>
      <c r="BJ90" s="79">
        <v>76.463499999999982</v>
      </c>
      <c r="BK90" s="104">
        <v>0.11370732700270807</v>
      </c>
      <c r="BL90" s="104">
        <v>26.176980954873549</v>
      </c>
      <c r="BM90" s="74">
        <v>87.641201895082986</v>
      </c>
      <c r="BN90" s="74">
        <v>36.950555282311548</v>
      </c>
      <c r="BO90" s="74">
        <v>127.7077747007841</v>
      </c>
      <c r="BP90" s="74">
        <v>311.55468116708039</v>
      </c>
      <c r="BQ90" s="104">
        <v>7.737977070276342</v>
      </c>
      <c r="BR90" s="74">
        <v>27.452860667713097</v>
      </c>
      <c r="BS90" s="74">
        <v>11.1149824726467</v>
      </c>
      <c r="BT90" s="74">
        <v>7.5071555392723264</v>
      </c>
      <c r="BU90" s="105">
        <v>38.408702759067722</v>
      </c>
    </row>
    <row r="91" spans="1:73" customFormat="1" ht="14.25" customHeight="1" x14ac:dyDescent="0.45">
      <c r="A91" s="27">
        <v>2022</v>
      </c>
      <c r="B91" s="28">
        <v>11</v>
      </c>
      <c r="C91" s="28">
        <v>17</v>
      </c>
      <c r="D91" s="49">
        <v>0.3125</v>
      </c>
      <c r="E91" s="30">
        <v>30</v>
      </c>
      <c r="F91" s="31">
        <v>13.03369</v>
      </c>
      <c r="G91" s="32">
        <v>100.53489</v>
      </c>
      <c r="H91" s="33">
        <v>21</v>
      </c>
      <c r="I91" s="28">
        <v>3</v>
      </c>
      <c r="J91" s="34" t="s">
        <v>75</v>
      </c>
      <c r="K91" s="35">
        <v>10.5</v>
      </c>
      <c r="L91" s="654" t="s">
        <v>73</v>
      </c>
      <c r="M91" s="655" t="s">
        <v>73</v>
      </c>
      <c r="N91" s="656" t="s">
        <v>73</v>
      </c>
      <c r="O91" s="657" t="s">
        <v>73</v>
      </c>
      <c r="P91" s="655" t="s">
        <v>73</v>
      </c>
      <c r="Q91" s="658" t="s">
        <v>73</v>
      </c>
      <c r="R91" s="658" t="s">
        <v>73</v>
      </c>
      <c r="S91" s="659" t="s">
        <v>73</v>
      </c>
      <c r="T91" s="38"/>
      <c r="U91" s="33">
        <v>28.6</v>
      </c>
      <c r="V91" s="39">
        <v>28.797000000000001</v>
      </c>
      <c r="W91" s="80">
        <v>8.16</v>
      </c>
      <c r="X91" s="80"/>
      <c r="Y91" s="33">
        <v>31</v>
      </c>
      <c r="Z91" s="39">
        <v>31.901</v>
      </c>
      <c r="AA91" s="40">
        <v>6.28</v>
      </c>
      <c r="AB91" s="37">
        <v>5.8109999999999999</v>
      </c>
      <c r="AC91" s="37">
        <f t="shared" si="16"/>
        <v>6.3439452909962037</v>
      </c>
      <c r="AD91" s="42">
        <v>5.0999999999999996</v>
      </c>
      <c r="AE91" s="106" t="s">
        <v>73</v>
      </c>
      <c r="AF91" s="79" t="s">
        <v>73</v>
      </c>
      <c r="AG91" s="107" t="s">
        <v>73</v>
      </c>
      <c r="AH91" s="42">
        <v>2092.6689318880199</v>
      </c>
      <c r="AI91" s="43">
        <v>8.0284094140791069</v>
      </c>
      <c r="AJ91" s="44">
        <v>7.9715499779636021</v>
      </c>
      <c r="AK91" s="37">
        <v>452.02722459790169</v>
      </c>
      <c r="AL91" s="37">
        <v>1649.3072522872785</v>
      </c>
      <c r="AM91" s="37">
        <v>178.35175859021058</v>
      </c>
      <c r="AN91" s="37">
        <v>11.847778233111793</v>
      </c>
      <c r="AO91" s="37">
        <v>4.4355496266347103</v>
      </c>
      <c r="AP91" s="37">
        <v>2.9389808853007415</v>
      </c>
      <c r="AQ91" s="45">
        <f t="shared" si="17"/>
        <v>1839.5067891106007</v>
      </c>
      <c r="AR91" s="44">
        <v>6.5000000000000002E-2</v>
      </c>
      <c r="AS91" s="43">
        <v>12.638</v>
      </c>
      <c r="AT91" s="43">
        <v>7.0999999999999994E-2</v>
      </c>
      <c r="AU91" s="43">
        <v>1.9990000000000001</v>
      </c>
      <c r="AV91" s="46">
        <v>1.2849999999999999</v>
      </c>
      <c r="AW91" s="36" t="s">
        <v>73</v>
      </c>
      <c r="AX91" s="37" t="s">
        <v>73</v>
      </c>
      <c r="AY91" s="42" t="s">
        <v>73</v>
      </c>
      <c r="AZ91" s="37" t="s">
        <v>73</v>
      </c>
      <c r="BA91" s="37" t="s">
        <v>73</v>
      </c>
      <c r="BB91" s="37" t="s">
        <v>73</v>
      </c>
      <c r="BC91" s="114" t="s">
        <v>73</v>
      </c>
      <c r="BD91" s="37" t="s">
        <v>73</v>
      </c>
      <c r="BE91" s="37" t="s">
        <v>73</v>
      </c>
      <c r="BF91" s="37" t="s">
        <v>73</v>
      </c>
      <c r="BG91" s="37" t="s">
        <v>73</v>
      </c>
      <c r="BH91" s="42" t="s">
        <v>73</v>
      </c>
      <c r="BI91" s="37" t="s">
        <v>73</v>
      </c>
      <c r="BJ91" s="79" t="s">
        <v>73</v>
      </c>
      <c r="BK91" s="106" t="s">
        <v>73</v>
      </c>
      <c r="BL91" s="106" t="s">
        <v>73</v>
      </c>
      <c r="BM91" s="79" t="s">
        <v>73</v>
      </c>
      <c r="BN91" s="79" t="s">
        <v>73</v>
      </c>
      <c r="BO91" s="79" t="s">
        <v>73</v>
      </c>
      <c r="BP91" s="79" t="s">
        <v>73</v>
      </c>
      <c r="BQ91" s="106" t="s">
        <v>73</v>
      </c>
      <c r="BR91" s="79" t="s">
        <v>73</v>
      </c>
      <c r="BS91" s="79" t="s">
        <v>73</v>
      </c>
      <c r="BT91" s="79" t="s">
        <v>73</v>
      </c>
      <c r="BU91" s="107" t="s">
        <v>73</v>
      </c>
    </row>
    <row r="92" spans="1:73" customFormat="1" ht="14.25" customHeight="1" x14ac:dyDescent="0.45">
      <c r="A92" s="27">
        <v>2022</v>
      </c>
      <c r="B92" s="28">
        <v>11</v>
      </c>
      <c r="C92" s="28">
        <v>17</v>
      </c>
      <c r="D92" s="49">
        <v>0.3125</v>
      </c>
      <c r="E92" s="30">
        <v>30</v>
      </c>
      <c r="F92" s="31">
        <v>13.03369</v>
      </c>
      <c r="G92" s="32">
        <v>100.53489</v>
      </c>
      <c r="H92" s="33">
        <v>21</v>
      </c>
      <c r="I92" s="28">
        <v>3</v>
      </c>
      <c r="J92" s="34" t="s">
        <v>74</v>
      </c>
      <c r="K92" s="35">
        <v>20</v>
      </c>
      <c r="L92" s="654" t="s">
        <v>73</v>
      </c>
      <c r="M92" s="655" t="s">
        <v>73</v>
      </c>
      <c r="N92" s="656" t="s">
        <v>73</v>
      </c>
      <c r="O92" s="657" t="s">
        <v>73</v>
      </c>
      <c r="P92" s="655" t="s">
        <v>73</v>
      </c>
      <c r="Q92" s="658" t="s">
        <v>73</v>
      </c>
      <c r="R92" s="658" t="s">
        <v>73</v>
      </c>
      <c r="S92" s="659" t="s">
        <v>73</v>
      </c>
      <c r="T92" s="38"/>
      <c r="U92" s="33">
        <v>28.7</v>
      </c>
      <c r="V92" s="39">
        <v>28.794</v>
      </c>
      <c r="W92" s="80">
        <v>8.15</v>
      </c>
      <c r="X92" s="80"/>
      <c r="Y92" s="33">
        <v>31.1</v>
      </c>
      <c r="Z92" s="39">
        <v>31.905000000000001</v>
      </c>
      <c r="AA92" s="40">
        <v>6.09</v>
      </c>
      <c r="AB92" s="37">
        <v>5.7809999999999997</v>
      </c>
      <c r="AC92" s="37">
        <f t="shared" si="16"/>
        <v>6.3192763076002461</v>
      </c>
      <c r="AD92" s="42">
        <v>10.25</v>
      </c>
      <c r="AE92" s="106" t="s">
        <v>73</v>
      </c>
      <c r="AF92" s="79" t="s">
        <v>73</v>
      </c>
      <c r="AG92" s="107" t="s">
        <v>73</v>
      </c>
      <c r="AH92" s="42">
        <v>2108.4735278607181</v>
      </c>
      <c r="AI92" s="43">
        <v>8.0309371001919825</v>
      </c>
      <c r="AJ92" s="44">
        <v>7.9737751479120655</v>
      </c>
      <c r="AK92" s="37">
        <v>452.30837168363246</v>
      </c>
      <c r="AL92" s="37">
        <v>1660.2408851088853</v>
      </c>
      <c r="AM92" s="37">
        <v>180.56683386385464</v>
      </c>
      <c r="AN92" s="37">
        <v>11.855747734131842</v>
      </c>
      <c r="AO92" s="37">
        <v>4.4847623615322876</v>
      </c>
      <c r="AP92" s="37">
        <v>2.9719075525048408</v>
      </c>
      <c r="AQ92" s="45">
        <f t="shared" si="17"/>
        <v>1852.663466706872</v>
      </c>
      <c r="AR92" s="44">
        <v>3.2000000000000001E-2</v>
      </c>
      <c r="AS92" s="43">
        <v>13.884</v>
      </c>
      <c r="AT92" s="43">
        <v>7.0999999999999994E-2</v>
      </c>
      <c r="AU92" s="43">
        <v>1.9990000000000001</v>
      </c>
      <c r="AV92" s="46">
        <v>1.9990000000000001</v>
      </c>
      <c r="AW92" s="36" t="s">
        <v>73</v>
      </c>
      <c r="AX92" s="37" t="s">
        <v>73</v>
      </c>
      <c r="AY92" s="42" t="s">
        <v>73</v>
      </c>
      <c r="AZ92" s="37" t="s">
        <v>73</v>
      </c>
      <c r="BA92" s="37" t="s">
        <v>73</v>
      </c>
      <c r="BB92" s="37" t="s">
        <v>73</v>
      </c>
      <c r="BC92" s="114" t="s">
        <v>73</v>
      </c>
      <c r="BD92" s="37" t="s">
        <v>73</v>
      </c>
      <c r="BE92" s="37" t="s">
        <v>73</v>
      </c>
      <c r="BF92" s="37" t="s">
        <v>73</v>
      </c>
      <c r="BG92" s="37" t="s">
        <v>73</v>
      </c>
      <c r="BH92" s="42" t="s">
        <v>73</v>
      </c>
      <c r="BI92" s="37" t="s">
        <v>73</v>
      </c>
      <c r="BJ92" s="79" t="s">
        <v>73</v>
      </c>
      <c r="BK92" s="106" t="s">
        <v>73</v>
      </c>
      <c r="BL92" s="106" t="s">
        <v>73</v>
      </c>
      <c r="BM92" s="79" t="s">
        <v>73</v>
      </c>
      <c r="BN92" s="79" t="s">
        <v>73</v>
      </c>
      <c r="BO92" s="79" t="s">
        <v>73</v>
      </c>
      <c r="BP92" s="79" t="s">
        <v>73</v>
      </c>
      <c r="BQ92" s="106" t="s">
        <v>73</v>
      </c>
      <c r="BR92" s="79" t="s">
        <v>73</v>
      </c>
      <c r="BS92" s="79" t="s">
        <v>73</v>
      </c>
      <c r="BT92" s="79" t="s">
        <v>73</v>
      </c>
      <c r="BU92" s="107" t="s">
        <v>73</v>
      </c>
    </row>
    <row r="93" spans="1:73" customFormat="1" ht="14.25" customHeight="1" x14ac:dyDescent="0.45">
      <c r="A93" s="27">
        <v>2022</v>
      </c>
      <c r="B93" s="28">
        <v>11</v>
      </c>
      <c r="C93" s="28">
        <v>17</v>
      </c>
      <c r="D93" s="29">
        <v>0.39861111111111108</v>
      </c>
      <c r="E93" s="30">
        <v>31</v>
      </c>
      <c r="F93" s="31">
        <v>13.13597</v>
      </c>
      <c r="G93" s="32">
        <v>100.52916999999999</v>
      </c>
      <c r="H93" s="33">
        <v>21.2</v>
      </c>
      <c r="I93" s="28">
        <v>3</v>
      </c>
      <c r="J93" s="34" t="s">
        <v>72</v>
      </c>
      <c r="K93" s="35">
        <v>1</v>
      </c>
      <c r="L93" s="654" t="s">
        <v>73</v>
      </c>
      <c r="M93" s="655" t="s">
        <v>73</v>
      </c>
      <c r="N93" s="656" t="s">
        <v>73</v>
      </c>
      <c r="O93" s="657" t="s">
        <v>73</v>
      </c>
      <c r="P93" s="655" t="s">
        <v>73</v>
      </c>
      <c r="Q93" s="658" t="s">
        <v>73</v>
      </c>
      <c r="R93" s="658" t="s">
        <v>73</v>
      </c>
      <c r="S93" s="659" t="s">
        <v>73</v>
      </c>
      <c r="T93" s="38">
        <v>4.2</v>
      </c>
      <c r="U93" s="33">
        <v>29.1</v>
      </c>
      <c r="V93" s="39">
        <v>28.916</v>
      </c>
      <c r="W93" s="80">
        <v>8.15</v>
      </c>
      <c r="X93" s="80"/>
      <c r="Y93" s="33">
        <v>30.5</v>
      </c>
      <c r="Z93" s="39">
        <v>30.817</v>
      </c>
      <c r="AA93" s="40">
        <v>7.2549999999999999</v>
      </c>
      <c r="AB93" s="37">
        <v>6.6289999999999996</v>
      </c>
      <c r="AC93" s="37">
        <f t="shared" si="16"/>
        <v>7.0165862382593067</v>
      </c>
      <c r="AD93" s="42">
        <v>5.75</v>
      </c>
      <c r="AE93" s="106">
        <v>0.20377474999999995</v>
      </c>
      <c r="AF93" s="79" t="s">
        <v>73</v>
      </c>
      <c r="AG93" s="107" t="s">
        <v>73</v>
      </c>
      <c r="AH93" s="42">
        <v>2125.1332358888139</v>
      </c>
      <c r="AI93" s="43">
        <v>8.0797868879109238</v>
      </c>
      <c r="AJ93" s="44">
        <v>8.0210740107884941</v>
      </c>
      <c r="AK93" s="37">
        <v>404.92147993734415</v>
      </c>
      <c r="AL93" s="37">
        <v>1644.5751425387123</v>
      </c>
      <c r="AM93" s="37">
        <v>194.74654194845229</v>
      </c>
      <c r="AN93" s="37">
        <v>10.641179583966224</v>
      </c>
      <c r="AO93" s="37">
        <v>4.8957841683046208</v>
      </c>
      <c r="AP93" s="37">
        <v>3.2346034452030237</v>
      </c>
      <c r="AQ93" s="45">
        <f t="shared" si="17"/>
        <v>1849.9628640711308</v>
      </c>
      <c r="AR93" s="44">
        <v>3.2000000000000001E-2</v>
      </c>
      <c r="AS93" s="43">
        <v>17.550999999999998</v>
      </c>
      <c r="AT93" s="43">
        <v>7.0999999999999994E-2</v>
      </c>
      <c r="AU93" s="43">
        <v>1.9990000000000001</v>
      </c>
      <c r="AV93" s="46">
        <v>1.3560000000000001</v>
      </c>
      <c r="AW93" s="36" t="s">
        <v>73</v>
      </c>
      <c r="AX93" s="37" t="s">
        <v>73</v>
      </c>
      <c r="AY93" s="42" t="s">
        <v>73</v>
      </c>
      <c r="AZ93" s="37" t="s">
        <v>73</v>
      </c>
      <c r="BA93" s="37" t="s">
        <v>73</v>
      </c>
      <c r="BB93" s="37" t="s">
        <v>73</v>
      </c>
      <c r="BC93" s="114" t="s">
        <v>73</v>
      </c>
      <c r="BD93" s="37" t="s">
        <v>73</v>
      </c>
      <c r="BE93" s="37" t="s">
        <v>73</v>
      </c>
      <c r="BF93" s="37" t="s">
        <v>73</v>
      </c>
      <c r="BG93" s="37" t="s">
        <v>73</v>
      </c>
      <c r="BH93" s="42" t="s">
        <v>73</v>
      </c>
      <c r="BI93" s="37" t="s">
        <v>73</v>
      </c>
      <c r="BJ93" s="79" t="s">
        <v>73</v>
      </c>
      <c r="BK93" s="106" t="s">
        <v>73</v>
      </c>
      <c r="BL93" s="106" t="s">
        <v>73</v>
      </c>
      <c r="BM93" s="79" t="s">
        <v>73</v>
      </c>
      <c r="BN93" s="79" t="s">
        <v>73</v>
      </c>
      <c r="BO93" s="79" t="s">
        <v>73</v>
      </c>
      <c r="BP93" s="79" t="s">
        <v>73</v>
      </c>
      <c r="BQ93" s="106" t="s">
        <v>73</v>
      </c>
      <c r="BR93" s="79" t="s">
        <v>73</v>
      </c>
      <c r="BS93" s="79" t="s">
        <v>73</v>
      </c>
      <c r="BT93" s="79" t="s">
        <v>73</v>
      </c>
      <c r="BU93" s="107" t="s">
        <v>73</v>
      </c>
    </row>
    <row r="94" spans="1:73" customFormat="1" ht="14.25" customHeight="1" x14ac:dyDescent="0.45">
      <c r="A94" s="27">
        <v>2022</v>
      </c>
      <c r="B94" s="28">
        <v>11</v>
      </c>
      <c r="C94" s="28">
        <v>17</v>
      </c>
      <c r="D94" s="29">
        <v>0.39861111111111108</v>
      </c>
      <c r="E94" s="30">
        <v>31</v>
      </c>
      <c r="F94" s="31">
        <v>13.13597</v>
      </c>
      <c r="G94" s="32">
        <v>100.52916999999999</v>
      </c>
      <c r="H94" s="33">
        <v>21.2</v>
      </c>
      <c r="I94" s="28">
        <v>3</v>
      </c>
      <c r="J94" s="34" t="s">
        <v>75</v>
      </c>
      <c r="K94" s="35">
        <v>10.5</v>
      </c>
      <c r="L94" s="654" t="s">
        <v>73</v>
      </c>
      <c r="M94" s="655" t="s">
        <v>73</v>
      </c>
      <c r="N94" s="656" t="s">
        <v>73</v>
      </c>
      <c r="O94" s="657" t="s">
        <v>73</v>
      </c>
      <c r="P94" s="655" t="s">
        <v>73</v>
      </c>
      <c r="Q94" s="658" t="s">
        <v>73</v>
      </c>
      <c r="R94" s="658" t="s">
        <v>73</v>
      </c>
      <c r="S94" s="659" t="s">
        <v>73</v>
      </c>
      <c r="T94" s="38"/>
      <c r="U94" s="33">
        <v>28.9</v>
      </c>
      <c r="V94" s="39">
        <v>28.638999999999999</v>
      </c>
      <c r="W94" s="80">
        <v>8.06</v>
      </c>
      <c r="X94" s="80"/>
      <c r="Y94" s="33">
        <v>30.9</v>
      </c>
      <c r="Z94" s="39">
        <v>31.670999999999999</v>
      </c>
      <c r="AA94" s="40">
        <v>6.8949999999999996</v>
      </c>
      <c r="AB94" s="37">
        <v>5.3979999999999997</v>
      </c>
      <c r="AC94" s="37">
        <f t="shared" si="16"/>
        <v>6.0043356195785238</v>
      </c>
      <c r="AD94" s="42">
        <v>8.85</v>
      </c>
      <c r="AE94" s="106" t="s">
        <v>73</v>
      </c>
      <c r="AF94" s="79" t="s">
        <v>73</v>
      </c>
      <c r="AG94" s="107" t="s">
        <v>73</v>
      </c>
      <c r="AH94" s="42">
        <v>2103.15116346164</v>
      </c>
      <c r="AI94" s="43">
        <v>8.0195146859037525</v>
      </c>
      <c r="AJ94" s="44">
        <v>7.9650622464366787</v>
      </c>
      <c r="AK94" s="37">
        <v>463.96558714896054</v>
      </c>
      <c r="AL94" s="37">
        <v>1667.4433359035568</v>
      </c>
      <c r="AM94" s="37">
        <v>175.63313616029731</v>
      </c>
      <c r="AN94" s="37">
        <v>12.220309222743184</v>
      </c>
      <c r="AO94" s="37">
        <v>4.3746133380789942</v>
      </c>
      <c r="AP94" s="37">
        <v>2.895273403203745</v>
      </c>
      <c r="AQ94" s="45">
        <f t="shared" si="17"/>
        <v>1855.2967812865973</v>
      </c>
      <c r="AR94" s="44">
        <v>9.7000000000000003E-2</v>
      </c>
      <c r="AS94" s="43">
        <v>16.34</v>
      </c>
      <c r="AT94" s="43">
        <v>7.0999999999999994E-2</v>
      </c>
      <c r="AU94" s="43">
        <v>2.141</v>
      </c>
      <c r="AV94" s="46">
        <v>1.3560000000000001</v>
      </c>
      <c r="AW94" s="36" t="s">
        <v>73</v>
      </c>
      <c r="AX94" s="37" t="s">
        <v>73</v>
      </c>
      <c r="AY94" s="42" t="s">
        <v>73</v>
      </c>
      <c r="AZ94" s="37" t="s">
        <v>73</v>
      </c>
      <c r="BA94" s="37" t="s">
        <v>73</v>
      </c>
      <c r="BB94" s="37" t="s">
        <v>73</v>
      </c>
      <c r="BC94" s="114" t="s">
        <v>73</v>
      </c>
      <c r="BD94" s="37" t="s">
        <v>73</v>
      </c>
      <c r="BE94" s="37" t="s">
        <v>73</v>
      </c>
      <c r="BF94" s="37" t="s">
        <v>73</v>
      </c>
      <c r="BG94" s="37" t="s">
        <v>73</v>
      </c>
      <c r="BH94" s="42" t="s">
        <v>73</v>
      </c>
      <c r="BI94" s="37" t="s">
        <v>73</v>
      </c>
      <c r="BJ94" s="79" t="s">
        <v>73</v>
      </c>
      <c r="BK94" s="106" t="s">
        <v>73</v>
      </c>
      <c r="BL94" s="106" t="s">
        <v>73</v>
      </c>
      <c r="BM94" s="79" t="s">
        <v>73</v>
      </c>
      <c r="BN94" s="79" t="s">
        <v>73</v>
      </c>
      <c r="BO94" s="79" t="s">
        <v>73</v>
      </c>
      <c r="BP94" s="79" t="s">
        <v>73</v>
      </c>
      <c r="BQ94" s="106" t="s">
        <v>73</v>
      </c>
      <c r="BR94" s="79" t="s">
        <v>73</v>
      </c>
      <c r="BS94" s="79" t="s">
        <v>73</v>
      </c>
      <c r="BT94" s="79" t="s">
        <v>73</v>
      </c>
      <c r="BU94" s="107" t="s">
        <v>73</v>
      </c>
    </row>
    <row r="95" spans="1:73" customFormat="1" ht="14.25" customHeight="1" x14ac:dyDescent="0.45">
      <c r="A95" s="27">
        <v>2022</v>
      </c>
      <c r="B95" s="28">
        <v>11</v>
      </c>
      <c r="C95" s="28">
        <v>17</v>
      </c>
      <c r="D95" s="29">
        <v>0.39861111111111108</v>
      </c>
      <c r="E95" s="30">
        <v>31</v>
      </c>
      <c r="F95" s="31">
        <v>13.13597</v>
      </c>
      <c r="G95" s="32">
        <v>100.52916999999999</v>
      </c>
      <c r="H95" s="33">
        <v>21.2</v>
      </c>
      <c r="I95" s="28">
        <v>3</v>
      </c>
      <c r="J95" s="34" t="s">
        <v>74</v>
      </c>
      <c r="K95" s="35">
        <v>20</v>
      </c>
      <c r="L95" s="654" t="s">
        <v>73</v>
      </c>
      <c r="M95" s="655" t="s">
        <v>73</v>
      </c>
      <c r="N95" s="656" t="s">
        <v>73</v>
      </c>
      <c r="O95" s="657" t="s">
        <v>73</v>
      </c>
      <c r="P95" s="655" t="s">
        <v>73</v>
      </c>
      <c r="Q95" s="658" t="s">
        <v>73</v>
      </c>
      <c r="R95" s="658" t="s">
        <v>73</v>
      </c>
      <c r="S95" s="659" t="s">
        <v>73</v>
      </c>
      <c r="T95" s="38"/>
      <c r="U95" s="33">
        <v>28.7</v>
      </c>
      <c r="V95" s="39">
        <v>28.635999999999999</v>
      </c>
      <c r="W95" s="80">
        <v>8.08</v>
      </c>
      <c r="X95" s="80"/>
      <c r="Y95" s="33">
        <v>31</v>
      </c>
      <c r="Z95" s="39">
        <v>31.702000000000002</v>
      </c>
      <c r="AA95" s="40">
        <v>5.88</v>
      </c>
      <c r="AB95" s="37">
        <v>5.2880000000000003</v>
      </c>
      <c r="AC95" s="37">
        <f t="shared" si="16"/>
        <v>5.9138826804600146</v>
      </c>
      <c r="AD95" s="42">
        <v>12.45</v>
      </c>
      <c r="AE95" s="106" t="s">
        <v>73</v>
      </c>
      <c r="AF95" s="79" t="s">
        <v>73</v>
      </c>
      <c r="AG95" s="107" t="s">
        <v>73</v>
      </c>
      <c r="AH95" s="42">
        <v>2112.4431279765395</v>
      </c>
      <c r="AI95" s="43">
        <v>7.9992967217659254</v>
      </c>
      <c r="AJ95" s="44">
        <v>7.9447229109768696</v>
      </c>
      <c r="AK95" s="37">
        <v>492.5107143256206</v>
      </c>
      <c r="AL95" s="37">
        <v>1690.7233509979442</v>
      </c>
      <c r="AM95" s="37">
        <v>170.15455804329889</v>
      </c>
      <c r="AN95" s="37">
        <v>12.971050762338203</v>
      </c>
      <c r="AO95" s="37">
        <v>4.2316270058250112</v>
      </c>
      <c r="AP95" s="37">
        <v>2.8011532238519599</v>
      </c>
      <c r="AQ95" s="45">
        <f t="shared" si="17"/>
        <v>1873.8489598035812</v>
      </c>
      <c r="AR95" s="44">
        <v>0.22600000000000001</v>
      </c>
      <c r="AS95" s="43">
        <v>20.754999999999999</v>
      </c>
      <c r="AT95" s="43">
        <v>0.64200000000000002</v>
      </c>
      <c r="AU95" s="43">
        <v>2.427</v>
      </c>
      <c r="AV95" s="46">
        <v>1.2849999999999999</v>
      </c>
      <c r="AW95" s="36" t="s">
        <v>73</v>
      </c>
      <c r="AX95" s="37" t="s">
        <v>73</v>
      </c>
      <c r="AY95" s="42" t="s">
        <v>73</v>
      </c>
      <c r="AZ95" s="37" t="s">
        <v>73</v>
      </c>
      <c r="BA95" s="37" t="s">
        <v>73</v>
      </c>
      <c r="BB95" s="37" t="s">
        <v>73</v>
      </c>
      <c r="BC95" s="114" t="s">
        <v>73</v>
      </c>
      <c r="BD95" s="37" t="s">
        <v>73</v>
      </c>
      <c r="BE95" s="37" t="s">
        <v>73</v>
      </c>
      <c r="BF95" s="37" t="s">
        <v>73</v>
      </c>
      <c r="BG95" s="37" t="s">
        <v>73</v>
      </c>
      <c r="BH95" s="42" t="s">
        <v>73</v>
      </c>
      <c r="BI95" s="37" t="s">
        <v>73</v>
      </c>
      <c r="BJ95" s="79" t="s">
        <v>73</v>
      </c>
      <c r="BK95" s="106" t="s">
        <v>73</v>
      </c>
      <c r="BL95" s="106" t="s">
        <v>73</v>
      </c>
      <c r="BM95" s="79" t="s">
        <v>73</v>
      </c>
      <c r="BN95" s="79" t="s">
        <v>73</v>
      </c>
      <c r="BO95" s="79" t="s">
        <v>73</v>
      </c>
      <c r="BP95" s="79" t="s">
        <v>73</v>
      </c>
      <c r="BQ95" s="106" t="s">
        <v>73</v>
      </c>
      <c r="BR95" s="79" t="s">
        <v>73</v>
      </c>
      <c r="BS95" s="79" t="s">
        <v>73</v>
      </c>
      <c r="BT95" s="79" t="s">
        <v>73</v>
      </c>
      <c r="BU95" s="107" t="s">
        <v>73</v>
      </c>
    </row>
    <row r="96" spans="1:73" customFormat="1" ht="14.25" customHeight="1" x14ac:dyDescent="0.45">
      <c r="A96" s="27">
        <v>2022</v>
      </c>
      <c r="B96" s="28">
        <v>11</v>
      </c>
      <c r="C96" s="28">
        <v>17</v>
      </c>
      <c r="D96" s="29">
        <v>0.44513888888888892</v>
      </c>
      <c r="E96" s="30">
        <v>32</v>
      </c>
      <c r="F96" s="31">
        <v>13.22819</v>
      </c>
      <c r="G96" s="32">
        <v>100.53351000000001</v>
      </c>
      <c r="H96" s="33">
        <v>19</v>
      </c>
      <c r="I96" s="28">
        <v>3</v>
      </c>
      <c r="J96" s="34" t="s">
        <v>72</v>
      </c>
      <c r="K96" s="35">
        <v>1</v>
      </c>
      <c r="L96" s="654" t="s">
        <v>73</v>
      </c>
      <c r="M96" s="655" t="s">
        <v>73</v>
      </c>
      <c r="N96" s="656" t="s">
        <v>73</v>
      </c>
      <c r="O96" s="657" t="s">
        <v>73</v>
      </c>
      <c r="P96" s="655" t="s">
        <v>73</v>
      </c>
      <c r="Q96" s="658" t="s">
        <v>73</v>
      </c>
      <c r="R96" s="658" t="s">
        <v>73</v>
      </c>
      <c r="S96" s="659" t="s">
        <v>73</v>
      </c>
      <c r="T96" s="38">
        <v>3.1</v>
      </c>
      <c r="U96" s="33">
        <v>29.6</v>
      </c>
      <c r="V96" s="39"/>
      <c r="W96" s="80">
        <v>8.3000000000000007</v>
      </c>
      <c r="X96" s="80"/>
      <c r="Y96" s="33">
        <v>27.6</v>
      </c>
      <c r="Z96" s="39"/>
      <c r="AA96" s="40"/>
      <c r="AB96" s="37" t="s">
        <v>73</v>
      </c>
      <c r="AC96" s="37" t="s">
        <v>73</v>
      </c>
      <c r="AD96" s="42" t="s">
        <v>73</v>
      </c>
      <c r="AE96" s="106" t="s">
        <v>73</v>
      </c>
      <c r="AF96" s="79" t="s">
        <v>73</v>
      </c>
      <c r="AG96" s="107" t="s">
        <v>73</v>
      </c>
      <c r="AH96" s="42" t="s">
        <v>73</v>
      </c>
      <c r="AI96" s="43" t="s">
        <v>73</v>
      </c>
      <c r="AJ96" s="44" t="s">
        <v>73</v>
      </c>
      <c r="AK96" s="37" t="s">
        <v>73</v>
      </c>
      <c r="AL96" s="37" t="s">
        <v>73</v>
      </c>
      <c r="AM96" s="37" t="s">
        <v>73</v>
      </c>
      <c r="AN96" s="37" t="s">
        <v>73</v>
      </c>
      <c r="AO96" s="37" t="s">
        <v>73</v>
      </c>
      <c r="AP96" s="37" t="s">
        <v>73</v>
      </c>
      <c r="AQ96" s="45" t="s">
        <v>73</v>
      </c>
      <c r="AR96" s="44" t="s">
        <v>73</v>
      </c>
      <c r="AS96" s="43" t="s">
        <v>73</v>
      </c>
      <c r="AT96" s="43" t="s">
        <v>73</v>
      </c>
      <c r="AU96" s="43" t="s">
        <v>73</v>
      </c>
      <c r="AV96" s="46" t="s">
        <v>73</v>
      </c>
      <c r="AW96" s="36" t="s">
        <v>73</v>
      </c>
      <c r="AX96" s="37" t="s">
        <v>73</v>
      </c>
      <c r="AY96" s="42" t="s">
        <v>73</v>
      </c>
      <c r="AZ96" s="37" t="s">
        <v>73</v>
      </c>
      <c r="BA96" s="37" t="s">
        <v>73</v>
      </c>
      <c r="BB96" s="37" t="s">
        <v>73</v>
      </c>
      <c r="BC96" s="114" t="s">
        <v>73</v>
      </c>
      <c r="BD96" s="37" t="s">
        <v>73</v>
      </c>
      <c r="BE96" s="37" t="s">
        <v>73</v>
      </c>
      <c r="BF96" s="37" t="s">
        <v>73</v>
      </c>
      <c r="BG96" s="37" t="s">
        <v>73</v>
      </c>
      <c r="BH96" s="42" t="s">
        <v>73</v>
      </c>
      <c r="BI96" s="37" t="s">
        <v>73</v>
      </c>
      <c r="BJ96" s="79" t="s">
        <v>73</v>
      </c>
      <c r="BK96" s="106" t="s">
        <v>73</v>
      </c>
      <c r="BL96" s="106" t="s">
        <v>73</v>
      </c>
      <c r="BM96" s="79" t="s">
        <v>73</v>
      </c>
      <c r="BN96" s="79" t="s">
        <v>73</v>
      </c>
      <c r="BO96" s="79" t="s">
        <v>73</v>
      </c>
      <c r="BP96" s="79" t="s">
        <v>73</v>
      </c>
      <c r="BQ96" s="106" t="s">
        <v>73</v>
      </c>
      <c r="BR96" s="79" t="s">
        <v>73</v>
      </c>
      <c r="BS96" s="79" t="s">
        <v>73</v>
      </c>
      <c r="BT96" s="79" t="s">
        <v>73</v>
      </c>
      <c r="BU96" s="107" t="s">
        <v>73</v>
      </c>
    </row>
    <row r="97" spans="1:73" customFormat="1" ht="14.25" customHeight="1" x14ac:dyDescent="0.45">
      <c r="A97" s="27">
        <v>2022</v>
      </c>
      <c r="B97" s="28">
        <v>11</v>
      </c>
      <c r="C97" s="28">
        <v>17</v>
      </c>
      <c r="D97" s="29">
        <v>0.44513888888888892</v>
      </c>
      <c r="E97" s="30">
        <v>32</v>
      </c>
      <c r="F97" s="31">
        <v>13.22819</v>
      </c>
      <c r="G97" s="32">
        <v>100.53351000000001</v>
      </c>
      <c r="H97" s="33">
        <v>19</v>
      </c>
      <c r="I97" s="28">
        <v>3</v>
      </c>
      <c r="J97" s="34" t="s">
        <v>75</v>
      </c>
      <c r="K97" s="35">
        <v>9.5</v>
      </c>
      <c r="L97" s="654" t="s">
        <v>73</v>
      </c>
      <c r="M97" s="655" t="s">
        <v>73</v>
      </c>
      <c r="N97" s="656" t="s">
        <v>73</v>
      </c>
      <c r="O97" s="657" t="s">
        <v>73</v>
      </c>
      <c r="P97" s="655" t="s">
        <v>73</v>
      </c>
      <c r="Q97" s="658" t="s">
        <v>73</v>
      </c>
      <c r="R97" s="658" t="s">
        <v>73</v>
      </c>
      <c r="S97" s="659" t="s">
        <v>73</v>
      </c>
      <c r="T97" s="38"/>
      <c r="U97" s="33">
        <v>28.8</v>
      </c>
      <c r="V97" s="39"/>
      <c r="W97" s="80">
        <v>8.0399999999999991</v>
      </c>
      <c r="X97" s="80"/>
      <c r="Y97" s="33">
        <v>30.6</v>
      </c>
      <c r="Z97" s="39"/>
      <c r="AA97" s="40"/>
      <c r="AB97" s="37" t="s">
        <v>73</v>
      </c>
      <c r="AC97" s="37" t="s">
        <v>73</v>
      </c>
      <c r="AD97" s="42" t="s">
        <v>73</v>
      </c>
      <c r="AE97" s="106" t="s">
        <v>73</v>
      </c>
      <c r="AF97" s="79" t="s">
        <v>73</v>
      </c>
      <c r="AG97" s="107" t="s">
        <v>73</v>
      </c>
      <c r="AH97" s="42" t="s">
        <v>73</v>
      </c>
      <c r="AI97" s="43" t="s">
        <v>73</v>
      </c>
      <c r="AJ97" s="44" t="s">
        <v>73</v>
      </c>
      <c r="AK97" s="37" t="s">
        <v>73</v>
      </c>
      <c r="AL97" s="37" t="s">
        <v>73</v>
      </c>
      <c r="AM97" s="37" t="s">
        <v>73</v>
      </c>
      <c r="AN97" s="37" t="s">
        <v>73</v>
      </c>
      <c r="AO97" s="37" t="s">
        <v>73</v>
      </c>
      <c r="AP97" s="37" t="s">
        <v>73</v>
      </c>
      <c r="AQ97" s="45" t="s">
        <v>73</v>
      </c>
      <c r="AR97" s="44" t="s">
        <v>73</v>
      </c>
      <c r="AS97" s="43" t="s">
        <v>73</v>
      </c>
      <c r="AT97" s="43" t="s">
        <v>73</v>
      </c>
      <c r="AU97" s="43" t="s">
        <v>73</v>
      </c>
      <c r="AV97" s="46" t="s">
        <v>73</v>
      </c>
      <c r="AW97" s="36" t="s">
        <v>73</v>
      </c>
      <c r="AX97" s="37" t="s">
        <v>73</v>
      </c>
      <c r="AY97" s="42" t="s">
        <v>73</v>
      </c>
      <c r="AZ97" s="37" t="s">
        <v>73</v>
      </c>
      <c r="BA97" s="37" t="s">
        <v>73</v>
      </c>
      <c r="BB97" s="37" t="s">
        <v>73</v>
      </c>
      <c r="BC97" s="114" t="s">
        <v>73</v>
      </c>
      <c r="BD97" s="37" t="s">
        <v>73</v>
      </c>
      <c r="BE97" s="37" t="s">
        <v>73</v>
      </c>
      <c r="BF97" s="37" t="s">
        <v>73</v>
      </c>
      <c r="BG97" s="37" t="s">
        <v>73</v>
      </c>
      <c r="BH97" s="42" t="s">
        <v>73</v>
      </c>
      <c r="BI97" s="37" t="s">
        <v>73</v>
      </c>
      <c r="BJ97" s="79" t="s">
        <v>73</v>
      </c>
      <c r="BK97" s="106" t="s">
        <v>73</v>
      </c>
      <c r="BL97" s="106" t="s">
        <v>73</v>
      </c>
      <c r="BM97" s="79" t="s">
        <v>73</v>
      </c>
      <c r="BN97" s="79" t="s">
        <v>73</v>
      </c>
      <c r="BO97" s="79" t="s">
        <v>73</v>
      </c>
      <c r="BP97" s="79" t="s">
        <v>73</v>
      </c>
      <c r="BQ97" s="106" t="s">
        <v>73</v>
      </c>
      <c r="BR97" s="79" t="s">
        <v>73</v>
      </c>
      <c r="BS97" s="79" t="s">
        <v>73</v>
      </c>
      <c r="BT97" s="79" t="s">
        <v>73</v>
      </c>
      <c r="BU97" s="107" t="s">
        <v>73</v>
      </c>
    </row>
    <row r="98" spans="1:73" customFormat="1" ht="14.25" customHeight="1" x14ac:dyDescent="0.45">
      <c r="A98" s="27">
        <v>2022</v>
      </c>
      <c r="B98" s="28">
        <v>11</v>
      </c>
      <c r="C98" s="28">
        <v>17</v>
      </c>
      <c r="D98" s="29">
        <v>0.44513888888888892</v>
      </c>
      <c r="E98" s="30">
        <v>32</v>
      </c>
      <c r="F98" s="31">
        <v>13.22819</v>
      </c>
      <c r="G98" s="32">
        <v>100.53351000000001</v>
      </c>
      <c r="H98" s="33">
        <v>19</v>
      </c>
      <c r="I98" s="28">
        <v>3</v>
      </c>
      <c r="J98" s="34" t="s">
        <v>74</v>
      </c>
      <c r="K98" s="35">
        <v>18</v>
      </c>
      <c r="L98" s="654" t="s">
        <v>73</v>
      </c>
      <c r="M98" s="655" t="s">
        <v>73</v>
      </c>
      <c r="N98" s="656" t="s">
        <v>73</v>
      </c>
      <c r="O98" s="657" t="s">
        <v>73</v>
      </c>
      <c r="P98" s="655" t="s">
        <v>73</v>
      </c>
      <c r="Q98" s="658" t="s">
        <v>73</v>
      </c>
      <c r="R98" s="658" t="s">
        <v>73</v>
      </c>
      <c r="S98" s="659" t="s">
        <v>73</v>
      </c>
      <c r="T98" s="38"/>
      <c r="U98" s="33">
        <v>28.7</v>
      </c>
      <c r="V98" s="39"/>
      <c r="W98" s="80">
        <v>8.01</v>
      </c>
      <c r="X98" s="80"/>
      <c r="Y98" s="33">
        <v>31.1</v>
      </c>
      <c r="Z98" s="39"/>
      <c r="AA98" s="40"/>
      <c r="AB98" s="37" t="s">
        <v>73</v>
      </c>
      <c r="AC98" s="37" t="s">
        <v>73</v>
      </c>
      <c r="AD98" s="42" t="s">
        <v>73</v>
      </c>
      <c r="AE98" s="106" t="s">
        <v>73</v>
      </c>
      <c r="AF98" s="79" t="s">
        <v>73</v>
      </c>
      <c r="AG98" s="107" t="s">
        <v>73</v>
      </c>
      <c r="AH98" s="42" t="s">
        <v>73</v>
      </c>
      <c r="AI98" s="43" t="s">
        <v>73</v>
      </c>
      <c r="AJ98" s="44" t="s">
        <v>73</v>
      </c>
      <c r="AK98" s="37" t="s">
        <v>73</v>
      </c>
      <c r="AL98" s="37" t="s">
        <v>73</v>
      </c>
      <c r="AM98" s="37" t="s">
        <v>73</v>
      </c>
      <c r="AN98" s="37" t="s">
        <v>73</v>
      </c>
      <c r="AO98" s="37" t="s">
        <v>73</v>
      </c>
      <c r="AP98" s="37" t="s">
        <v>73</v>
      </c>
      <c r="AQ98" s="45" t="s">
        <v>73</v>
      </c>
      <c r="AR98" s="44" t="s">
        <v>73</v>
      </c>
      <c r="AS98" s="43" t="s">
        <v>73</v>
      </c>
      <c r="AT98" s="43" t="s">
        <v>73</v>
      </c>
      <c r="AU98" s="43" t="s">
        <v>73</v>
      </c>
      <c r="AV98" s="46" t="s">
        <v>73</v>
      </c>
      <c r="AW98" s="36" t="s">
        <v>73</v>
      </c>
      <c r="AX98" s="37" t="s">
        <v>73</v>
      </c>
      <c r="AY98" s="42" t="s">
        <v>73</v>
      </c>
      <c r="AZ98" s="37" t="s">
        <v>73</v>
      </c>
      <c r="BA98" s="37" t="s">
        <v>73</v>
      </c>
      <c r="BB98" s="37" t="s">
        <v>73</v>
      </c>
      <c r="BC98" s="114" t="s">
        <v>73</v>
      </c>
      <c r="BD98" s="37" t="s">
        <v>73</v>
      </c>
      <c r="BE98" s="37" t="s">
        <v>73</v>
      </c>
      <c r="BF98" s="37" t="s">
        <v>73</v>
      </c>
      <c r="BG98" s="37" t="s">
        <v>73</v>
      </c>
      <c r="BH98" s="42" t="s">
        <v>73</v>
      </c>
      <c r="BI98" s="37" t="s">
        <v>73</v>
      </c>
      <c r="BJ98" s="79" t="s">
        <v>73</v>
      </c>
      <c r="BK98" s="106" t="s">
        <v>73</v>
      </c>
      <c r="BL98" s="106" t="s">
        <v>73</v>
      </c>
      <c r="BM98" s="79" t="s">
        <v>73</v>
      </c>
      <c r="BN98" s="79" t="s">
        <v>73</v>
      </c>
      <c r="BO98" s="79" t="s">
        <v>73</v>
      </c>
      <c r="BP98" s="79" t="s">
        <v>73</v>
      </c>
      <c r="BQ98" s="106" t="s">
        <v>73</v>
      </c>
      <c r="BR98" s="79" t="s">
        <v>73</v>
      </c>
      <c r="BS98" s="79" t="s">
        <v>73</v>
      </c>
      <c r="BT98" s="79" t="s">
        <v>73</v>
      </c>
      <c r="BU98" s="107" t="s">
        <v>73</v>
      </c>
    </row>
    <row r="99" spans="1:73" customFormat="1" ht="14.25" customHeight="1" x14ac:dyDescent="0.45">
      <c r="A99" s="27">
        <v>2022</v>
      </c>
      <c r="B99" s="28">
        <v>11</v>
      </c>
      <c r="C99" s="28">
        <v>17</v>
      </c>
      <c r="D99" s="29">
        <v>0.45347222222222222</v>
      </c>
      <c r="E99" s="30">
        <v>32.5</v>
      </c>
      <c r="F99" s="31">
        <v>13.23301</v>
      </c>
      <c r="G99" s="32">
        <v>100.53574999999999</v>
      </c>
      <c r="H99" s="33">
        <v>18.899999999999999</v>
      </c>
      <c r="I99" s="28">
        <v>3</v>
      </c>
      <c r="J99" s="34" t="s">
        <v>72</v>
      </c>
      <c r="K99" s="35">
        <v>1</v>
      </c>
      <c r="L99" s="654" t="s">
        <v>73</v>
      </c>
      <c r="M99" s="655" t="s">
        <v>73</v>
      </c>
      <c r="N99" s="656" t="s">
        <v>73</v>
      </c>
      <c r="O99" s="657" t="s">
        <v>73</v>
      </c>
      <c r="P99" s="655" t="s">
        <v>73</v>
      </c>
      <c r="Q99" s="658" t="s">
        <v>73</v>
      </c>
      <c r="R99" s="658" t="s">
        <v>73</v>
      </c>
      <c r="S99" s="659" t="s">
        <v>73</v>
      </c>
      <c r="T99" s="38">
        <v>3.5</v>
      </c>
      <c r="U99" s="33">
        <v>30.1</v>
      </c>
      <c r="V99" s="39">
        <v>29.388000000000002</v>
      </c>
      <c r="W99" s="80">
        <v>8.16</v>
      </c>
      <c r="X99" s="80"/>
      <c r="Y99" s="33">
        <v>17.7</v>
      </c>
      <c r="Z99" s="39">
        <v>26.6</v>
      </c>
      <c r="AA99" s="40">
        <v>8.7799999999999994</v>
      </c>
      <c r="AB99" s="37">
        <v>8.4600000000000009</v>
      </c>
      <c r="AC99" s="37">
        <f t="shared" ref="AC99:AC104" si="18">AB99*$AB$1+$AC$1</f>
        <v>8.5222165248592372</v>
      </c>
      <c r="AD99" s="42">
        <v>6.3</v>
      </c>
      <c r="AE99" s="106">
        <v>0.32806350000000001</v>
      </c>
      <c r="AF99" s="79" t="s">
        <v>73</v>
      </c>
      <c r="AG99" s="107" t="s">
        <v>73</v>
      </c>
      <c r="AH99" s="42">
        <v>2069.9280716220837</v>
      </c>
      <c r="AI99" s="43">
        <v>8.1043605343702421</v>
      </c>
      <c r="AJ99" s="44">
        <v>8.0384643517930012</v>
      </c>
      <c r="AK99" s="37">
        <v>396.19421545959068</v>
      </c>
      <c r="AL99" s="37">
        <v>1626.1037689938016</v>
      </c>
      <c r="AM99" s="37">
        <v>182.55856407897443</v>
      </c>
      <c r="AN99" s="37">
        <v>10.516478201692781</v>
      </c>
      <c r="AO99" s="37">
        <v>4.7621573275735436</v>
      </c>
      <c r="AP99" s="37">
        <v>3.1015316332940492</v>
      </c>
      <c r="AQ99" s="45">
        <f t="shared" ref="AQ99:AQ104" si="19">SUM(AL99:AN99)</f>
        <v>1819.1788112744689</v>
      </c>
      <c r="AR99" s="44">
        <v>0.45200000000000001</v>
      </c>
      <c r="AS99" s="43">
        <v>105.98099999999999</v>
      </c>
      <c r="AT99" s="43">
        <v>0.57099999999999995</v>
      </c>
      <c r="AU99" s="43">
        <v>6.2809999999999997</v>
      </c>
      <c r="AV99" s="46">
        <v>9.35</v>
      </c>
      <c r="AW99" s="36" t="s">
        <v>73</v>
      </c>
      <c r="AX99" s="37" t="s">
        <v>73</v>
      </c>
      <c r="AY99" s="42" t="s">
        <v>73</v>
      </c>
      <c r="AZ99" s="37" t="s">
        <v>73</v>
      </c>
      <c r="BA99" s="37" t="s">
        <v>73</v>
      </c>
      <c r="BB99" s="37" t="s">
        <v>73</v>
      </c>
      <c r="BC99" s="114" t="s">
        <v>73</v>
      </c>
      <c r="BD99" s="37" t="s">
        <v>73</v>
      </c>
      <c r="BE99" s="37" t="s">
        <v>73</v>
      </c>
      <c r="BF99" s="37" t="s">
        <v>73</v>
      </c>
      <c r="BG99" s="37" t="s">
        <v>73</v>
      </c>
      <c r="BH99" s="42" t="s">
        <v>73</v>
      </c>
      <c r="BI99" s="37" t="s">
        <v>73</v>
      </c>
      <c r="BJ99" s="79" t="s">
        <v>73</v>
      </c>
      <c r="BK99" s="106" t="s">
        <v>73</v>
      </c>
      <c r="BL99" s="106" t="s">
        <v>73</v>
      </c>
      <c r="BM99" s="79" t="s">
        <v>73</v>
      </c>
      <c r="BN99" s="79" t="s">
        <v>73</v>
      </c>
      <c r="BO99" s="79" t="s">
        <v>73</v>
      </c>
      <c r="BP99" s="79" t="s">
        <v>73</v>
      </c>
      <c r="BQ99" s="106" t="s">
        <v>73</v>
      </c>
      <c r="BR99" s="79" t="s">
        <v>73</v>
      </c>
      <c r="BS99" s="79" t="s">
        <v>73</v>
      </c>
      <c r="BT99" s="79" t="s">
        <v>73</v>
      </c>
      <c r="BU99" s="107" t="s">
        <v>73</v>
      </c>
    </row>
    <row r="100" spans="1:73" customFormat="1" ht="14.25" customHeight="1" x14ac:dyDescent="0.45">
      <c r="A100" s="27">
        <v>2022</v>
      </c>
      <c r="B100" s="28">
        <v>11</v>
      </c>
      <c r="C100" s="28">
        <v>17</v>
      </c>
      <c r="D100" s="29">
        <v>0.45347222222222222</v>
      </c>
      <c r="E100" s="30">
        <v>32.5</v>
      </c>
      <c r="F100" s="31">
        <v>13.23301</v>
      </c>
      <c r="G100" s="32">
        <v>100.53574999999999</v>
      </c>
      <c r="H100" s="33">
        <v>18.899999999999999</v>
      </c>
      <c r="I100" s="28">
        <v>3</v>
      </c>
      <c r="J100" s="34" t="s">
        <v>75</v>
      </c>
      <c r="K100" s="35">
        <v>9</v>
      </c>
      <c r="L100" s="654" t="s">
        <v>73</v>
      </c>
      <c r="M100" s="655" t="s">
        <v>73</v>
      </c>
      <c r="N100" s="656" t="s">
        <v>73</v>
      </c>
      <c r="O100" s="657" t="s">
        <v>73</v>
      </c>
      <c r="P100" s="655" t="s">
        <v>73</v>
      </c>
      <c r="Q100" s="658" t="s">
        <v>73</v>
      </c>
      <c r="R100" s="658" t="s">
        <v>73</v>
      </c>
      <c r="S100" s="659" t="s">
        <v>73</v>
      </c>
      <c r="T100" s="38"/>
      <c r="U100" s="33">
        <v>29.4</v>
      </c>
      <c r="V100" s="39">
        <v>28.488</v>
      </c>
      <c r="W100" s="80">
        <v>8.0299999999999994</v>
      </c>
      <c r="X100" s="80"/>
      <c r="Y100" s="33">
        <v>30.6</v>
      </c>
      <c r="Z100" s="39">
        <v>31.411999999999999</v>
      </c>
      <c r="AA100" s="40">
        <v>7.35</v>
      </c>
      <c r="AB100" s="37">
        <v>4.6589999999999998</v>
      </c>
      <c r="AC100" s="37">
        <f t="shared" si="18"/>
        <v>5.3966563285914422</v>
      </c>
      <c r="AD100" s="42">
        <v>8.5500000000000007</v>
      </c>
      <c r="AE100" s="106" t="s">
        <v>73</v>
      </c>
      <c r="AF100" s="79" t="s">
        <v>73</v>
      </c>
      <c r="AG100" s="107" t="s">
        <v>73</v>
      </c>
      <c r="AH100" s="42">
        <v>2096.54547770708</v>
      </c>
      <c r="AI100" s="43">
        <v>7.9864868522466494</v>
      </c>
      <c r="AJ100" s="44">
        <v>7.9345793730966898</v>
      </c>
      <c r="AK100" s="37">
        <v>504.72518032283438</v>
      </c>
      <c r="AL100" s="37">
        <v>1690.0831195388148</v>
      </c>
      <c r="AM100" s="37">
        <v>163.97945759559408</v>
      </c>
      <c r="AN100" s="37">
        <v>13.358976335785428</v>
      </c>
      <c r="AO100" s="37">
        <v>4.0924287522846923</v>
      </c>
      <c r="AP100" s="37">
        <v>2.7051543880255826</v>
      </c>
      <c r="AQ100" s="45">
        <f t="shared" si="19"/>
        <v>1867.4215534701943</v>
      </c>
      <c r="AR100" s="44">
        <v>0.25800000000000001</v>
      </c>
      <c r="AS100" s="43">
        <v>29.048999999999999</v>
      </c>
      <c r="AT100" s="43">
        <v>0.64200000000000002</v>
      </c>
      <c r="AU100" s="43">
        <v>2.641</v>
      </c>
      <c r="AV100" s="46">
        <v>4.2830000000000004</v>
      </c>
      <c r="AW100" s="36" t="s">
        <v>73</v>
      </c>
      <c r="AX100" s="37" t="s">
        <v>73</v>
      </c>
      <c r="AY100" s="42" t="s">
        <v>73</v>
      </c>
      <c r="AZ100" s="37" t="s">
        <v>73</v>
      </c>
      <c r="BA100" s="37" t="s">
        <v>73</v>
      </c>
      <c r="BB100" s="37" t="s">
        <v>73</v>
      </c>
      <c r="BC100" s="114" t="s">
        <v>73</v>
      </c>
      <c r="BD100" s="37" t="s">
        <v>73</v>
      </c>
      <c r="BE100" s="37" t="s">
        <v>73</v>
      </c>
      <c r="BF100" s="37" t="s">
        <v>73</v>
      </c>
      <c r="BG100" s="37" t="s">
        <v>73</v>
      </c>
      <c r="BH100" s="42" t="s">
        <v>73</v>
      </c>
      <c r="BI100" s="37" t="s">
        <v>73</v>
      </c>
      <c r="BJ100" s="79" t="s">
        <v>73</v>
      </c>
      <c r="BK100" s="106" t="s">
        <v>73</v>
      </c>
      <c r="BL100" s="106" t="s">
        <v>73</v>
      </c>
      <c r="BM100" s="79" t="s">
        <v>73</v>
      </c>
      <c r="BN100" s="79" t="s">
        <v>73</v>
      </c>
      <c r="BO100" s="79" t="s">
        <v>73</v>
      </c>
      <c r="BP100" s="79" t="s">
        <v>73</v>
      </c>
      <c r="BQ100" s="106" t="s">
        <v>73</v>
      </c>
      <c r="BR100" s="79" t="s">
        <v>73</v>
      </c>
      <c r="BS100" s="79" t="s">
        <v>73</v>
      </c>
      <c r="BT100" s="79" t="s">
        <v>73</v>
      </c>
      <c r="BU100" s="107" t="s">
        <v>73</v>
      </c>
    </row>
    <row r="101" spans="1:73" customFormat="1" ht="14.25" customHeight="1" x14ac:dyDescent="0.45">
      <c r="A101" s="27">
        <v>2022</v>
      </c>
      <c r="B101" s="28">
        <v>11</v>
      </c>
      <c r="C101" s="28">
        <v>17</v>
      </c>
      <c r="D101" s="29">
        <v>0.45347222222222222</v>
      </c>
      <c r="E101" s="30">
        <v>32.5</v>
      </c>
      <c r="F101" s="31">
        <v>13.23301</v>
      </c>
      <c r="G101" s="32">
        <v>100.53574999999999</v>
      </c>
      <c r="H101" s="33">
        <v>18.899999999999999</v>
      </c>
      <c r="I101" s="28">
        <v>3</v>
      </c>
      <c r="J101" s="34" t="s">
        <v>74</v>
      </c>
      <c r="K101" s="35">
        <v>17</v>
      </c>
      <c r="L101" s="654" t="s">
        <v>73</v>
      </c>
      <c r="M101" s="655" t="s">
        <v>73</v>
      </c>
      <c r="N101" s="656" t="s">
        <v>73</v>
      </c>
      <c r="O101" s="657" t="s">
        <v>73</v>
      </c>
      <c r="P101" s="655" t="s">
        <v>73</v>
      </c>
      <c r="Q101" s="658" t="s">
        <v>73</v>
      </c>
      <c r="R101" s="658" t="s">
        <v>73</v>
      </c>
      <c r="S101" s="659" t="s">
        <v>73</v>
      </c>
      <c r="T101" s="38"/>
      <c r="U101" s="33">
        <v>28.8</v>
      </c>
      <c r="V101" s="39">
        <v>28.48</v>
      </c>
      <c r="W101" s="80">
        <v>8.0299999999999994</v>
      </c>
      <c r="X101" s="80"/>
      <c r="Y101" s="33">
        <v>30.8</v>
      </c>
      <c r="Z101" s="39">
        <v>31.114999999999998</v>
      </c>
      <c r="AA101" s="40">
        <v>5.0999999999999996</v>
      </c>
      <c r="AB101" s="37">
        <v>4.0869999999999997</v>
      </c>
      <c r="AC101" s="37">
        <f t="shared" si="18"/>
        <v>4.9263010451751885</v>
      </c>
      <c r="AD101" s="42">
        <v>23.7</v>
      </c>
      <c r="AE101" s="106" t="s">
        <v>73</v>
      </c>
      <c r="AF101" s="79" t="s">
        <v>73</v>
      </c>
      <c r="AG101" s="107" t="s">
        <v>73</v>
      </c>
      <c r="AH101" s="42">
        <v>2088.0153610174752</v>
      </c>
      <c r="AI101" s="43">
        <v>7.9636736576826967</v>
      </c>
      <c r="AJ101" s="44">
        <v>7.911810334894156</v>
      </c>
      <c r="AK101" s="37">
        <v>536.19805395904086</v>
      </c>
      <c r="AL101" s="37">
        <v>1702.51155255048</v>
      </c>
      <c r="AM101" s="37">
        <v>155.63190469453616</v>
      </c>
      <c r="AN101" s="37">
        <v>14.215968515789417</v>
      </c>
      <c r="AO101" s="37">
        <v>3.8895348201238358</v>
      </c>
      <c r="AP101" s="37">
        <v>2.5689616221624041</v>
      </c>
      <c r="AQ101" s="45">
        <f t="shared" si="19"/>
        <v>1872.3594257608056</v>
      </c>
      <c r="AR101" s="44">
        <v>0.19400000000000001</v>
      </c>
      <c r="AS101" s="43">
        <v>26.059000000000001</v>
      </c>
      <c r="AT101" s="43">
        <v>7.0999999999999994E-2</v>
      </c>
      <c r="AU101" s="43">
        <v>2.9980000000000002</v>
      </c>
      <c r="AV101" s="46">
        <v>2.641</v>
      </c>
      <c r="AW101" s="36" t="s">
        <v>73</v>
      </c>
      <c r="AX101" s="37" t="s">
        <v>73</v>
      </c>
      <c r="AY101" s="42" t="s">
        <v>73</v>
      </c>
      <c r="AZ101" s="37" t="s">
        <v>73</v>
      </c>
      <c r="BA101" s="37" t="s">
        <v>73</v>
      </c>
      <c r="BB101" s="37" t="s">
        <v>73</v>
      </c>
      <c r="BC101" s="114" t="s">
        <v>73</v>
      </c>
      <c r="BD101" s="37" t="s">
        <v>73</v>
      </c>
      <c r="BE101" s="37" t="s">
        <v>73</v>
      </c>
      <c r="BF101" s="37" t="s">
        <v>73</v>
      </c>
      <c r="BG101" s="37" t="s">
        <v>73</v>
      </c>
      <c r="BH101" s="42" t="s">
        <v>73</v>
      </c>
      <c r="BI101" s="37" t="s">
        <v>73</v>
      </c>
      <c r="BJ101" s="79" t="s">
        <v>73</v>
      </c>
      <c r="BK101" s="106" t="s">
        <v>73</v>
      </c>
      <c r="BL101" s="106" t="s">
        <v>73</v>
      </c>
      <c r="BM101" s="79" t="s">
        <v>73</v>
      </c>
      <c r="BN101" s="79" t="s">
        <v>73</v>
      </c>
      <c r="BO101" s="79" t="s">
        <v>73</v>
      </c>
      <c r="BP101" s="79" t="s">
        <v>73</v>
      </c>
      <c r="BQ101" s="106" t="s">
        <v>73</v>
      </c>
      <c r="BR101" s="79" t="s">
        <v>73</v>
      </c>
      <c r="BS101" s="79" t="s">
        <v>73</v>
      </c>
      <c r="BT101" s="79" t="s">
        <v>73</v>
      </c>
      <c r="BU101" s="107" t="s">
        <v>73</v>
      </c>
    </row>
    <row r="102" spans="1:73" customFormat="1" ht="14.25" customHeight="1" x14ac:dyDescent="0.45">
      <c r="A102" s="27">
        <v>2022</v>
      </c>
      <c r="B102" s="28">
        <v>11</v>
      </c>
      <c r="C102" s="28">
        <v>17</v>
      </c>
      <c r="D102" s="29">
        <v>0.48472222222222222</v>
      </c>
      <c r="E102" s="30">
        <v>33</v>
      </c>
      <c r="F102" s="31">
        <v>13.28105</v>
      </c>
      <c r="G102" s="32">
        <v>100.52679999999999</v>
      </c>
      <c r="H102" s="33">
        <v>17</v>
      </c>
      <c r="I102" s="28">
        <v>3</v>
      </c>
      <c r="J102" s="34" t="s">
        <v>72</v>
      </c>
      <c r="K102" s="35">
        <v>1</v>
      </c>
      <c r="L102" s="654" t="s">
        <v>73</v>
      </c>
      <c r="M102" s="655" t="s">
        <v>73</v>
      </c>
      <c r="N102" s="656" t="s">
        <v>73</v>
      </c>
      <c r="O102" s="657" t="s">
        <v>73</v>
      </c>
      <c r="P102" s="655" t="s">
        <v>73</v>
      </c>
      <c r="Q102" s="658" t="s">
        <v>73</v>
      </c>
      <c r="R102" s="658" t="s">
        <v>73</v>
      </c>
      <c r="S102" s="659" t="s">
        <v>73</v>
      </c>
      <c r="T102" s="38">
        <v>3.4</v>
      </c>
      <c r="U102" s="33">
        <v>30</v>
      </c>
      <c r="V102" s="39">
        <v>29.74</v>
      </c>
      <c r="W102" s="80">
        <v>8.33</v>
      </c>
      <c r="X102" s="80"/>
      <c r="Y102" s="33">
        <v>21.5</v>
      </c>
      <c r="Z102" s="39">
        <v>24.228000000000002</v>
      </c>
      <c r="AA102" s="50">
        <v>11.92</v>
      </c>
      <c r="AB102" s="37">
        <v>10.092000000000001</v>
      </c>
      <c r="AC102" s="37">
        <f t="shared" si="18"/>
        <v>9.8642092215993173</v>
      </c>
      <c r="AD102" s="42">
        <v>13.05</v>
      </c>
      <c r="AE102" s="106">
        <v>1.0448185000000001</v>
      </c>
      <c r="AF102" s="79" t="s">
        <v>73</v>
      </c>
      <c r="AG102" s="107" t="s">
        <v>73</v>
      </c>
      <c r="AH102" s="42">
        <v>2074.0035769969704</v>
      </c>
      <c r="AI102" s="43">
        <v>8.3035429545420261</v>
      </c>
      <c r="AJ102" s="44">
        <v>8.230569159744066</v>
      </c>
      <c r="AK102" s="37">
        <v>237.19450742507871</v>
      </c>
      <c r="AL102" s="37">
        <v>1483.1184850650834</v>
      </c>
      <c r="AM102" s="37">
        <v>245.64873300325647</v>
      </c>
      <c r="AN102" s="37">
        <v>6.3184034078335625</v>
      </c>
      <c r="AO102" s="37">
        <v>6.5478740194572342</v>
      </c>
      <c r="AP102" s="37">
        <v>4.2212190602845121</v>
      </c>
      <c r="AQ102" s="45">
        <f t="shared" si="19"/>
        <v>1735.0856214761734</v>
      </c>
      <c r="AR102" s="44">
        <v>0.38700000000000001</v>
      </c>
      <c r="AS102" s="43">
        <v>78.995999999999995</v>
      </c>
      <c r="AT102" s="43">
        <v>0.14299999999999999</v>
      </c>
      <c r="AU102" s="43">
        <v>6.3529999999999998</v>
      </c>
      <c r="AV102" s="46">
        <v>4.782</v>
      </c>
      <c r="AW102" s="36" t="s">
        <v>73</v>
      </c>
      <c r="AX102" s="37" t="s">
        <v>73</v>
      </c>
      <c r="AY102" s="42" t="s">
        <v>73</v>
      </c>
      <c r="AZ102" s="37" t="s">
        <v>73</v>
      </c>
      <c r="BA102" s="37" t="s">
        <v>73</v>
      </c>
      <c r="BB102" s="37" t="s">
        <v>73</v>
      </c>
      <c r="BC102" s="114" t="s">
        <v>73</v>
      </c>
      <c r="BD102" s="37" t="s">
        <v>73</v>
      </c>
      <c r="BE102" s="37" t="s">
        <v>73</v>
      </c>
      <c r="BF102" s="37" t="s">
        <v>73</v>
      </c>
      <c r="BG102" s="37" t="s">
        <v>73</v>
      </c>
      <c r="BH102" s="42" t="s">
        <v>73</v>
      </c>
      <c r="BI102" s="37" t="s">
        <v>73</v>
      </c>
      <c r="BJ102" s="79" t="s">
        <v>73</v>
      </c>
      <c r="BK102" s="106" t="s">
        <v>73</v>
      </c>
      <c r="BL102" s="106" t="s">
        <v>73</v>
      </c>
      <c r="BM102" s="79" t="s">
        <v>73</v>
      </c>
      <c r="BN102" s="79" t="s">
        <v>73</v>
      </c>
      <c r="BO102" s="79" t="s">
        <v>73</v>
      </c>
      <c r="BP102" s="79" t="s">
        <v>73</v>
      </c>
      <c r="BQ102" s="106" t="s">
        <v>73</v>
      </c>
      <c r="BR102" s="79" t="s">
        <v>73</v>
      </c>
      <c r="BS102" s="79" t="s">
        <v>73</v>
      </c>
      <c r="BT102" s="79" t="s">
        <v>73</v>
      </c>
      <c r="BU102" s="107" t="s">
        <v>73</v>
      </c>
    </row>
    <row r="103" spans="1:73" customFormat="1" ht="14.25" customHeight="1" x14ac:dyDescent="0.45">
      <c r="A103" s="27">
        <v>2022</v>
      </c>
      <c r="B103" s="28">
        <v>11</v>
      </c>
      <c r="C103" s="28">
        <v>17</v>
      </c>
      <c r="D103" s="29">
        <v>0.48472222222222222</v>
      </c>
      <c r="E103" s="30">
        <v>33</v>
      </c>
      <c r="F103" s="31">
        <v>13.28105</v>
      </c>
      <c r="G103" s="32">
        <v>100.52679999999999</v>
      </c>
      <c r="H103" s="33">
        <v>17</v>
      </c>
      <c r="I103" s="28">
        <v>3</v>
      </c>
      <c r="J103" s="34" t="s">
        <v>75</v>
      </c>
      <c r="K103" s="35">
        <v>8.5</v>
      </c>
      <c r="L103" s="654" t="s">
        <v>73</v>
      </c>
      <c r="M103" s="655" t="s">
        <v>73</v>
      </c>
      <c r="N103" s="656" t="s">
        <v>73</v>
      </c>
      <c r="O103" s="657" t="s">
        <v>73</v>
      </c>
      <c r="P103" s="655" t="s">
        <v>73</v>
      </c>
      <c r="Q103" s="658" t="s">
        <v>73</v>
      </c>
      <c r="R103" s="658" t="s">
        <v>73</v>
      </c>
      <c r="S103" s="659" t="s">
        <v>73</v>
      </c>
      <c r="T103" s="38"/>
      <c r="U103" s="33">
        <v>28.7</v>
      </c>
      <c r="V103" s="39">
        <v>28.573</v>
      </c>
      <c r="W103" s="80">
        <v>8.01</v>
      </c>
      <c r="X103" s="80"/>
      <c r="Y103" s="33">
        <v>30.7</v>
      </c>
      <c r="Z103" s="39">
        <v>31.404</v>
      </c>
      <c r="AA103" s="40">
        <v>5.17</v>
      </c>
      <c r="AB103" s="37">
        <v>4.4610000000000003</v>
      </c>
      <c r="AC103" s="37">
        <f t="shared" si="18"/>
        <v>5.2338410381781237</v>
      </c>
      <c r="AD103" s="42">
        <v>27.57</v>
      </c>
      <c r="AE103" s="106" t="s">
        <v>73</v>
      </c>
      <c r="AF103" s="79" t="s">
        <v>73</v>
      </c>
      <c r="AG103" s="107" t="s">
        <v>73</v>
      </c>
      <c r="AH103" s="42">
        <v>2109.4895211847538</v>
      </c>
      <c r="AI103" s="43">
        <v>7.9681751834853083</v>
      </c>
      <c r="AJ103" s="44">
        <v>7.9151813298882114</v>
      </c>
      <c r="AK103" s="37">
        <v>535.74547304821078</v>
      </c>
      <c r="AL103" s="37">
        <v>1714.6217305304197</v>
      </c>
      <c r="AM103" s="37">
        <v>159.54564371061215</v>
      </c>
      <c r="AN103" s="37">
        <v>14.152010065637258</v>
      </c>
      <c r="AO103" s="37">
        <v>3.983232499575323</v>
      </c>
      <c r="AP103" s="37">
        <v>2.6336184415903476</v>
      </c>
      <c r="AQ103" s="45">
        <f t="shared" si="19"/>
        <v>1888.3193843066692</v>
      </c>
      <c r="AR103" s="44">
        <v>0.22600000000000001</v>
      </c>
      <c r="AS103" s="43">
        <v>26.841999999999999</v>
      </c>
      <c r="AT103" s="43">
        <v>0.14299999999999999</v>
      </c>
      <c r="AU103" s="43">
        <v>3.7829999999999999</v>
      </c>
      <c r="AV103" s="46">
        <v>3.355</v>
      </c>
      <c r="AW103" s="36" t="s">
        <v>73</v>
      </c>
      <c r="AX103" s="37" t="s">
        <v>73</v>
      </c>
      <c r="AY103" s="42" t="s">
        <v>73</v>
      </c>
      <c r="AZ103" s="37" t="s">
        <v>73</v>
      </c>
      <c r="BA103" s="37" t="s">
        <v>73</v>
      </c>
      <c r="BB103" s="37" t="s">
        <v>73</v>
      </c>
      <c r="BC103" s="114" t="s">
        <v>73</v>
      </c>
      <c r="BD103" s="37" t="s">
        <v>73</v>
      </c>
      <c r="BE103" s="37" t="s">
        <v>73</v>
      </c>
      <c r="BF103" s="37" t="s">
        <v>73</v>
      </c>
      <c r="BG103" s="37" t="s">
        <v>73</v>
      </c>
      <c r="BH103" s="42" t="s">
        <v>73</v>
      </c>
      <c r="BI103" s="37" t="s">
        <v>73</v>
      </c>
      <c r="BJ103" s="79" t="s">
        <v>73</v>
      </c>
      <c r="BK103" s="106" t="s">
        <v>73</v>
      </c>
      <c r="BL103" s="106" t="s">
        <v>73</v>
      </c>
      <c r="BM103" s="79" t="s">
        <v>73</v>
      </c>
      <c r="BN103" s="79" t="s">
        <v>73</v>
      </c>
      <c r="BO103" s="79" t="s">
        <v>73</v>
      </c>
      <c r="BP103" s="79" t="s">
        <v>73</v>
      </c>
      <c r="BQ103" s="106" t="s">
        <v>73</v>
      </c>
      <c r="BR103" s="79" t="s">
        <v>73</v>
      </c>
      <c r="BS103" s="79" t="s">
        <v>73</v>
      </c>
      <c r="BT103" s="79" t="s">
        <v>73</v>
      </c>
      <c r="BU103" s="107" t="s">
        <v>73</v>
      </c>
    </row>
    <row r="104" spans="1:73" customFormat="1" ht="14.25" customHeight="1" x14ac:dyDescent="0.45">
      <c r="A104" s="27">
        <v>2022</v>
      </c>
      <c r="B104" s="28">
        <v>11</v>
      </c>
      <c r="C104" s="28">
        <v>17</v>
      </c>
      <c r="D104" s="29">
        <v>0.48472222222222222</v>
      </c>
      <c r="E104" s="30">
        <v>33</v>
      </c>
      <c r="F104" s="31">
        <v>13.28105</v>
      </c>
      <c r="G104" s="32">
        <v>100.52679999999999</v>
      </c>
      <c r="H104" s="33">
        <v>17</v>
      </c>
      <c r="I104" s="28">
        <v>3</v>
      </c>
      <c r="J104" s="34" t="s">
        <v>74</v>
      </c>
      <c r="K104" s="35">
        <v>16</v>
      </c>
      <c r="L104" s="654" t="s">
        <v>73</v>
      </c>
      <c r="M104" s="655" t="s">
        <v>73</v>
      </c>
      <c r="N104" s="656" t="s">
        <v>73</v>
      </c>
      <c r="O104" s="657" t="s">
        <v>73</v>
      </c>
      <c r="P104" s="655" t="s">
        <v>73</v>
      </c>
      <c r="Q104" s="658" t="s">
        <v>73</v>
      </c>
      <c r="R104" s="658" t="s">
        <v>73</v>
      </c>
      <c r="S104" s="659" t="s">
        <v>73</v>
      </c>
      <c r="T104" s="38"/>
      <c r="U104" s="33">
        <v>28.7</v>
      </c>
      <c r="V104" s="39">
        <v>28.574000000000002</v>
      </c>
      <c r="W104" s="80">
        <v>8</v>
      </c>
      <c r="X104" s="80"/>
      <c r="Y104" s="33">
        <v>30.7</v>
      </c>
      <c r="Z104" s="39">
        <v>31.42</v>
      </c>
      <c r="AA104" s="40">
        <v>4.7300000000000004</v>
      </c>
      <c r="AB104" s="37">
        <v>4.0620000000000003</v>
      </c>
      <c r="AC104" s="37">
        <f t="shared" si="18"/>
        <v>4.9057435590118912</v>
      </c>
      <c r="AD104" s="42">
        <v>43.8</v>
      </c>
      <c r="AE104" s="106" t="s">
        <v>73</v>
      </c>
      <c r="AF104" s="79" t="s">
        <v>73</v>
      </c>
      <c r="AG104" s="107" t="s">
        <v>73</v>
      </c>
      <c r="AH104" s="42">
        <v>2131.6102418715545</v>
      </c>
      <c r="AI104" s="43">
        <v>7.936830416875253</v>
      </c>
      <c r="AJ104" s="44">
        <v>7.8838348852376487</v>
      </c>
      <c r="AK104" s="37">
        <v>589.27991023667278</v>
      </c>
      <c r="AL104" s="37">
        <v>1755.9031039884321</v>
      </c>
      <c r="AM104" s="37">
        <v>152.15004229333633</v>
      </c>
      <c r="AN104" s="37">
        <v>15.564527756045708</v>
      </c>
      <c r="AO104" s="37">
        <v>3.7942778034006941</v>
      </c>
      <c r="AP104" s="37">
        <v>2.5090202049182171</v>
      </c>
      <c r="AQ104" s="45">
        <f t="shared" si="19"/>
        <v>1923.6176740378141</v>
      </c>
      <c r="AR104" s="44">
        <v>0.22600000000000001</v>
      </c>
      <c r="AS104" s="43">
        <v>29.155999999999999</v>
      </c>
      <c r="AT104" s="43">
        <v>0.14299999999999999</v>
      </c>
      <c r="AU104" s="43">
        <v>4.4969999999999999</v>
      </c>
      <c r="AV104" s="46">
        <v>4.069</v>
      </c>
      <c r="AW104" s="36" t="s">
        <v>73</v>
      </c>
      <c r="AX104" s="37" t="s">
        <v>73</v>
      </c>
      <c r="AY104" s="42" t="s">
        <v>73</v>
      </c>
      <c r="AZ104" s="37" t="s">
        <v>73</v>
      </c>
      <c r="BA104" s="37" t="s">
        <v>73</v>
      </c>
      <c r="BB104" s="37" t="s">
        <v>73</v>
      </c>
      <c r="BC104" s="114" t="s">
        <v>73</v>
      </c>
      <c r="BD104" s="37" t="s">
        <v>73</v>
      </c>
      <c r="BE104" s="37" t="s">
        <v>73</v>
      </c>
      <c r="BF104" s="37" t="s">
        <v>73</v>
      </c>
      <c r="BG104" s="37" t="s">
        <v>73</v>
      </c>
      <c r="BH104" s="42" t="s">
        <v>73</v>
      </c>
      <c r="BI104" s="37" t="s">
        <v>73</v>
      </c>
      <c r="BJ104" s="79" t="s">
        <v>73</v>
      </c>
      <c r="BK104" s="106" t="s">
        <v>73</v>
      </c>
      <c r="BL104" s="106" t="s">
        <v>73</v>
      </c>
      <c r="BM104" s="79" t="s">
        <v>73</v>
      </c>
      <c r="BN104" s="79" t="s">
        <v>73</v>
      </c>
      <c r="BO104" s="79" t="s">
        <v>73</v>
      </c>
      <c r="BP104" s="79" t="s">
        <v>73</v>
      </c>
      <c r="BQ104" s="106" t="s">
        <v>73</v>
      </c>
      <c r="BR104" s="79" t="s">
        <v>73</v>
      </c>
      <c r="BS104" s="79" t="s">
        <v>73</v>
      </c>
      <c r="BT104" s="79" t="s">
        <v>73</v>
      </c>
      <c r="BU104" s="107" t="s">
        <v>73</v>
      </c>
    </row>
    <row r="105" spans="1:73" customFormat="1" ht="14.25" customHeight="1" x14ac:dyDescent="0.45">
      <c r="A105" s="27">
        <v>2022</v>
      </c>
      <c r="B105" s="28">
        <v>11</v>
      </c>
      <c r="C105" s="28">
        <v>17</v>
      </c>
      <c r="D105" s="29">
        <v>0.51111111111111118</v>
      </c>
      <c r="E105" s="30">
        <v>34</v>
      </c>
      <c r="F105" s="31">
        <v>13.32854</v>
      </c>
      <c r="G105" s="32">
        <v>100.53180999999999</v>
      </c>
      <c r="H105" s="33">
        <v>14.9</v>
      </c>
      <c r="I105" s="28">
        <v>3</v>
      </c>
      <c r="J105" s="34" t="s">
        <v>72</v>
      </c>
      <c r="K105" s="35">
        <v>1</v>
      </c>
      <c r="L105" s="654" t="s">
        <v>73</v>
      </c>
      <c r="M105" s="655" t="s">
        <v>73</v>
      </c>
      <c r="N105" s="656" t="s">
        <v>73</v>
      </c>
      <c r="O105" s="657" t="s">
        <v>73</v>
      </c>
      <c r="P105" s="655" t="s">
        <v>73</v>
      </c>
      <c r="Q105" s="658" t="s">
        <v>73</v>
      </c>
      <c r="R105" s="658" t="s">
        <v>73</v>
      </c>
      <c r="S105" s="659" t="s">
        <v>73</v>
      </c>
      <c r="T105" s="38">
        <v>3.5</v>
      </c>
      <c r="U105" s="33">
        <v>29.9</v>
      </c>
      <c r="V105" s="39"/>
      <c r="W105" s="80">
        <v>8.3000000000000007</v>
      </c>
      <c r="X105" s="80"/>
      <c r="Y105" s="33">
        <v>23.9</v>
      </c>
      <c r="Z105" s="39"/>
      <c r="AA105" s="40"/>
      <c r="AB105" s="37" t="s">
        <v>73</v>
      </c>
      <c r="AC105" s="37" t="s">
        <v>73</v>
      </c>
      <c r="AD105" s="42" t="s">
        <v>73</v>
      </c>
      <c r="AE105" s="106" t="s">
        <v>73</v>
      </c>
      <c r="AF105" s="79" t="s">
        <v>73</v>
      </c>
      <c r="AG105" s="107" t="s">
        <v>73</v>
      </c>
      <c r="AH105" s="42" t="s">
        <v>73</v>
      </c>
      <c r="AI105" s="43" t="s">
        <v>73</v>
      </c>
      <c r="AJ105" s="44" t="s">
        <v>73</v>
      </c>
      <c r="AK105" s="37" t="s">
        <v>73</v>
      </c>
      <c r="AL105" s="37" t="s">
        <v>73</v>
      </c>
      <c r="AM105" s="37" t="s">
        <v>73</v>
      </c>
      <c r="AN105" s="37" t="s">
        <v>73</v>
      </c>
      <c r="AO105" s="37" t="s">
        <v>73</v>
      </c>
      <c r="AP105" s="37" t="s">
        <v>73</v>
      </c>
      <c r="AQ105" s="45" t="s">
        <v>73</v>
      </c>
      <c r="AR105" s="44" t="s">
        <v>73</v>
      </c>
      <c r="AS105" s="43" t="s">
        <v>73</v>
      </c>
      <c r="AT105" s="43" t="s">
        <v>73</v>
      </c>
      <c r="AU105" s="43" t="s">
        <v>73</v>
      </c>
      <c r="AV105" s="46" t="s">
        <v>73</v>
      </c>
      <c r="AW105" s="36" t="s">
        <v>73</v>
      </c>
      <c r="AX105" s="37" t="s">
        <v>73</v>
      </c>
      <c r="AY105" s="42" t="s">
        <v>73</v>
      </c>
      <c r="AZ105" s="37" t="s">
        <v>73</v>
      </c>
      <c r="BA105" s="37" t="s">
        <v>73</v>
      </c>
      <c r="BB105" s="37" t="s">
        <v>73</v>
      </c>
      <c r="BC105" s="114" t="s">
        <v>73</v>
      </c>
      <c r="BD105" s="37" t="s">
        <v>73</v>
      </c>
      <c r="BE105" s="37" t="s">
        <v>73</v>
      </c>
      <c r="BF105" s="37" t="s">
        <v>73</v>
      </c>
      <c r="BG105" s="37" t="s">
        <v>73</v>
      </c>
      <c r="BH105" s="42" t="s">
        <v>73</v>
      </c>
      <c r="BI105" s="37" t="s">
        <v>73</v>
      </c>
      <c r="BJ105" s="79" t="s">
        <v>73</v>
      </c>
      <c r="BK105" s="106" t="s">
        <v>73</v>
      </c>
      <c r="BL105" s="106" t="s">
        <v>73</v>
      </c>
      <c r="BM105" s="79" t="s">
        <v>73</v>
      </c>
      <c r="BN105" s="79" t="s">
        <v>73</v>
      </c>
      <c r="BO105" s="79" t="s">
        <v>73</v>
      </c>
      <c r="BP105" s="79" t="s">
        <v>73</v>
      </c>
      <c r="BQ105" s="106" t="s">
        <v>73</v>
      </c>
      <c r="BR105" s="79" t="s">
        <v>73</v>
      </c>
      <c r="BS105" s="79" t="s">
        <v>73</v>
      </c>
      <c r="BT105" s="79" t="s">
        <v>73</v>
      </c>
      <c r="BU105" s="107" t="s">
        <v>73</v>
      </c>
    </row>
    <row r="106" spans="1:73" customFormat="1" ht="14.25" customHeight="1" x14ac:dyDescent="0.45">
      <c r="A106" s="27">
        <v>2022</v>
      </c>
      <c r="B106" s="28">
        <v>11</v>
      </c>
      <c r="C106" s="28">
        <v>17</v>
      </c>
      <c r="D106" s="29">
        <v>0.51111111111111118</v>
      </c>
      <c r="E106" s="30">
        <v>34</v>
      </c>
      <c r="F106" s="31">
        <v>13.32854</v>
      </c>
      <c r="G106" s="32">
        <v>100.53180999999999</v>
      </c>
      <c r="H106" s="33">
        <v>14.9</v>
      </c>
      <c r="I106" s="28">
        <v>3</v>
      </c>
      <c r="J106" s="34" t="s">
        <v>75</v>
      </c>
      <c r="K106" s="35">
        <v>7</v>
      </c>
      <c r="L106" s="654" t="s">
        <v>73</v>
      </c>
      <c r="M106" s="655" t="s">
        <v>73</v>
      </c>
      <c r="N106" s="656" t="s">
        <v>73</v>
      </c>
      <c r="O106" s="657" t="s">
        <v>73</v>
      </c>
      <c r="P106" s="655" t="s">
        <v>73</v>
      </c>
      <c r="Q106" s="658" t="s">
        <v>73</v>
      </c>
      <c r="R106" s="658" t="s">
        <v>73</v>
      </c>
      <c r="S106" s="659" t="s">
        <v>73</v>
      </c>
      <c r="T106" s="38"/>
      <c r="U106" s="33">
        <v>29</v>
      </c>
      <c r="V106" s="39"/>
      <c r="W106" s="80">
        <v>8.15</v>
      </c>
      <c r="X106" s="80"/>
      <c r="Y106" s="33">
        <v>29.2</v>
      </c>
      <c r="Z106" s="39"/>
      <c r="AA106" s="40"/>
      <c r="AB106" s="37" t="s">
        <v>73</v>
      </c>
      <c r="AC106" s="37" t="s">
        <v>73</v>
      </c>
      <c r="AD106" s="42" t="s">
        <v>73</v>
      </c>
      <c r="AE106" s="106" t="s">
        <v>73</v>
      </c>
      <c r="AF106" s="79" t="s">
        <v>73</v>
      </c>
      <c r="AG106" s="107" t="s">
        <v>73</v>
      </c>
      <c r="AH106" s="42" t="s">
        <v>73</v>
      </c>
      <c r="AI106" s="43" t="s">
        <v>73</v>
      </c>
      <c r="AJ106" s="44" t="s">
        <v>73</v>
      </c>
      <c r="AK106" s="37" t="s">
        <v>73</v>
      </c>
      <c r="AL106" s="37" t="s">
        <v>73</v>
      </c>
      <c r="AM106" s="37" t="s">
        <v>73</v>
      </c>
      <c r="AN106" s="37" t="s">
        <v>73</v>
      </c>
      <c r="AO106" s="37" t="s">
        <v>73</v>
      </c>
      <c r="AP106" s="37" t="s">
        <v>73</v>
      </c>
      <c r="AQ106" s="45" t="s">
        <v>73</v>
      </c>
      <c r="AR106" s="44" t="s">
        <v>73</v>
      </c>
      <c r="AS106" s="43" t="s">
        <v>73</v>
      </c>
      <c r="AT106" s="43" t="s">
        <v>73</v>
      </c>
      <c r="AU106" s="43" t="s">
        <v>73</v>
      </c>
      <c r="AV106" s="46" t="s">
        <v>73</v>
      </c>
      <c r="AW106" s="36" t="s">
        <v>73</v>
      </c>
      <c r="AX106" s="37" t="s">
        <v>73</v>
      </c>
      <c r="AY106" s="42" t="s">
        <v>73</v>
      </c>
      <c r="AZ106" s="37" t="s">
        <v>73</v>
      </c>
      <c r="BA106" s="37" t="s">
        <v>73</v>
      </c>
      <c r="BB106" s="37" t="s">
        <v>73</v>
      </c>
      <c r="BC106" s="114" t="s">
        <v>73</v>
      </c>
      <c r="BD106" s="37" t="s">
        <v>73</v>
      </c>
      <c r="BE106" s="37" t="s">
        <v>73</v>
      </c>
      <c r="BF106" s="37" t="s">
        <v>73</v>
      </c>
      <c r="BG106" s="37" t="s">
        <v>73</v>
      </c>
      <c r="BH106" s="42" t="s">
        <v>73</v>
      </c>
      <c r="BI106" s="37" t="s">
        <v>73</v>
      </c>
      <c r="BJ106" s="79" t="s">
        <v>73</v>
      </c>
      <c r="BK106" s="106" t="s">
        <v>73</v>
      </c>
      <c r="BL106" s="106" t="s">
        <v>73</v>
      </c>
      <c r="BM106" s="79" t="s">
        <v>73</v>
      </c>
      <c r="BN106" s="79" t="s">
        <v>73</v>
      </c>
      <c r="BO106" s="79" t="s">
        <v>73</v>
      </c>
      <c r="BP106" s="79" t="s">
        <v>73</v>
      </c>
      <c r="BQ106" s="106" t="s">
        <v>73</v>
      </c>
      <c r="BR106" s="79" t="s">
        <v>73</v>
      </c>
      <c r="BS106" s="79" t="s">
        <v>73</v>
      </c>
      <c r="BT106" s="79" t="s">
        <v>73</v>
      </c>
      <c r="BU106" s="107" t="s">
        <v>73</v>
      </c>
    </row>
    <row r="107" spans="1:73" customFormat="1" ht="14.25" customHeight="1" x14ac:dyDescent="0.45">
      <c r="A107" s="27">
        <v>2022</v>
      </c>
      <c r="B107" s="28">
        <v>11</v>
      </c>
      <c r="C107" s="28">
        <v>17</v>
      </c>
      <c r="D107" s="29">
        <v>0.51111111111111118</v>
      </c>
      <c r="E107" s="30">
        <v>34</v>
      </c>
      <c r="F107" s="31">
        <v>13.32854</v>
      </c>
      <c r="G107" s="32">
        <v>100.53180999999999</v>
      </c>
      <c r="H107" s="33">
        <v>14.9</v>
      </c>
      <c r="I107" s="28">
        <v>3</v>
      </c>
      <c r="J107" s="34" t="s">
        <v>74</v>
      </c>
      <c r="K107" s="35">
        <v>14</v>
      </c>
      <c r="L107" s="654" t="s">
        <v>73</v>
      </c>
      <c r="M107" s="655" t="s">
        <v>73</v>
      </c>
      <c r="N107" s="656" t="s">
        <v>73</v>
      </c>
      <c r="O107" s="657" t="s">
        <v>73</v>
      </c>
      <c r="P107" s="655" t="s">
        <v>73</v>
      </c>
      <c r="Q107" s="658" t="s">
        <v>73</v>
      </c>
      <c r="R107" s="658" t="s">
        <v>73</v>
      </c>
      <c r="S107" s="659" t="s">
        <v>73</v>
      </c>
      <c r="T107" s="38"/>
      <c r="U107" s="33">
        <v>28.9</v>
      </c>
      <c r="V107" s="39"/>
      <c r="W107" s="80">
        <v>7.93</v>
      </c>
      <c r="X107" s="80"/>
      <c r="Y107" s="33">
        <v>31</v>
      </c>
      <c r="Z107" s="39"/>
      <c r="AA107" s="40"/>
      <c r="AB107" s="37" t="s">
        <v>73</v>
      </c>
      <c r="AC107" s="37" t="s">
        <v>73</v>
      </c>
      <c r="AD107" s="42" t="s">
        <v>73</v>
      </c>
      <c r="AE107" s="106" t="s">
        <v>73</v>
      </c>
      <c r="AF107" s="79" t="s">
        <v>73</v>
      </c>
      <c r="AG107" s="107" t="s">
        <v>73</v>
      </c>
      <c r="AH107" s="42" t="s">
        <v>73</v>
      </c>
      <c r="AI107" s="43" t="s">
        <v>73</v>
      </c>
      <c r="AJ107" s="44" t="s">
        <v>73</v>
      </c>
      <c r="AK107" s="37" t="s">
        <v>73</v>
      </c>
      <c r="AL107" s="37" t="s">
        <v>73</v>
      </c>
      <c r="AM107" s="37" t="s">
        <v>73</v>
      </c>
      <c r="AN107" s="37" t="s">
        <v>73</v>
      </c>
      <c r="AO107" s="37" t="s">
        <v>73</v>
      </c>
      <c r="AP107" s="37" t="s">
        <v>73</v>
      </c>
      <c r="AQ107" s="45" t="s">
        <v>73</v>
      </c>
      <c r="AR107" s="44" t="s">
        <v>73</v>
      </c>
      <c r="AS107" s="43" t="s">
        <v>73</v>
      </c>
      <c r="AT107" s="43" t="s">
        <v>73</v>
      </c>
      <c r="AU107" s="43" t="s">
        <v>73</v>
      </c>
      <c r="AV107" s="46" t="s">
        <v>73</v>
      </c>
      <c r="AW107" s="36" t="s">
        <v>73</v>
      </c>
      <c r="AX107" s="37" t="s">
        <v>73</v>
      </c>
      <c r="AY107" s="42" t="s">
        <v>73</v>
      </c>
      <c r="AZ107" s="37" t="s">
        <v>73</v>
      </c>
      <c r="BA107" s="37" t="s">
        <v>73</v>
      </c>
      <c r="BB107" s="37" t="s">
        <v>73</v>
      </c>
      <c r="BC107" s="114" t="s">
        <v>73</v>
      </c>
      <c r="BD107" s="37" t="s">
        <v>73</v>
      </c>
      <c r="BE107" s="37" t="s">
        <v>73</v>
      </c>
      <c r="BF107" s="37" t="s">
        <v>73</v>
      </c>
      <c r="BG107" s="37" t="s">
        <v>73</v>
      </c>
      <c r="BH107" s="42" t="s">
        <v>73</v>
      </c>
      <c r="BI107" s="37" t="s">
        <v>73</v>
      </c>
      <c r="BJ107" s="79" t="s">
        <v>73</v>
      </c>
      <c r="BK107" s="106" t="s">
        <v>73</v>
      </c>
      <c r="BL107" s="106" t="s">
        <v>73</v>
      </c>
      <c r="BM107" s="79" t="s">
        <v>73</v>
      </c>
      <c r="BN107" s="79" t="s">
        <v>73</v>
      </c>
      <c r="BO107" s="79" t="s">
        <v>73</v>
      </c>
      <c r="BP107" s="79" t="s">
        <v>73</v>
      </c>
      <c r="BQ107" s="106" t="s">
        <v>73</v>
      </c>
      <c r="BR107" s="79" t="s">
        <v>73</v>
      </c>
      <c r="BS107" s="79" t="s">
        <v>73</v>
      </c>
      <c r="BT107" s="79" t="s">
        <v>73</v>
      </c>
      <c r="BU107" s="107" t="s">
        <v>73</v>
      </c>
    </row>
    <row r="108" spans="1:73" customFormat="1" ht="14.25" customHeight="1" x14ac:dyDescent="0.45">
      <c r="A108" s="27">
        <v>2022</v>
      </c>
      <c r="B108" s="28">
        <v>11</v>
      </c>
      <c r="C108" s="28">
        <v>17</v>
      </c>
      <c r="D108" s="29">
        <v>0.50277777777777777</v>
      </c>
      <c r="E108" s="30">
        <v>35</v>
      </c>
      <c r="F108" s="31">
        <v>13.36483</v>
      </c>
      <c r="G108" s="32">
        <v>100.53127000000001</v>
      </c>
      <c r="H108" s="33">
        <v>11.8</v>
      </c>
      <c r="I108" s="28">
        <v>3</v>
      </c>
      <c r="J108" s="34" t="s">
        <v>72</v>
      </c>
      <c r="K108" s="35">
        <v>1</v>
      </c>
      <c r="L108" s="654" t="s">
        <v>73</v>
      </c>
      <c r="M108" s="655" t="s">
        <v>73</v>
      </c>
      <c r="N108" s="656" t="s">
        <v>73</v>
      </c>
      <c r="O108" s="657" t="s">
        <v>73</v>
      </c>
      <c r="P108" s="655" t="s">
        <v>73</v>
      </c>
      <c r="Q108" s="658" t="s">
        <v>73</v>
      </c>
      <c r="R108" s="658" t="s">
        <v>73</v>
      </c>
      <c r="S108" s="659" t="s">
        <v>73</v>
      </c>
      <c r="T108" s="38">
        <v>1.8</v>
      </c>
      <c r="U108" s="33">
        <v>30.6</v>
      </c>
      <c r="V108" s="39">
        <v>29.841999999999999</v>
      </c>
      <c r="W108" s="80">
        <v>8.1999999999999993</v>
      </c>
      <c r="X108" s="80"/>
      <c r="Y108" s="33">
        <v>19.8</v>
      </c>
      <c r="Z108" s="39">
        <v>25.963999999999999</v>
      </c>
      <c r="AA108" s="40">
        <v>9.25</v>
      </c>
      <c r="AB108" s="37">
        <v>8.99</v>
      </c>
      <c r="AC108" s="37">
        <f t="shared" ref="AC108:AC110" si="20">AB108*$AB$1+$AC$1</f>
        <v>8.9580352315211496</v>
      </c>
      <c r="AD108" s="42">
        <v>17.25</v>
      </c>
      <c r="AE108" s="106">
        <v>1.5059804999999997</v>
      </c>
      <c r="AF108" s="79" t="s">
        <v>73</v>
      </c>
      <c r="AG108" s="107" t="s">
        <v>73</v>
      </c>
      <c r="AH108" s="42">
        <v>2083.5023396383122</v>
      </c>
      <c r="AI108" s="43">
        <v>8.1783556874953032</v>
      </c>
      <c r="AJ108" s="44">
        <v>8.1049690101741518</v>
      </c>
      <c r="AK108" s="37">
        <v>333.33536428284589</v>
      </c>
      <c r="AL108" s="37">
        <v>1582.5590657450148</v>
      </c>
      <c r="AM108" s="37">
        <v>206.83871140692727</v>
      </c>
      <c r="AN108" s="37">
        <v>8.781921956062515</v>
      </c>
      <c r="AO108" s="37">
        <v>5.4341714758940274</v>
      </c>
      <c r="AP108" s="37">
        <v>3.534113272484769</v>
      </c>
      <c r="AQ108" s="45">
        <f t="shared" ref="AQ108:AQ110" si="21">SUM(AL108:AN108)</f>
        <v>1798.1796991080046</v>
      </c>
      <c r="AR108" s="44">
        <v>0.74299999999999999</v>
      </c>
      <c r="AS108" s="43">
        <v>118.014</v>
      </c>
      <c r="AT108" s="43">
        <v>0.28599999999999998</v>
      </c>
      <c r="AU108" s="43">
        <v>10.849</v>
      </c>
      <c r="AV108" s="46">
        <v>12.561999999999999</v>
      </c>
      <c r="AW108" s="36" t="s">
        <v>73</v>
      </c>
      <c r="AX108" s="37" t="s">
        <v>73</v>
      </c>
      <c r="AY108" s="42">
        <v>5.9307431261402819</v>
      </c>
      <c r="AZ108" s="37">
        <v>1</v>
      </c>
      <c r="BA108" s="37">
        <v>13.9</v>
      </c>
      <c r="BB108" s="37">
        <v>2.4500000000000002</v>
      </c>
      <c r="BC108" s="114">
        <v>79.2</v>
      </c>
      <c r="BD108" s="37">
        <v>1545.1650464693939</v>
      </c>
      <c r="BE108" s="37">
        <v>1320.7547169811323</v>
      </c>
      <c r="BF108" s="37">
        <v>0.43600592591147858</v>
      </c>
      <c r="BG108" s="37">
        <v>1.34</v>
      </c>
      <c r="BH108" s="42">
        <v>3.1550000000000002</v>
      </c>
      <c r="BI108" s="37">
        <v>39.575999999999993</v>
      </c>
      <c r="BJ108" s="79">
        <v>57.271500000000003</v>
      </c>
      <c r="BK108" s="104">
        <v>0.80384949554634821</v>
      </c>
      <c r="BL108" s="104">
        <v>25.568878339176536</v>
      </c>
      <c r="BM108" s="74">
        <v>90.075395710116297</v>
      </c>
      <c r="BN108" s="74">
        <v>51.613626879153863</v>
      </c>
      <c r="BO108" s="74">
        <v>153.7300189206459</v>
      </c>
      <c r="BP108" s="74">
        <v>999.76679713203976</v>
      </c>
      <c r="BQ108" s="104">
        <v>11.810479065717747</v>
      </c>
      <c r="BR108" s="74">
        <v>15.464024877325119</v>
      </c>
      <c r="BS108" s="74">
        <v>47.508843125378547</v>
      </c>
      <c r="BT108" s="74">
        <v>7.2731411698537682</v>
      </c>
      <c r="BU108" s="105">
        <v>48.12467660292463</v>
      </c>
    </row>
    <row r="109" spans="1:73" customFormat="1" ht="14.25" customHeight="1" x14ac:dyDescent="0.45">
      <c r="A109" s="27">
        <v>2022</v>
      </c>
      <c r="B109" s="28">
        <v>11</v>
      </c>
      <c r="C109" s="28">
        <v>17</v>
      </c>
      <c r="D109" s="29">
        <v>0.50277777777777777</v>
      </c>
      <c r="E109" s="30">
        <v>35</v>
      </c>
      <c r="F109" s="31">
        <v>13.36483</v>
      </c>
      <c r="G109" s="32">
        <v>100.53127000000001</v>
      </c>
      <c r="H109" s="33">
        <v>11.8</v>
      </c>
      <c r="I109" s="28">
        <v>3</v>
      </c>
      <c r="J109" s="34" t="s">
        <v>75</v>
      </c>
      <c r="K109" s="35">
        <v>5</v>
      </c>
      <c r="L109" s="654" t="s">
        <v>73</v>
      </c>
      <c r="M109" s="655" t="s">
        <v>73</v>
      </c>
      <c r="N109" s="656" t="s">
        <v>73</v>
      </c>
      <c r="O109" s="657" t="s">
        <v>73</v>
      </c>
      <c r="P109" s="655" t="s">
        <v>73</v>
      </c>
      <c r="Q109" s="658" t="s">
        <v>73</v>
      </c>
      <c r="R109" s="658" t="s">
        <v>73</v>
      </c>
      <c r="S109" s="659" t="s">
        <v>73</v>
      </c>
      <c r="T109" s="38"/>
      <c r="U109" s="33">
        <v>29.1</v>
      </c>
      <c r="V109" s="39">
        <v>28.67</v>
      </c>
      <c r="W109" s="80">
        <v>7.82</v>
      </c>
      <c r="X109" s="80"/>
      <c r="Y109" s="33">
        <v>29.6</v>
      </c>
      <c r="Z109" s="39">
        <v>30.951000000000001</v>
      </c>
      <c r="AA109" s="40">
        <v>3.2250000000000001</v>
      </c>
      <c r="AB109" s="37">
        <v>1.7949999999999999</v>
      </c>
      <c r="AC109" s="37">
        <f t="shared" si="20"/>
        <v>3.0415907137240481</v>
      </c>
      <c r="AD109" s="42">
        <v>15.21</v>
      </c>
      <c r="AE109" s="106" t="s">
        <v>73</v>
      </c>
      <c r="AF109" s="79" t="s">
        <v>73</v>
      </c>
      <c r="AG109" s="107" t="s">
        <v>73</v>
      </c>
      <c r="AH109" s="42">
        <v>2118.3771302460818</v>
      </c>
      <c r="AI109" s="43">
        <v>7.7762983591394219</v>
      </c>
      <c r="AJ109" s="44">
        <v>7.7241751512313979</v>
      </c>
      <c r="AK109" s="37">
        <v>899.05922301556529</v>
      </c>
      <c r="AL109" s="37">
        <v>1847.6982994839939</v>
      </c>
      <c r="AM109" s="37">
        <v>109.86632137383354</v>
      </c>
      <c r="AN109" s="37">
        <v>23.748719508059338</v>
      </c>
      <c r="AO109" s="37">
        <v>2.755441540580243</v>
      </c>
      <c r="AP109" s="37">
        <v>1.8198827262432009</v>
      </c>
      <c r="AQ109" s="45">
        <f t="shared" si="21"/>
        <v>1981.3133403658867</v>
      </c>
      <c r="AR109" s="44">
        <v>0.74299999999999999</v>
      </c>
      <c r="AS109" s="43">
        <v>43.110999999999997</v>
      </c>
      <c r="AT109" s="43">
        <v>0.214</v>
      </c>
      <c r="AU109" s="43">
        <v>3.64</v>
      </c>
      <c r="AV109" s="46">
        <v>9.4930000000000003</v>
      </c>
      <c r="AW109" s="36" t="s">
        <v>73</v>
      </c>
      <c r="AX109" s="37" t="s">
        <v>73</v>
      </c>
      <c r="AY109" s="42" t="s">
        <v>73</v>
      </c>
      <c r="AZ109" s="37" t="s">
        <v>73</v>
      </c>
      <c r="BA109" s="37" t="s">
        <v>73</v>
      </c>
      <c r="BB109" s="37" t="s">
        <v>73</v>
      </c>
      <c r="BC109" s="114" t="s">
        <v>73</v>
      </c>
      <c r="BD109" s="37" t="s">
        <v>73</v>
      </c>
      <c r="BE109" s="37" t="s">
        <v>73</v>
      </c>
      <c r="BF109" s="37" t="s">
        <v>73</v>
      </c>
      <c r="BG109" s="37" t="s">
        <v>73</v>
      </c>
      <c r="BH109" s="42" t="s">
        <v>73</v>
      </c>
      <c r="BI109" s="37" t="s">
        <v>73</v>
      </c>
      <c r="BJ109" s="79" t="s">
        <v>73</v>
      </c>
      <c r="BK109" s="106" t="s">
        <v>73</v>
      </c>
      <c r="BL109" s="106" t="s">
        <v>73</v>
      </c>
      <c r="BM109" s="79" t="s">
        <v>73</v>
      </c>
      <c r="BN109" s="79" t="s">
        <v>73</v>
      </c>
      <c r="BO109" s="79" t="s">
        <v>73</v>
      </c>
      <c r="BP109" s="79" t="s">
        <v>73</v>
      </c>
      <c r="BQ109" s="106" t="s">
        <v>73</v>
      </c>
      <c r="BR109" s="79" t="s">
        <v>73</v>
      </c>
      <c r="BS109" s="79" t="s">
        <v>73</v>
      </c>
      <c r="BT109" s="79" t="s">
        <v>73</v>
      </c>
      <c r="BU109" s="107" t="s">
        <v>73</v>
      </c>
    </row>
    <row r="110" spans="1:73" customFormat="1" ht="14.25" customHeight="1" x14ac:dyDescent="0.45">
      <c r="A110" s="27">
        <v>2022</v>
      </c>
      <c r="B110" s="28">
        <v>11</v>
      </c>
      <c r="C110" s="28">
        <v>17</v>
      </c>
      <c r="D110" s="29">
        <v>0.50277777777777777</v>
      </c>
      <c r="E110" s="30">
        <v>35</v>
      </c>
      <c r="F110" s="31">
        <v>13.36483</v>
      </c>
      <c r="G110" s="32">
        <v>100.53127000000001</v>
      </c>
      <c r="H110" s="33">
        <v>11.8</v>
      </c>
      <c r="I110" s="28">
        <v>3</v>
      </c>
      <c r="J110" s="34" t="s">
        <v>74</v>
      </c>
      <c r="K110" s="35">
        <v>10</v>
      </c>
      <c r="L110" s="654" t="s">
        <v>73</v>
      </c>
      <c r="M110" s="655" t="s">
        <v>73</v>
      </c>
      <c r="N110" s="656" t="s">
        <v>73</v>
      </c>
      <c r="O110" s="657" t="s">
        <v>73</v>
      </c>
      <c r="P110" s="655" t="s">
        <v>73</v>
      </c>
      <c r="Q110" s="658" t="s">
        <v>73</v>
      </c>
      <c r="R110" s="658" t="s">
        <v>73</v>
      </c>
      <c r="S110" s="659" t="s">
        <v>73</v>
      </c>
      <c r="T110" s="38"/>
      <c r="U110" s="33">
        <v>28.8</v>
      </c>
      <c r="V110" s="39">
        <v>28.606999999999999</v>
      </c>
      <c r="W110" s="80">
        <v>7.84</v>
      </c>
      <c r="X110" s="80"/>
      <c r="Y110" s="33">
        <v>30.5</v>
      </c>
      <c r="Z110" s="39">
        <v>31.225999999999999</v>
      </c>
      <c r="AA110" s="40">
        <v>2.6150000000000002</v>
      </c>
      <c r="AB110" s="37">
        <v>1.472</v>
      </c>
      <c r="AC110" s="37">
        <f t="shared" si="20"/>
        <v>2.7759879924942408</v>
      </c>
      <c r="AD110" s="42">
        <v>25.5</v>
      </c>
      <c r="AE110" s="106" t="s">
        <v>73</v>
      </c>
      <c r="AF110" s="79" t="s">
        <v>73</v>
      </c>
      <c r="AG110" s="107" t="s">
        <v>73</v>
      </c>
      <c r="AH110" s="42">
        <v>2117.6846289487112</v>
      </c>
      <c r="AI110" s="43">
        <v>7.7755695676518739</v>
      </c>
      <c r="AJ110" s="44">
        <v>7.7241482198849996</v>
      </c>
      <c r="AK110" s="37">
        <v>896.14969325505581</v>
      </c>
      <c r="AL110" s="37">
        <v>1845.6411240626651</v>
      </c>
      <c r="AM110" s="37">
        <v>110.27763521225444</v>
      </c>
      <c r="AN110" s="37">
        <v>23.674428295652202</v>
      </c>
      <c r="AO110" s="37">
        <v>2.7570366322220505</v>
      </c>
      <c r="AP110" s="37">
        <v>1.8221691146485675</v>
      </c>
      <c r="AQ110" s="45">
        <f t="shared" si="21"/>
        <v>1979.5931875705717</v>
      </c>
      <c r="AR110" s="44">
        <v>0.71</v>
      </c>
      <c r="AS110" s="43">
        <v>46.421999999999997</v>
      </c>
      <c r="AT110" s="43">
        <v>0.28599999999999998</v>
      </c>
      <c r="AU110" s="43">
        <v>5.5670000000000002</v>
      </c>
      <c r="AV110" s="46">
        <v>7.2809999999999997</v>
      </c>
      <c r="AW110" s="36" t="s">
        <v>73</v>
      </c>
      <c r="AX110" s="37" t="s">
        <v>73</v>
      </c>
      <c r="AY110" s="42" t="s">
        <v>73</v>
      </c>
      <c r="AZ110" s="37" t="s">
        <v>73</v>
      </c>
      <c r="BA110" s="37" t="s">
        <v>73</v>
      </c>
      <c r="BB110" s="37" t="s">
        <v>73</v>
      </c>
      <c r="BC110" s="114" t="s">
        <v>73</v>
      </c>
      <c r="BD110" s="37" t="s">
        <v>73</v>
      </c>
      <c r="BE110" s="37" t="s">
        <v>73</v>
      </c>
      <c r="BF110" s="37" t="s">
        <v>73</v>
      </c>
      <c r="BG110" s="37" t="s">
        <v>73</v>
      </c>
      <c r="BH110" s="42" t="s">
        <v>73</v>
      </c>
      <c r="BI110" s="37" t="s">
        <v>73</v>
      </c>
      <c r="BJ110" s="79" t="s">
        <v>73</v>
      </c>
      <c r="BK110" s="106" t="s">
        <v>73</v>
      </c>
      <c r="BL110" s="106" t="s">
        <v>73</v>
      </c>
      <c r="BM110" s="79" t="s">
        <v>73</v>
      </c>
      <c r="BN110" s="79" t="s">
        <v>73</v>
      </c>
      <c r="BO110" s="79" t="s">
        <v>73</v>
      </c>
      <c r="BP110" s="79" t="s">
        <v>73</v>
      </c>
      <c r="BQ110" s="106" t="s">
        <v>73</v>
      </c>
      <c r="BR110" s="79" t="s">
        <v>73</v>
      </c>
      <c r="BS110" s="79" t="s">
        <v>73</v>
      </c>
      <c r="BT110" s="79" t="s">
        <v>73</v>
      </c>
      <c r="BU110" s="107" t="s">
        <v>73</v>
      </c>
    </row>
    <row r="111" spans="1:73" customFormat="1" ht="14.25" customHeight="1" x14ac:dyDescent="0.45">
      <c r="A111" s="27">
        <v>2022</v>
      </c>
      <c r="B111" s="28">
        <v>11</v>
      </c>
      <c r="C111" s="28">
        <v>16</v>
      </c>
      <c r="D111" s="29">
        <v>0.38750000000000001</v>
      </c>
      <c r="E111" s="30">
        <v>36</v>
      </c>
      <c r="F111" s="31">
        <v>13.401590000000001</v>
      </c>
      <c r="G111" s="32">
        <v>100.56041</v>
      </c>
      <c r="H111" s="33">
        <v>9.3000000000000007</v>
      </c>
      <c r="I111" s="28">
        <v>3</v>
      </c>
      <c r="J111" s="34" t="s">
        <v>72</v>
      </c>
      <c r="K111" s="35">
        <v>1</v>
      </c>
      <c r="L111" s="654" t="s">
        <v>73</v>
      </c>
      <c r="M111" s="655" t="s">
        <v>73</v>
      </c>
      <c r="N111" s="656" t="s">
        <v>73</v>
      </c>
      <c r="O111" s="657" t="s">
        <v>73</v>
      </c>
      <c r="P111" s="655" t="s">
        <v>73</v>
      </c>
      <c r="Q111" s="658" t="s">
        <v>73</v>
      </c>
      <c r="R111" s="658" t="s">
        <v>73</v>
      </c>
      <c r="S111" s="659" t="s">
        <v>73</v>
      </c>
      <c r="T111" s="38">
        <v>1.1000000000000001</v>
      </c>
      <c r="U111" s="33">
        <v>29.2</v>
      </c>
      <c r="V111" s="39"/>
      <c r="W111" s="80">
        <v>8.08</v>
      </c>
      <c r="X111" s="80"/>
      <c r="Y111" s="33">
        <v>22.3</v>
      </c>
      <c r="Z111" s="39"/>
      <c r="AA111" s="40"/>
      <c r="AB111" s="37" t="s">
        <v>73</v>
      </c>
      <c r="AC111" s="37" t="s">
        <v>73</v>
      </c>
      <c r="AD111" s="42" t="s">
        <v>73</v>
      </c>
      <c r="AE111" s="106" t="s">
        <v>73</v>
      </c>
      <c r="AF111" s="79" t="s">
        <v>73</v>
      </c>
      <c r="AG111" s="107" t="s">
        <v>73</v>
      </c>
      <c r="AH111" s="42" t="s">
        <v>73</v>
      </c>
      <c r="AI111" s="43" t="s">
        <v>73</v>
      </c>
      <c r="AJ111" s="44" t="s">
        <v>73</v>
      </c>
      <c r="AK111" s="37" t="s">
        <v>73</v>
      </c>
      <c r="AL111" s="37" t="s">
        <v>73</v>
      </c>
      <c r="AM111" s="37" t="s">
        <v>73</v>
      </c>
      <c r="AN111" s="37" t="s">
        <v>73</v>
      </c>
      <c r="AO111" s="37" t="s">
        <v>73</v>
      </c>
      <c r="AP111" s="37" t="s">
        <v>73</v>
      </c>
      <c r="AQ111" s="45" t="s">
        <v>73</v>
      </c>
      <c r="AR111" s="44" t="s">
        <v>73</v>
      </c>
      <c r="AS111" s="43" t="s">
        <v>73</v>
      </c>
      <c r="AT111" s="43" t="s">
        <v>73</v>
      </c>
      <c r="AU111" s="43" t="s">
        <v>73</v>
      </c>
      <c r="AV111" s="46" t="s">
        <v>73</v>
      </c>
      <c r="AW111" s="36" t="s">
        <v>73</v>
      </c>
      <c r="AX111" s="37" t="s">
        <v>73</v>
      </c>
      <c r="AY111" s="42" t="s">
        <v>73</v>
      </c>
      <c r="AZ111" s="37" t="s">
        <v>73</v>
      </c>
      <c r="BA111" s="37" t="s">
        <v>73</v>
      </c>
      <c r="BB111" s="37" t="s">
        <v>73</v>
      </c>
      <c r="BC111" s="114" t="s">
        <v>73</v>
      </c>
      <c r="BD111" s="37" t="s">
        <v>73</v>
      </c>
      <c r="BE111" s="37" t="s">
        <v>73</v>
      </c>
      <c r="BF111" s="37" t="s">
        <v>73</v>
      </c>
      <c r="BG111" s="37" t="s">
        <v>73</v>
      </c>
      <c r="BH111" s="42" t="s">
        <v>73</v>
      </c>
      <c r="BI111" s="37" t="s">
        <v>73</v>
      </c>
      <c r="BJ111" s="79" t="s">
        <v>73</v>
      </c>
      <c r="BK111" s="106" t="s">
        <v>73</v>
      </c>
      <c r="BL111" s="106" t="s">
        <v>73</v>
      </c>
      <c r="BM111" s="79" t="s">
        <v>73</v>
      </c>
      <c r="BN111" s="79" t="s">
        <v>73</v>
      </c>
      <c r="BO111" s="79" t="s">
        <v>73</v>
      </c>
      <c r="BP111" s="79" t="s">
        <v>73</v>
      </c>
      <c r="BQ111" s="106" t="s">
        <v>73</v>
      </c>
      <c r="BR111" s="79" t="s">
        <v>73</v>
      </c>
      <c r="BS111" s="79" t="s">
        <v>73</v>
      </c>
      <c r="BT111" s="79" t="s">
        <v>73</v>
      </c>
      <c r="BU111" s="107" t="s">
        <v>73</v>
      </c>
    </row>
    <row r="112" spans="1:73" customFormat="1" ht="14.25" customHeight="1" x14ac:dyDescent="0.45">
      <c r="A112" s="27">
        <v>2022</v>
      </c>
      <c r="B112" s="28">
        <v>11</v>
      </c>
      <c r="C112" s="28">
        <v>16</v>
      </c>
      <c r="D112" s="29">
        <v>0.38750000000000001</v>
      </c>
      <c r="E112" s="30">
        <v>36</v>
      </c>
      <c r="F112" s="31">
        <v>13.401590000000001</v>
      </c>
      <c r="G112" s="32">
        <v>100.56041</v>
      </c>
      <c r="H112" s="33">
        <v>9.3000000000000007</v>
      </c>
      <c r="I112" s="28">
        <v>3</v>
      </c>
      <c r="J112" s="34" t="s">
        <v>75</v>
      </c>
      <c r="K112" s="35">
        <v>4.5</v>
      </c>
      <c r="L112" s="654" t="s">
        <v>73</v>
      </c>
      <c r="M112" s="655" t="s">
        <v>73</v>
      </c>
      <c r="N112" s="656" t="s">
        <v>73</v>
      </c>
      <c r="O112" s="657" t="s">
        <v>73</v>
      </c>
      <c r="P112" s="655" t="s">
        <v>73</v>
      </c>
      <c r="Q112" s="658" t="s">
        <v>73</v>
      </c>
      <c r="R112" s="658" t="s">
        <v>73</v>
      </c>
      <c r="S112" s="659" t="s">
        <v>73</v>
      </c>
      <c r="T112" s="38"/>
      <c r="U112" s="33">
        <v>29.4</v>
      </c>
      <c r="V112" s="39"/>
      <c r="W112" s="80">
        <v>8.09</v>
      </c>
      <c r="X112" s="80"/>
      <c r="Y112" s="33">
        <v>27.2</v>
      </c>
      <c r="Z112" s="39"/>
      <c r="AA112" s="40"/>
      <c r="AB112" s="37" t="s">
        <v>73</v>
      </c>
      <c r="AC112" s="37" t="s">
        <v>73</v>
      </c>
      <c r="AD112" s="42" t="s">
        <v>73</v>
      </c>
      <c r="AE112" s="106" t="s">
        <v>73</v>
      </c>
      <c r="AF112" s="79" t="s">
        <v>73</v>
      </c>
      <c r="AG112" s="107" t="s">
        <v>73</v>
      </c>
      <c r="AH112" s="42" t="s">
        <v>73</v>
      </c>
      <c r="AI112" s="43" t="s">
        <v>73</v>
      </c>
      <c r="AJ112" s="44" t="s">
        <v>73</v>
      </c>
      <c r="AK112" s="37" t="s">
        <v>73</v>
      </c>
      <c r="AL112" s="37" t="s">
        <v>73</v>
      </c>
      <c r="AM112" s="37" t="s">
        <v>73</v>
      </c>
      <c r="AN112" s="37" t="s">
        <v>73</v>
      </c>
      <c r="AO112" s="37" t="s">
        <v>73</v>
      </c>
      <c r="AP112" s="37" t="s">
        <v>73</v>
      </c>
      <c r="AQ112" s="45" t="s">
        <v>73</v>
      </c>
      <c r="AR112" s="44" t="s">
        <v>73</v>
      </c>
      <c r="AS112" s="43" t="s">
        <v>73</v>
      </c>
      <c r="AT112" s="43" t="s">
        <v>73</v>
      </c>
      <c r="AU112" s="43" t="s">
        <v>73</v>
      </c>
      <c r="AV112" s="46" t="s">
        <v>73</v>
      </c>
      <c r="AW112" s="36" t="s">
        <v>73</v>
      </c>
      <c r="AX112" s="37" t="s">
        <v>73</v>
      </c>
      <c r="AY112" s="42" t="s">
        <v>73</v>
      </c>
      <c r="AZ112" s="37" t="s">
        <v>73</v>
      </c>
      <c r="BA112" s="37" t="s">
        <v>73</v>
      </c>
      <c r="BB112" s="37" t="s">
        <v>73</v>
      </c>
      <c r="BC112" s="114" t="s">
        <v>73</v>
      </c>
      <c r="BD112" s="37" t="s">
        <v>73</v>
      </c>
      <c r="BE112" s="37" t="s">
        <v>73</v>
      </c>
      <c r="BF112" s="37" t="s">
        <v>73</v>
      </c>
      <c r="BG112" s="37" t="s">
        <v>73</v>
      </c>
      <c r="BH112" s="42" t="s">
        <v>73</v>
      </c>
      <c r="BI112" s="37" t="s">
        <v>73</v>
      </c>
      <c r="BJ112" s="79" t="s">
        <v>73</v>
      </c>
      <c r="BK112" s="106" t="s">
        <v>73</v>
      </c>
      <c r="BL112" s="106" t="s">
        <v>73</v>
      </c>
      <c r="BM112" s="79" t="s">
        <v>73</v>
      </c>
      <c r="BN112" s="79" t="s">
        <v>73</v>
      </c>
      <c r="BO112" s="79" t="s">
        <v>73</v>
      </c>
      <c r="BP112" s="79" t="s">
        <v>73</v>
      </c>
      <c r="BQ112" s="106" t="s">
        <v>73</v>
      </c>
      <c r="BR112" s="79" t="s">
        <v>73</v>
      </c>
      <c r="BS112" s="79" t="s">
        <v>73</v>
      </c>
      <c r="BT112" s="79" t="s">
        <v>73</v>
      </c>
      <c r="BU112" s="107" t="s">
        <v>73</v>
      </c>
    </row>
    <row r="113" spans="1:73" customFormat="1" ht="14.25" customHeight="1" x14ac:dyDescent="0.45">
      <c r="A113" s="27">
        <v>2022</v>
      </c>
      <c r="B113" s="28">
        <v>11</v>
      </c>
      <c r="C113" s="28">
        <v>16</v>
      </c>
      <c r="D113" s="29">
        <v>0.38750000000000001</v>
      </c>
      <c r="E113" s="30">
        <v>36</v>
      </c>
      <c r="F113" s="31">
        <v>13.401590000000001</v>
      </c>
      <c r="G113" s="32">
        <v>100.56041</v>
      </c>
      <c r="H113" s="33">
        <v>9.3000000000000007</v>
      </c>
      <c r="I113" s="28">
        <v>3</v>
      </c>
      <c r="J113" s="34" t="s">
        <v>74</v>
      </c>
      <c r="K113" s="35">
        <v>8</v>
      </c>
      <c r="L113" s="654" t="s">
        <v>73</v>
      </c>
      <c r="M113" s="655" t="s">
        <v>73</v>
      </c>
      <c r="N113" s="656" t="s">
        <v>73</v>
      </c>
      <c r="O113" s="657" t="s">
        <v>73</v>
      </c>
      <c r="P113" s="655" t="s">
        <v>73</v>
      </c>
      <c r="Q113" s="658" t="s">
        <v>73</v>
      </c>
      <c r="R113" s="658" t="s">
        <v>73</v>
      </c>
      <c r="S113" s="659" t="s">
        <v>73</v>
      </c>
      <c r="T113" s="38"/>
      <c r="U113" s="33">
        <v>28.8</v>
      </c>
      <c r="V113" s="39"/>
      <c r="W113" s="80">
        <v>8.02</v>
      </c>
      <c r="X113" s="80"/>
      <c r="Y113" s="33">
        <v>30.4</v>
      </c>
      <c r="Z113" s="39"/>
      <c r="AA113" s="40"/>
      <c r="AB113" s="37" t="s">
        <v>73</v>
      </c>
      <c r="AC113" s="37" t="s">
        <v>73</v>
      </c>
      <c r="AD113" s="42" t="s">
        <v>73</v>
      </c>
      <c r="AE113" s="106" t="s">
        <v>73</v>
      </c>
      <c r="AF113" s="79" t="s">
        <v>73</v>
      </c>
      <c r="AG113" s="107" t="s">
        <v>73</v>
      </c>
      <c r="AH113" s="42" t="s">
        <v>73</v>
      </c>
      <c r="AI113" s="43" t="s">
        <v>73</v>
      </c>
      <c r="AJ113" s="44" t="s">
        <v>73</v>
      </c>
      <c r="AK113" s="37" t="s">
        <v>73</v>
      </c>
      <c r="AL113" s="37" t="s">
        <v>73</v>
      </c>
      <c r="AM113" s="37" t="s">
        <v>73</v>
      </c>
      <c r="AN113" s="37" t="s">
        <v>73</v>
      </c>
      <c r="AO113" s="37" t="s">
        <v>73</v>
      </c>
      <c r="AP113" s="37" t="s">
        <v>73</v>
      </c>
      <c r="AQ113" s="45" t="s">
        <v>73</v>
      </c>
      <c r="AR113" s="44" t="s">
        <v>73</v>
      </c>
      <c r="AS113" s="43" t="s">
        <v>73</v>
      </c>
      <c r="AT113" s="43" t="s">
        <v>73</v>
      </c>
      <c r="AU113" s="43" t="s">
        <v>73</v>
      </c>
      <c r="AV113" s="46" t="s">
        <v>73</v>
      </c>
      <c r="AW113" s="36" t="s">
        <v>73</v>
      </c>
      <c r="AX113" s="37" t="s">
        <v>73</v>
      </c>
      <c r="AY113" s="42" t="s">
        <v>73</v>
      </c>
      <c r="AZ113" s="37" t="s">
        <v>73</v>
      </c>
      <c r="BA113" s="37" t="s">
        <v>73</v>
      </c>
      <c r="BB113" s="37" t="s">
        <v>73</v>
      </c>
      <c r="BC113" s="114" t="s">
        <v>73</v>
      </c>
      <c r="BD113" s="37" t="s">
        <v>73</v>
      </c>
      <c r="BE113" s="37" t="s">
        <v>73</v>
      </c>
      <c r="BF113" s="37" t="s">
        <v>73</v>
      </c>
      <c r="BG113" s="37" t="s">
        <v>73</v>
      </c>
      <c r="BH113" s="42" t="s">
        <v>73</v>
      </c>
      <c r="BI113" s="37" t="s">
        <v>73</v>
      </c>
      <c r="BJ113" s="79" t="s">
        <v>73</v>
      </c>
      <c r="BK113" s="106" t="s">
        <v>73</v>
      </c>
      <c r="BL113" s="106" t="s">
        <v>73</v>
      </c>
      <c r="BM113" s="79" t="s">
        <v>73</v>
      </c>
      <c r="BN113" s="79" t="s">
        <v>73</v>
      </c>
      <c r="BO113" s="79" t="s">
        <v>73</v>
      </c>
      <c r="BP113" s="79" t="s">
        <v>73</v>
      </c>
      <c r="BQ113" s="106" t="s">
        <v>73</v>
      </c>
      <c r="BR113" s="79" t="s">
        <v>73</v>
      </c>
      <c r="BS113" s="79" t="s">
        <v>73</v>
      </c>
      <c r="BT113" s="79" t="s">
        <v>73</v>
      </c>
      <c r="BU113" s="107" t="s">
        <v>73</v>
      </c>
    </row>
    <row r="114" spans="1:73" customFormat="1" ht="14.25" customHeight="1" x14ac:dyDescent="0.45">
      <c r="A114" s="27">
        <v>2022</v>
      </c>
      <c r="B114" s="28">
        <v>11</v>
      </c>
      <c r="C114" s="28">
        <v>16</v>
      </c>
      <c r="D114" s="49">
        <v>0.3611111111111111</v>
      </c>
      <c r="E114" s="30">
        <v>37</v>
      </c>
      <c r="F114" s="31">
        <v>13.437250000000001</v>
      </c>
      <c r="G114" s="32">
        <v>100.59775999999999</v>
      </c>
      <c r="H114" s="33">
        <v>6.1</v>
      </c>
      <c r="I114" s="28">
        <v>3</v>
      </c>
      <c r="J114" s="34" t="s">
        <v>72</v>
      </c>
      <c r="K114" s="35">
        <v>1</v>
      </c>
      <c r="L114" s="654" t="s">
        <v>73</v>
      </c>
      <c r="M114" s="655" t="s">
        <v>73</v>
      </c>
      <c r="N114" s="656" t="s">
        <v>73</v>
      </c>
      <c r="O114" s="657" t="s">
        <v>73</v>
      </c>
      <c r="P114" s="655" t="s">
        <v>73</v>
      </c>
      <c r="Q114" s="658" t="s">
        <v>73</v>
      </c>
      <c r="R114" s="658" t="s">
        <v>73</v>
      </c>
      <c r="S114" s="659" t="s">
        <v>73</v>
      </c>
      <c r="T114" s="38">
        <v>1.6</v>
      </c>
      <c r="U114" s="33">
        <v>29.2</v>
      </c>
      <c r="V114" s="39">
        <v>29.440999999999999</v>
      </c>
      <c r="W114" s="80">
        <v>7.84</v>
      </c>
      <c r="X114" s="80"/>
      <c r="Y114" s="33">
        <v>23.8</v>
      </c>
      <c r="Z114" s="39">
        <v>23.494</v>
      </c>
      <c r="AA114" s="40">
        <v>6.3849999999999998</v>
      </c>
      <c r="AB114" s="37">
        <v>6.5979999999999999</v>
      </c>
      <c r="AC114" s="37">
        <f t="shared" ref="AC114:AC124" si="22">AB114*$AB$1+$AC$1</f>
        <v>6.991094955416818</v>
      </c>
      <c r="AD114" s="42">
        <v>24.7</v>
      </c>
      <c r="AE114" s="106">
        <v>1.27938675</v>
      </c>
      <c r="AF114" s="79" t="s">
        <v>73</v>
      </c>
      <c r="AG114" s="107" t="s">
        <v>73</v>
      </c>
      <c r="AH114" s="42">
        <v>2080.1853663042812</v>
      </c>
      <c r="AI114" s="43">
        <v>7.9381154127721958</v>
      </c>
      <c r="AJ114" s="44">
        <v>7.873431533579013</v>
      </c>
      <c r="AK114" s="37">
        <v>651.1259041209064</v>
      </c>
      <c r="AL114" s="37">
        <v>1780.3833459558396</v>
      </c>
      <c r="AM114" s="37">
        <v>125.51700306594047</v>
      </c>
      <c r="AN114" s="37">
        <v>17.531758993042128</v>
      </c>
      <c r="AO114" s="37">
        <v>3.3626286379021693</v>
      </c>
      <c r="AP114" s="37">
        <v>2.1575145388862125</v>
      </c>
      <c r="AQ114" s="45">
        <f t="shared" ref="AQ114:AQ124" si="23">SUM(AL114:AN114)</f>
        <v>1923.4321080148222</v>
      </c>
      <c r="AR114" s="44">
        <v>1.4850000000000001</v>
      </c>
      <c r="AS114" s="43">
        <v>75.863</v>
      </c>
      <c r="AT114" s="43">
        <v>2.2130000000000001</v>
      </c>
      <c r="AU114" s="43">
        <v>6.2809999999999997</v>
      </c>
      <c r="AV114" s="46">
        <v>5.1390000000000002</v>
      </c>
      <c r="AW114" s="36" t="s">
        <v>73</v>
      </c>
      <c r="AX114" s="37" t="s">
        <v>73</v>
      </c>
      <c r="AY114" s="42" t="s">
        <v>73</v>
      </c>
      <c r="AZ114" s="37" t="s">
        <v>73</v>
      </c>
      <c r="BA114" s="37" t="s">
        <v>73</v>
      </c>
      <c r="BB114" s="37" t="s">
        <v>73</v>
      </c>
      <c r="BC114" s="114" t="s">
        <v>73</v>
      </c>
      <c r="BD114" s="37" t="s">
        <v>73</v>
      </c>
      <c r="BE114" s="37" t="s">
        <v>73</v>
      </c>
      <c r="BF114" s="37" t="s">
        <v>73</v>
      </c>
      <c r="BG114" s="37" t="s">
        <v>73</v>
      </c>
      <c r="BH114" s="42" t="s">
        <v>73</v>
      </c>
      <c r="BI114" s="37" t="s">
        <v>73</v>
      </c>
      <c r="BJ114" s="79" t="s">
        <v>73</v>
      </c>
      <c r="BK114" s="106" t="s">
        <v>73</v>
      </c>
      <c r="BL114" s="106" t="s">
        <v>73</v>
      </c>
      <c r="BM114" s="79" t="s">
        <v>73</v>
      </c>
      <c r="BN114" s="79" t="s">
        <v>73</v>
      </c>
      <c r="BO114" s="79" t="s">
        <v>73</v>
      </c>
      <c r="BP114" s="79" t="s">
        <v>73</v>
      </c>
      <c r="BQ114" s="106" t="s">
        <v>73</v>
      </c>
      <c r="BR114" s="79" t="s">
        <v>73</v>
      </c>
      <c r="BS114" s="79" t="s">
        <v>73</v>
      </c>
      <c r="BT114" s="79" t="s">
        <v>73</v>
      </c>
      <c r="BU114" s="107" t="s">
        <v>73</v>
      </c>
    </row>
    <row r="115" spans="1:73" customFormat="1" ht="14.25" customHeight="1" x14ac:dyDescent="0.45">
      <c r="A115" s="27">
        <v>2022</v>
      </c>
      <c r="B115" s="28">
        <v>11</v>
      </c>
      <c r="C115" s="28">
        <v>16</v>
      </c>
      <c r="D115" s="49">
        <v>0.3611111111111111</v>
      </c>
      <c r="E115" s="30">
        <v>37</v>
      </c>
      <c r="F115" s="31">
        <v>13.437250000000001</v>
      </c>
      <c r="G115" s="32">
        <v>100.59775999999999</v>
      </c>
      <c r="H115" s="33">
        <v>6.1</v>
      </c>
      <c r="I115" s="28">
        <v>3</v>
      </c>
      <c r="J115" s="34" t="s">
        <v>75</v>
      </c>
      <c r="K115" s="35">
        <v>3</v>
      </c>
      <c r="L115" s="654" t="s">
        <v>73</v>
      </c>
      <c r="M115" s="655" t="s">
        <v>73</v>
      </c>
      <c r="N115" s="656" t="s">
        <v>73</v>
      </c>
      <c r="O115" s="657" t="s">
        <v>73</v>
      </c>
      <c r="P115" s="655" t="s">
        <v>73</v>
      </c>
      <c r="Q115" s="658" t="s">
        <v>73</v>
      </c>
      <c r="R115" s="658" t="s">
        <v>73</v>
      </c>
      <c r="S115" s="659" t="s">
        <v>73</v>
      </c>
      <c r="T115" s="38"/>
      <c r="U115" s="33">
        <v>29</v>
      </c>
      <c r="V115" s="39">
        <v>29.111000000000001</v>
      </c>
      <c r="W115" s="80">
        <v>7.85</v>
      </c>
      <c r="X115" s="80"/>
      <c r="Y115" s="33">
        <v>27.4</v>
      </c>
      <c r="Z115" s="39">
        <v>30.036000000000001</v>
      </c>
      <c r="AA115" s="40">
        <v>5.6549999999999994</v>
      </c>
      <c r="AB115" s="37">
        <v>4.6109999999999998</v>
      </c>
      <c r="AC115" s="37">
        <f t="shared" si="22"/>
        <v>5.3571859551579095</v>
      </c>
      <c r="AD115" s="42">
        <v>11.4</v>
      </c>
      <c r="AE115" s="106" t="s">
        <v>73</v>
      </c>
      <c r="AF115" s="79" t="s">
        <v>73</v>
      </c>
      <c r="AG115" s="107" t="s">
        <v>73</v>
      </c>
      <c r="AH115" s="42">
        <v>2115.4023474143783</v>
      </c>
      <c r="AI115" s="43">
        <v>7.9540723121944241</v>
      </c>
      <c r="AJ115" s="44">
        <v>7.8935636150060171</v>
      </c>
      <c r="AK115" s="37">
        <v>578.31350297015058</v>
      </c>
      <c r="AL115" s="37">
        <v>1742.1427650621681</v>
      </c>
      <c r="AM115" s="37">
        <v>151.88756101332211</v>
      </c>
      <c r="AN115" s="37">
        <v>15.187587559585026</v>
      </c>
      <c r="AO115" s="37">
        <v>3.8447636814532213</v>
      </c>
      <c r="AP115" s="37">
        <v>2.5354829461367312</v>
      </c>
      <c r="AQ115" s="45">
        <f t="shared" si="23"/>
        <v>1909.2179136350751</v>
      </c>
      <c r="AR115" s="44">
        <v>0.80700000000000005</v>
      </c>
      <c r="AS115" s="43">
        <v>28.231000000000002</v>
      </c>
      <c r="AT115" s="43">
        <v>1.4990000000000001</v>
      </c>
      <c r="AU115" s="43">
        <v>4.782</v>
      </c>
      <c r="AV115" s="46">
        <v>2.641</v>
      </c>
      <c r="AW115" s="36" t="s">
        <v>73</v>
      </c>
      <c r="AX115" s="37" t="s">
        <v>73</v>
      </c>
      <c r="AY115" s="42" t="s">
        <v>73</v>
      </c>
      <c r="AZ115" s="37" t="s">
        <v>73</v>
      </c>
      <c r="BA115" s="37" t="s">
        <v>73</v>
      </c>
      <c r="BB115" s="37" t="s">
        <v>73</v>
      </c>
      <c r="BC115" s="114" t="s">
        <v>73</v>
      </c>
      <c r="BD115" s="37" t="s">
        <v>73</v>
      </c>
      <c r="BE115" s="37" t="s">
        <v>73</v>
      </c>
      <c r="BF115" s="37" t="s">
        <v>73</v>
      </c>
      <c r="BG115" s="37" t="s">
        <v>73</v>
      </c>
      <c r="BH115" s="42" t="s">
        <v>73</v>
      </c>
      <c r="BI115" s="37" t="s">
        <v>73</v>
      </c>
      <c r="BJ115" s="79" t="s">
        <v>73</v>
      </c>
      <c r="BK115" s="106" t="s">
        <v>73</v>
      </c>
      <c r="BL115" s="106" t="s">
        <v>73</v>
      </c>
      <c r="BM115" s="79" t="s">
        <v>73</v>
      </c>
      <c r="BN115" s="79" t="s">
        <v>73</v>
      </c>
      <c r="BO115" s="79" t="s">
        <v>73</v>
      </c>
      <c r="BP115" s="79" t="s">
        <v>73</v>
      </c>
      <c r="BQ115" s="106" t="s">
        <v>73</v>
      </c>
      <c r="BR115" s="79" t="s">
        <v>73</v>
      </c>
      <c r="BS115" s="79" t="s">
        <v>73</v>
      </c>
      <c r="BT115" s="79" t="s">
        <v>73</v>
      </c>
      <c r="BU115" s="107" t="s">
        <v>73</v>
      </c>
    </row>
    <row r="116" spans="1:73" customFormat="1" ht="14.25" customHeight="1" x14ac:dyDescent="0.45">
      <c r="A116" s="27">
        <v>2022</v>
      </c>
      <c r="B116" s="28">
        <v>11</v>
      </c>
      <c r="C116" s="28">
        <v>16</v>
      </c>
      <c r="D116" s="49">
        <v>0.3611111111111111</v>
      </c>
      <c r="E116" s="30">
        <v>37</v>
      </c>
      <c r="F116" s="31">
        <v>13.437250000000001</v>
      </c>
      <c r="G116" s="32">
        <v>100.59775999999999</v>
      </c>
      <c r="H116" s="33">
        <v>6.1</v>
      </c>
      <c r="I116" s="28">
        <v>3</v>
      </c>
      <c r="J116" s="34" t="s">
        <v>74</v>
      </c>
      <c r="K116" s="35">
        <v>5</v>
      </c>
      <c r="L116" s="654" t="s">
        <v>73</v>
      </c>
      <c r="M116" s="655" t="s">
        <v>73</v>
      </c>
      <c r="N116" s="656" t="s">
        <v>73</v>
      </c>
      <c r="O116" s="657" t="s">
        <v>73</v>
      </c>
      <c r="P116" s="655" t="s">
        <v>73</v>
      </c>
      <c r="Q116" s="658" t="s">
        <v>73</v>
      </c>
      <c r="R116" s="658" t="s">
        <v>73</v>
      </c>
      <c r="S116" s="659" t="s">
        <v>73</v>
      </c>
      <c r="T116" s="38"/>
      <c r="U116" s="33">
        <v>28.8</v>
      </c>
      <c r="V116" s="39">
        <v>28.832999999999998</v>
      </c>
      <c r="W116" s="80">
        <v>7.81</v>
      </c>
      <c r="X116" s="80"/>
      <c r="Y116" s="33">
        <v>28.7</v>
      </c>
      <c r="Z116" s="39">
        <v>30.817</v>
      </c>
      <c r="AA116" s="40">
        <v>4.835</v>
      </c>
      <c r="AB116" s="37">
        <v>3.133</v>
      </c>
      <c r="AC116" s="37">
        <f t="shared" si="22"/>
        <v>4.1418273731837454</v>
      </c>
      <c r="AD116" s="42">
        <v>34.21</v>
      </c>
      <c r="AE116" s="106" t="s">
        <v>73</v>
      </c>
      <c r="AF116" s="79" t="s">
        <v>73</v>
      </c>
      <c r="AG116" s="107" t="s">
        <v>73</v>
      </c>
      <c r="AH116" s="42">
        <v>2137.9018666296593</v>
      </c>
      <c r="AI116" s="43">
        <v>7.8863354711921341</v>
      </c>
      <c r="AJ116" s="44">
        <v>7.8304893358228034</v>
      </c>
      <c r="AK116" s="37">
        <v>687.02633592170685</v>
      </c>
      <c r="AL116" s="37">
        <v>1800.6393061939846</v>
      </c>
      <c r="AM116" s="37">
        <v>137.11076966335824</v>
      </c>
      <c r="AN116" s="37">
        <v>18.090195108948649</v>
      </c>
      <c r="AO116" s="37">
        <v>3.444207245951465</v>
      </c>
      <c r="AP116" s="37">
        <v>2.2750508743565212</v>
      </c>
      <c r="AQ116" s="45">
        <f t="shared" si="23"/>
        <v>1955.8402709662914</v>
      </c>
      <c r="AR116" s="44">
        <v>0.74299999999999999</v>
      </c>
      <c r="AS116" s="43">
        <v>40.655000000000001</v>
      </c>
      <c r="AT116" s="43">
        <v>0.85699999999999998</v>
      </c>
      <c r="AU116" s="43">
        <v>6.5670000000000002</v>
      </c>
      <c r="AV116" s="46">
        <v>1.9990000000000001</v>
      </c>
      <c r="AW116" s="36" t="s">
        <v>73</v>
      </c>
      <c r="AX116" s="37" t="s">
        <v>73</v>
      </c>
      <c r="AY116" s="42" t="s">
        <v>73</v>
      </c>
      <c r="AZ116" s="37" t="s">
        <v>73</v>
      </c>
      <c r="BA116" s="37" t="s">
        <v>73</v>
      </c>
      <c r="BB116" s="37" t="s">
        <v>73</v>
      </c>
      <c r="BC116" s="114" t="s">
        <v>73</v>
      </c>
      <c r="BD116" s="37" t="s">
        <v>73</v>
      </c>
      <c r="BE116" s="37" t="s">
        <v>73</v>
      </c>
      <c r="BF116" s="37" t="s">
        <v>73</v>
      </c>
      <c r="BG116" s="37" t="s">
        <v>73</v>
      </c>
      <c r="BH116" s="42" t="s">
        <v>73</v>
      </c>
      <c r="BI116" s="37" t="s">
        <v>73</v>
      </c>
      <c r="BJ116" s="79" t="s">
        <v>73</v>
      </c>
      <c r="BK116" s="106" t="s">
        <v>73</v>
      </c>
      <c r="BL116" s="106" t="s">
        <v>73</v>
      </c>
      <c r="BM116" s="79" t="s">
        <v>73</v>
      </c>
      <c r="BN116" s="79" t="s">
        <v>73</v>
      </c>
      <c r="BO116" s="79" t="s">
        <v>73</v>
      </c>
      <c r="BP116" s="79" t="s">
        <v>73</v>
      </c>
      <c r="BQ116" s="106" t="s">
        <v>73</v>
      </c>
      <c r="BR116" s="79" t="s">
        <v>73</v>
      </c>
      <c r="BS116" s="79" t="s">
        <v>73</v>
      </c>
      <c r="BT116" s="79" t="s">
        <v>73</v>
      </c>
      <c r="BU116" s="107" t="s">
        <v>73</v>
      </c>
    </row>
    <row r="117" spans="1:73" customFormat="1" ht="14.25" customHeight="1" x14ac:dyDescent="0.45">
      <c r="A117" s="27">
        <v>2022</v>
      </c>
      <c r="B117" s="28">
        <v>11</v>
      </c>
      <c r="C117" s="28">
        <v>16</v>
      </c>
      <c r="D117" s="29">
        <v>0.33263888888888887</v>
      </c>
      <c r="E117" s="30">
        <v>38</v>
      </c>
      <c r="F117" s="31">
        <v>13.48475</v>
      </c>
      <c r="G117" s="32">
        <v>100.64149999999999</v>
      </c>
      <c r="H117" s="33">
        <v>3.9</v>
      </c>
      <c r="I117" s="28">
        <v>2</v>
      </c>
      <c r="J117" s="34" t="s">
        <v>72</v>
      </c>
      <c r="K117" s="35">
        <v>1</v>
      </c>
      <c r="L117" s="654" t="s">
        <v>73</v>
      </c>
      <c r="M117" s="655" t="s">
        <v>73</v>
      </c>
      <c r="N117" s="656" t="s">
        <v>73</v>
      </c>
      <c r="O117" s="657" t="s">
        <v>73</v>
      </c>
      <c r="P117" s="655" t="s">
        <v>73</v>
      </c>
      <c r="Q117" s="658" t="s">
        <v>73</v>
      </c>
      <c r="R117" s="658" t="s">
        <v>73</v>
      </c>
      <c r="S117" s="659" t="s">
        <v>73</v>
      </c>
      <c r="T117" s="38">
        <v>0.6</v>
      </c>
      <c r="U117" s="33">
        <v>28.9</v>
      </c>
      <c r="V117" s="39">
        <v>29.084</v>
      </c>
      <c r="W117" s="80">
        <v>7.29</v>
      </c>
      <c r="X117" s="80"/>
      <c r="Y117" s="33">
        <v>10</v>
      </c>
      <c r="Z117" s="39">
        <v>14.201000000000001</v>
      </c>
      <c r="AA117" s="40">
        <v>3.2</v>
      </c>
      <c r="AB117" s="37">
        <v>1.988</v>
      </c>
      <c r="AC117" s="37">
        <f t="shared" si="22"/>
        <v>3.2002945069047071</v>
      </c>
      <c r="AD117" s="42">
        <v>41.3</v>
      </c>
      <c r="AE117" s="106">
        <v>0.40497100000000003</v>
      </c>
      <c r="AF117" s="79" t="s">
        <v>73</v>
      </c>
      <c r="AG117" s="107" t="s">
        <v>73</v>
      </c>
      <c r="AH117" s="42">
        <v>2082.7690997651762</v>
      </c>
      <c r="AI117" s="43">
        <v>7.6637763829762022</v>
      </c>
      <c r="AJ117" s="44">
        <v>7.6119555497766109</v>
      </c>
      <c r="AK117" s="37">
        <v>1452.0954349966787</v>
      </c>
      <c r="AL117" s="37">
        <v>1956.6151503070816</v>
      </c>
      <c r="AM117" s="37">
        <v>55.773809173998984</v>
      </c>
      <c r="AN117" s="37">
        <v>41.312359319368909</v>
      </c>
      <c r="AO117" s="37">
        <v>1.6309045396383532</v>
      </c>
      <c r="AP117" s="37">
        <v>0.98521687888732123</v>
      </c>
      <c r="AQ117" s="45">
        <f t="shared" si="23"/>
        <v>2053.7013188004498</v>
      </c>
      <c r="AR117" s="44">
        <v>1.55</v>
      </c>
      <c r="AS117" s="43">
        <v>231.185</v>
      </c>
      <c r="AT117" s="43">
        <v>5.782</v>
      </c>
      <c r="AU117" s="43">
        <v>35.545999999999999</v>
      </c>
      <c r="AV117" s="46">
        <v>19.629000000000001</v>
      </c>
      <c r="AW117" s="36" t="s">
        <v>73</v>
      </c>
      <c r="AX117" s="37" t="s">
        <v>73</v>
      </c>
      <c r="AY117" s="42" t="s">
        <v>73</v>
      </c>
      <c r="AZ117" s="37" t="s">
        <v>73</v>
      </c>
      <c r="BA117" s="37" t="s">
        <v>73</v>
      </c>
      <c r="BB117" s="37" t="s">
        <v>73</v>
      </c>
      <c r="BC117" s="114" t="s">
        <v>73</v>
      </c>
      <c r="BD117" s="37" t="s">
        <v>73</v>
      </c>
      <c r="BE117" s="37" t="s">
        <v>73</v>
      </c>
      <c r="BF117" s="37" t="s">
        <v>73</v>
      </c>
      <c r="BG117" s="37" t="s">
        <v>73</v>
      </c>
      <c r="BH117" s="42" t="s">
        <v>73</v>
      </c>
      <c r="BI117" s="37" t="s">
        <v>73</v>
      </c>
      <c r="BJ117" s="79" t="s">
        <v>73</v>
      </c>
      <c r="BK117" s="106" t="s">
        <v>73</v>
      </c>
      <c r="BL117" s="106" t="s">
        <v>73</v>
      </c>
      <c r="BM117" s="79" t="s">
        <v>73</v>
      </c>
      <c r="BN117" s="79" t="s">
        <v>73</v>
      </c>
      <c r="BO117" s="79" t="s">
        <v>73</v>
      </c>
      <c r="BP117" s="79" t="s">
        <v>73</v>
      </c>
      <c r="BQ117" s="106" t="s">
        <v>73</v>
      </c>
      <c r="BR117" s="79" t="s">
        <v>73</v>
      </c>
      <c r="BS117" s="79" t="s">
        <v>73</v>
      </c>
      <c r="BT117" s="79" t="s">
        <v>73</v>
      </c>
      <c r="BU117" s="107" t="s">
        <v>73</v>
      </c>
    </row>
    <row r="118" spans="1:73" customFormat="1" ht="14.25" customHeight="1" x14ac:dyDescent="0.45">
      <c r="A118" s="27">
        <v>2022</v>
      </c>
      <c r="B118" s="28">
        <v>11</v>
      </c>
      <c r="C118" s="28">
        <v>16</v>
      </c>
      <c r="D118" s="29">
        <v>0.33263888888888887</v>
      </c>
      <c r="E118" s="30">
        <v>38</v>
      </c>
      <c r="F118" s="31">
        <v>13.48475</v>
      </c>
      <c r="G118" s="32">
        <v>100.64149999999999</v>
      </c>
      <c r="H118" s="33">
        <v>3.9</v>
      </c>
      <c r="I118" s="28">
        <v>2</v>
      </c>
      <c r="J118" s="34" t="s">
        <v>74</v>
      </c>
      <c r="K118" s="35">
        <v>2.5</v>
      </c>
      <c r="L118" s="654" t="s">
        <v>73</v>
      </c>
      <c r="M118" s="655" t="s">
        <v>73</v>
      </c>
      <c r="N118" s="656" t="s">
        <v>73</v>
      </c>
      <c r="O118" s="657" t="s">
        <v>73</v>
      </c>
      <c r="P118" s="655" t="s">
        <v>73</v>
      </c>
      <c r="Q118" s="658" t="s">
        <v>73</v>
      </c>
      <c r="R118" s="658" t="s">
        <v>73</v>
      </c>
      <c r="S118" s="659" t="s">
        <v>73</v>
      </c>
      <c r="T118" s="38"/>
      <c r="U118" s="33">
        <v>28.9</v>
      </c>
      <c r="V118" s="39">
        <v>29.195</v>
      </c>
      <c r="W118" s="80">
        <v>7.33</v>
      </c>
      <c r="X118" s="80"/>
      <c r="Y118" s="33">
        <v>11.3</v>
      </c>
      <c r="Z118" s="39">
        <v>28.431999999999999</v>
      </c>
      <c r="AA118" s="40">
        <v>3.95</v>
      </c>
      <c r="AB118" s="37">
        <v>2.9750000000000001</v>
      </c>
      <c r="AC118" s="37">
        <f t="shared" si="22"/>
        <v>4.0119040606317036</v>
      </c>
      <c r="AD118" s="42">
        <v>52.5</v>
      </c>
      <c r="AE118" s="106" t="s">
        <v>73</v>
      </c>
      <c r="AF118" s="79" t="s">
        <v>73</v>
      </c>
      <c r="AG118" s="107" t="s">
        <v>73</v>
      </c>
      <c r="AH118" s="42">
        <v>2069.2601674545003</v>
      </c>
      <c r="AI118" s="43">
        <v>7.6725903303819409</v>
      </c>
      <c r="AJ118" s="44">
        <v>7.6155332721202358</v>
      </c>
      <c r="AK118" s="37">
        <v>1187.9409586141189</v>
      </c>
      <c r="AL118" s="37">
        <v>1867.3163386098415</v>
      </c>
      <c r="AM118" s="37">
        <v>82.581230393389546</v>
      </c>
      <c r="AN118" s="37">
        <v>31.387133193486314</v>
      </c>
      <c r="AO118" s="37">
        <v>2.1194486404117341</v>
      </c>
      <c r="AP118" s="37">
        <v>1.3900294142632135</v>
      </c>
      <c r="AQ118" s="45">
        <f t="shared" si="23"/>
        <v>1981.2847021967175</v>
      </c>
      <c r="AR118" s="44">
        <v>1.6140000000000001</v>
      </c>
      <c r="AS118" s="43">
        <v>250.053</v>
      </c>
      <c r="AT118" s="43">
        <v>5.9240000000000004</v>
      </c>
      <c r="AU118" s="43">
        <v>36.473999999999997</v>
      </c>
      <c r="AV118" s="46">
        <v>18.273</v>
      </c>
      <c r="AW118" s="36" t="s">
        <v>73</v>
      </c>
      <c r="AX118" s="37" t="s">
        <v>73</v>
      </c>
      <c r="AY118" s="42" t="s">
        <v>73</v>
      </c>
      <c r="AZ118" s="37" t="s">
        <v>73</v>
      </c>
      <c r="BA118" s="37" t="s">
        <v>73</v>
      </c>
      <c r="BB118" s="37" t="s">
        <v>73</v>
      </c>
      <c r="BC118" s="114" t="s">
        <v>73</v>
      </c>
      <c r="BD118" s="37" t="s">
        <v>73</v>
      </c>
      <c r="BE118" s="37" t="s">
        <v>73</v>
      </c>
      <c r="BF118" s="37" t="s">
        <v>73</v>
      </c>
      <c r="BG118" s="37" t="s">
        <v>73</v>
      </c>
      <c r="BH118" s="42" t="s">
        <v>73</v>
      </c>
      <c r="BI118" s="37" t="s">
        <v>73</v>
      </c>
      <c r="BJ118" s="79" t="s">
        <v>73</v>
      </c>
      <c r="BK118" s="106" t="s">
        <v>73</v>
      </c>
      <c r="BL118" s="106" t="s">
        <v>73</v>
      </c>
      <c r="BM118" s="79" t="s">
        <v>73</v>
      </c>
      <c r="BN118" s="79" t="s">
        <v>73</v>
      </c>
      <c r="BO118" s="79" t="s">
        <v>73</v>
      </c>
      <c r="BP118" s="79" t="s">
        <v>73</v>
      </c>
      <c r="BQ118" s="106" t="s">
        <v>73</v>
      </c>
      <c r="BR118" s="79" t="s">
        <v>73</v>
      </c>
      <c r="BS118" s="79" t="s">
        <v>73</v>
      </c>
      <c r="BT118" s="79" t="s">
        <v>73</v>
      </c>
      <c r="BU118" s="107" t="s">
        <v>73</v>
      </c>
    </row>
    <row r="119" spans="1:73" customFormat="1" ht="14.25" customHeight="1" x14ac:dyDescent="0.45">
      <c r="A119" s="27">
        <v>2022</v>
      </c>
      <c r="B119" s="28">
        <v>11</v>
      </c>
      <c r="C119" s="28">
        <v>16</v>
      </c>
      <c r="D119" s="29">
        <v>0.28055555555555556</v>
      </c>
      <c r="E119" s="30">
        <v>39</v>
      </c>
      <c r="F119" s="31">
        <v>13.54072</v>
      </c>
      <c r="G119" s="32">
        <v>100.59741</v>
      </c>
      <c r="H119" s="33">
        <v>5.0999999999999996</v>
      </c>
      <c r="I119" s="28">
        <v>3</v>
      </c>
      <c r="J119" s="34" t="s">
        <v>72</v>
      </c>
      <c r="K119" s="35">
        <v>1</v>
      </c>
      <c r="L119" s="654" t="s">
        <v>73</v>
      </c>
      <c r="M119" s="655" t="s">
        <v>73</v>
      </c>
      <c r="N119" s="656" t="s">
        <v>73</v>
      </c>
      <c r="O119" s="657" t="s">
        <v>73</v>
      </c>
      <c r="P119" s="655" t="s">
        <v>73</v>
      </c>
      <c r="Q119" s="658" t="s">
        <v>73</v>
      </c>
      <c r="R119" s="658" t="s">
        <v>73</v>
      </c>
      <c r="S119" s="659" t="s">
        <v>73</v>
      </c>
      <c r="T119" s="38">
        <v>0.5</v>
      </c>
      <c r="U119" s="33">
        <v>28.8</v>
      </c>
      <c r="V119" s="39">
        <v>29.396000000000001</v>
      </c>
      <c r="W119" s="80">
        <v>7.39</v>
      </c>
      <c r="X119" s="80"/>
      <c r="Y119" s="33">
        <v>1.7</v>
      </c>
      <c r="Z119" s="39">
        <v>2.41</v>
      </c>
      <c r="AA119" s="40">
        <v>2.085</v>
      </c>
      <c r="AB119" s="37">
        <v>1.339</v>
      </c>
      <c r="AC119" s="37">
        <f t="shared" si="22"/>
        <v>2.6666221661054967</v>
      </c>
      <c r="AD119" s="42">
        <v>71.63</v>
      </c>
      <c r="AE119" s="106">
        <v>0.28988375</v>
      </c>
      <c r="AF119" s="79" t="s">
        <v>73</v>
      </c>
      <c r="AG119" s="107" t="s">
        <v>73</v>
      </c>
      <c r="AH119" s="42">
        <v>2089.8582432694711</v>
      </c>
      <c r="AI119" s="43">
        <v>6.9638647567464593</v>
      </c>
      <c r="AJ119" s="44">
        <v>6.9271517235245677</v>
      </c>
      <c r="AK119" s="37">
        <v>9139.9326429174089</v>
      </c>
      <c r="AL119" s="37">
        <v>2073.4679550571377</v>
      </c>
      <c r="AM119" s="37">
        <v>8.0108085573541388</v>
      </c>
      <c r="AN119" s="37">
        <v>273.74359382252277</v>
      </c>
      <c r="AO119" s="37">
        <v>0.24340450244622927</v>
      </c>
      <c r="AP119" s="37">
        <v>0.14076409693615483</v>
      </c>
      <c r="AQ119" s="45">
        <f t="shared" si="23"/>
        <v>2355.2223574370146</v>
      </c>
      <c r="AR119" s="44">
        <v>1.776</v>
      </c>
      <c r="AS119" s="43">
        <v>292.738</v>
      </c>
      <c r="AT119" s="43">
        <v>7.5659999999999998</v>
      </c>
      <c r="AU119" s="43">
        <v>47.395000000000003</v>
      </c>
      <c r="AV119" s="46">
        <v>25.91</v>
      </c>
      <c r="AW119" s="36" t="s">
        <v>73</v>
      </c>
      <c r="AX119" s="37" t="s">
        <v>73</v>
      </c>
      <c r="AY119" s="42">
        <v>9.4377590610226605</v>
      </c>
      <c r="AZ119" s="37">
        <v>0</v>
      </c>
      <c r="BA119" s="37">
        <v>13.588472124510929</v>
      </c>
      <c r="BB119" s="37">
        <v>1.2557272278385612</v>
      </c>
      <c r="BC119" s="114">
        <v>4.7534891570935489</v>
      </c>
      <c r="BD119" s="37">
        <v>2095.2238008759741</v>
      </c>
      <c r="BE119" s="37">
        <v>1424.4051169881357</v>
      </c>
      <c r="BF119" s="37">
        <v>0.12435343928586312</v>
      </c>
      <c r="BG119" s="37">
        <v>1.39</v>
      </c>
      <c r="BH119" s="42">
        <v>1.327</v>
      </c>
      <c r="BI119" s="37">
        <v>57.569999999999993</v>
      </c>
      <c r="BJ119" s="79">
        <v>41.104500000000009</v>
      </c>
      <c r="BK119" s="104">
        <v>1.4891184839633107</v>
      </c>
      <c r="BL119" s="104">
        <v>40.213556318746683</v>
      </c>
      <c r="BM119" s="74">
        <v>95.627551299730385</v>
      </c>
      <c r="BN119" s="74">
        <v>78.742378017010395</v>
      </c>
      <c r="BO119" s="74">
        <v>137.73186024335865</v>
      </c>
      <c r="BP119" s="74">
        <v>1072.0897711092896</v>
      </c>
      <c r="BQ119" s="104">
        <v>9.9050237299719051</v>
      </c>
      <c r="BR119" s="74">
        <v>7.0902041575461103</v>
      </c>
      <c r="BS119" s="74">
        <v>302.49987090895286</v>
      </c>
      <c r="BT119" s="74">
        <v>6.0716203638414896</v>
      </c>
      <c r="BU119" s="105">
        <v>45.646354533916238</v>
      </c>
    </row>
    <row r="120" spans="1:73" customFormat="1" ht="14.25" customHeight="1" x14ac:dyDescent="0.45">
      <c r="A120" s="27">
        <v>2022</v>
      </c>
      <c r="B120" s="28">
        <v>11</v>
      </c>
      <c r="C120" s="28">
        <v>16</v>
      </c>
      <c r="D120" s="29">
        <v>0.28055555555555556</v>
      </c>
      <c r="E120" s="30">
        <v>39</v>
      </c>
      <c r="F120" s="31">
        <v>13.54072</v>
      </c>
      <c r="G120" s="32">
        <v>100.59741</v>
      </c>
      <c r="H120" s="33">
        <v>5.0999999999999996</v>
      </c>
      <c r="I120" s="28">
        <v>3</v>
      </c>
      <c r="J120" s="34" t="s">
        <v>75</v>
      </c>
      <c r="K120" s="35">
        <v>2.5</v>
      </c>
      <c r="L120" s="654" t="s">
        <v>73</v>
      </c>
      <c r="M120" s="655" t="s">
        <v>73</v>
      </c>
      <c r="N120" s="656" t="s">
        <v>73</v>
      </c>
      <c r="O120" s="657" t="s">
        <v>73</v>
      </c>
      <c r="P120" s="655" t="s">
        <v>73</v>
      </c>
      <c r="Q120" s="658" t="s">
        <v>73</v>
      </c>
      <c r="R120" s="658" t="s">
        <v>73</v>
      </c>
      <c r="S120" s="659" t="s">
        <v>73</v>
      </c>
      <c r="T120" s="38"/>
      <c r="U120" s="33">
        <v>29</v>
      </c>
      <c r="V120" s="39">
        <v>29.344999999999999</v>
      </c>
      <c r="W120" s="80">
        <v>7.32</v>
      </c>
      <c r="X120" s="80"/>
      <c r="Y120" s="33">
        <v>3.5</v>
      </c>
      <c r="Z120" s="39">
        <v>5.7089999999999996</v>
      </c>
      <c r="AA120" s="40">
        <v>2.6799999999999997</v>
      </c>
      <c r="AB120" s="37">
        <v>1.4790000000000001</v>
      </c>
      <c r="AC120" s="37">
        <f t="shared" si="22"/>
        <v>2.7817440886199645</v>
      </c>
      <c r="AD120" s="42">
        <v>40.25</v>
      </c>
      <c r="AE120" s="106" t="s">
        <v>73</v>
      </c>
      <c r="AF120" s="79" t="s">
        <v>73</v>
      </c>
      <c r="AG120" s="107" t="s">
        <v>73</v>
      </c>
      <c r="AH120" s="42">
        <v>2074.6626622211279</v>
      </c>
      <c r="AI120" s="43">
        <v>6.9728789708386385</v>
      </c>
      <c r="AJ120" s="44">
        <v>6.9361799444521832</v>
      </c>
      <c r="AK120" s="37">
        <v>8317.7281794877381</v>
      </c>
      <c r="AL120" s="37">
        <v>2055.2584707836595</v>
      </c>
      <c r="AM120" s="37">
        <v>9.2017202591841816</v>
      </c>
      <c r="AN120" s="37">
        <v>245.35087765592024</v>
      </c>
      <c r="AO120" s="37">
        <v>0.29620925193639985</v>
      </c>
      <c r="AP120" s="37">
        <v>0.17003928095731247</v>
      </c>
      <c r="AQ120" s="45">
        <f t="shared" si="23"/>
        <v>2309.8110686987638</v>
      </c>
      <c r="AR120" s="44">
        <v>1.679</v>
      </c>
      <c r="AS120" s="43">
        <v>284.05099999999999</v>
      </c>
      <c r="AT120" s="43">
        <v>7.2089999999999996</v>
      </c>
      <c r="AU120" s="43">
        <v>38.829000000000001</v>
      </c>
      <c r="AV120" s="46">
        <v>24.553999999999998</v>
      </c>
      <c r="AW120" s="36" t="s">
        <v>73</v>
      </c>
      <c r="AX120" s="37" t="s">
        <v>73</v>
      </c>
      <c r="AY120" s="42" t="s">
        <v>73</v>
      </c>
      <c r="AZ120" s="37" t="s">
        <v>73</v>
      </c>
      <c r="BA120" s="37" t="s">
        <v>73</v>
      </c>
      <c r="BB120" s="37" t="s">
        <v>73</v>
      </c>
      <c r="BC120" s="114" t="s">
        <v>73</v>
      </c>
      <c r="BD120" s="37" t="s">
        <v>73</v>
      </c>
      <c r="BE120" s="37" t="s">
        <v>73</v>
      </c>
      <c r="BF120" s="37" t="s">
        <v>73</v>
      </c>
      <c r="BG120" s="37" t="s">
        <v>73</v>
      </c>
      <c r="BH120" s="42" t="s">
        <v>73</v>
      </c>
      <c r="BI120" s="37" t="s">
        <v>73</v>
      </c>
      <c r="BJ120" s="79" t="s">
        <v>73</v>
      </c>
      <c r="BK120" s="106" t="s">
        <v>73</v>
      </c>
      <c r="BL120" s="106" t="s">
        <v>73</v>
      </c>
      <c r="BM120" s="79" t="s">
        <v>73</v>
      </c>
      <c r="BN120" s="79" t="s">
        <v>73</v>
      </c>
      <c r="BO120" s="79" t="s">
        <v>73</v>
      </c>
      <c r="BP120" s="79" t="s">
        <v>73</v>
      </c>
      <c r="BQ120" s="106" t="s">
        <v>73</v>
      </c>
      <c r="BR120" s="79" t="s">
        <v>73</v>
      </c>
      <c r="BS120" s="79" t="s">
        <v>73</v>
      </c>
      <c r="BT120" s="79" t="s">
        <v>73</v>
      </c>
      <c r="BU120" s="107" t="s">
        <v>73</v>
      </c>
    </row>
    <row r="121" spans="1:73" customFormat="1" ht="14.25" customHeight="1" x14ac:dyDescent="0.45">
      <c r="A121" s="27">
        <v>2022</v>
      </c>
      <c r="B121" s="28">
        <v>11</v>
      </c>
      <c r="C121" s="28">
        <v>16</v>
      </c>
      <c r="D121" s="29">
        <v>0.28055555555555556</v>
      </c>
      <c r="E121" s="30">
        <v>39</v>
      </c>
      <c r="F121" s="31">
        <v>13.54072</v>
      </c>
      <c r="G121" s="32">
        <v>100.59741</v>
      </c>
      <c r="H121" s="33">
        <v>5.0999999999999996</v>
      </c>
      <c r="I121" s="28">
        <v>3</v>
      </c>
      <c r="J121" s="34" t="s">
        <v>74</v>
      </c>
      <c r="K121" s="35">
        <v>4</v>
      </c>
      <c r="L121" s="654" t="s">
        <v>73</v>
      </c>
      <c r="M121" s="655" t="s">
        <v>73</v>
      </c>
      <c r="N121" s="656" t="s">
        <v>73</v>
      </c>
      <c r="O121" s="657" t="s">
        <v>73</v>
      </c>
      <c r="P121" s="655" t="s">
        <v>73</v>
      </c>
      <c r="Q121" s="658" t="s">
        <v>73</v>
      </c>
      <c r="R121" s="658" t="s">
        <v>73</v>
      </c>
      <c r="S121" s="659" t="s">
        <v>73</v>
      </c>
      <c r="T121" s="38"/>
      <c r="U121" s="33">
        <v>28.9</v>
      </c>
      <c r="V121" s="39">
        <v>29.292999999999999</v>
      </c>
      <c r="W121" s="80">
        <v>7.35</v>
      </c>
      <c r="X121" s="80"/>
      <c r="Y121" s="33">
        <v>7</v>
      </c>
      <c r="Z121" s="39">
        <v>10.285</v>
      </c>
      <c r="AA121" s="40">
        <v>2.63</v>
      </c>
      <c r="AB121" s="37">
        <v>1.8160000000000001</v>
      </c>
      <c r="AC121" s="37">
        <f t="shared" si="22"/>
        <v>3.0588590021012183</v>
      </c>
      <c r="AD121" s="42">
        <v>97.75</v>
      </c>
      <c r="AE121" s="106" t="s">
        <v>73</v>
      </c>
      <c r="AF121" s="79" t="s">
        <v>73</v>
      </c>
      <c r="AG121" s="107" t="s">
        <v>73</v>
      </c>
      <c r="AH121" s="42">
        <v>2095.2771423178733</v>
      </c>
      <c r="AI121" s="43">
        <v>7.0277234648636258</v>
      </c>
      <c r="AJ121" s="44">
        <v>6.9904399926849328</v>
      </c>
      <c r="AK121" s="37">
        <v>6819.3442916708154</v>
      </c>
      <c r="AL121" s="37">
        <v>2068.1128358270848</v>
      </c>
      <c r="AM121" s="37">
        <v>12.398045662335441</v>
      </c>
      <c r="AN121" s="37">
        <v>196.85034757266047</v>
      </c>
      <c r="AO121" s="37">
        <v>0.38001230486101428</v>
      </c>
      <c r="AP121" s="37">
        <v>0.22348014360395316</v>
      </c>
      <c r="AQ121" s="45">
        <f t="shared" si="23"/>
        <v>2277.3612290620808</v>
      </c>
      <c r="AR121" s="44">
        <v>1.744</v>
      </c>
      <c r="AS121" s="43">
        <v>274.61700000000002</v>
      </c>
      <c r="AT121" s="43">
        <v>6.9240000000000004</v>
      </c>
      <c r="AU121" s="43">
        <v>39.9</v>
      </c>
      <c r="AV121" s="46">
        <v>21.484999999999999</v>
      </c>
      <c r="AW121" s="36" t="s">
        <v>73</v>
      </c>
      <c r="AX121" s="37" t="s">
        <v>73</v>
      </c>
      <c r="AY121" s="42" t="s">
        <v>73</v>
      </c>
      <c r="AZ121" s="37" t="s">
        <v>73</v>
      </c>
      <c r="BA121" s="37" t="s">
        <v>73</v>
      </c>
      <c r="BB121" s="37" t="s">
        <v>73</v>
      </c>
      <c r="BC121" s="114" t="s">
        <v>73</v>
      </c>
      <c r="BD121" s="37" t="s">
        <v>73</v>
      </c>
      <c r="BE121" s="37" t="s">
        <v>73</v>
      </c>
      <c r="BF121" s="37" t="s">
        <v>73</v>
      </c>
      <c r="BG121" s="37" t="s">
        <v>73</v>
      </c>
      <c r="BH121" s="42" t="s">
        <v>73</v>
      </c>
      <c r="BI121" s="37" t="s">
        <v>73</v>
      </c>
      <c r="BJ121" s="79" t="s">
        <v>73</v>
      </c>
      <c r="BK121" s="106" t="s">
        <v>73</v>
      </c>
      <c r="BL121" s="106" t="s">
        <v>73</v>
      </c>
      <c r="BM121" s="79" t="s">
        <v>73</v>
      </c>
      <c r="BN121" s="79" t="s">
        <v>73</v>
      </c>
      <c r="BO121" s="79" t="s">
        <v>73</v>
      </c>
      <c r="BP121" s="79" t="s">
        <v>73</v>
      </c>
      <c r="BQ121" s="106" t="s">
        <v>73</v>
      </c>
      <c r="BR121" s="79" t="s">
        <v>73</v>
      </c>
      <c r="BS121" s="79" t="s">
        <v>73</v>
      </c>
      <c r="BT121" s="79" t="s">
        <v>73</v>
      </c>
      <c r="BU121" s="107" t="s">
        <v>73</v>
      </c>
    </row>
    <row r="122" spans="1:73" customFormat="1" ht="14.25" customHeight="1" x14ac:dyDescent="0.45">
      <c r="A122" s="27">
        <v>2022</v>
      </c>
      <c r="B122" s="28">
        <v>11</v>
      </c>
      <c r="C122" s="28">
        <v>16</v>
      </c>
      <c r="D122" s="49">
        <v>0.4236111111111111</v>
      </c>
      <c r="E122" s="30">
        <v>40</v>
      </c>
      <c r="F122" s="31">
        <v>13.41531</v>
      </c>
      <c r="G122" s="32">
        <v>100.66446000000001</v>
      </c>
      <c r="H122" s="33">
        <v>11.5</v>
      </c>
      <c r="I122" s="28">
        <v>3</v>
      </c>
      <c r="J122" s="34" t="s">
        <v>72</v>
      </c>
      <c r="K122" s="35">
        <v>1</v>
      </c>
      <c r="L122" s="654" t="s">
        <v>73</v>
      </c>
      <c r="M122" s="655" t="s">
        <v>73</v>
      </c>
      <c r="N122" s="656" t="s">
        <v>73</v>
      </c>
      <c r="O122" s="657" t="s">
        <v>73</v>
      </c>
      <c r="P122" s="655" t="s">
        <v>73</v>
      </c>
      <c r="Q122" s="658" t="s">
        <v>73</v>
      </c>
      <c r="R122" s="658" t="s">
        <v>73</v>
      </c>
      <c r="S122" s="659" t="s">
        <v>73</v>
      </c>
      <c r="T122" s="38">
        <v>2.2000000000000002</v>
      </c>
      <c r="U122" s="33">
        <v>29.5</v>
      </c>
      <c r="V122" s="39">
        <v>29.318000000000001</v>
      </c>
      <c r="W122" s="80">
        <v>8.0399999999999991</v>
      </c>
      <c r="X122" s="80"/>
      <c r="Y122" s="33">
        <v>27.8</v>
      </c>
      <c r="Z122" s="39">
        <v>30.282</v>
      </c>
      <c r="AA122" s="40">
        <v>7.33</v>
      </c>
      <c r="AB122" s="37">
        <v>7.3040000000000003</v>
      </c>
      <c r="AC122" s="37">
        <f t="shared" si="22"/>
        <v>7.5716383646683472</v>
      </c>
      <c r="AD122" s="42">
        <v>18.2</v>
      </c>
      <c r="AE122" s="106">
        <v>0.44703375000000001</v>
      </c>
      <c r="AF122" s="79" t="s">
        <v>73</v>
      </c>
      <c r="AG122" s="107" t="s">
        <v>73</v>
      </c>
      <c r="AH122" s="42">
        <v>2078.5777793692337</v>
      </c>
      <c r="AI122" s="43">
        <v>8.0823108174941751</v>
      </c>
      <c r="AJ122" s="44">
        <v>8.0176155472159252</v>
      </c>
      <c r="AK122" s="37">
        <v>401.7502105941814</v>
      </c>
      <c r="AL122" s="37">
        <v>1610.4313645134337</v>
      </c>
      <c r="AM122" s="37">
        <v>189.37834312110772</v>
      </c>
      <c r="AN122" s="37">
        <v>10.486614584532443</v>
      </c>
      <c r="AO122" s="37">
        <v>4.7880975484002537</v>
      </c>
      <c r="AP122" s="37">
        <v>3.1621922752551113</v>
      </c>
      <c r="AQ122" s="45">
        <f t="shared" si="23"/>
        <v>1810.2963222190738</v>
      </c>
      <c r="AR122" s="44">
        <v>0.129</v>
      </c>
      <c r="AS122" s="43">
        <v>9.5410000000000004</v>
      </c>
      <c r="AT122" s="43">
        <v>0.214</v>
      </c>
      <c r="AU122" s="43">
        <v>1.9990000000000001</v>
      </c>
      <c r="AV122" s="46">
        <v>1.784</v>
      </c>
      <c r="AW122" s="36" t="s">
        <v>73</v>
      </c>
      <c r="AX122" s="37" t="s">
        <v>73</v>
      </c>
      <c r="AY122" s="42" t="s">
        <v>73</v>
      </c>
      <c r="AZ122" s="37" t="s">
        <v>73</v>
      </c>
      <c r="BA122" s="37" t="s">
        <v>73</v>
      </c>
      <c r="BB122" s="37" t="s">
        <v>73</v>
      </c>
      <c r="BC122" s="114" t="s">
        <v>73</v>
      </c>
      <c r="BD122" s="37" t="s">
        <v>73</v>
      </c>
      <c r="BE122" s="37" t="s">
        <v>73</v>
      </c>
      <c r="BF122" s="37" t="s">
        <v>73</v>
      </c>
      <c r="BG122" s="37" t="s">
        <v>73</v>
      </c>
      <c r="BH122" s="42" t="s">
        <v>73</v>
      </c>
      <c r="BI122" s="37" t="s">
        <v>73</v>
      </c>
      <c r="BJ122" s="79" t="s">
        <v>73</v>
      </c>
      <c r="BK122" s="106" t="s">
        <v>73</v>
      </c>
      <c r="BL122" s="106" t="s">
        <v>73</v>
      </c>
      <c r="BM122" s="79" t="s">
        <v>73</v>
      </c>
      <c r="BN122" s="79" t="s">
        <v>73</v>
      </c>
      <c r="BO122" s="79" t="s">
        <v>73</v>
      </c>
      <c r="BP122" s="79" t="s">
        <v>73</v>
      </c>
      <c r="BQ122" s="106" t="s">
        <v>73</v>
      </c>
      <c r="BR122" s="79" t="s">
        <v>73</v>
      </c>
      <c r="BS122" s="79" t="s">
        <v>73</v>
      </c>
      <c r="BT122" s="79" t="s">
        <v>73</v>
      </c>
      <c r="BU122" s="107" t="s">
        <v>73</v>
      </c>
    </row>
    <row r="123" spans="1:73" customFormat="1" ht="14.25" customHeight="1" x14ac:dyDescent="0.45">
      <c r="A123" s="27">
        <v>2022</v>
      </c>
      <c r="B123" s="28">
        <v>11</v>
      </c>
      <c r="C123" s="28">
        <v>16</v>
      </c>
      <c r="D123" s="49">
        <v>0.4236111111111111</v>
      </c>
      <c r="E123" s="30">
        <v>40</v>
      </c>
      <c r="F123" s="31">
        <v>13.41531</v>
      </c>
      <c r="G123" s="32">
        <v>100.66446000000001</v>
      </c>
      <c r="H123" s="33">
        <v>11.5</v>
      </c>
      <c r="I123" s="28">
        <v>3</v>
      </c>
      <c r="J123" s="34" t="s">
        <v>75</v>
      </c>
      <c r="K123" s="35">
        <v>5.5</v>
      </c>
      <c r="L123" s="654" t="s">
        <v>73</v>
      </c>
      <c r="M123" s="655" t="s">
        <v>73</v>
      </c>
      <c r="N123" s="656" t="s">
        <v>73</v>
      </c>
      <c r="O123" s="657" t="s">
        <v>73</v>
      </c>
      <c r="P123" s="655" t="s">
        <v>73</v>
      </c>
      <c r="Q123" s="658" t="s">
        <v>73</v>
      </c>
      <c r="R123" s="658" t="s">
        <v>73</v>
      </c>
      <c r="S123" s="659" t="s">
        <v>73</v>
      </c>
      <c r="T123" s="38"/>
      <c r="U123" s="33">
        <v>29</v>
      </c>
      <c r="V123" s="39">
        <v>28.661999999999999</v>
      </c>
      <c r="W123" s="80">
        <v>7.95</v>
      </c>
      <c r="X123" s="80"/>
      <c r="Y123" s="33">
        <v>29.5</v>
      </c>
      <c r="Z123" s="39">
        <v>31.385000000000002</v>
      </c>
      <c r="AA123" s="40">
        <v>6.6449999999999996</v>
      </c>
      <c r="AB123" s="37">
        <v>5.1920000000000002</v>
      </c>
      <c r="AC123" s="37">
        <f t="shared" si="22"/>
        <v>5.8349419335929511</v>
      </c>
      <c r="AD123" s="42">
        <v>13.2</v>
      </c>
      <c r="AE123" s="106" t="s">
        <v>73</v>
      </c>
      <c r="AF123" s="79" t="s">
        <v>73</v>
      </c>
      <c r="AG123" s="107" t="s">
        <v>73</v>
      </c>
      <c r="AH123" s="42">
        <v>2081.0112265598359</v>
      </c>
      <c r="AI123" s="43">
        <v>8.0988910845653965</v>
      </c>
      <c r="AJ123" s="44">
        <v>8.0436960044399033</v>
      </c>
      <c r="AK123" s="37">
        <v>369.048455376113</v>
      </c>
      <c r="AL123" s="37">
        <v>1586.4815099491241</v>
      </c>
      <c r="AM123" s="37">
        <v>198.96298485697469</v>
      </c>
      <c r="AN123" s="37">
        <v>9.7290114463690145</v>
      </c>
      <c r="AO123" s="37">
        <v>4.9713318025190674</v>
      </c>
      <c r="AP123" s="37">
        <v>3.2875780392376148</v>
      </c>
      <c r="AQ123" s="45">
        <f t="shared" si="23"/>
        <v>1795.1735062524676</v>
      </c>
      <c r="AR123" s="44">
        <v>0.19400000000000001</v>
      </c>
      <c r="AS123" s="43">
        <v>16.411999999999999</v>
      </c>
      <c r="AT123" s="43">
        <v>0.14299999999999999</v>
      </c>
      <c r="AU123" s="43">
        <v>2.7839999999999998</v>
      </c>
      <c r="AV123" s="46">
        <v>1.4990000000000001</v>
      </c>
      <c r="AW123" s="36" t="s">
        <v>73</v>
      </c>
      <c r="AX123" s="37" t="s">
        <v>73</v>
      </c>
      <c r="AY123" s="42" t="s">
        <v>73</v>
      </c>
      <c r="AZ123" s="37" t="s">
        <v>73</v>
      </c>
      <c r="BA123" s="37" t="s">
        <v>73</v>
      </c>
      <c r="BB123" s="37" t="s">
        <v>73</v>
      </c>
      <c r="BC123" s="114" t="s">
        <v>73</v>
      </c>
      <c r="BD123" s="37" t="s">
        <v>73</v>
      </c>
      <c r="BE123" s="37" t="s">
        <v>73</v>
      </c>
      <c r="BF123" s="37" t="s">
        <v>73</v>
      </c>
      <c r="BG123" s="37" t="s">
        <v>73</v>
      </c>
      <c r="BH123" s="42" t="s">
        <v>73</v>
      </c>
      <c r="BI123" s="37" t="s">
        <v>73</v>
      </c>
      <c r="BJ123" s="79" t="s">
        <v>73</v>
      </c>
      <c r="BK123" s="106" t="s">
        <v>73</v>
      </c>
      <c r="BL123" s="106" t="s">
        <v>73</v>
      </c>
      <c r="BM123" s="79" t="s">
        <v>73</v>
      </c>
      <c r="BN123" s="79" t="s">
        <v>73</v>
      </c>
      <c r="BO123" s="79" t="s">
        <v>73</v>
      </c>
      <c r="BP123" s="79" t="s">
        <v>73</v>
      </c>
      <c r="BQ123" s="106" t="s">
        <v>73</v>
      </c>
      <c r="BR123" s="79" t="s">
        <v>73</v>
      </c>
      <c r="BS123" s="79" t="s">
        <v>73</v>
      </c>
      <c r="BT123" s="79" t="s">
        <v>73</v>
      </c>
      <c r="BU123" s="107" t="s">
        <v>73</v>
      </c>
    </row>
    <row r="124" spans="1:73" customFormat="1" ht="14.25" customHeight="1" x14ac:dyDescent="0.45">
      <c r="A124" s="27">
        <v>2022</v>
      </c>
      <c r="B124" s="28">
        <v>11</v>
      </c>
      <c r="C124" s="28">
        <v>16</v>
      </c>
      <c r="D124" s="49">
        <v>0.4236111111111111</v>
      </c>
      <c r="E124" s="30">
        <v>40</v>
      </c>
      <c r="F124" s="31">
        <v>13.41531</v>
      </c>
      <c r="G124" s="32">
        <v>100.66446000000001</v>
      </c>
      <c r="H124" s="33">
        <v>11.5</v>
      </c>
      <c r="I124" s="28">
        <v>3</v>
      </c>
      <c r="J124" s="34" t="s">
        <v>74</v>
      </c>
      <c r="K124" s="35">
        <v>10</v>
      </c>
      <c r="L124" s="654" t="s">
        <v>73</v>
      </c>
      <c r="M124" s="655" t="s">
        <v>73</v>
      </c>
      <c r="N124" s="656" t="s">
        <v>73</v>
      </c>
      <c r="O124" s="657" t="s">
        <v>73</v>
      </c>
      <c r="P124" s="655" t="s">
        <v>73</v>
      </c>
      <c r="Q124" s="658" t="s">
        <v>73</v>
      </c>
      <c r="R124" s="658" t="s">
        <v>73</v>
      </c>
      <c r="S124" s="659" t="s">
        <v>73</v>
      </c>
      <c r="T124" s="38"/>
      <c r="U124" s="33">
        <v>28.7</v>
      </c>
      <c r="V124" s="39">
        <v>28.628</v>
      </c>
      <c r="W124" s="80">
        <v>7.87</v>
      </c>
      <c r="X124" s="80"/>
      <c r="Y124" s="33">
        <v>30.6</v>
      </c>
      <c r="Z124" s="39">
        <v>31.192</v>
      </c>
      <c r="AA124" s="40">
        <v>5.0199999999999996</v>
      </c>
      <c r="AB124" s="37">
        <v>2.0859999999999999</v>
      </c>
      <c r="AC124" s="37">
        <f t="shared" si="22"/>
        <v>3.2808798526648344</v>
      </c>
      <c r="AD124" s="42">
        <v>14.7</v>
      </c>
      <c r="AE124" s="106" t="s">
        <v>73</v>
      </c>
      <c r="AF124" s="79" t="s">
        <v>73</v>
      </c>
      <c r="AG124" s="107" t="s">
        <v>73</v>
      </c>
      <c r="AH124" s="42">
        <v>2098.195190905446</v>
      </c>
      <c r="AI124" s="43">
        <v>7.9079229672974476</v>
      </c>
      <c r="AJ124" s="44">
        <v>7.8546420752131576</v>
      </c>
      <c r="AK124" s="37">
        <v>629.03879736060185</v>
      </c>
      <c r="AL124" s="37">
        <v>1749.0903225560528</v>
      </c>
      <c r="AM124" s="37">
        <v>141.12638155838013</v>
      </c>
      <c r="AN124" s="37">
        <v>16.612483532075323</v>
      </c>
      <c r="AO124" s="37">
        <v>3.5294978592436062</v>
      </c>
      <c r="AP124" s="37">
        <v>2.3326241275334665</v>
      </c>
      <c r="AQ124" s="45">
        <f t="shared" si="23"/>
        <v>1906.8291876465084</v>
      </c>
      <c r="AR124" s="44">
        <v>0.29099999999999998</v>
      </c>
      <c r="AS124" s="43">
        <v>29.192</v>
      </c>
      <c r="AT124" s="43">
        <v>0.28599999999999998</v>
      </c>
      <c r="AU124" s="43">
        <v>4.9960000000000004</v>
      </c>
      <c r="AV124" s="46">
        <v>1.927</v>
      </c>
      <c r="AW124" s="36" t="s">
        <v>73</v>
      </c>
      <c r="AX124" s="37" t="s">
        <v>73</v>
      </c>
      <c r="AY124" s="42" t="s">
        <v>73</v>
      </c>
      <c r="AZ124" s="37" t="s">
        <v>73</v>
      </c>
      <c r="BA124" s="37" t="s">
        <v>73</v>
      </c>
      <c r="BB124" s="37" t="s">
        <v>73</v>
      </c>
      <c r="BC124" s="114" t="s">
        <v>73</v>
      </c>
      <c r="BD124" s="37" t="s">
        <v>73</v>
      </c>
      <c r="BE124" s="37" t="s">
        <v>73</v>
      </c>
      <c r="BF124" s="37" t="s">
        <v>73</v>
      </c>
      <c r="BG124" s="37" t="s">
        <v>73</v>
      </c>
      <c r="BH124" s="42" t="s">
        <v>73</v>
      </c>
      <c r="BI124" s="37" t="s">
        <v>73</v>
      </c>
      <c r="BJ124" s="79" t="s">
        <v>73</v>
      </c>
      <c r="BK124" s="106" t="s">
        <v>73</v>
      </c>
      <c r="BL124" s="106" t="s">
        <v>73</v>
      </c>
      <c r="BM124" s="79" t="s">
        <v>73</v>
      </c>
      <c r="BN124" s="79" t="s">
        <v>73</v>
      </c>
      <c r="BO124" s="79" t="s">
        <v>73</v>
      </c>
      <c r="BP124" s="79" t="s">
        <v>73</v>
      </c>
      <c r="BQ124" s="106" t="s">
        <v>73</v>
      </c>
      <c r="BR124" s="79" t="s">
        <v>73</v>
      </c>
      <c r="BS124" s="79" t="s">
        <v>73</v>
      </c>
      <c r="BT124" s="79" t="s">
        <v>73</v>
      </c>
      <c r="BU124" s="107" t="s">
        <v>73</v>
      </c>
    </row>
    <row r="125" spans="1:73" customFormat="1" ht="14.25" customHeight="1" x14ac:dyDescent="0.45">
      <c r="A125" s="27">
        <v>2022</v>
      </c>
      <c r="B125" s="28">
        <v>11</v>
      </c>
      <c r="C125" s="28">
        <v>16</v>
      </c>
      <c r="D125" s="29">
        <v>0.44236111111111115</v>
      </c>
      <c r="E125" s="30">
        <v>41</v>
      </c>
      <c r="F125" s="31">
        <v>13.38255</v>
      </c>
      <c r="G125" s="32">
        <v>100.66705</v>
      </c>
      <c r="H125" s="33">
        <v>16.8</v>
      </c>
      <c r="I125" s="28">
        <v>3</v>
      </c>
      <c r="J125" s="34" t="s">
        <v>72</v>
      </c>
      <c r="K125" s="35">
        <v>1</v>
      </c>
      <c r="L125" s="654" t="s">
        <v>73</v>
      </c>
      <c r="M125" s="655" t="s">
        <v>73</v>
      </c>
      <c r="N125" s="656" t="s">
        <v>73</v>
      </c>
      <c r="O125" s="657" t="s">
        <v>73</v>
      </c>
      <c r="P125" s="655" t="s">
        <v>73</v>
      </c>
      <c r="Q125" s="658" t="s">
        <v>73</v>
      </c>
      <c r="R125" s="658" t="s">
        <v>73</v>
      </c>
      <c r="S125" s="659" t="s">
        <v>73</v>
      </c>
      <c r="T125" s="38">
        <v>3.1</v>
      </c>
      <c r="U125" s="33">
        <v>29.1</v>
      </c>
      <c r="V125" s="39"/>
      <c r="W125" s="80">
        <v>8.08</v>
      </c>
      <c r="X125" s="80"/>
      <c r="Y125" s="33">
        <v>28.4</v>
      </c>
      <c r="Z125" s="39"/>
      <c r="AA125" s="40"/>
      <c r="AB125" s="37" t="s">
        <v>73</v>
      </c>
      <c r="AC125" s="37" t="s">
        <v>73</v>
      </c>
      <c r="AD125" s="42" t="s">
        <v>73</v>
      </c>
      <c r="AE125" s="106" t="s">
        <v>73</v>
      </c>
      <c r="AF125" s="79" t="s">
        <v>73</v>
      </c>
      <c r="AG125" s="107" t="s">
        <v>73</v>
      </c>
      <c r="AH125" s="42" t="s">
        <v>73</v>
      </c>
      <c r="AI125" s="43" t="s">
        <v>73</v>
      </c>
      <c r="AJ125" s="44" t="s">
        <v>73</v>
      </c>
      <c r="AK125" s="37" t="s">
        <v>73</v>
      </c>
      <c r="AL125" s="37" t="s">
        <v>73</v>
      </c>
      <c r="AM125" s="37" t="s">
        <v>73</v>
      </c>
      <c r="AN125" s="37" t="s">
        <v>73</v>
      </c>
      <c r="AO125" s="37" t="s">
        <v>73</v>
      </c>
      <c r="AP125" s="37" t="s">
        <v>73</v>
      </c>
      <c r="AQ125" s="45" t="s">
        <v>73</v>
      </c>
      <c r="AR125" s="44" t="s">
        <v>73</v>
      </c>
      <c r="AS125" s="43" t="s">
        <v>73</v>
      </c>
      <c r="AT125" s="43" t="s">
        <v>73</v>
      </c>
      <c r="AU125" s="43" t="s">
        <v>73</v>
      </c>
      <c r="AV125" s="46" t="s">
        <v>73</v>
      </c>
      <c r="AW125" s="36" t="s">
        <v>73</v>
      </c>
      <c r="AX125" s="37" t="s">
        <v>73</v>
      </c>
      <c r="AY125" s="42" t="s">
        <v>73</v>
      </c>
      <c r="AZ125" s="37" t="s">
        <v>73</v>
      </c>
      <c r="BA125" s="37" t="s">
        <v>73</v>
      </c>
      <c r="BB125" s="37" t="s">
        <v>73</v>
      </c>
      <c r="BC125" s="114" t="s">
        <v>73</v>
      </c>
      <c r="BD125" s="37" t="s">
        <v>73</v>
      </c>
      <c r="BE125" s="37" t="s">
        <v>73</v>
      </c>
      <c r="BF125" s="37" t="s">
        <v>73</v>
      </c>
      <c r="BG125" s="37" t="s">
        <v>73</v>
      </c>
      <c r="BH125" s="42" t="s">
        <v>73</v>
      </c>
      <c r="BI125" s="37" t="s">
        <v>73</v>
      </c>
      <c r="BJ125" s="79" t="s">
        <v>73</v>
      </c>
      <c r="BK125" s="106" t="s">
        <v>73</v>
      </c>
      <c r="BL125" s="106" t="s">
        <v>73</v>
      </c>
      <c r="BM125" s="79" t="s">
        <v>73</v>
      </c>
      <c r="BN125" s="79" t="s">
        <v>73</v>
      </c>
      <c r="BO125" s="79" t="s">
        <v>73</v>
      </c>
      <c r="BP125" s="79" t="s">
        <v>73</v>
      </c>
      <c r="BQ125" s="106" t="s">
        <v>73</v>
      </c>
      <c r="BR125" s="79" t="s">
        <v>73</v>
      </c>
      <c r="BS125" s="79" t="s">
        <v>73</v>
      </c>
      <c r="BT125" s="79" t="s">
        <v>73</v>
      </c>
      <c r="BU125" s="107" t="s">
        <v>73</v>
      </c>
    </row>
    <row r="126" spans="1:73" customFormat="1" ht="14.25" customHeight="1" x14ac:dyDescent="0.45">
      <c r="A126" s="27">
        <v>2022</v>
      </c>
      <c r="B126" s="28">
        <v>11</v>
      </c>
      <c r="C126" s="28">
        <v>16</v>
      </c>
      <c r="D126" s="29">
        <v>0.44236111111111115</v>
      </c>
      <c r="E126" s="30">
        <v>41</v>
      </c>
      <c r="F126" s="31">
        <v>13.38255</v>
      </c>
      <c r="G126" s="32">
        <v>100.66705</v>
      </c>
      <c r="H126" s="33">
        <v>16.8</v>
      </c>
      <c r="I126" s="28">
        <v>3</v>
      </c>
      <c r="J126" s="34" t="s">
        <v>75</v>
      </c>
      <c r="K126" s="35">
        <v>8</v>
      </c>
      <c r="L126" s="654" t="s">
        <v>73</v>
      </c>
      <c r="M126" s="655" t="s">
        <v>73</v>
      </c>
      <c r="N126" s="656" t="s">
        <v>73</v>
      </c>
      <c r="O126" s="657" t="s">
        <v>73</v>
      </c>
      <c r="P126" s="655" t="s">
        <v>73</v>
      </c>
      <c r="Q126" s="658" t="s">
        <v>73</v>
      </c>
      <c r="R126" s="658" t="s">
        <v>73</v>
      </c>
      <c r="S126" s="659" t="s">
        <v>73</v>
      </c>
      <c r="T126" s="38"/>
      <c r="U126" s="33">
        <v>28.8</v>
      </c>
      <c r="V126" s="39"/>
      <c r="W126" s="80">
        <v>8.06</v>
      </c>
      <c r="X126" s="80"/>
      <c r="Y126" s="33">
        <v>30.2</v>
      </c>
      <c r="Z126" s="39"/>
      <c r="AA126" s="40"/>
      <c r="AB126" s="37" t="s">
        <v>73</v>
      </c>
      <c r="AC126" s="37" t="s">
        <v>73</v>
      </c>
      <c r="AD126" s="42" t="s">
        <v>73</v>
      </c>
      <c r="AE126" s="106" t="s">
        <v>73</v>
      </c>
      <c r="AF126" s="79" t="s">
        <v>73</v>
      </c>
      <c r="AG126" s="107" t="s">
        <v>73</v>
      </c>
      <c r="AH126" s="42" t="s">
        <v>73</v>
      </c>
      <c r="AI126" s="43" t="s">
        <v>73</v>
      </c>
      <c r="AJ126" s="44" t="s">
        <v>73</v>
      </c>
      <c r="AK126" s="37" t="s">
        <v>73</v>
      </c>
      <c r="AL126" s="37" t="s">
        <v>73</v>
      </c>
      <c r="AM126" s="37" t="s">
        <v>73</v>
      </c>
      <c r="AN126" s="37" t="s">
        <v>73</v>
      </c>
      <c r="AO126" s="37" t="s">
        <v>73</v>
      </c>
      <c r="AP126" s="37" t="s">
        <v>73</v>
      </c>
      <c r="AQ126" s="45" t="s">
        <v>73</v>
      </c>
      <c r="AR126" s="44" t="s">
        <v>73</v>
      </c>
      <c r="AS126" s="43" t="s">
        <v>73</v>
      </c>
      <c r="AT126" s="43" t="s">
        <v>73</v>
      </c>
      <c r="AU126" s="43" t="s">
        <v>73</v>
      </c>
      <c r="AV126" s="46" t="s">
        <v>73</v>
      </c>
      <c r="AW126" s="36" t="s">
        <v>73</v>
      </c>
      <c r="AX126" s="37" t="s">
        <v>73</v>
      </c>
      <c r="AY126" s="42" t="s">
        <v>73</v>
      </c>
      <c r="AZ126" s="37" t="s">
        <v>73</v>
      </c>
      <c r="BA126" s="37" t="s">
        <v>73</v>
      </c>
      <c r="BB126" s="37" t="s">
        <v>73</v>
      </c>
      <c r="BC126" s="114" t="s">
        <v>73</v>
      </c>
      <c r="BD126" s="37" t="s">
        <v>73</v>
      </c>
      <c r="BE126" s="37" t="s">
        <v>73</v>
      </c>
      <c r="BF126" s="37" t="s">
        <v>73</v>
      </c>
      <c r="BG126" s="37" t="s">
        <v>73</v>
      </c>
      <c r="BH126" s="42" t="s">
        <v>73</v>
      </c>
      <c r="BI126" s="37" t="s">
        <v>73</v>
      </c>
      <c r="BJ126" s="79" t="s">
        <v>73</v>
      </c>
      <c r="BK126" s="106" t="s">
        <v>73</v>
      </c>
      <c r="BL126" s="106" t="s">
        <v>73</v>
      </c>
      <c r="BM126" s="79" t="s">
        <v>73</v>
      </c>
      <c r="BN126" s="79" t="s">
        <v>73</v>
      </c>
      <c r="BO126" s="79" t="s">
        <v>73</v>
      </c>
      <c r="BP126" s="79" t="s">
        <v>73</v>
      </c>
      <c r="BQ126" s="106" t="s">
        <v>73</v>
      </c>
      <c r="BR126" s="79" t="s">
        <v>73</v>
      </c>
      <c r="BS126" s="79" t="s">
        <v>73</v>
      </c>
      <c r="BT126" s="79" t="s">
        <v>73</v>
      </c>
      <c r="BU126" s="107" t="s">
        <v>73</v>
      </c>
    </row>
    <row r="127" spans="1:73" customFormat="1" ht="14.25" customHeight="1" x14ac:dyDescent="0.45">
      <c r="A127" s="27">
        <v>2022</v>
      </c>
      <c r="B127" s="28">
        <v>11</v>
      </c>
      <c r="C127" s="28">
        <v>16</v>
      </c>
      <c r="D127" s="29">
        <v>0.44236111111111115</v>
      </c>
      <c r="E127" s="30">
        <v>41</v>
      </c>
      <c r="F127" s="31">
        <v>13.38255</v>
      </c>
      <c r="G127" s="32">
        <v>100.66705</v>
      </c>
      <c r="H127" s="33">
        <v>16.8</v>
      </c>
      <c r="I127" s="28">
        <v>3</v>
      </c>
      <c r="J127" s="34" t="s">
        <v>74</v>
      </c>
      <c r="K127" s="35">
        <v>15</v>
      </c>
      <c r="L127" s="654" t="s">
        <v>73</v>
      </c>
      <c r="M127" s="655" t="s">
        <v>73</v>
      </c>
      <c r="N127" s="656" t="s">
        <v>73</v>
      </c>
      <c r="O127" s="657" t="s">
        <v>73</v>
      </c>
      <c r="P127" s="655" t="s">
        <v>73</v>
      </c>
      <c r="Q127" s="658" t="s">
        <v>73</v>
      </c>
      <c r="R127" s="658" t="s">
        <v>73</v>
      </c>
      <c r="S127" s="659" t="s">
        <v>73</v>
      </c>
      <c r="T127" s="38"/>
      <c r="U127" s="33">
        <v>28.8</v>
      </c>
      <c r="V127" s="39"/>
      <c r="W127" s="80">
        <v>7.97</v>
      </c>
      <c r="X127" s="80"/>
      <c r="Y127" s="33">
        <v>30.2</v>
      </c>
      <c r="Z127" s="39"/>
      <c r="AA127" s="40"/>
      <c r="AB127" s="37" t="s">
        <v>73</v>
      </c>
      <c r="AC127" s="37" t="s">
        <v>73</v>
      </c>
      <c r="AD127" s="42" t="s">
        <v>73</v>
      </c>
      <c r="AE127" s="106" t="s">
        <v>73</v>
      </c>
      <c r="AF127" s="79" t="s">
        <v>73</v>
      </c>
      <c r="AG127" s="107" t="s">
        <v>73</v>
      </c>
      <c r="AH127" s="42" t="s">
        <v>73</v>
      </c>
      <c r="AI127" s="43" t="s">
        <v>73</v>
      </c>
      <c r="AJ127" s="44" t="s">
        <v>73</v>
      </c>
      <c r="AK127" s="37" t="s">
        <v>73</v>
      </c>
      <c r="AL127" s="37" t="s">
        <v>73</v>
      </c>
      <c r="AM127" s="37" t="s">
        <v>73</v>
      </c>
      <c r="AN127" s="37" t="s">
        <v>73</v>
      </c>
      <c r="AO127" s="37" t="s">
        <v>73</v>
      </c>
      <c r="AP127" s="37" t="s">
        <v>73</v>
      </c>
      <c r="AQ127" s="45" t="s">
        <v>73</v>
      </c>
      <c r="AR127" s="44" t="s">
        <v>73</v>
      </c>
      <c r="AS127" s="43" t="s">
        <v>73</v>
      </c>
      <c r="AT127" s="43" t="s">
        <v>73</v>
      </c>
      <c r="AU127" s="43" t="s">
        <v>73</v>
      </c>
      <c r="AV127" s="46" t="s">
        <v>73</v>
      </c>
      <c r="AW127" s="36" t="s">
        <v>73</v>
      </c>
      <c r="AX127" s="37" t="s">
        <v>73</v>
      </c>
      <c r="AY127" s="42" t="s">
        <v>73</v>
      </c>
      <c r="AZ127" s="37" t="s">
        <v>73</v>
      </c>
      <c r="BA127" s="37" t="s">
        <v>73</v>
      </c>
      <c r="BB127" s="37" t="s">
        <v>73</v>
      </c>
      <c r="BC127" s="114" t="s">
        <v>73</v>
      </c>
      <c r="BD127" s="37" t="s">
        <v>73</v>
      </c>
      <c r="BE127" s="37" t="s">
        <v>73</v>
      </c>
      <c r="BF127" s="37" t="s">
        <v>73</v>
      </c>
      <c r="BG127" s="37" t="s">
        <v>73</v>
      </c>
      <c r="BH127" s="42" t="s">
        <v>73</v>
      </c>
      <c r="BI127" s="37" t="s">
        <v>73</v>
      </c>
      <c r="BJ127" s="79" t="s">
        <v>73</v>
      </c>
      <c r="BK127" s="106" t="s">
        <v>73</v>
      </c>
      <c r="BL127" s="106" t="s">
        <v>73</v>
      </c>
      <c r="BM127" s="79" t="s">
        <v>73</v>
      </c>
      <c r="BN127" s="79" t="s">
        <v>73</v>
      </c>
      <c r="BO127" s="79" t="s">
        <v>73</v>
      </c>
      <c r="BP127" s="79" t="s">
        <v>73</v>
      </c>
      <c r="BQ127" s="106" t="s">
        <v>73</v>
      </c>
      <c r="BR127" s="79" t="s">
        <v>73</v>
      </c>
      <c r="BS127" s="79" t="s">
        <v>73</v>
      </c>
      <c r="BT127" s="79" t="s">
        <v>73</v>
      </c>
      <c r="BU127" s="107" t="s">
        <v>73</v>
      </c>
    </row>
    <row r="128" spans="1:73" customFormat="1" ht="14.25" customHeight="1" x14ac:dyDescent="0.45">
      <c r="A128" s="27">
        <v>2022</v>
      </c>
      <c r="B128" s="28">
        <v>11</v>
      </c>
      <c r="C128" s="28">
        <v>16</v>
      </c>
      <c r="D128" s="29">
        <v>0.46111111111111108</v>
      </c>
      <c r="E128" s="30">
        <v>42</v>
      </c>
      <c r="F128" s="31">
        <v>13.335599999999999</v>
      </c>
      <c r="G128" s="32">
        <v>100.66753</v>
      </c>
      <c r="H128" s="33">
        <v>13.2</v>
      </c>
      <c r="I128" s="28">
        <v>3</v>
      </c>
      <c r="J128" s="34" t="s">
        <v>72</v>
      </c>
      <c r="K128" s="35">
        <v>1</v>
      </c>
      <c r="L128" s="654" t="s">
        <v>73</v>
      </c>
      <c r="M128" s="655" t="s">
        <v>73</v>
      </c>
      <c r="N128" s="656" t="s">
        <v>73</v>
      </c>
      <c r="O128" s="657" t="s">
        <v>73</v>
      </c>
      <c r="P128" s="655" t="s">
        <v>73</v>
      </c>
      <c r="Q128" s="658" t="s">
        <v>73</v>
      </c>
      <c r="R128" s="658" t="s">
        <v>73</v>
      </c>
      <c r="S128" s="659" t="s">
        <v>73</v>
      </c>
      <c r="T128" s="38">
        <v>2.7</v>
      </c>
      <c r="U128" s="33">
        <v>29.1</v>
      </c>
      <c r="V128" s="39">
        <v>29.125</v>
      </c>
      <c r="W128" s="80">
        <v>8.07</v>
      </c>
      <c r="X128" s="80"/>
      <c r="Y128" s="33">
        <v>28.2</v>
      </c>
      <c r="Z128" s="39">
        <v>29.544</v>
      </c>
      <c r="AA128" s="40">
        <v>7.24</v>
      </c>
      <c r="AB128" s="37">
        <v>7.1890000000000001</v>
      </c>
      <c r="AC128" s="37">
        <f t="shared" ref="AC128:AC130" si="24">AB128*$AB$1+$AC$1</f>
        <v>7.4770739283171777</v>
      </c>
      <c r="AD128" s="42">
        <v>12.6</v>
      </c>
      <c r="AE128" s="106">
        <v>1.0077610000000001</v>
      </c>
      <c r="AF128" s="79" t="s">
        <v>73</v>
      </c>
      <c r="AG128" s="107" t="s">
        <v>73</v>
      </c>
      <c r="AH128" s="42">
        <v>2083.5263280325753</v>
      </c>
      <c r="AI128" s="43">
        <v>8.0562191856092014</v>
      </c>
      <c r="AJ128" s="44">
        <v>7.9946245901792157</v>
      </c>
      <c r="AK128" s="37">
        <v>433.70150904133715</v>
      </c>
      <c r="AL128" s="37">
        <v>1643.7103644349947</v>
      </c>
      <c r="AM128" s="37">
        <v>178.65427260005487</v>
      </c>
      <c r="AN128" s="37">
        <v>11.414168995700635</v>
      </c>
      <c r="AO128" s="37">
        <v>4.5424720929097706</v>
      </c>
      <c r="AP128" s="37">
        <v>2.9906285839833386</v>
      </c>
      <c r="AQ128" s="45">
        <f t="shared" ref="AQ128:AQ130" si="25">SUM(AL128:AN128)</f>
        <v>1833.7788060307503</v>
      </c>
      <c r="AR128" s="44">
        <v>0.161</v>
      </c>
      <c r="AS128" s="43">
        <v>27.553999999999998</v>
      </c>
      <c r="AT128" s="43">
        <v>0.35699999999999998</v>
      </c>
      <c r="AU128" s="43">
        <v>2.855</v>
      </c>
      <c r="AV128" s="46">
        <v>1.927</v>
      </c>
      <c r="AW128" s="36" t="s">
        <v>73</v>
      </c>
      <c r="AX128" s="37" t="s">
        <v>73</v>
      </c>
      <c r="AY128" s="42">
        <v>4.2551557016796711</v>
      </c>
      <c r="AZ128" s="37">
        <v>0.71802990812351664</v>
      </c>
      <c r="BA128" s="37">
        <v>18.296523845403247</v>
      </c>
      <c r="BB128" s="37">
        <v>4.5044799821648915</v>
      </c>
      <c r="BC128" s="114">
        <v>14.455095064731029</v>
      </c>
      <c r="BD128" s="37">
        <v>1189</v>
      </c>
      <c r="BE128" s="37">
        <v>801.47304988282531</v>
      </c>
      <c r="BF128" s="37">
        <v>1.9717703527021229</v>
      </c>
      <c r="BG128" s="37">
        <v>0.86</v>
      </c>
      <c r="BH128" s="42">
        <v>1.99</v>
      </c>
      <c r="BI128" s="37">
        <v>28.537000000000003</v>
      </c>
      <c r="BJ128" s="79">
        <v>69.475499999999997</v>
      </c>
      <c r="BK128" s="104">
        <v>0.45467001571981813</v>
      </c>
      <c r="BL128" s="104">
        <v>27.637898342528405</v>
      </c>
      <c r="BM128" s="74">
        <v>81.250272117350107</v>
      </c>
      <c r="BN128" s="74">
        <v>39.617749240956471</v>
      </c>
      <c r="BO128" s="74">
        <v>160.98447130606607</v>
      </c>
      <c r="BP128" s="74">
        <v>491.98265887592424</v>
      </c>
      <c r="BQ128" s="104">
        <v>11.080429886556662</v>
      </c>
      <c r="BR128" s="74">
        <v>30.091779819869245</v>
      </c>
      <c r="BS128" s="74">
        <v>5.305508371754418</v>
      </c>
      <c r="BT128" s="74">
        <v>9.6401166065795394</v>
      </c>
      <c r="BU128" s="105">
        <v>46.891969918882381</v>
      </c>
    </row>
    <row r="129" spans="1:73" customFormat="1" ht="14.25" customHeight="1" x14ac:dyDescent="0.45">
      <c r="A129" s="27">
        <v>2022</v>
      </c>
      <c r="B129" s="28">
        <v>11</v>
      </c>
      <c r="C129" s="28">
        <v>16</v>
      </c>
      <c r="D129" s="29">
        <v>0.46111111111111108</v>
      </c>
      <c r="E129" s="30">
        <v>42</v>
      </c>
      <c r="F129" s="31">
        <v>13.335599999999999</v>
      </c>
      <c r="G129" s="32">
        <v>100.66753</v>
      </c>
      <c r="H129" s="33">
        <v>13.2</v>
      </c>
      <c r="I129" s="28">
        <v>3</v>
      </c>
      <c r="J129" s="34" t="s">
        <v>75</v>
      </c>
      <c r="K129" s="35">
        <v>6.6</v>
      </c>
      <c r="L129" s="654" t="s">
        <v>73</v>
      </c>
      <c r="M129" s="655" t="s">
        <v>73</v>
      </c>
      <c r="N129" s="656" t="s">
        <v>73</v>
      </c>
      <c r="O129" s="657" t="s">
        <v>73</v>
      </c>
      <c r="P129" s="655" t="s">
        <v>73</v>
      </c>
      <c r="Q129" s="658" t="s">
        <v>73</v>
      </c>
      <c r="R129" s="658" t="s">
        <v>73</v>
      </c>
      <c r="S129" s="659" t="s">
        <v>73</v>
      </c>
      <c r="T129" s="38"/>
      <c r="U129" s="33">
        <v>28.7</v>
      </c>
      <c r="V129" s="39">
        <v>28.736000000000001</v>
      </c>
      <c r="W129" s="80">
        <v>8.0399999999999991</v>
      </c>
      <c r="X129" s="80"/>
      <c r="Y129" s="33">
        <v>30.4</v>
      </c>
      <c r="Z129" s="39">
        <v>31.46</v>
      </c>
      <c r="AA129" s="40">
        <v>6.3800000000000008</v>
      </c>
      <c r="AB129" s="37">
        <v>6.1459999999999999</v>
      </c>
      <c r="AC129" s="37">
        <f t="shared" si="24"/>
        <v>6.6194156055843942</v>
      </c>
      <c r="AD129" s="42">
        <v>11.85</v>
      </c>
      <c r="AE129" s="106" t="s">
        <v>73</v>
      </c>
      <c r="AF129" s="79" t="s">
        <v>73</v>
      </c>
      <c r="AG129" s="107" t="s">
        <v>73</v>
      </c>
      <c r="AH129" s="42">
        <v>2082.1455598022253</v>
      </c>
      <c r="AI129" s="43">
        <v>8.0449558247603985</v>
      </c>
      <c r="AJ129" s="44">
        <v>7.9890141894529654</v>
      </c>
      <c r="AK129" s="37">
        <v>430.51550288353133</v>
      </c>
      <c r="AL129" s="37">
        <v>1631.8427594770922</v>
      </c>
      <c r="AM129" s="37">
        <v>181.27260199844162</v>
      </c>
      <c r="AN129" s="37">
        <v>11.32530593019065</v>
      </c>
      <c r="AO129" s="37">
        <v>4.5266995253094997</v>
      </c>
      <c r="AP129" s="37">
        <v>2.9949407558924075</v>
      </c>
      <c r="AQ129" s="45">
        <f t="shared" si="25"/>
        <v>1824.4406674057243</v>
      </c>
      <c r="AR129" s="44">
        <v>0.29099999999999998</v>
      </c>
      <c r="AS129" s="43">
        <v>14.169</v>
      </c>
      <c r="AT129" s="43">
        <v>0.14299999999999999</v>
      </c>
      <c r="AU129" s="43">
        <v>2.2839999999999998</v>
      </c>
      <c r="AV129" s="46">
        <v>2.7839999999999998</v>
      </c>
      <c r="AW129" s="36" t="s">
        <v>73</v>
      </c>
      <c r="AX129" s="37" t="s">
        <v>73</v>
      </c>
      <c r="AY129" s="42" t="s">
        <v>73</v>
      </c>
      <c r="AZ129" s="37" t="s">
        <v>73</v>
      </c>
      <c r="BA129" s="37" t="s">
        <v>73</v>
      </c>
      <c r="BB129" s="37" t="s">
        <v>73</v>
      </c>
      <c r="BC129" s="114" t="s">
        <v>73</v>
      </c>
      <c r="BD129" s="37" t="s">
        <v>73</v>
      </c>
      <c r="BE129" s="37" t="s">
        <v>73</v>
      </c>
      <c r="BF129" s="37" t="s">
        <v>73</v>
      </c>
      <c r="BG129" s="37" t="s">
        <v>73</v>
      </c>
      <c r="BH129" s="42" t="s">
        <v>73</v>
      </c>
      <c r="BI129" s="37" t="s">
        <v>73</v>
      </c>
      <c r="BJ129" s="79" t="s">
        <v>73</v>
      </c>
      <c r="BK129" s="106" t="s">
        <v>73</v>
      </c>
      <c r="BL129" s="106" t="s">
        <v>73</v>
      </c>
      <c r="BM129" s="79" t="s">
        <v>73</v>
      </c>
      <c r="BN129" s="79" t="s">
        <v>73</v>
      </c>
      <c r="BO129" s="79" t="s">
        <v>73</v>
      </c>
      <c r="BP129" s="79" t="s">
        <v>73</v>
      </c>
      <c r="BQ129" s="106" t="s">
        <v>73</v>
      </c>
      <c r="BR129" s="79" t="s">
        <v>73</v>
      </c>
      <c r="BS129" s="79" t="s">
        <v>73</v>
      </c>
      <c r="BT129" s="79" t="s">
        <v>73</v>
      </c>
      <c r="BU129" s="107" t="s">
        <v>73</v>
      </c>
    </row>
    <row r="130" spans="1:73" customFormat="1" ht="14.25" customHeight="1" x14ac:dyDescent="0.45">
      <c r="A130" s="27">
        <v>2022</v>
      </c>
      <c r="B130" s="28">
        <v>11</v>
      </c>
      <c r="C130" s="28">
        <v>16</v>
      </c>
      <c r="D130" s="29">
        <v>0.46111111111111108</v>
      </c>
      <c r="E130" s="30">
        <v>42</v>
      </c>
      <c r="F130" s="31">
        <v>13.335599999999999</v>
      </c>
      <c r="G130" s="32">
        <v>100.66753</v>
      </c>
      <c r="H130" s="33">
        <v>13.2</v>
      </c>
      <c r="I130" s="28">
        <v>3</v>
      </c>
      <c r="J130" s="34" t="s">
        <v>74</v>
      </c>
      <c r="K130" s="35">
        <v>12</v>
      </c>
      <c r="L130" s="654" t="s">
        <v>73</v>
      </c>
      <c r="M130" s="655" t="s">
        <v>73</v>
      </c>
      <c r="N130" s="656" t="s">
        <v>73</v>
      </c>
      <c r="O130" s="657" t="s">
        <v>73</v>
      </c>
      <c r="P130" s="655" t="s">
        <v>73</v>
      </c>
      <c r="Q130" s="658" t="s">
        <v>73</v>
      </c>
      <c r="R130" s="658" t="s">
        <v>73</v>
      </c>
      <c r="S130" s="659" t="s">
        <v>73</v>
      </c>
      <c r="T130" s="38"/>
      <c r="U130" s="33">
        <v>28.8</v>
      </c>
      <c r="V130" s="39">
        <v>28.693999999999999</v>
      </c>
      <c r="W130" s="80">
        <v>8.0299999999999994</v>
      </c>
      <c r="X130" s="80"/>
      <c r="Y130" s="33">
        <v>30.9</v>
      </c>
      <c r="Z130" s="39">
        <v>31.648</v>
      </c>
      <c r="AA130" s="40">
        <v>6.43</v>
      </c>
      <c r="AB130" s="37">
        <v>5.2140000000000004</v>
      </c>
      <c r="AC130" s="37">
        <f t="shared" si="24"/>
        <v>5.8530325214166528</v>
      </c>
      <c r="AD130" s="42">
        <v>24.8</v>
      </c>
      <c r="AE130" s="106" t="s">
        <v>73</v>
      </c>
      <c r="AF130" s="79" t="s">
        <v>73</v>
      </c>
      <c r="AG130" s="107" t="s">
        <v>73</v>
      </c>
      <c r="AH130" s="42">
        <v>2091.0263411781989</v>
      </c>
      <c r="AI130" s="43">
        <v>8.0248882517619755</v>
      </c>
      <c r="AJ130" s="44">
        <v>7.9695351106024965</v>
      </c>
      <c r="AK130" s="37">
        <v>455.46864540356808</v>
      </c>
      <c r="AL130" s="37">
        <v>1653.3728908283992</v>
      </c>
      <c r="AM130" s="37">
        <v>176.22111736088399</v>
      </c>
      <c r="AN130" s="37">
        <v>11.982296097435208</v>
      </c>
      <c r="AO130" s="37">
        <v>4.3898863818766607</v>
      </c>
      <c r="AP130" s="37">
        <v>2.9057589237703807</v>
      </c>
      <c r="AQ130" s="45">
        <f t="shared" si="25"/>
        <v>1841.5763042867184</v>
      </c>
      <c r="AR130" s="44">
        <v>9.7000000000000003E-2</v>
      </c>
      <c r="AS130" s="43">
        <v>15.201000000000001</v>
      </c>
      <c r="AT130" s="43">
        <v>0.14299999999999999</v>
      </c>
      <c r="AU130" s="43">
        <v>2.9980000000000002</v>
      </c>
      <c r="AV130" s="46">
        <v>1.784</v>
      </c>
      <c r="AW130" s="36" t="s">
        <v>73</v>
      </c>
      <c r="AX130" s="37" t="s">
        <v>73</v>
      </c>
      <c r="AY130" s="42" t="s">
        <v>73</v>
      </c>
      <c r="AZ130" s="37" t="s">
        <v>73</v>
      </c>
      <c r="BA130" s="37" t="s">
        <v>73</v>
      </c>
      <c r="BB130" s="37" t="s">
        <v>73</v>
      </c>
      <c r="BC130" s="114" t="s">
        <v>73</v>
      </c>
      <c r="BD130" s="37" t="s">
        <v>73</v>
      </c>
      <c r="BE130" s="37" t="s">
        <v>73</v>
      </c>
      <c r="BF130" s="37" t="s">
        <v>73</v>
      </c>
      <c r="BG130" s="37" t="s">
        <v>73</v>
      </c>
      <c r="BH130" s="42" t="s">
        <v>73</v>
      </c>
      <c r="BI130" s="37" t="s">
        <v>73</v>
      </c>
      <c r="BJ130" s="79" t="s">
        <v>73</v>
      </c>
      <c r="BK130" s="106" t="s">
        <v>73</v>
      </c>
      <c r="BL130" s="106" t="s">
        <v>73</v>
      </c>
      <c r="BM130" s="79" t="s">
        <v>73</v>
      </c>
      <c r="BN130" s="79" t="s">
        <v>73</v>
      </c>
      <c r="BO130" s="79" t="s">
        <v>73</v>
      </c>
      <c r="BP130" s="79" t="s">
        <v>73</v>
      </c>
      <c r="BQ130" s="106" t="s">
        <v>73</v>
      </c>
      <c r="BR130" s="79" t="s">
        <v>73</v>
      </c>
      <c r="BS130" s="79" t="s">
        <v>73</v>
      </c>
      <c r="BT130" s="79" t="s">
        <v>73</v>
      </c>
      <c r="BU130" s="107" t="s">
        <v>73</v>
      </c>
    </row>
    <row r="131" spans="1:73" customFormat="1" ht="14.25" customHeight="1" x14ac:dyDescent="0.45">
      <c r="A131" s="27">
        <v>2022</v>
      </c>
      <c r="B131" s="28">
        <v>11</v>
      </c>
      <c r="C131" s="28">
        <v>16</v>
      </c>
      <c r="D131" s="29">
        <v>0.49722222222222223</v>
      </c>
      <c r="E131" s="30">
        <v>43</v>
      </c>
      <c r="F131" s="31">
        <v>13.28364</v>
      </c>
      <c r="G131" s="32">
        <v>100.66634999999999</v>
      </c>
      <c r="H131" s="33">
        <v>19.100000000000001</v>
      </c>
      <c r="I131" s="28">
        <v>3</v>
      </c>
      <c r="J131" s="34" t="s">
        <v>72</v>
      </c>
      <c r="K131" s="35">
        <v>1</v>
      </c>
      <c r="L131" s="654" t="s">
        <v>73</v>
      </c>
      <c r="M131" s="655" t="s">
        <v>73</v>
      </c>
      <c r="N131" s="656" t="s">
        <v>73</v>
      </c>
      <c r="O131" s="657" t="s">
        <v>73</v>
      </c>
      <c r="P131" s="655" t="s">
        <v>73</v>
      </c>
      <c r="Q131" s="658" t="s">
        <v>73</v>
      </c>
      <c r="R131" s="658" t="s">
        <v>73</v>
      </c>
      <c r="S131" s="659" t="s">
        <v>73</v>
      </c>
      <c r="T131" s="38">
        <v>2.5</v>
      </c>
      <c r="U131" s="33">
        <v>30.1</v>
      </c>
      <c r="V131" s="39"/>
      <c r="W131" s="80">
        <v>8.0299999999999994</v>
      </c>
      <c r="X131" s="80"/>
      <c r="Y131" s="33">
        <v>24.2</v>
      </c>
      <c r="Z131" s="39"/>
      <c r="AA131" s="40"/>
      <c r="AB131" s="37" t="s">
        <v>73</v>
      </c>
      <c r="AC131" s="37" t="s">
        <v>73</v>
      </c>
      <c r="AD131" s="42" t="s">
        <v>73</v>
      </c>
      <c r="AE131" s="106" t="s">
        <v>73</v>
      </c>
      <c r="AF131" s="79" t="s">
        <v>73</v>
      </c>
      <c r="AG131" s="107" t="s">
        <v>73</v>
      </c>
      <c r="AH131" s="42" t="s">
        <v>73</v>
      </c>
      <c r="AI131" s="43" t="s">
        <v>73</v>
      </c>
      <c r="AJ131" s="44" t="s">
        <v>73</v>
      </c>
      <c r="AK131" s="37" t="s">
        <v>73</v>
      </c>
      <c r="AL131" s="37" t="s">
        <v>73</v>
      </c>
      <c r="AM131" s="37" t="s">
        <v>73</v>
      </c>
      <c r="AN131" s="37" t="s">
        <v>73</v>
      </c>
      <c r="AO131" s="37" t="s">
        <v>73</v>
      </c>
      <c r="AP131" s="37" t="s">
        <v>73</v>
      </c>
      <c r="AQ131" s="45" t="s">
        <v>73</v>
      </c>
      <c r="AR131" s="44" t="s">
        <v>73</v>
      </c>
      <c r="AS131" s="43" t="s">
        <v>73</v>
      </c>
      <c r="AT131" s="43" t="s">
        <v>73</v>
      </c>
      <c r="AU131" s="43" t="s">
        <v>73</v>
      </c>
      <c r="AV131" s="46" t="s">
        <v>73</v>
      </c>
      <c r="AW131" s="36" t="s">
        <v>73</v>
      </c>
      <c r="AX131" s="37" t="s">
        <v>73</v>
      </c>
      <c r="AY131" s="42" t="s">
        <v>73</v>
      </c>
      <c r="AZ131" s="37" t="s">
        <v>73</v>
      </c>
      <c r="BA131" s="37" t="s">
        <v>73</v>
      </c>
      <c r="BB131" s="37" t="s">
        <v>73</v>
      </c>
      <c r="BC131" s="114" t="s">
        <v>73</v>
      </c>
      <c r="BD131" s="37" t="s">
        <v>73</v>
      </c>
      <c r="BE131" s="37" t="s">
        <v>73</v>
      </c>
      <c r="BF131" s="37" t="s">
        <v>73</v>
      </c>
      <c r="BG131" s="37" t="s">
        <v>73</v>
      </c>
      <c r="BH131" s="42" t="s">
        <v>73</v>
      </c>
      <c r="BI131" s="37" t="s">
        <v>73</v>
      </c>
      <c r="BJ131" s="79" t="s">
        <v>73</v>
      </c>
      <c r="BK131" s="106" t="s">
        <v>73</v>
      </c>
      <c r="BL131" s="106" t="s">
        <v>73</v>
      </c>
      <c r="BM131" s="79" t="s">
        <v>73</v>
      </c>
      <c r="BN131" s="79" t="s">
        <v>73</v>
      </c>
      <c r="BO131" s="79" t="s">
        <v>73</v>
      </c>
      <c r="BP131" s="79" t="s">
        <v>73</v>
      </c>
      <c r="BQ131" s="106" t="s">
        <v>73</v>
      </c>
      <c r="BR131" s="79" t="s">
        <v>73</v>
      </c>
      <c r="BS131" s="79" t="s">
        <v>73</v>
      </c>
      <c r="BT131" s="79" t="s">
        <v>73</v>
      </c>
      <c r="BU131" s="107" t="s">
        <v>73</v>
      </c>
    </row>
    <row r="132" spans="1:73" customFormat="1" ht="14.25" customHeight="1" x14ac:dyDescent="0.45">
      <c r="A132" s="27">
        <v>2022</v>
      </c>
      <c r="B132" s="28">
        <v>11</v>
      </c>
      <c r="C132" s="28">
        <v>16</v>
      </c>
      <c r="D132" s="29">
        <v>0.49722222222222223</v>
      </c>
      <c r="E132" s="30">
        <v>43</v>
      </c>
      <c r="F132" s="31">
        <v>13.28364</v>
      </c>
      <c r="G132" s="32">
        <v>100.66634999999999</v>
      </c>
      <c r="H132" s="33">
        <v>19.100000000000001</v>
      </c>
      <c r="I132" s="28">
        <v>3</v>
      </c>
      <c r="J132" s="34" t="s">
        <v>75</v>
      </c>
      <c r="K132" s="35">
        <v>9</v>
      </c>
      <c r="L132" s="654" t="s">
        <v>73</v>
      </c>
      <c r="M132" s="655" t="s">
        <v>73</v>
      </c>
      <c r="N132" s="656" t="s">
        <v>73</v>
      </c>
      <c r="O132" s="657" t="s">
        <v>73</v>
      </c>
      <c r="P132" s="655" t="s">
        <v>73</v>
      </c>
      <c r="Q132" s="658" t="s">
        <v>73</v>
      </c>
      <c r="R132" s="658" t="s">
        <v>73</v>
      </c>
      <c r="S132" s="659" t="s">
        <v>73</v>
      </c>
      <c r="T132" s="38"/>
      <c r="U132" s="33">
        <v>28.9</v>
      </c>
      <c r="V132" s="39"/>
      <c r="W132" s="80">
        <v>8.02</v>
      </c>
      <c r="X132" s="80"/>
      <c r="Y132" s="33">
        <v>30.5</v>
      </c>
      <c r="Z132" s="39"/>
      <c r="AA132" s="40"/>
      <c r="AB132" s="37" t="s">
        <v>73</v>
      </c>
      <c r="AC132" s="37" t="s">
        <v>73</v>
      </c>
      <c r="AD132" s="42" t="s">
        <v>73</v>
      </c>
      <c r="AE132" s="106" t="s">
        <v>73</v>
      </c>
      <c r="AF132" s="79" t="s">
        <v>73</v>
      </c>
      <c r="AG132" s="107" t="s">
        <v>73</v>
      </c>
      <c r="AH132" s="42" t="s">
        <v>73</v>
      </c>
      <c r="AI132" s="43" t="s">
        <v>73</v>
      </c>
      <c r="AJ132" s="44" t="s">
        <v>73</v>
      </c>
      <c r="AK132" s="37" t="s">
        <v>73</v>
      </c>
      <c r="AL132" s="37" t="s">
        <v>73</v>
      </c>
      <c r="AM132" s="37" t="s">
        <v>73</v>
      </c>
      <c r="AN132" s="37" t="s">
        <v>73</v>
      </c>
      <c r="AO132" s="37" t="s">
        <v>73</v>
      </c>
      <c r="AP132" s="37" t="s">
        <v>73</v>
      </c>
      <c r="AQ132" s="45" t="s">
        <v>73</v>
      </c>
      <c r="AR132" s="44" t="s">
        <v>73</v>
      </c>
      <c r="AS132" s="43" t="s">
        <v>73</v>
      </c>
      <c r="AT132" s="43" t="s">
        <v>73</v>
      </c>
      <c r="AU132" s="43" t="s">
        <v>73</v>
      </c>
      <c r="AV132" s="46" t="s">
        <v>73</v>
      </c>
      <c r="AW132" s="36" t="s">
        <v>73</v>
      </c>
      <c r="AX132" s="37" t="s">
        <v>73</v>
      </c>
      <c r="AY132" s="42" t="s">
        <v>73</v>
      </c>
      <c r="AZ132" s="37" t="s">
        <v>73</v>
      </c>
      <c r="BA132" s="37" t="s">
        <v>73</v>
      </c>
      <c r="BB132" s="37" t="s">
        <v>73</v>
      </c>
      <c r="BC132" s="114" t="s">
        <v>73</v>
      </c>
      <c r="BD132" s="37" t="s">
        <v>73</v>
      </c>
      <c r="BE132" s="37" t="s">
        <v>73</v>
      </c>
      <c r="BF132" s="37" t="s">
        <v>73</v>
      </c>
      <c r="BG132" s="37" t="s">
        <v>73</v>
      </c>
      <c r="BH132" s="42" t="s">
        <v>73</v>
      </c>
      <c r="BI132" s="37" t="s">
        <v>73</v>
      </c>
      <c r="BJ132" s="79" t="s">
        <v>73</v>
      </c>
      <c r="BK132" s="106" t="s">
        <v>73</v>
      </c>
      <c r="BL132" s="106" t="s">
        <v>73</v>
      </c>
      <c r="BM132" s="79" t="s">
        <v>73</v>
      </c>
      <c r="BN132" s="79" t="s">
        <v>73</v>
      </c>
      <c r="BO132" s="79" t="s">
        <v>73</v>
      </c>
      <c r="BP132" s="79" t="s">
        <v>73</v>
      </c>
      <c r="BQ132" s="106" t="s">
        <v>73</v>
      </c>
      <c r="BR132" s="79" t="s">
        <v>73</v>
      </c>
      <c r="BS132" s="79" t="s">
        <v>73</v>
      </c>
      <c r="BT132" s="79" t="s">
        <v>73</v>
      </c>
      <c r="BU132" s="107" t="s">
        <v>73</v>
      </c>
    </row>
    <row r="133" spans="1:73" customFormat="1" ht="14.25" customHeight="1" x14ac:dyDescent="0.45">
      <c r="A133" s="27">
        <v>2022</v>
      </c>
      <c r="B133" s="28">
        <v>11</v>
      </c>
      <c r="C133" s="28">
        <v>16</v>
      </c>
      <c r="D133" s="29">
        <v>0.49722222222222223</v>
      </c>
      <c r="E133" s="30">
        <v>43</v>
      </c>
      <c r="F133" s="31">
        <v>13.28364</v>
      </c>
      <c r="G133" s="32">
        <v>100.66634999999999</v>
      </c>
      <c r="H133" s="33">
        <v>19.100000000000001</v>
      </c>
      <c r="I133" s="28">
        <v>3</v>
      </c>
      <c r="J133" s="34" t="s">
        <v>74</v>
      </c>
      <c r="K133" s="35">
        <v>18</v>
      </c>
      <c r="L133" s="654" t="s">
        <v>73</v>
      </c>
      <c r="M133" s="655" t="s">
        <v>73</v>
      </c>
      <c r="N133" s="656" t="s">
        <v>73</v>
      </c>
      <c r="O133" s="657" t="s">
        <v>73</v>
      </c>
      <c r="P133" s="655" t="s">
        <v>73</v>
      </c>
      <c r="Q133" s="658" t="s">
        <v>73</v>
      </c>
      <c r="R133" s="658" t="s">
        <v>73</v>
      </c>
      <c r="S133" s="659" t="s">
        <v>73</v>
      </c>
      <c r="T133" s="38"/>
      <c r="U133" s="33">
        <v>28.8</v>
      </c>
      <c r="V133" s="39"/>
      <c r="W133" s="80">
        <v>8.0299999999999994</v>
      </c>
      <c r="X133" s="80"/>
      <c r="Y133" s="33">
        <v>30.9</v>
      </c>
      <c r="Z133" s="39"/>
      <c r="AA133" s="40"/>
      <c r="AB133" s="37" t="s">
        <v>73</v>
      </c>
      <c r="AC133" s="37" t="s">
        <v>73</v>
      </c>
      <c r="AD133" s="42" t="s">
        <v>73</v>
      </c>
      <c r="AE133" s="106" t="s">
        <v>73</v>
      </c>
      <c r="AF133" s="79" t="s">
        <v>73</v>
      </c>
      <c r="AG133" s="107" t="s">
        <v>73</v>
      </c>
      <c r="AH133" s="42" t="s">
        <v>73</v>
      </c>
      <c r="AI133" s="43" t="s">
        <v>73</v>
      </c>
      <c r="AJ133" s="44" t="s">
        <v>73</v>
      </c>
      <c r="AK133" s="37" t="s">
        <v>73</v>
      </c>
      <c r="AL133" s="37" t="s">
        <v>73</v>
      </c>
      <c r="AM133" s="37" t="s">
        <v>73</v>
      </c>
      <c r="AN133" s="37" t="s">
        <v>73</v>
      </c>
      <c r="AO133" s="37" t="s">
        <v>73</v>
      </c>
      <c r="AP133" s="37" t="s">
        <v>73</v>
      </c>
      <c r="AQ133" s="45" t="s">
        <v>73</v>
      </c>
      <c r="AR133" s="44" t="s">
        <v>73</v>
      </c>
      <c r="AS133" s="43" t="s">
        <v>73</v>
      </c>
      <c r="AT133" s="43" t="s">
        <v>73</v>
      </c>
      <c r="AU133" s="43" t="s">
        <v>73</v>
      </c>
      <c r="AV133" s="46" t="s">
        <v>73</v>
      </c>
      <c r="AW133" s="36" t="s">
        <v>73</v>
      </c>
      <c r="AX133" s="37" t="s">
        <v>73</v>
      </c>
      <c r="AY133" s="42" t="s">
        <v>73</v>
      </c>
      <c r="AZ133" s="37" t="s">
        <v>73</v>
      </c>
      <c r="BA133" s="37" t="s">
        <v>73</v>
      </c>
      <c r="BB133" s="37" t="s">
        <v>73</v>
      </c>
      <c r="BC133" s="114" t="s">
        <v>73</v>
      </c>
      <c r="BD133" s="37" t="s">
        <v>73</v>
      </c>
      <c r="BE133" s="37" t="s">
        <v>73</v>
      </c>
      <c r="BF133" s="37" t="s">
        <v>73</v>
      </c>
      <c r="BG133" s="37" t="s">
        <v>73</v>
      </c>
      <c r="BH133" s="42" t="s">
        <v>73</v>
      </c>
      <c r="BI133" s="37" t="s">
        <v>73</v>
      </c>
      <c r="BJ133" s="79" t="s">
        <v>73</v>
      </c>
      <c r="BK133" s="106" t="s">
        <v>73</v>
      </c>
      <c r="BL133" s="106" t="s">
        <v>73</v>
      </c>
      <c r="BM133" s="79" t="s">
        <v>73</v>
      </c>
      <c r="BN133" s="79" t="s">
        <v>73</v>
      </c>
      <c r="BO133" s="79" t="s">
        <v>73</v>
      </c>
      <c r="BP133" s="79" t="s">
        <v>73</v>
      </c>
      <c r="BQ133" s="106" t="s">
        <v>73</v>
      </c>
      <c r="BR133" s="79" t="s">
        <v>73</v>
      </c>
      <c r="BS133" s="79" t="s">
        <v>73</v>
      </c>
      <c r="BT133" s="79" t="s">
        <v>73</v>
      </c>
      <c r="BU133" s="107" t="s">
        <v>73</v>
      </c>
    </row>
    <row r="134" spans="1:73" customFormat="1" ht="14.25" customHeight="1" x14ac:dyDescent="0.45">
      <c r="A134" s="27">
        <v>2022</v>
      </c>
      <c r="B134" s="28">
        <v>11</v>
      </c>
      <c r="C134" s="28">
        <v>16</v>
      </c>
      <c r="D134" s="29">
        <v>0.51597222222222217</v>
      </c>
      <c r="E134" s="30">
        <v>44</v>
      </c>
      <c r="F134" s="31">
        <v>13.233560000000001</v>
      </c>
      <c r="G134" s="32">
        <v>100.66637</v>
      </c>
      <c r="H134" s="33">
        <v>21.9</v>
      </c>
      <c r="I134" s="28">
        <v>3</v>
      </c>
      <c r="J134" s="34" t="s">
        <v>72</v>
      </c>
      <c r="K134" s="35">
        <v>1</v>
      </c>
      <c r="L134" s="654" t="s">
        <v>73</v>
      </c>
      <c r="M134" s="655" t="s">
        <v>73</v>
      </c>
      <c r="N134" s="656" t="s">
        <v>73</v>
      </c>
      <c r="O134" s="657" t="s">
        <v>73</v>
      </c>
      <c r="P134" s="655" t="s">
        <v>73</v>
      </c>
      <c r="Q134" s="658" t="s">
        <v>73</v>
      </c>
      <c r="R134" s="658" t="s">
        <v>73</v>
      </c>
      <c r="S134" s="659" t="s">
        <v>73</v>
      </c>
      <c r="T134" s="38">
        <v>2.8</v>
      </c>
      <c r="U134" s="33">
        <v>29.8</v>
      </c>
      <c r="V134" s="39">
        <v>29.155000000000001</v>
      </c>
      <c r="W134" s="80">
        <v>7.97</v>
      </c>
      <c r="X134" s="80"/>
      <c r="Y134" s="33">
        <v>24.6</v>
      </c>
      <c r="Z134" s="39">
        <v>31.045000000000002</v>
      </c>
      <c r="AA134" s="40">
        <v>6.82</v>
      </c>
      <c r="AB134" s="37">
        <v>6.1260000000000003</v>
      </c>
      <c r="AC134" s="37">
        <f t="shared" ref="AC134:AC151" si="26">AB134*$AB$1+$AC$1</f>
        <v>6.6029696166537564</v>
      </c>
      <c r="AD134" s="42">
        <v>30.55</v>
      </c>
      <c r="AE134" s="106">
        <v>0.45426899999999992</v>
      </c>
      <c r="AF134" s="79" t="s">
        <v>73</v>
      </c>
      <c r="AG134" s="107" t="s">
        <v>73</v>
      </c>
      <c r="AH134" s="42">
        <v>2104.8382530229937</v>
      </c>
      <c r="AI134" s="43">
        <v>7.9602751851354503</v>
      </c>
      <c r="AJ134" s="44">
        <v>7.89909677382491</v>
      </c>
      <c r="AK134" s="37">
        <v>560.7324028328843</v>
      </c>
      <c r="AL134" s="37">
        <v>1719.4469868643173</v>
      </c>
      <c r="AM134" s="37">
        <v>155.97228181988376</v>
      </c>
      <c r="AN134" s="37">
        <v>14.636450147516864</v>
      </c>
      <c r="AO134" s="37">
        <v>3.9161446127386355</v>
      </c>
      <c r="AP134" s="37">
        <v>2.5911738116891585</v>
      </c>
      <c r="AQ134" s="45">
        <f t="shared" ref="AQ134:AQ151" si="27">SUM(AL134:AN134)</f>
        <v>1890.055718831718</v>
      </c>
      <c r="AR134" s="44">
        <v>0.38700000000000001</v>
      </c>
      <c r="AS134" s="43">
        <v>60.198999999999998</v>
      </c>
      <c r="AT134" s="43">
        <v>0.14299999999999999</v>
      </c>
      <c r="AU134" s="43">
        <v>4.3540000000000001</v>
      </c>
      <c r="AV134" s="46">
        <v>5.9960000000000004</v>
      </c>
      <c r="AW134" s="36" t="s">
        <v>73</v>
      </c>
      <c r="AX134" s="37" t="s">
        <v>73</v>
      </c>
      <c r="AY134" s="42">
        <v>7.9</v>
      </c>
      <c r="AZ134" s="37">
        <v>0.85</v>
      </c>
      <c r="BA134" s="37">
        <v>14.3</v>
      </c>
      <c r="BB134" s="37">
        <v>3</v>
      </c>
      <c r="BC134" s="114">
        <v>49.3</v>
      </c>
      <c r="BD134" s="37">
        <v>1017.8815422565422</v>
      </c>
      <c r="BE134" s="37">
        <v>944.2487872948368</v>
      </c>
      <c r="BF134" s="37">
        <v>1.6359615269928067</v>
      </c>
      <c r="BG134" s="37">
        <v>0.93</v>
      </c>
      <c r="BH134" s="42">
        <v>1.3419999999999999</v>
      </c>
      <c r="BI134" s="37">
        <v>30.0245</v>
      </c>
      <c r="BJ134" s="79">
        <v>68.635500000000022</v>
      </c>
      <c r="BK134" s="106" t="s">
        <v>73</v>
      </c>
      <c r="BL134" s="106" t="s">
        <v>73</v>
      </c>
      <c r="BM134" s="79" t="s">
        <v>73</v>
      </c>
      <c r="BN134" s="79" t="s">
        <v>73</v>
      </c>
      <c r="BO134" s="79" t="s">
        <v>73</v>
      </c>
      <c r="BP134" s="79" t="s">
        <v>73</v>
      </c>
      <c r="BQ134" s="106" t="s">
        <v>73</v>
      </c>
      <c r="BR134" s="79" t="s">
        <v>73</v>
      </c>
      <c r="BS134" s="79" t="s">
        <v>73</v>
      </c>
      <c r="BT134" s="79" t="s">
        <v>73</v>
      </c>
      <c r="BU134" s="107" t="s">
        <v>73</v>
      </c>
    </row>
    <row r="135" spans="1:73" customFormat="1" ht="14.25" customHeight="1" x14ac:dyDescent="0.45">
      <c r="A135" s="27">
        <v>2022</v>
      </c>
      <c r="B135" s="28">
        <v>11</v>
      </c>
      <c r="C135" s="28">
        <v>16</v>
      </c>
      <c r="D135" s="29">
        <v>0.51597222222222217</v>
      </c>
      <c r="E135" s="30">
        <v>44</v>
      </c>
      <c r="F135" s="31">
        <v>13.233560000000001</v>
      </c>
      <c r="G135" s="32">
        <v>100.66637</v>
      </c>
      <c r="H135" s="33">
        <v>21.9</v>
      </c>
      <c r="I135" s="28">
        <v>3</v>
      </c>
      <c r="J135" s="34" t="s">
        <v>75</v>
      </c>
      <c r="K135" s="35">
        <v>10</v>
      </c>
      <c r="L135" s="654" t="s">
        <v>73</v>
      </c>
      <c r="M135" s="655" t="s">
        <v>73</v>
      </c>
      <c r="N135" s="656" t="s">
        <v>73</v>
      </c>
      <c r="O135" s="657" t="s">
        <v>73</v>
      </c>
      <c r="P135" s="655" t="s">
        <v>73</v>
      </c>
      <c r="Q135" s="658" t="s">
        <v>73</v>
      </c>
      <c r="R135" s="658" t="s">
        <v>73</v>
      </c>
      <c r="S135" s="659" t="s">
        <v>73</v>
      </c>
      <c r="T135" s="38"/>
      <c r="U135" s="33">
        <v>28.9</v>
      </c>
      <c r="V135" s="39">
        <v>28.783000000000001</v>
      </c>
      <c r="W135" s="80">
        <v>8.0500000000000007</v>
      </c>
      <c r="X135" s="80"/>
      <c r="Y135" s="33">
        <v>30.9</v>
      </c>
      <c r="Z135" s="39">
        <v>31.861999999999998</v>
      </c>
      <c r="AA135" s="40">
        <v>6.25</v>
      </c>
      <c r="AB135" s="37">
        <v>5.8769999999999998</v>
      </c>
      <c r="AC135" s="37">
        <f t="shared" si="26"/>
        <v>6.3982170544673096</v>
      </c>
      <c r="AD135" s="42">
        <v>13.25</v>
      </c>
      <c r="AE135" s="106" t="s">
        <v>73</v>
      </c>
      <c r="AF135" s="79" t="s">
        <v>73</v>
      </c>
      <c r="AG135" s="107" t="s">
        <v>73</v>
      </c>
      <c r="AH135" s="42">
        <v>2098.401363827933</v>
      </c>
      <c r="AI135" s="43">
        <v>8.0422238444635337</v>
      </c>
      <c r="AJ135" s="44">
        <v>7.9854787343439346</v>
      </c>
      <c r="AK135" s="37">
        <v>436.20490270064761</v>
      </c>
      <c r="AL135" s="37">
        <v>1643.2081416987912</v>
      </c>
      <c r="AM135" s="37">
        <v>183.20948650679506</v>
      </c>
      <c r="AN135" s="37">
        <v>11.439090133439581</v>
      </c>
      <c r="AO135" s="37">
        <v>4.5580048546020784</v>
      </c>
      <c r="AP135" s="37">
        <v>3.0196418645511045</v>
      </c>
      <c r="AQ135" s="45">
        <f t="shared" si="27"/>
        <v>1837.8567183390257</v>
      </c>
      <c r="AR135" s="44">
        <v>9.7000000000000003E-2</v>
      </c>
      <c r="AS135" s="43">
        <v>15.949</v>
      </c>
      <c r="AT135" s="43">
        <v>0.14299999999999999</v>
      </c>
      <c r="AU135" s="43">
        <v>2.2130000000000001</v>
      </c>
      <c r="AV135" s="46">
        <v>1.784</v>
      </c>
      <c r="AW135" s="36" t="s">
        <v>73</v>
      </c>
      <c r="AX135" s="37" t="s">
        <v>73</v>
      </c>
      <c r="AY135" s="42" t="s">
        <v>73</v>
      </c>
      <c r="AZ135" s="37" t="s">
        <v>73</v>
      </c>
      <c r="BA135" s="37" t="s">
        <v>73</v>
      </c>
      <c r="BB135" s="37" t="s">
        <v>73</v>
      </c>
      <c r="BC135" s="114" t="s">
        <v>73</v>
      </c>
      <c r="BD135" s="37" t="s">
        <v>73</v>
      </c>
      <c r="BE135" s="37" t="s">
        <v>73</v>
      </c>
      <c r="BF135" s="37" t="s">
        <v>73</v>
      </c>
      <c r="BG135" s="37" t="s">
        <v>73</v>
      </c>
      <c r="BH135" s="42" t="s">
        <v>73</v>
      </c>
      <c r="BI135" s="37" t="s">
        <v>73</v>
      </c>
      <c r="BJ135" s="79" t="s">
        <v>73</v>
      </c>
      <c r="BK135" s="106" t="s">
        <v>73</v>
      </c>
      <c r="BL135" s="106" t="s">
        <v>73</v>
      </c>
      <c r="BM135" s="79" t="s">
        <v>73</v>
      </c>
      <c r="BN135" s="79" t="s">
        <v>73</v>
      </c>
      <c r="BO135" s="79" t="s">
        <v>73</v>
      </c>
      <c r="BP135" s="79" t="s">
        <v>73</v>
      </c>
      <c r="BQ135" s="106" t="s">
        <v>73</v>
      </c>
      <c r="BR135" s="79" t="s">
        <v>73</v>
      </c>
      <c r="BS135" s="79" t="s">
        <v>73</v>
      </c>
      <c r="BT135" s="79" t="s">
        <v>73</v>
      </c>
      <c r="BU135" s="107" t="s">
        <v>73</v>
      </c>
    </row>
    <row r="136" spans="1:73" customFormat="1" ht="14.25" customHeight="1" x14ac:dyDescent="0.45">
      <c r="A136" s="27">
        <v>2022</v>
      </c>
      <c r="B136" s="28">
        <v>11</v>
      </c>
      <c r="C136" s="28">
        <v>16</v>
      </c>
      <c r="D136" s="29">
        <v>0.51597222222222217</v>
      </c>
      <c r="E136" s="30">
        <v>44</v>
      </c>
      <c r="F136" s="31">
        <v>13.233560000000001</v>
      </c>
      <c r="G136" s="32">
        <v>100.66637</v>
      </c>
      <c r="H136" s="33">
        <v>21.9</v>
      </c>
      <c r="I136" s="28">
        <v>3</v>
      </c>
      <c r="J136" s="34" t="s">
        <v>74</v>
      </c>
      <c r="K136" s="35">
        <v>21</v>
      </c>
      <c r="L136" s="654" t="s">
        <v>73</v>
      </c>
      <c r="M136" s="655" t="s">
        <v>73</v>
      </c>
      <c r="N136" s="656" t="s">
        <v>73</v>
      </c>
      <c r="O136" s="657" t="s">
        <v>73</v>
      </c>
      <c r="P136" s="655" t="s">
        <v>73</v>
      </c>
      <c r="Q136" s="658" t="s">
        <v>73</v>
      </c>
      <c r="R136" s="658" t="s">
        <v>73</v>
      </c>
      <c r="S136" s="659" t="s">
        <v>73</v>
      </c>
      <c r="T136" s="38"/>
      <c r="U136" s="33">
        <v>29.4</v>
      </c>
      <c r="V136" s="39">
        <v>28.771999999999998</v>
      </c>
      <c r="W136" s="80">
        <v>8.01</v>
      </c>
      <c r="X136" s="80"/>
      <c r="Y136" s="33">
        <v>28.1</v>
      </c>
      <c r="Z136" s="39">
        <v>31.869</v>
      </c>
      <c r="AA136" s="40">
        <v>6.52</v>
      </c>
      <c r="AB136" s="37">
        <v>5.7290000000000001</v>
      </c>
      <c r="AC136" s="37">
        <f t="shared" si="26"/>
        <v>6.2765167363805867</v>
      </c>
      <c r="AD136" s="42">
        <v>10.050000000000001</v>
      </c>
      <c r="AE136" s="106" t="s">
        <v>73</v>
      </c>
      <c r="AF136" s="79" t="s">
        <v>73</v>
      </c>
      <c r="AG136" s="107" t="s">
        <v>73</v>
      </c>
      <c r="AH136" s="42">
        <v>2119.6562799744042</v>
      </c>
      <c r="AI136" s="43">
        <v>8.0169132994227521</v>
      </c>
      <c r="AJ136" s="44">
        <v>7.9601503722291165</v>
      </c>
      <c r="AK136" s="37">
        <v>472.57299580093962</v>
      </c>
      <c r="AL136" s="37">
        <v>1681.1223926792486</v>
      </c>
      <c r="AM136" s="37">
        <v>176.90556961284895</v>
      </c>
      <c r="AN136" s="37">
        <v>12.395593082047997</v>
      </c>
      <c r="AO136" s="37">
        <v>4.3943251781288097</v>
      </c>
      <c r="AP136" s="37">
        <v>2.9115146462702528</v>
      </c>
      <c r="AQ136" s="45">
        <f t="shared" si="27"/>
        <v>1870.4235553741455</v>
      </c>
      <c r="AR136" s="44">
        <v>6.5000000000000002E-2</v>
      </c>
      <c r="AS136" s="43">
        <v>15.842000000000001</v>
      </c>
      <c r="AT136" s="43">
        <v>7.0999999999999994E-2</v>
      </c>
      <c r="AU136" s="43">
        <v>3.2829999999999999</v>
      </c>
      <c r="AV136" s="46">
        <v>1.784</v>
      </c>
      <c r="AW136" s="36" t="s">
        <v>73</v>
      </c>
      <c r="AX136" s="37" t="s">
        <v>73</v>
      </c>
      <c r="AY136" s="42" t="s">
        <v>73</v>
      </c>
      <c r="AZ136" s="37" t="s">
        <v>73</v>
      </c>
      <c r="BA136" s="37" t="s">
        <v>73</v>
      </c>
      <c r="BB136" s="37" t="s">
        <v>73</v>
      </c>
      <c r="BC136" s="114" t="s">
        <v>73</v>
      </c>
      <c r="BD136" s="37" t="s">
        <v>73</v>
      </c>
      <c r="BE136" s="37" t="s">
        <v>73</v>
      </c>
      <c r="BF136" s="37" t="s">
        <v>73</v>
      </c>
      <c r="BG136" s="37" t="s">
        <v>73</v>
      </c>
      <c r="BH136" s="42" t="s">
        <v>73</v>
      </c>
      <c r="BI136" s="37" t="s">
        <v>73</v>
      </c>
      <c r="BJ136" s="79" t="s">
        <v>73</v>
      </c>
      <c r="BK136" s="106" t="s">
        <v>73</v>
      </c>
      <c r="BL136" s="106" t="s">
        <v>73</v>
      </c>
      <c r="BM136" s="79" t="s">
        <v>73</v>
      </c>
      <c r="BN136" s="79" t="s">
        <v>73</v>
      </c>
      <c r="BO136" s="79" t="s">
        <v>73</v>
      </c>
      <c r="BP136" s="79" t="s">
        <v>73</v>
      </c>
      <c r="BQ136" s="106" t="s">
        <v>73</v>
      </c>
      <c r="BR136" s="79" t="s">
        <v>73</v>
      </c>
      <c r="BS136" s="79" t="s">
        <v>73</v>
      </c>
      <c r="BT136" s="79" t="s">
        <v>73</v>
      </c>
      <c r="BU136" s="107" t="s">
        <v>73</v>
      </c>
    </row>
    <row r="137" spans="1:73" customFormat="1" ht="14.25" customHeight="1" x14ac:dyDescent="0.45">
      <c r="A137" s="27">
        <v>2022</v>
      </c>
      <c r="B137" s="28">
        <v>11</v>
      </c>
      <c r="C137" s="28">
        <v>16</v>
      </c>
      <c r="D137" s="29">
        <v>0.57222222222222219</v>
      </c>
      <c r="E137" s="30">
        <v>45</v>
      </c>
      <c r="F137" s="31">
        <v>13.134790000000001</v>
      </c>
      <c r="G137" s="32">
        <v>100.66681</v>
      </c>
      <c r="H137" s="33">
        <v>19.7</v>
      </c>
      <c r="I137" s="28">
        <v>3</v>
      </c>
      <c r="J137" s="34" t="s">
        <v>72</v>
      </c>
      <c r="K137" s="35">
        <v>1</v>
      </c>
      <c r="L137" s="654" t="s">
        <v>73</v>
      </c>
      <c r="M137" s="655" t="s">
        <v>73</v>
      </c>
      <c r="N137" s="656" t="s">
        <v>73</v>
      </c>
      <c r="O137" s="657" t="s">
        <v>73</v>
      </c>
      <c r="P137" s="655" t="s">
        <v>73</v>
      </c>
      <c r="Q137" s="658" t="s">
        <v>73</v>
      </c>
      <c r="R137" s="658" t="s">
        <v>73</v>
      </c>
      <c r="S137" s="659" t="s">
        <v>73</v>
      </c>
      <c r="T137" s="38">
        <v>4.2</v>
      </c>
      <c r="U137" s="33">
        <v>29</v>
      </c>
      <c r="V137" s="39">
        <v>29.434999999999999</v>
      </c>
      <c r="W137" s="80">
        <v>8.02</v>
      </c>
      <c r="X137" s="80"/>
      <c r="Y137" s="33">
        <v>31</v>
      </c>
      <c r="Z137" s="39">
        <v>31.797999999999998</v>
      </c>
      <c r="AA137" s="40">
        <v>6.08</v>
      </c>
      <c r="AB137" s="37">
        <v>6.0549999999999997</v>
      </c>
      <c r="AC137" s="37">
        <f t="shared" si="26"/>
        <v>6.5445863559499902</v>
      </c>
      <c r="AD137" s="42">
        <v>7.95</v>
      </c>
      <c r="AE137" s="106">
        <v>0.10544325000000002</v>
      </c>
      <c r="AF137" s="79" t="s">
        <v>73</v>
      </c>
      <c r="AG137" s="107" t="s">
        <v>73</v>
      </c>
      <c r="AH137" s="42">
        <v>2111.173961905889</v>
      </c>
      <c r="AI137" s="43">
        <v>8.0537357289316205</v>
      </c>
      <c r="AJ137" s="44">
        <v>7.9875191199040332</v>
      </c>
      <c r="AK137" s="37">
        <v>436.5482499259744</v>
      </c>
      <c r="AL137" s="37">
        <v>1644.4493908941906</v>
      </c>
      <c r="AM137" s="37">
        <v>188.1835116733462</v>
      </c>
      <c r="AN137" s="37">
        <v>11.277994583098897</v>
      </c>
      <c r="AO137" s="37">
        <v>4.6982490358646496</v>
      </c>
      <c r="AP137" s="37">
        <v>3.1183308200488904</v>
      </c>
      <c r="AQ137" s="45">
        <f t="shared" si="27"/>
        <v>1843.9108971506357</v>
      </c>
      <c r="AR137" s="44">
        <v>9.7000000000000003E-2</v>
      </c>
      <c r="AS137" s="43">
        <v>15.7</v>
      </c>
      <c r="AT137" s="43">
        <v>7.0999999999999994E-2</v>
      </c>
      <c r="AU137" s="43">
        <v>29.907</v>
      </c>
      <c r="AV137" s="46">
        <v>2.2130000000000001</v>
      </c>
      <c r="AW137" s="36" t="s">
        <v>73</v>
      </c>
      <c r="AX137" s="37" t="s">
        <v>73</v>
      </c>
      <c r="AY137" s="42" t="s">
        <v>73</v>
      </c>
      <c r="AZ137" s="37" t="s">
        <v>73</v>
      </c>
      <c r="BA137" s="37" t="s">
        <v>73</v>
      </c>
      <c r="BB137" s="37" t="s">
        <v>73</v>
      </c>
      <c r="BC137" s="114" t="s">
        <v>73</v>
      </c>
      <c r="BD137" s="37" t="s">
        <v>73</v>
      </c>
      <c r="BE137" s="37" t="s">
        <v>73</v>
      </c>
      <c r="BF137" s="37" t="s">
        <v>73</v>
      </c>
      <c r="BG137" s="37" t="s">
        <v>73</v>
      </c>
      <c r="BH137" s="42" t="s">
        <v>73</v>
      </c>
      <c r="BI137" s="37" t="s">
        <v>73</v>
      </c>
      <c r="BJ137" s="79" t="s">
        <v>73</v>
      </c>
      <c r="BK137" s="106" t="s">
        <v>73</v>
      </c>
      <c r="BL137" s="106" t="s">
        <v>73</v>
      </c>
      <c r="BM137" s="79" t="s">
        <v>73</v>
      </c>
      <c r="BN137" s="79" t="s">
        <v>73</v>
      </c>
      <c r="BO137" s="79" t="s">
        <v>73</v>
      </c>
      <c r="BP137" s="79" t="s">
        <v>73</v>
      </c>
      <c r="BQ137" s="106" t="s">
        <v>73</v>
      </c>
      <c r="BR137" s="79" t="s">
        <v>73</v>
      </c>
      <c r="BS137" s="79" t="s">
        <v>73</v>
      </c>
      <c r="BT137" s="79" t="s">
        <v>73</v>
      </c>
      <c r="BU137" s="107" t="s">
        <v>73</v>
      </c>
    </row>
    <row r="138" spans="1:73" customFormat="1" ht="14.25" customHeight="1" x14ac:dyDescent="0.45">
      <c r="A138" s="27">
        <v>2022</v>
      </c>
      <c r="B138" s="28">
        <v>11</v>
      </c>
      <c r="C138" s="28">
        <v>16</v>
      </c>
      <c r="D138" s="29">
        <v>0.57222222222222219</v>
      </c>
      <c r="E138" s="30">
        <v>45</v>
      </c>
      <c r="F138" s="31">
        <v>13.134790000000001</v>
      </c>
      <c r="G138" s="32">
        <v>100.66681</v>
      </c>
      <c r="H138" s="33">
        <v>19.7</v>
      </c>
      <c r="I138" s="28">
        <v>3</v>
      </c>
      <c r="J138" s="34" t="s">
        <v>75</v>
      </c>
      <c r="K138" s="35">
        <v>9.5</v>
      </c>
      <c r="L138" s="654" t="s">
        <v>73</v>
      </c>
      <c r="M138" s="655" t="s">
        <v>73</v>
      </c>
      <c r="N138" s="656" t="s">
        <v>73</v>
      </c>
      <c r="O138" s="657" t="s">
        <v>73</v>
      </c>
      <c r="P138" s="655" t="s">
        <v>73</v>
      </c>
      <c r="Q138" s="658" t="s">
        <v>73</v>
      </c>
      <c r="R138" s="658" t="s">
        <v>73</v>
      </c>
      <c r="S138" s="659" t="s">
        <v>73</v>
      </c>
      <c r="T138" s="38"/>
      <c r="U138" s="33">
        <v>28.8</v>
      </c>
      <c r="V138" s="39">
        <v>28.821999999999999</v>
      </c>
      <c r="W138" s="80">
        <v>8.02</v>
      </c>
      <c r="X138" s="80"/>
      <c r="Y138" s="33">
        <v>30.8</v>
      </c>
      <c r="Z138" s="39">
        <v>31.847999999999999</v>
      </c>
      <c r="AA138" s="40">
        <v>4.83</v>
      </c>
      <c r="AB138" s="37">
        <v>5.9690000000000003</v>
      </c>
      <c r="AC138" s="37">
        <f t="shared" si="26"/>
        <v>6.4738686035482456</v>
      </c>
      <c r="AD138" s="42">
        <v>9.6</v>
      </c>
      <c r="AE138" s="106" t="s">
        <v>73</v>
      </c>
      <c r="AF138" s="79" t="s">
        <v>73</v>
      </c>
      <c r="AG138" s="107" t="s">
        <v>73</v>
      </c>
      <c r="AH138" s="42">
        <v>2126.0843183733459</v>
      </c>
      <c r="AI138" s="43">
        <v>8.0477954999119756</v>
      </c>
      <c r="AJ138" s="44">
        <v>7.9904320728782894</v>
      </c>
      <c r="AK138" s="37">
        <v>436.16183234207369</v>
      </c>
      <c r="AL138" s="37">
        <v>1661.347313868589</v>
      </c>
      <c r="AM138" s="37">
        <v>187.54989627635476</v>
      </c>
      <c r="AN138" s="37">
        <v>11.428247383289809</v>
      </c>
      <c r="AO138" s="37">
        <v>4.6673445281125057</v>
      </c>
      <c r="AP138" s="37">
        <v>3.0923337643804074</v>
      </c>
      <c r="AQ138" s="45">
        <f t="shared" si="27"/>
        <v>1860.3254575282335</v>
      </c>
      <c r="AR138" s="44">
        <v>9.7000000000000003E-2</v>
      </c>
      <c r="AS138" s="43">
        <v>15.486000000000001</v>
      </c>
      <c r="AT138" s="43">
        <v>0.14299999999999999</v>
      </c>
      <c r="AU138" s="43">
        <v>2.855</v>
      </c>
      <c r="AV138" s="46">
        <v>1.4990000000000001</v>
      </c>
      <c r="AW138" s="36" t="s">
        <v>73</v>
      </c>
      <c r="AX138" s="37" t="s">
        <v>73</v>
      </c>
      <c r="AY138" s="42" t="s">
        <v>73</v>
      </c>
      <c r="AZ138" s="37" t="s">
        <v>73</v>
      </c>
      <c r="BA138" s="37" t="s">
        <v>73</v>
      </c>
      <c r="BB138" s="37" t="s">
        <v>73</v>
      </c>
      <c r="BC138" s="114" t="s">
        <v>73</v>
      </c>
      <c r="BD138" s="37" t="s">
        <v>73</v>
      </c>
      <c r="BE138" s="37" t="s">
        <v>73</v>
      </c>
      <c r="BF138" s="37" t="s">
        <v>73</v>
      </c>
      <c r="BG138" s="37" t="s">
        <v>73</v>
      </c>
      <c r="BH138" s="42" t="s">
        <v>73</v>
      </c>
      <c r="BI138" s="37" t="s">
        <v>73</v>
      </c>
      <c r="BJ138" s="79" t="s">
        <v>73</v>
      </c>
      <c r="BK138" s="106" t="s">
        <v>73</v>
      </c>
      <c r="BL138" s="106" t="s">
        <v>73</v>
      </c>
      <c r="BM138" s="79" t="s">
        <v>73</v>
      </c>
      <c r="BN138" s="79" t="s">
        <v>73</v>
      </c>
      <c r="BO138" s="79" t="s">
        <v>73</v>
      </c>
      <c r="BP138" s="79" t="s">
        <v>73</v>
      </c>
      <c r="BQ138" s="106" t="s">
        <v>73</v>
      </c>
      <c r="BR138" s="79" t="s">
        <v>73</v>
      </c>
      <c r="BS138" s="79" t="s">
        <v>73</v>
      </c>
      <c r="BT138" s="79" t="s">
        <v>73</v>
      </c>
      <c r="BU138" s="107" t="s">
        <v>73</v>
      </c>
    </row>
    <row r="139" spans="1:73" customFormat="1" ht="14.25" customHeight="1" x14ac:dyDescent="0.45">
      <c r="A139" s="27">
        <v>2022</v>
      </c>
      <c r="B139" s="28">
        <v>11</v>
      </c>
      <c r="C139" s="28">
        <v>16</v>
      </c>
      <c r="D139" s="29">
        <v>0.57222222222222219</v>
      </c>
      <c r="E139" s="30">
        <v>45</v>
      </c>
      <c r="F139" s="31">
        <v>13.134790000000001</v>
      </c>
      <c r="G139" s="32">
        <v>100.66681</v>
      </c>
      <c r="H139" s="33">
        <v>19.7</v>
      </c>
      <c r="I139" s="28">
        <v>3</v>
      </c>
      <c r="J139" s="34" t="s">
        <v>74</v>
      </c>
      <c r="K139" s="35">
        <v>18</v>
      </c>
      <c r="L139" s="654" t="s">
        <v>73</v>
      </c>
      <c r="M139" s="655" t="s">
        <v>73</v>
      </c>
      <c r="N139" s="656" t="s">
        <v>73</v>
      </c>
      <c r="O139" s="657" t="s">
        <v>73</v>
      </c>
      <c r="P139" s="655" t="s">
        <v>73</v>
      </c>
      <c r="Q139" s="658" t="s">
        <v>73</v>
      </c>
      <c r="R139" s="658" t="s">
        <v>73</v>
      </c>
      <c r="S139" s="659" t="s">
        <v>73</v>
      </c>
      <c r="T139" s="38"/>
      <c r="U139" s="33">
        <v>28.6</v>
      </c>
      <c r="V139" s="39">
        <v>28.768000000000001</v>
      </c>
      <c r="W139" s="80">
        <v>8.01</v>
      </c>
      <c r="X139" s="80"/>
      <c r="Y139" s="33">
        <v>30.8</v>
      </c>
      <c r="Z139" s="39">
        <v>31.861000000000001</v>
      </c>
      <c r="AA139" s="40">
        <v>4.8100000000000005</v>
      </c>
      <c r="AB139" s="37">
        <v>5.8380000000000001</v>
      </c>
      <c r="AC139" s="37">
        <f t="shared" si="26"/>
        <v>6.3661473760525658</v>
      </c>
      <c r="AD139" s="42">
        <v>10.199999999999999</v>
      </c>
      <c r="AE139" s="106" t="s">
        <v>73</v>
      </c>
      <c r="AF139" s="79" t="s">
        <v>73</v>
      </c>
      <c r="AG139" s="107" t="s">
        <v>73</v>
      </c>
      <c r="AH139" s="42">
        <v>2105.0541042747964</v>
      </c>
      <c r="AI139" s="43">
        <v>8.0346559072244279</v>
      </c>
      <c r="AJ139" s="44">
        <v>7.9779190368515094</v>
      </c>
      <c r="AK139" s="37">
        <v>446.66815370296399</v>
      </c>
      <c r="AL139" s="37">
        <v>1654.8714943560435</v>
      </c>
      <c r="AM139" s="37">
        <v>181.31837079500417</v>
      </c>
      <c r="AN139" s="37">
        <v>11.717686413228405</v>
      </c>
      <c r="AO139" s="37">
        <v>4.5060000862816629</v>
      </c>
      <c r="AP139" s="37">
        <v>2.9853019171803448</v>
      </c>
      <c r="AQ139" s="45">
        <f t="shared" si="27"/>
        <v>1847.9075515642762</v>
      </c>
      <c r="AR139" s="44">
        <v>9.7000000000000003E-2</v>
      </c>
      <c r="AS139" s="43">
        <v>15.486000000000001</v>
      </c>
      <c r="AT139" s="43">
        <v>7.0999999999999994E-2</v>
      </c>
      <c r="AU139" s="43">
        <v>2.641</v>
      </c>
      <c r="AV139" s="46">
        <v>1.57</v>
      </c>
      <c r="AW139" s="36" t="s">
        <v>73</v>
      </c>
      <c r="AX139" s="37" t="s">
        <v>73</v>
      </c>
      <c r="AY139" s="42" t="s">
        <v>73</v>
      </c>
      <c r="AZ139" s="37" t="s">
        <v>73</v>
      </c>
      <c r="BA139" s="37" t="s">
        <v>73</v>
      </c>
      <c r="BB139" s="37" t="s">
        <v>73</v>
      </c>
      <c r="BC139" s="114" t="s">
        <v>73</v>
      </c>
      <c r="BD139" s="37" t="s">
        <v>73</v>
      </c>
      <c r="BE139" s="37" t="s">
        <v>73</v>
      </c>
      <c r="BF139" s="37" t="s">
        <v>73</v>
      </c>
      <c r="BG139" s="37" t="s">
        <v>73</v>
      </c>
      <c r="BH139" s="42" t="s">
        <v>73</v>
      </c>
      <c r="BI139" s="37" t="s">
        <v>73</v>
      </c>
      <c r="BJ139" s="79" t="s">
        <v>73</v>
      </c>
      <c r="BK139" s="106" t="s">
        <v>73</v>
      </c>
      <c r="BL139" s="106" t="s">
        <v>73</v>
      </c>
      <c r="BM139" s="79" t="s">
        <v>73</v>
      </c>
      <c r="BN139" s="79" t="s">
        <v>73</v>
      </c>
      <c r="BO139" s="79" t="s">
        <v>73</v>
      </c>
      <c r="BP139" s="79" t="s">
        <v>73</v>
      </c>
      <c r="BQ139" s="106" t="s">
        <v>73</v>
      </c>
      <c r="BR139" s="79" t="s">
        <v>73</v>
      </c>
      <c r="BS139" s="79" t="s">
        <v>73</v>
      </c>
      <c r="BT139" s="79" t="s">
        <v>73</v>
      </c>
      <c r="BU139" s="107" t="s">
        <v>73</v>
      </c>
    </row>
    <row r="140" spans="1:73" customFormat="1" ht="14.25" customHeight="1" x14ac:dyDescent="0.45">
      <c r="A140" s="27">
        <v>2022</v>
      </c>
      <c r="B140" s="28">
        <v>11</v>
      </c>
      <c r="C140" s="28">
        <v>16</v>
      </c>
      <c r="D140" s="29">
        <v>0.64097222222222217</v>
      </c>
      <c r="E140" s="30">
        <v>46</v>
      </c>
      <c r="F140" s="31">
        <v>13.041</v>
      </c>
      <c r="G140" s="32">
        <v>100.66435</v>
      </c>
      <c r="H140" s="33">
        <v>19.899999999999999</v>
      </c>
      <c r="I140" s="28">
        <v>3</v>
      </c>
      <c r="J140" s="34" t="s">
        <v>72</v>
      </c>
      <c r="K140" s="35">
        <v>1</v>
      </c>
      <c r="L140" s="654" t="s">
        <v>73</v>
      </c>
      <c r="M140" s="655" t="s">
        <v>73</v>
      </c>
      <c r="N140" s="656" t="s">
        <v>73</v>
      </c>
      <c r="O140" s="657" t="s">
        <v>73</v>
      </c>
      <c r="P140" s="655" t="s">
        <v>73</v>
      </c>
      <c r="Q140" s="658" t="s">
        <v>73</v>
      </c>
      <c r="R140" s="658" t="s">
        <v>73</v>
      </c>
      <c r="S140" s="659" t="s">
        <v>73</v>
      </c>
      <c r="T140" s="38">
        <v>3.4</v>
      </c>
      <c r="U140" s="33">
        <v>28.3</v>
      </c>
      <c r="V140" s="39">
        <v>29.038</v>
      </c>
      <c r="W140" s="80">
        <v>7.98</v>
      </c>
      <c r="X140" s="80"/>
      <c r="Y140" s="33">
        <v>30.7</v>
      </c>
      <c r="Z140" s="39">
        <v>31.684000000000001</v>
      </c>
      <c r="AA140" s="40">
        <v>5.77</v>
      </c>
      <c r="AB140" s="37">
        <v>5.99</v>
      </c>
      <c r="AC140" s="37">
        <f t="shared" si="26"/>
        <v>6.4911368919254162</v>
      </c>
      <c r="AD140" s="42">
        <v>13.95</v>
      </c>
      <c r="AE140" s="106">
        <v>0.10339175</v>
      </c>
      <c r="AF140" s="79" t="s">
        <v>73</v>
      </c>
      <c r="AG140" s="107" t="s">
        <v>73</v>
      </c>
      <c r="AH140" s="42">
        <v>2081.9099253246286</v>
      </c>
      <c r="AI140" s="43">
        <v>8.0676597152839573</v>
      </c>
      <c r="AJ140" s="44">
        <v>8.0072388709414195</v>
      </c>
      <c r="AK140" s="37">
        <v>407.85493961282401</v>
      </c>
      <c r="AL140" s="37">
        <v>1610.4264218973306</v>
      </c>
      <c r="AM140" s="37">
        <v>189.58046613891369</v>
      </c>
      <c r="AN140" s="37">
        <v>10.641124870068747</v>
      </c>
      <c r="AO140" s="37">
        <v>4.7325913957876287</v>
      </c>
      <c r="AP140" s="37">
        <v>3.1360380652704891</v>
      </c>
      <c r="AQ140" s="45">
        <f t="shared" si="27"/>
        <v>1810.6480129063129</v>
      </c>
      <c r="AR140" s="44">
        <v>9.7000000000000003E-2</v>
      </c>
      <c r="AS140" s="43">
        <v>13.884</v>
      </c>
      <c r="AT140" s="43">
        <v>7.0999999999999994E-2</v>
      </c>
      <c r="AU140" s="43">
        <v>3.7829999999999999</v>
      </c>
      <c r="AV140" s="46">
        <v>1.784</v>
      </c>
      <c r="AW140" s="36" t="s">
        <v>73</v>
      </c>
      <c r="AX140" s="37" t="s">
        <v>73</v>
      </c>
      <c r="AY140" s="42">
        <v>3.65</v>
      </c>
      <c r="AZ140" s="37">
        <v>0.8</v>
      </c>
      <c r="BA140" s="37">
        <v>11.75</v>
      </c>
      <c r="BB140" s="37">
        <v>3.55</v>
      </c>
      <c r="BC140" s="114">
        <v>8.9417615537315847</v>
      </c>
      <c r="BD140" s="37">
        <v>1307.6396752483706</v>
      </c>
      <c r="BE140" s="37">
        <v>666.97761194029852</v>
      </c>
      <c r="BF140" s="37">
        <v>2.5879509831629859</v>
      </c>
      <c r="BG140" s="37">
        <v>0.57999999999999996</v>
      </c>
      <c r="BH140" s="42">
        <v>0.73550000000000004</v>
      </c>
      <c r="BI140" s="37">
        <v>21.558999999999997</v>
      </c>
      <c r="BJ140" s="79">
        <v>77.706500000000005</v>
      </c>
      <c r="BK140" s="104">
        <v>0.2075122847901128</v>
      </c>
      <c r="BL140" s="104">
        <v>18.927752092921967</v>
      </c>
      <c r="BM140" s="74">
        <v>77.570526413455568</v>
      </c>
      <c r="BN140" s="74">
        <v>35.392951587239416</v>
      </c>
      <c r="BO140" s="74">
        <v>124.34653835674955</v>
      </c>
      <c r="BP140" s="74">
        <v>410.73984348993201</v>
      </c>
      <c r="BQ140" s="104">
        <v>9.0359966528603533</v>
      </c>
      <c r="BR140" s="74">
        <v>23.63562804331989</v>
      </c>
      <c r="BS140" s="74">
        <v>22.054807501260903</v>
      </c>
      <c r="BT140" s="74">
        <v>5.8025148306888834</v>
      </c>
      <c r="BU140" s="105">
        <v>24.61672958474071</v>
      </c>
    </row>
    <row r="141" spans="1:73" customFormat="1" ht="14.25" customHeight="1" x14ac:dyDescent="0.45">
      <c r="A141" s="27">
        <v>2022</v>
      </c>
      <c r="B141" s="28">
        <v>11</v>
      </c>
      <c r="C141" s="28">
        <v>16</v>
      </c>
      <c r="D141" s="29">
        <v>0.64097222222222217</v>
      </c>
      <c r="E141" s="30">
        <v>46</v>
      </c>
      <c r="F141" s="31">
        <v>13.041</v>
      </c>
      <c r="G141" s="32">
        <v>100.66435</v>
      </c>
      <c r="H141" s="33">
        <v>19.899999999999999</v>
      </c>
      <c r="I141" s="28">
        <v>3</v>
      </c>
      <c r="J141" s="34" t="s">
        <v>75</v>
      </c>
      <c r="K141" s="35">
        <v>9.5</v>
      </c>
      <c r="L141" s="654" t="s">
        <v>73</v>
      </c>
      <c r="M141" s="655" t="s">
        <v>73</v>
      </c>
      <c r="N141" s="656" t="s">
        <v>73</v>
      </c>
      <c r="O141" s="657" t="s">
        <v>73</v>
      </c>
      <c r="P141" s="655" t="s">
        <v>73</v>
      </c>
      <c r="Q141" s="658" t="s">
        <v>73</v>
      </c>
      <c r="R141" s="658" t="s">
        <v>73</v>
      </c>
      <c r="S141" s="659" t="s">
        <v>73</v>
      </c>
      <c r="T141" s="38"/>
      <c r="U141" s="33">
        <v>28.2</v>
      </c>
      <c r="V141" s="39">
        <v>28.899000000000001</v>
      </c>
      <c r="W141" s="80">
        <v>8.02</v>
      </c>
      <c r="X141" s="80"/>
      <c r="Y141" s="33">
        <v>30.6</v>
      </c>
      <c r="Z141" s="39">
        <v>31.835999999999999</v>
      </c>
      <c r="AA141" s="40">
        <v>6.06</v>
      </c>
      <c r="AB141" s="37">
        <v>5.9660000000000002</v>
      </c>
      <c r="AC141" s="37">
        <f t="shared" si="26"/>
        <v>6.4714017052086499</v>
      </c>
      <c r="AD141" s="42">
        <v>15.9</v>
      </c>
      <c r="AE141" s="106" t="s">
        <v>73</v>
      </c>
      <c r="AF141" s="79" t="s">
        <v>73</v>
      </c>
      <c r="AG141" s="107" t="s">
        <v>73</v>
      </c>
      <c r="AH141" s="42">
        <v>2107.3845930895136</v>
      </c>
      <c r="AI141" s="43">
        <v>8.0517001541037434</v>
      </c>
      <c r="AJ141" s="44">
        <v>7.9931726032437327</v>
      </c>
      <c r="AK141" s="37">
        <v>428.82333140172886</v>
      </c>
      <c r="AL141" s="37">
        <v>1642.9311209430075</v>
      </c>
      <c r="AM141" s="37">
        <v>187.10900048009128</v>
      </c>
      <c r="AN141" s="37">
        <v>11.216273559239154</v>
      </c>
      <c r="AO141" s="37">
        <v>4.657815599788047</v>
      </c>
      <c r="AP141" s="37">
        <v>3.0866910585316942</v>
      </c>
      <c r="AQ141" s="45">
        <f t="shared" si="27"/>
        <v>1841.256394982338</v>
      </c>
      <c r="AR141" s="44">
        <v>0.129</v>
      </c>
      <c r="AS141" s="43">
        <v>13.955</v>
      </c>
      <c r="AT141" s="43">
        <v>0.14299999999999999</v>
      </c>
      <c r="AU141" s="43">
        <v>2.7120000000000002</v>
      </c>
      <c r="AV141" s="46">
        <v>2.141</v>
      </c>
      <c r="AW141" s="36" t="s">
        <v>73</v>
      </c>
      <c r="AX141" s="37" t="s">
        <v>73</v>
      </c>
      <c r="AY141" s="42" t="s">
        <v>73</v>
      </c>
      <c r="AZ141" s="37" t="s">
        <v>73</v>
      </c>
      <c r="BA141" s="37" t="s">
        <v>73</v>
      </c>
      <c r="BB141" s="37" t="s">
        <v>73</v>
      </c>
      <c r="BC141" s="114" t="s">
        <v>73</v>
      </c>
      <c r="BD141" s="37" t="s">
        <v>73</v>
      </c>
      <c r="BE141" s="37" t="s">
        <v>73</v>
      </c>
      <c r="BF141" s="37" t="s">
        <v>73</v>
      </c>
      <c r="BG141" s="37" t="s">
        <v>73</v>
      </c>
      <c r="BH141" s="42" t="s">
        <v>73</v>
      </c>
      <c r="BI141" s="37" t="s">
        <v>73</v>
      </c>
      <c r="BJ141" s="79" t="s">
        <v>73</v>
      </c>
      <c r="BK141" s="106" t="s">
        <v>73</v>
      </c>
      <c r="BL141" s="106" t="s">
        <v>73</v>
      </c>
      <c r="BM141" s="79" t="s">
        <v>73</v>
      </c>
      <c r="BN141" s="79" t="s">
        <v>73</v>
      </c>
      <c r="BO141" s="79" t="s">
        <v>73</v>
      </c>
      <c r="BP141" s="79" t="s">
        <v>73</v>
      </c>
      <c r="BQ141" s="106" t="s">
        <v>73</v>
      </c>
      <c r="BR141" s="79" t="s">
        <v>73</v>
      </c>
      <c r="BS141" s="79" t="s">
        <v>73</v>
      </c>
      <c r="BT141" s="79" t="s">
        <v>73</v>
      </c>
      <c r="BU141" s="107" t="s">
        <v>73</v>
      </c>
    </row>
    <row r="142" spans="1:73" customFormat="1" ht="14.25" customHeight="1" x14ac:dyDescent="0.45">
      <c r="A142" s="27">
        <v>2022</v>
      </c>
      <c r="B142" s="28">
        <v>11</v>
      </c>
      <c r="C142" s="28">
        <v>16</v>
      </c>
      <c r="D142" s="29">
        <v>0.64097222222222217</v>
      </c>
      <c r="E142" s="30">
        <v>46</v>
      </c>
      <c r="F142" s="31">
        <v>13.041</v>
      </c>
      <c r="G142" s="32">
        <v>100.66435</v>
      </c>
      <c r="H142" s="33">
        <v>19.899999999999999</v>
      </c>
      <c r="I142" s="28">
        <v>3</v>
      </c>
      <c r="J142" s="34" t="s">
        <v>74</v>
      </c>
      <c r="K142" s="35">
        <v>19</v>
      </c>
      <c r="L142" s="654" t="s">
        <v>73</v>
      </c>
      <c r="M142" s="655" t="s">
        <v>73</v>
      </c>
      <c r="N142" s="656" t="s">
        <v>73</v>
      </c>
      <c r="O142" s="657" t="s">
        <v>73</v>
      </c>
      <c r="P142" s="655" t="s">
        <v>73</v>
      </c>
      <c r="Q142" s="658" t="s">
        <v>73</v>
      </c>
      <c r="R142" s="658" t="s">
        <v>73</v>
      </c>
      <c r="S142" s="659" t="s">
        <v>73</v>
      </c>
      <c r="T142" s="38"/>
      <c r="U142" s="33">
        <v>28.4</v>
      </c>
      <c r="V142" s="39">
        <v>28.791</v>
      </c>
      <c r="W142" s="80">
        <v>8.06</v>
      </c>
      <c r="X142" s="80"/>
      <c r="Y142" s="33">
        <v>31</v>
      </c>
      <c r="Z142" s="39">
        <v>31.87</v>
      </c>
      <c r="AA142" s="40">
        <v>6.49</v>
      </c>
      <c r="AB142" s="37">
        <v>5.8369999999999997</v>
      </c>
      <c r="AC142" s="37">
        <f t="shared" si="26"/>
        <v>6.365325076606033</v>
      </c>
      <c r="AD142" s="42">
        <v>20.95</v>
      </c>
      <c r="AE142" s="106" t="s">
        <v>73</v>
      </c>
      <c r="AF142" s="79" t="s">
        <v>73</v>
      </c>
      <c r="AG142" s="107" t="s">
        <v>73</v>
      </c>
      <c r="AH142" s="42">
        <v>2093.4439267699954</v>
      </c>
      <c r="AI142" s="43">
        <v>8.0533575936357291</v>
      </c>
      <c r="AJ142" s="44">
        <v>7.9961069065294463</v>
      </c>
      <c r="AK142" s="37">
        <v>421.88855157484204</v>
      </c>
      <c r="AL142" s="37">
        <v>1629.9139607441393</v>
      </c>
      <c r="AM142" s="37">
        <v>186.42963387299847</v>
      </c>
      <c r="AN142" s="37">
        <v>11.061123297622256</v>
      </c>
      <c r="AO142" s="37">
        <v>4.6323371140365399</v>
      </c>
      <c r="AP142" s="37">
        <v>3.069341723212645</v>
      </c>
      <c r="AQ142" s="45">
        <f t="shared" si="27"/>
        <v>1827.4047179147601</v>
      </c>
      <c r="AR142" s="44">
        <v>9.7000000000000003E-2</v>
      </c>
      <c r="AS142" s="43">
        <v>14.347</v>
      </c>
      <c r="AT142" s="43">
        <v>7.0999999999999994E-2</v>
      </c>
      <c r="AU142" s="43">
        <v>5.782</v>
      </c>
      <c r="AV142" s="46">
        <v>2.427</v>
      </c>
      <c r="AW142" s="36" t="s">
        <v>73</v>
      </c>
      <c r="AX142" s="37" t="s">
        <v>73</v>
      </c>
      <c r="AY142" s="42" t="s">
        <v>73</v>
      </c>
      <c r="AZ142" s="37" t="s">
        <v>73</v>
      </c>
      <c r="BA142" s="37" t="s">
        <v>73</v>
      </c>
      <c r="BB142" s="37" t="s">
        <v>73</v>
      </c>
      <c r="BC142" s="114" t="s">
        <v>73</v>
      </c>
      <c r="BD142" s="37" t="s">
        <v>73</v>
      </c>
      <c r="BE142" s="37" t="s">
        <v>73</v>
      </c>
      <c r="BF142" s="37" t="s">
        <v>73</v>
      </c>
      <c r="BG142" s="37" t="s">
        <v>73</v>
      </c>
      <c r="BH142" s="42" t="s">
        <v>73</v>
      </c>
      <c r="BI142" s="37" t="s">
        <v>73</v>
      </c>
      <c r="BJ142" s="79" t="s">
        <v>73</v>
      </c>
      <c r="BK142" s="106" t="s">
        <v>73</v>
      </c>
      <c r="BL142" s="106" t="s">
        <v>73</v>
      </c>
      <c r="BM142" s="79" t="s">
        <v>73</v>
      </c>
      <c r="BN142" s="79" t="s">
        <v>73</v>
      </c>
      <c r="BO142" s="79" t="s">
        <v>73</v>
      </c>
      <c r="BP142" s="79" t="s">
        <v>73</v>
      </c>
      <c r="BQ142" s="106" t="s">
        <v>73</v>
      </c>
      <c r="BR142" s="79" t="s">
        <v>73</v>
      </c>
      <c r="BS142" s="79" t="s">
        <v>73</v>
      </c>
      <c r="BT142" s="79" t="s">
        <v>73</v>
      </c>
      <c r="BU142" s="107" t="s">
        <v>73</v>
      </c>
    </row>
    <row r="143" spans="1:73" customFormat="1" ht="14.25" customHeight="1" x14ac:dyDescent="0.45">
      <c r="A143" s="27">
        <v>2022</v>
      </c>
      <c r="B143" s="28">
        <v>11</v>
      </c>
      <c r="C143" s="28">
        <v>15</v>
      </c>
      <c r="D143" s="29">
        <v>0.4055555555555555</v>
      </c>
      <c r="E143" s="30">
        <v>47</v>
      </c>
      <c r="F143" s="31">
        <v>13.032170000000001</v>
      </c>
      <c r="G143" s="32">
        <v>100.80027</v>
      </c>
      <c r="H143" s="33">
        <v>25</v>
      </c>
      <c r="I143" s="28">
        <v>3</v>
      </c>
      <c r="J143" s="34" t="s">
        <v>72</v>
      </c>
      <c r="K143" s="35">
        <v>1</v>
      </c>
      <c r="L143" s="654" t="s">
        <v>73</v>
      </c>
      <c r="M143" s="655" t="s">
        <v>73</v>
      </c>
      <c r="N143" s="656" t="s">
        <v>73</v>
      </c>
      <c r="O143" s="657" t="s">
        <v>73</v>
      </c>
      <c r="P143" s="655" t="s">
        <v>73</v>
      </c>
      <c r="Q143" s="658" t="s">
        <v>73</v>
      </c>
      <c r="R143" s="658" t="s">
        <v>73</v>
      </c>
      <c r="S143" s="659" t="s">
        <v>73</v>
      </c>
      <c r="T143" s="38">
        <v>3.8</v>
      </c>
      <c r="U143" s="33">
        <v>30.3</v>
      </c>
      <c r="V143" s="39">
        <v>28.591999999999999</v>
      </c>
      <c r="W143" s="80">
        <v>8</v>
      </c>
      <c r="X143" s="80"/>
      <c r="Y143" s="33">
        <v>30.8</v>
      </c>
      <c r="Z143" s="39">
        <v>31.254000000000001</v>
      </c>
      <c r="AA143" s="40">
        <v>6.55</v>
      </c>
      <c r="AB143" s="37">
        <v>7.0990000000000002</v>
      </c>
      <c r="AC143" s="37">
        <f t="shared" si="26"/>
        <v>7.4030669781293055</v>
      </c>
      <c r="AD143" s="42">
        <v>8.15</v>
      </c>
      <c r="AE143" s="106">
        <v>0.13275024999999999</v>
      </c>
      <c r="AF143" s="79" t="s">
        <v>73</v>
      </c>
      <c r="AG143" s="107" t="s">
        <v>73</v>
      </c>
      <c r="AH143" s="42">
        <v>2088.3667830144022</v>
      </c>
      <c r="AI143" s="43">
        <v>8.0407376451837749</v>
      </c>
      <c r="AJ143" s="44">
        <v>7.9871524529094389</v>
      </c>
      <c r="AK143" s="37">
        <v>435.4979251771897</v>
      </c>
      <c r="AL143" s="37">
        <v>1642.532826274635</v>
      </c>
      <c r="AM143" s="37">
        <v>179.75019383349564</v>
      </c>
      <c r="AN143" s="37">
        <v>11.507427454802251</v>
      </c>
      <c r="AO143" s="37">
        <v>4.4980828493798262</v>
      </c>
      <c r="AP143" s="37">
        <v>2.9726572189480813</v>
      </c>
      <c r="AQ143" s="45">
        <f t="shared" si="27"/>
        <v>1833.7904475629327</v>
      </c>
      <c r="AR143" s="44">
        <v>0.161</v>
      </c>
      <c r="AS143" s="43">
        <v>11.997</v>
      </c>
      <c r="AT143" s="43">
        <v>0.28599999999999998</v>
      </c>
      <c r="AU143" s="43">
        <v>2.2130000000000001</v>
      </c>
      <c r="AV143" s="46">
        <v>2.2130000000000001</v>
      </c>
      <c r="AW143" s="36" t="s">
        <v>73</v>
      </c>
      <c r="AX143" s="37" t="s">
        <v>73</v>
      </c>
      <c r="AY143" s="42">
        <v>0.54747326172955824</v>
      </c>
      <c r="AZ143" s="37">
        <v>1.0125053743975019</v>
      </c>
      <c r="BA143" s="37">
        <v>16.013840137432382</v>
      </c>
      <c r="BB143" s="37">
        <v>5.9009548447303359</v>
      </c>
      <c r="BC143" s="114">
        <v>69.16</v>
      </c>
      <c r="BD143" s="37">
        <v>1399.965274038979</v>
      </c>
      <c r="BE143" s="37">
        <v>439.30136804356431</v>
      </c>
      <c r="BF143" s="37">
        <v>4.6125118451333407</v>
      </c>
      <c r="BG143" s="37">
        <v>0.67</v>
      </c>
      <c r="BH143" s="42">
        <v>1.141</v>
      </c>
      <c r="BI143" s="37">
        <v>23.436999999999998</v>
      </c>
      <c r="BJ143" s="79">
        <v>75.423500000000004</v>
      </c>
      <c r="BK143" s="104">
        <v>0.18452147917108247</v>
      </c>
      <c r="BL143" s="104">
        <v>22.327878420131206</v>
      </c>
      <c r="BM143" s="74">
        <v>82.975304129164812</v>
      </c>
      <c r="BN143" s="74">
        <v>34.189831246037329</v>
      </c>
      <c r="BO143" s="74">
        <v>136.98442900342658</v>
      </c>
      <c r="BP143" s="74">
        <v>162.82392524480434</v>
      </c>
      <c r="BQ143" s="104">
        <v>12.635888835374525</v>
      </c>
      <c r="BR143" s="74">
        <v>24.983421626495442</v>
      </c>
      <c r="BS143" s="74">
        <v>3.6772625108939851</v>
      </c>
      <c r="BT143" s="74">
        <v>6.9921713944969754</v>
      </c>
      <c r="BU143" s="105">
        <v>62.225927818951078</v>
      </c>
    </row>
    <row r="144" spans="1:73" customFormat="1" ht="14.25" customHeight="1" x14ac:dyDescent="0.45">
      <c r="A144" s="27">
        <v>2022</v>
      </c>
      <c r="B144" s="28">
        <v>11</v>
      </c>
      <c r="C144" s="28">
        <v>15</v>
      </c>
      <c r="D144" s="29">
        <v>0.4055555555555555</v>
      </c>
      <c r="E144" s="30">
        <v>47</v>
      </c>
      <c r="F144" s="31">
        <v>13.032170000000001</v>
      </c>
      <c r="G144" s="32">
        <v>100.80027</v>
      </c>
      <c r="H144" s="33">
        <v>25</v>
      </c>
      <c r="I144" s="28">
        <v>3</v>
      </c>
      <c r="J144" s="34" t="s">
        <v>75</v>
      </c>
      <c r="K144" s="35">
        <v>12.5</v>
      </c>
      <c r="L144" s="654" t="s">
        <v>73</v>
      </c>
      <c r="M144" s="655" t="s">
        <v>73</v>
      </c>
      <c r="N144" s="656" t="s">
        <v>73</v>
      </c>
      <c r="O144" s="657" t="s">
        <v>73</v>
      </c>
      <c r="P144" s="655" t="s">
        <v>73</v>
      </c>
      <c r="Q144" s="658" t="s">
        <v>73</v>
      </c>
      <c r="R144" s="658" t="s">
        <v>73</v>
      </c>
      <c r="S144" s="659" t="s">
        <v>73</v>
      </c>
      <c r="T144" s="38"/>
      <c r="U144" s="33">
        <v>29.4</v>
      </c>
      <c r="V144" s="39">
        <v>28.745000000000001</v>
      </c>
      <c r="W144" s="80">
        <v>8.06</v>
      </c>
      <c r="X144" s="80"/>
      <c r="Y144" s="33">
        <v>31</v>
      </c>
      <c r="Z144" s="39">
        <v>31.905999999999999</v>
      </c>
      <c r="AA144" s="40">
        <v>6.3599999999999994</v>
      </c>
      <c r="AB144" s="37">
        <v>6.8079999999999998</v>
      </c>
      <c r="AC144" s="37">
        <f t="shared" si="26"/>
        <v>7.1637778391885192</v>
      </c>
      <c r="AD144" s="42">
        <v>5.0999999999999996</v>
      </c>
      <c r="AE144" s="106" t="s">
        <v>73</v>
      </c>
      <c r="AF144" s="79" t="s">
        <v>73</v>
      </c>
      <c r="AG144" s="107" t="s">
        <v>73</v>
      </c>
      <c r="AH144" s="42">
        <v>2122.1455863053334</v>
      </c>
      <c r="AI144" s="43">
        <v>8.0299242498514349</v>
      </c>
      <c r="AJ144" s="44">
        <v>7.9737420604253932</v>
      </c>
      <c r="AK144" s="37">
        <v>455.79788586777624</v>
      </c>
      <c r="AL144" s="37">
        <v>1672.2996743162773</v>
      </c>
      <c r="AM144" s="37">
        <v>181.45844336851519</v>
      </c>
      <c r="AN144" s="37">
        <v>11.960978119004507</v>
      </c>
      <c r="AO144" s="37">
        <v>4.5107873658314306</v>
      </c>
      <c r="AP144" s="37">
        <v>2.9884361538429465</v>
      </c>
      <c r="AQ144" s="45">
        <f t="shared" si="27"/>
        <v>1865.719095803797</v>
      </c>
      <c r="AR144" s="44">
        <v>0.161</v>
      </c>
      <c r="AS144" s="43">
        <v>12.567</v>
      </c>
      <c r="AT144" s="43">
        <v>0.14299999999999999</v>
      </c>
      <c r="AU144" s="43">
        <v>1.9990000000000001</v>
      </c>
      <c r="AV144" s="46">
        <v>2.57</v>
      </c>
      <c r="AW144" s="36" t="s">
        <v>73</v>
      </c>
      <c r="AX144" s="37" t="s">
        <v>73</v>
      </c>
      <c r="AY144" s="42" t="s">
        <v>73</v>
      </c>
      <c r="AZ144" s="37" t="s">
        <v>73</v>
      </c>
      <c r="BA144" s="37" t="s">
        <v>73</v>
      </c>
      <c r="BB144" s="37" t="s">
        <v>73</v>
      </c>
      <c r="BC144" s="114" t="s">
        <v>73</v>
      </c>
      <c r="BD144" s="37" t="s">
        <v>73</v>
      </c>
      <c r="BE144" s="37" t="s">
        <v>73</v>
      </c>
      <c r="BF144" s="37" t="s">
        <v>73</v>
      </c>
      <c r="BG144" s="37" t="s">
        <v>73</v>
      </c>
      <c r="BH144" s="42" t="s">
        <v>73</v>
      </c>
      <c r="BI144" s="37" t="s">
        <v>73</v>
      </c>
      <c r="BJ144" s="79" t="s">
        <v>73</v>
      </c>
      <c r="BK144" s="106" t="s">
        <v>73</v>
      </c>
      <c r="BL144" s="106" t="s">
        <v>73</v>
      </c>
      <c r="BM144" s="79" t="s">
        <v>73</v>
      </c>
      <c r="BN144" s="79" t="s">
        <v>73</v>
      </c>
      <c r="BO144" s="79" t="s">
        <v>73</v>
      </c>
      <c r="BP144" s="79" t="s">
        <v>73</v>
      </c>
      <c r="BQ144" s="106" t="s">
        <v>73</v>
      </c>
      <c r="BR144" s="79" t="s">
        <v>73</v>
      </c>
      <c r="BS144" s="79" t="s">
        <v>73</v>
      </c>
      <c r="BT144" s="79" t="s">
        <v>73</v>
      </c>
      <c r="BU144" s="107" t="s">
        <v>73</v>
      </c>
    </row>
    <row r="145" spans="1:73" customFormat="1" ht="14.25" customHeight="1" x14ac:dyDescent="0.45">
      <c r="A145" s="27">
        <v>2022</v>
      </c>
      <c r="B145" s="28">
        <v>11</v>
      </c>
      <c r="C145" s="28">
        <v>15</v>
      </c>
      <c r="D145" s="29">
        <v>0.4055555555555555</v>
      </c>
      <c r="E145" s="30">
        <v>47</v>
      </c>
      <c r="F145" s="31">
        <v>13.032170000000001</v>
      </c>
      <c r="G145" s="32">
        <v>100.80027</v>
      </c>
      <c r="H145" s="33">
        <v>25</v>
      </c>
      <c r="I145" s="28">
        <v>3</v>
      </c>
      <c r="J145" s="34" t="s">
        <v>74</v>
      </c>
      <c r="K145" s="35">
        <v>24</v>
      </c>
      <c r="L145" s="654" t="s">
        <v>73</v>
      </c>
      <c r="M145" s="655" t="s">
        <v>73</v>
      </c>
      <c r="N145" s="656" t="s">
        <v>73</v>
      </c>
      <c r="O145" s="657" t="s">
        <v>73</v>
      </c>
      <c r="P145" s="655" t="s">
        <v>73</v>
      </c>
      <c r="Q145" s="658" t="s">
        <v>73</v>
      </c>
      <c r="R145" s="658" t="s">
        <v>73</v>
      </c>
      <c r="S145" s="659" t="s">
        <v>73</v>
      </c>
      <c r="T145" s="38"/>
      <c r="U145" s="33">
        <v>29.5</v>
      </c>
      <c r="V145" s="39">
        <v>28.756</v>
      </c>
      <c r="W145" s="80">
        <v>8.0399999999999991</v>
      </c>
      <c r="X145" s="80"/>
      <c r="Y145" s="33">
        <v>31.6</v>
      </c>
      <c r="Z145" s="39">
        <v>31.972000000000001</v>
      </c>
      <c r="AA145" s="40">
        <v>6.1449999999999996</v>
      </c>
      <c r="AB145" s="37">
        <v>6.7430000000000003</v>
      </c>
      <c r="AC145" s="37">
        <f t="shared" si="26"/>
        <v>7.1103283751639452</v>
      </c>
      <c r="AD145" s="42">
        <v>17.899999999999999</v>
      </c>
      <c r="AE145" s="106" t="s">
        <v>73</v>
      </c>
      <c r="AF145" s="79" t="s">
        <v>73</v>
      </c>
      <c r="AG145" s="107" t="s">
        <v>73</v>
      </c>
      <c r="AH145" s="42">
        <v>2101.5888417236679</v>
      </c>
      <c r="AI145" s="43">
        <v>8.0276732150537811</v>
      </c>
      <c r="AJ145" s="44">
        <v>7.9709663792531398</v>
      </c>
      <c r="AK145" s="37">
        <v>453.83930660233142</v>
      </c>
      <c r="AL145" s="37">
        <v>1656.5659959383904</v>
      </c>
      <c r="AM145" s="37">
        <v>179.10106508146055</v>
      </c>
      <c r="AN145" s="37">
        <v>11.902536865161752</v>
      </c>
      <c r="AO145" s="37">
        <v>4.4429928106620178</v>
      </c>
      <c r="AP145" s="37">
        <v>2.9445340553108821</v>
      </c>
      <c r="AQ145" s="45">
        <f t="shared" si="27"/>
        <v>1847.5695978850126</v>
      </c>
      <c r="AR145" s="44">
        <v>0.19400000000000001</v>
      </c>
      <c r="AS145" s="43">
        <v>13.314</v>
      </c>
      <c r="AT145" s="43">
        <v>0.214</v>
      </c>
      <c r="AU145" s="43">
        <v>2.7839999999999998</v>
      </c>
      <c r="AV145" s="46">
        <v>4.5679999999999996</v>
      </c>
      <c r="AW145" s="36" t="s">
        <v>73</v>
      </c>
      <c r="AX145" s="37" t="s">
        <v>73</v>
      </c>
      <c r="AY145" s="42" t="s">
        <v>73</v>
      </c>
      <c r="AZ145" s="37" t="s">
        <v>73</v>
      </c>
      <c r="BA145" s="37" t="s">
        <v>73</v>
      </c>
      <c r="BB145" s="37" t="s">
        <v>73</v>
      </c>
      <c r="BC145" s="114" t="s">
        <v>73</v>
      </c>
      <c r="BD145" s="37" t="s">
        <v>73</v>
      </c>
      <c r="BE145" s="37" t="s">
        <v>73</v>
      </c>
      <c r="BF145" s="37" t="s">
        <v>73</v>
      </c>
      <c r="BG145" s="37" t="s">
        <v>73</v>
      </c>
      <c r="BH145" s="42" t="s">
        <v>73</v>
      </c>
      <c r="BI145" s="37" t="s">
        <v>73</v>
      </c>
      <c r="BJ145" s="79" t="s">
        <v>73</v>
      </c>
      <c r="BK145" s="106" t="s">
        <v>73</v>
      </c>
      <c r="BL145" s="106" t="s">
        <v>73</v>
      </c>
      <c r="BM145" s="79" t="s">
        <v>73</v>
      </c>
      <c r="BN145" s="79" t="s">
        <v>73</v>
      </c>
      <c r="BO145" s="79" t="s">
        <v>73</v>
      </c>
      <c r="BP145" s="79" t="s">
        <v>73</v>
      </c>
      <c r="BQ145" s="106" t="s">
        <v>73</v>
      </c>
      <c r="BR145" s="79" t="s">
        <v>73</v>
      </c>
      <c r="BS145" s="79" t="s">
        <v>73</v>
      </c>
      <c r="BT145" s="79" t="s">
        <v>73</v>
      </c>
      <c r="BU145" s="107" t="s">
        <v>73</v>
      </c>
    </row>
    <row r="146" spans="1:73" customFormat="1" ht="14.25" customHeight="1" x14ac:dyDescent="0.45">
      <c r="A146" s="27">
        <v>2022</v>
      </c>
      <c r="B146" s="28">
        <v>11</v>
      </c>
      <c r="C146" s="28">
        <v>15</v>
      </c>
      <c r="D146" s="29">
        <v>0.50416666666666665</v>
      </c>
      <c r="E146" s="30">
        <v>48</v>
      </c>
      <c r="F146" s="31">
        <v>13.12731</v>
      </c>
      <c r="G146" s="32">
        <v>100.7988</v>
      </c>
      <c r="H146" s="33">
        <v>19.399999999999999</v>
      </c>
      <c r="I146" s="28">
        <v>3</v>
      </c>
      <c r="J146" s="34" t="s">
        <v>72</v>
      </c>
      <c r="K146" s="35">
        <v>1</v>
      </c>
      <c r="L146" s="654" t="s">
        <v>73</v>
      </c>
      <c r="M146" s="655" t="s">
        <v>73</v>
      </c>
      <c r="N146" s="656" t="s">
        <v>73</v>
      </c>
      <c r="O146" s="657" t="s">
        <v>73</v>
      </c>
      <c r="P146" s="655" t="s">
        <v>73</v>
      </c>
      <c r="Q146" s="658" t="s">
        <v>73</v>
      </c>
      <c r="R146" s="658" t="s">
        <v>73</v>
      </c>
      <c r="S146" s="659" t="s">
        <v>73</v>
      </c>
      <c r="T146" s="38">
        <v>3.8</v>
      </c>
      <c r="U146" s="33">
        <v>29.6</v>
      </c>
      <c r="V146" s="39">
        <v>29.041</v>
      </c>
      <c r="W146" s="80">
        <v>8.0500000000000007</v>
      </c>
      <c r="X146" s="80"/>
      <c r="Y146" s="33">
        <v>31</v>
      </c>
      <c r="Z146" s="39">
        <v>31.69</v>
      </c>
      <c r="AA146" s="40">
        <v>6.6099999999999994</v>
      </c>
      <c r="AB146" s="37">
        <v>6.9870000000000001</v>
      </c>
      <c r="AC146" s="37">
        <f t="shared" si="26"/>
        <v>7.3109694401177316</v>
      </c>
      <c r="AD146" s="42">
        <v>8.9</v>
      </c>
      <c r="AE146" s="106">
        <v>8.6197750000000004E-2</v>
      </c>
      <c r="AF146" s="79" t="s">
        <v>73</v>
      </c>
      <c r="AG146" s="107" t="s">
        <v>73</v>
      </c>
      <c r="AH146" s="42">
        <v>2098.1907862548824</v>
      </c>
      <c r="AI146" s="43">
        <v>8.0476252818022331</v>
      </c>
      <c r="AJ146" s="44">
        <v>7.987315002402303</v>
      </c>
      <c r="AK146" s="37">
        <v>434.90213021612607</v>
      </c>
      <c r="AL146" s="37">
        <v>1640.2421960709912</v>
      </c>
      <c r="AM146" s="37">
        <v>184.47944488698928</v>
      </c>
      <c r="AN146" s="37">
        <v>11.345657469243823</v>
      </c>
      <c r="AO146" s="37">
        <v>4.6050539013836529</v>
      </c>
      <c r="AP146" s="37">
        <v>3.0516071015346613</v>
      </c>
      <c r="AQ146" s="45">
        <f t="shared" si="27"/>
        <v>1836.0672984272244</v>
      </c>
      <c r="AR146" s="44">
        <v>9.7000000000000003E-2</v>
      </c>
      <c r="AS146" s="43">
        <v>12.709</v>
      </c>
      <c r="AT146" s="43">
        <v>0.214</v>
      </c>
      <c r="AU146" s="43">
        <v>2.4980000000000002</v>
      </c>
      <c r="AV146" s="46">
        <v>2.2839999999999998</v>
      </c>
      <c r="AW146" s="36" t="s">
        <v>73</v>
      </c>
      <c r="AX146" s="37" t="s">
        <v>73</v>
      </c>
      <c r="AY146" s="42" t="s">
        <v>73</v>
      </c>
      <c r="AZ146" s="37" t="s">
        <v>73</v>
      </c>
      <c r="BA146" s="37" t="s">
        <v>73</v>
      </c>
      <c r="BB146" s="37" t="s">
        <v>73</v>
      </c>
      <c r="BC146" s="114" t="s">
        <v>73</v>
      </c>
      <c r="BD146" s="37" t="s">
        <v>73</v>
      </c>
      <c r="BE146" s="37" t="s">
        <v>73</v>
      </c>
      <c r="BF146" s="37" t="s">
        <v>73</v>
      </c>
      <c r="BG146" s="37" t="s">
        <v>73</v>
      </c>
      <c r="BH146" s="42" t="s">
        <v>73</v>
      </c>
      <c r="BI146" s="37" t="s">
        <v>73</v>
      </c>
      <c r="BJ146" s="79" t="s">
        <v>73</v>
      </c>
      <c r="BK146" s="106" t="s">
        <v>73</v>
      </c>
      <c r="BL146" s="106" t="s">
        <v>73</v>
      </c>
      <c r="BM146" s="79" t="s">
        <v>73</v>
      </c>
      <c r="BN146" s="79" t="s">
        <v>73</v>
      </c>
      <c r="BO146" s="79" t="s">
        <v>73</v>
      </c>
      <c r="BP146" s="79" t="s">
        <v>73</v>
      </c>
      <c r="BQ146" s="106" t="s">
        <v>73</v>
      </c>
      <c r="BR146" s="79" t="s">
        <v>73</v>
      </c>
      <c r="BS146" s="79" t="s">
        <v>73</v>
      </c>
      <c r="BT146" s="79" t="s">
        <v>73</v>
      </c>
      <c r="BU146" s="107" t="s">
        <v>73</v>
      </c>
    </row>
    <row r="147" spans="1:73" customFormat="1" ht="14.25" customHeight="1" x14ac:dyDescent="0.45">
      <c r="A147" s="27">
        <v>2022</v>
      </c>
      <c r="B147" s="28">
        <v>11</v>
      </c>
      <c r="C147" s="28">
        <v>15</v>
      </c>
      <c r="D147" s="29">
        <v>0.50416666666666665</v>
      </c>
      <c r="E147" s="30">
        <v>48</v>
      </c>
      <c r="F147" s="31">
        <v>13.12731</v>
      </c>
      <c r="G147" s="32">
        <v>100.7988</v>
      </c>
      <c r="H147" s="33">
        <v>19.399999999999999</v>
      </c>
      <c r="I147" s="28">
        <v>3</v>
      </c>
      <c r="J147" s="34" t="s">
        <v>75</v>
      </c>
      <c r="K147" s="35">
        <v>9</v>
      </c>
      <c r="L147" s="654" t="s">
        <v>73</v>
      </c>
      <c r="M147" s="655" t="s">
        <v>73</v>
      </c>
      <c r="N147" s="656" t="s">
        <v>73</v>
      </c>
      <c r="O147" s="657" t="s">
        <v>73</v>
      </c>
      <c r="P147" s="655" t="s">
        <v>73</v>
      </c>
      <c r="Q147" s="658" t="s">
        <v>73</v>
      </c>
      <c r="R147" s="658" t="s">
        <v>73</v>
      </c>
      <c r="S147" s="659" t="s">
        <v>73</v>
      </c>
      <c r="T147" s="38"/>
      <c r="U147" s="33">
        <v>29.7</v>
      </c>
      <c r="V147" s="39">
        <v>28.814</v>
      </c>
      <c r="W147" s="80">
        <v>8.0500000000000007</v>
      </c>
      <c r="X147" s="80"/>
      <c r="Y147" s="33">
        <v>30.9</v>
      </c>
      <c r="Z147" s="39">
        <v>31.78</v>
      </c>
      <c r="AA147" s="40">
        <v>6.4499999999999993</v>
      </c>
      <c r="AB147" s="37">
        <v>6.8550000000000004</v>
      </c>
      <c r="AC147" s="37">
        <f t="shared" si="26"/>
        <v>7.2024259131755191</v>
      </c>
      <c r="AD147" s="42">
        <v>8.4499999999999993</v>
      </c>
      <c r="AE147" s="106" t="s">
        <v>73</v>
      </c>
      <c r="AF147" s="79" t="s">
        <v>73</v>
      </c>
      <c r="AG147" s="107" t="s">
        <v>73</v>
      </c>
      <c r="AH147" s="42">
        <v>2097.8742252865641</v>
      </c>
      <c r="AI147" s="43">
        <v>8.0397012351049728</v>
      </c>
      <c r="AJ147" s="44">
        <v>7.982551131554426</v>
      </c>
      <c r="AK147" s="37">
        <v>440.09673489298126</v>
      </c>
      <c r="AL147" s="37">
        <v>1645.6663621608111</v>
      </c>
      <c r="AM147" s="37">
        <v>182.07571579644912</v>
      </c>
      <c r="AN147" s="37">
        <v>11.537468445134511</v>
      </c>
      <c r="AO147" s="37">
        <v>4.5339411901299496</v>
      </c>
      <c r="AP147" s="37">
        <v>3.0032877589934759</v>
      </c>
      <c r="AQ147" s="45">
        <f t="shared" si="27"/>
        <v>1839.2795464023948</v>
      </c>
      <c r="AR147" s="44">
        <v>0.161</v>
      </c>
      <c r="AS147" s="43">
        <v>12.602</v>
      </c>
      <c r="AT147" s="43">
        <v>0.214</v>
      </c>
      <c r="AU147" s="43">
        <v>2.427</v>
      </c>
      <c r="AV147" s="46">
        <v>1.7130000000000001</v>
      </c>
      <c r="AW147" s="36" t="s">
        <v>73</v>
      </c>
      <c r="AX147" s="37" t="s">
        <v>73</v>
      </c>
      <c r="AY147" s="42" t="s">
        <v>73</v>
      </c>
      <c r="AZ147" s="37" t="s">
        <v>73</v>
      </c>
      <c r="BA147" s="37" t="s">
        <v>73</v>
      </c>
      <c r="BB147" s="37" t="s">
        <v>73</v>
      </c>
      <c r="BC147" s="114" t="s">
        <v>73</v>
      </c>
      <c r="BD147" s="37" t="s">
        <v>73</v>
      </c>
      <c r="BE147" s="37" t="s">
        <v>73</v>
      </c>
      <c r="BF147" s="37" t="s">
        <v>73</v>
      </c>
      <c r="BG147" s="37" t="s">
        <v>73</v>
      </c>
      <c r="BH147" s="42" t="s">
        <v>73</v>
      </c>
      <c r="BI147" s="37" t="s">
        <v>73</v>
      </c>
      <c r="BJ147" s="79" t="s">
        <v>73</v>
      </c>
      <c r="BK147" s="106" t="s">
        <v>73</v>
      </c>
      <c r="BL147" s="106" t="s">
        <v>73</v>
      </c>
      <c r="BM147" s="79" t="s">
        <v>73</v>
      </c>
      <c r="BN147" s="79" t="s">
        <v>73</v>
      </c>
      <c r="BO147" s="79" t="s">
        <v>73</v>
      </c>
      <c r="BP147" s="79" t="s">
        <v>73</v>
      </c>
      <c r="BQ147" s="106" t="s">
        <v>73</v>
      </c>
      <c r="BR147" s="79" t="s">
        <v>73</v>
      </c>
      <c r="BS147" s="79" t="s">
        <v>73</v>
      </c>
      <c r="BT147" s="79" t="s">
        <v>73</v>
      </c>
      <c r="BU147" s="107" t="s">
        <v>73</v>
      </c>
    </row>
    <row r="148" spans="1:73" customFormat="1" ht="14.25" customHeight="1" x14ac:dyDescent="0.45">
      <c r="A148" s="27">
        <v>2022</v>
      </c>
      <c r="B148" s="28">
        <v>11</v>
      </c>
      <c r="C148" s="28">
        <v>15</v>
      </c>
      <c r="D148" s="29">
        <v>0.50416666666666665</v>
      </c>
      <c r="E148" s="30">
        <v>48</v>
      </c>
      <c r="F148" s="31">
        <v>13.12731</v>
      </c>
      <c r="G148" s="32">
        <v>100.7988</v>
      </c>
      <c r="H148" s="33">
        <v>19.399999999999999</v>
      </c>
      <c r="I148" s="28">
        <v>3</v>
      </c>
      <c r="J148" s="34" t="s">
        <v>74</v>
      </c>
      <c r="K148" s="35">
        <v>18</v>
      </c>
      <c r="L148" s="654" t="s">
        <v>73</v>
      </c>
      <c r="M148" s="655" t="s">
        <v>73</v>
      </c>
      <c r="N148" s="656" t="s">
        <v>73</v>
      </c>
      <c r="O148" s="657" t="s">
        <v>73</v>
      </c>
      <c r="P148" s="655" t="s">
        <v>73</v>
      </c>
      <c r="Q148" s="658" t="s">
        <v>73</v>
      </c>
      <c r="R148" s="658" t="s">
        <v>73</v>
      </c>
      <c r="S148" s="659" t="s">
        <v>73</v>
      </c>
      <c r="T148" s="38"/>
      <c r="U148" s="33">
        <v>29.5</v>
      </c>
      <c r="V148" s="39">
        <v>28.812000000000001</v>
      </c>
      <c r="W148" s="80">
        <v>8.0500000000000007</v>
      </c>
      <c r="X148" s="80"/>
      <c r="Y148" s="33">
        <v>31.5</v>
      </c>
      <c r="Z148" s="39">
        <v>31.834</v>
      </c>
      <c r="AA148" s="40">
        <v>5.9749999999999996</v>
      </c>
      <c r="AB148" s="37">
        <v>6.6929999999999996</v>
      </c>
      <c r="AC148" s="37">
        <f t="shared" si="26"/>
        <v>7.0692134028373488</v>
      </c>
      <c r="AD148" s="42">
        <v>8.6</v>
      </c>
      <c r="AE148" s="106" t="s">
        <v>73</v>
      </c>
      <c r="AF148" s="79" t="s">
        <v>73</v>
      </c>
      <c r="AG148" s="107" t="s">
        <v>73</v>
      </c>
      <c r="AH148" s="42">
        <v>2102.2305422835398</v>
      </c>
      <c r="AI148" s="43">
        <v>8.0300997325013341</v>
      </c>
      <c r="AJ148" s="44">
        <v>7.9727492267469691</v>
      </c>
      <c r="AK148" s="37">
        <v>452.63030680150933</v>
      </c>
      <c r="AL148" s="37">
        <v>1656.4966742505326</v>
      </c>
      <c r="AM148" s="37">
        <v>179.51466411653817</v>
      </c>
      <c r="AN148" s="37">
        <v>11.863384076450309</v>
      </c>
      <c r="AO148" s="37">
        <v>4.4627319382421824</v>
      </c>
      <c r="AP148" s="37">
        <v>2.9568383915296708</v>
      </c>
      <c r="AQ148" s="45">
        <f t="shared" si="27"/>
        <v>1847.874722443521</v>
      </c>
      <c r="AR148" s="44">
        <v>0.161</v>
      </c>
      <c r="AS148" s="43">
        <v>13.314</v>
      </c>
      <c r="AT148" s="43">
        <v>0.214</v>
      </c>
      <c r="AU148" s="43">
        <v>2.7839999999999998</v>
      </c>
      <c r="AV148" s="46">
        <v>1.7130000000000001</v>
      </c>
      <c r="AW148" s="36" t="s">
        <v>73</v>
      </c>
      <c r="AX148" s="37" t="s">
        <v>73</v>
      </c>
      <c r="AY148" s="42" t="s">
        <v>73</v>
      </c>
      <c r="AZ148" s="37" t="s">
        <v>73</v>
      </c>
      <c r="BA148" s="37" t="s">
        <v>73</v>
      </c>
      <c r="BB148" s="37" t="s">
        <v>73</v>
      </c>
      <c r="BC148" s="114" t="s">
        <v>73</v>
      </c>
      <c r="BD148" s="37" t="s">
        <v>73</v>
      </c>
      <c r="BE148" s="37" t="s">
        <v>73</v>
      </c>
      <c r="BF148" s="37" t="s">
        <v>73</v>
      </c>
      <c r="BG148" s="37" t="s">
        <v>73</v>
      </c>
      <c r="BH148" s="42" t="s">
        <v>73</v>
      </c>
      <c r="BI148" s="37" t="s">
        <v>73</v>
      </c>
      <c r="BJ148" s="79" t="s">
        <v>73</v>
      </c>
      <c r="BK148" s="106" t="s">
        <v>73</v>
      </c>
      <c r="BL148" s="106" t="s">
        <v>73</v>
      </c>
      <c r="BM148" s="79" t="s">
        <v>73</v>
      </c>
      <c r="BN148" s="79" t="s">
        <v>73</v>
      </c>
      <c r="BO148" s="79" t="s">
        <v>73</v>
      </c>
      <c r="BP148" s="79" t="s">
        <v>73</v>
      </c>
      <c r="BQ148" s="106" t="s">
        <v>73</v>
      </c>
      <c r="BR148" s="79" t="s">
        <v>73</v>
      </c>
      <c r="BS148" s="79" t="s">
        <v>73</v>
      </c>
      <c r="BT148" s="79" t="s">
        <v>73</v>
      </c>
      <c r="BU148" s="107" t="s">
        <v>73</v>
      </c>
    </row>
    <row r="149" spans="1:73" customFormat="1" ht="14.25" customHeight="1" x14ac:dyDescent="0.45">
      <c r="A149" s="27">
        <v>2022</v>
      </c>
      <c r="B149" s="28">
        <v>11</v>
      </c>
      <c r="C149" s="28">
        <v>15</v>
      </c>
      <c r="D149" s="29">
        <v>0.56111111111111112</v>
      </c>
      <c r="E149" s="30">
        <v>49</v>
      </c>
      <c r="F149" s="31">
        <v>13.2334</v>
      </c>
      <c r="G149" s="32">
        <v>100.79986</v>
      </c>
      <c r="H149" s="33">
        <v>22.7</v>
      </c>
      <c r="I149" s="28">
        <v>3</v>
      </c>
      <c r="J149" s="34" t="s">
        <v>72</v>
      </c>
      <c r="K149" s="35">
        <v>1</v>
      </c>
      <c r="L149" s="654" t="s">
        <v>73</v>
      </c>
      <c r="M149" s="655" t="s">
        <v>73</v>
      </c>
      <c r="N149" s="656" t="s">
        <v>73</v>
      </c>
      <c r="O149" s="657" t="s">
        <v>73</v>
      </c>
      <c r="P149" s="655" t="s">
        <v>73</v>
      </c>
      <c r="Q149" s="658" t="s">
        <v>73</v>
      </c>
      <c r="R149" s="658" t="s">
        <v>73</v>
      </c>
      <c r="S149" s="659" t="s">
        <v>73</v>
      </c>
      <c r="T149" s="38">
        <v>4.7</v>
      </c>
      <c r="U149" s="33">
        <v>30.2</v>
      </c>
      <c r="V149" s="39">
        <v>29.033000000000001</v>
      </c>
      <c r="W149" s="80">
        <v>8.0399999999999991</v>
      </c>
      <c r="X149" s="80"/>
      <c r="Y149" s="33">
        <v>30.9</v>
      </c>
      <c r="Z149" s="39">
        <v>31.501000000000001</v>
      </c>
      <c r="AA149" s="40">
        <v>6.6</v>
      </c>
      <c r="AB149" s="37">
        <v>7.1319999999999997</v>
      </c>
      <c r="AC149" s="37">
        <f t="shared" si="26"/>
        <v>7.430202859864858</v>
      </c>
      <c r="AD149" s="42">
        <v>6.1</v>
      </c>
      <c r="AE149" s="106">
        <v>8.2014249999999997E-2</v>
      </c>
      <c r="AF149" s="79" t="s">
        <v>73</v>
      </c>
      <c r="AG149" s="107" t="s">
        <v>73</v>
      </c>
      <c r="AH149" s="42">
        <v>2095.2685619816934</v>
      </c>
      <c r="AI149" s="43">
        <v>8.0433195707197189</v>
      </c>
      <c r="AJ149" s="44">
        <v>7.9831673089643305</v>
      </c>
      <c r="AK149" s="37">
        <v>440.28679684700847</v>
      </c>
      <c r="AL149" s="37">
        <v>1643.3406966782848</v>
      </c>
      <c r="AM149" s="37">
        <v>182.1665358387028</v>
      </c>
      <c r="AN149" s="37">
        <v>11.499188311414523</v>
      </c>
      <c r="AO149" s="37">
        <v>4.5545524466602973</v>
      </c>
      <c r="AP149" s="37">
        <v>3.0164414505816279</v>
      </c>
      <c r="AQ149" s="45">
        <f t="shared" si="27"/>
        <v>1837.0064208284023</v>
      </c>
      <c r="AR149" s="44">
        <v>0.129</v>
      </c>
      <c r="AS149" s="43">
        <v>8.01</v>
      </c>
      <c r="AT149" s="43">
        <v>0.14299999999999999</v>
      </c>
      <c r="AU149" s="43">
        <v>2.9260000000000002</v>
      </c>
      <c r="AV149" s="46">
        <v>1.9990000000000001</v>
      </c>
      <c r="AW149" s="36" t="s">
        <v>73</v>
      </c>
      <c r="AX149" s="37" t="s">
        <v>73</v>
      </c>
      <c r="AY149" s="42" t="s">
        <v>73</v>
      </c>
      <c r="AZ149" s="37" t="s">
        <v>73</v>
      </c>
      <c r="BA149" s="37" t="s">
        <v>73</v>
      </c>
      <c r="BB149" s="37" t="s">
        <v>73</v>
      </c>
      <c r="BC149" s="114" t="s">
        <v>73</v>
      </c>
      <c r="BD149" s="37" t="s">
        <v>73</v>
      </c>
      <c r="BE149" s="37" t="s">
        <v>73</v>
      </c>
      <c r="BF149" s="37" t="s">
        <v>73</v>
      </c>
      <c r="BG149" s="37" t="s">
        <v>73</v>
      </c>
      <c r="BH149" s="42" t="s">
        <v>73</v>
      </c>
      <c r="BI149" s="37" t="s">
        <v>73</v>
      </c>
      <c r="BJ149" s="79" t="s">
        <v>73</v>
      </c>
      <c r="BK149" s="106" t="s">
        <v>73</v>
      </c>
      <c r="BL149" s="106" t="s">
        <v>73</v>
      </c>
      <c r="BM149" s="79" t="s">
        <v>73</v>
      </c>
      <c r="BN149" s="79" t="s">
        <v>73</v>
      </c>
      <c r="BO149" s="79" t="s">
        <v>73</v>
      </c>
      <c r="BP149" s="79" t="s">
        <v>73</v>
      </c>
      <c r="BQ149" s="106" t="s">
        <v>73</v>
      </c>
      <c r="BR149" s="79" t="s">
        <v>73</v>
      </c>
      <c r="BS149" s="79" t="s">
        <v>73</v>
      </c>
      <c r="BT149" s="79" t="s">
        <v>73</v>
      </c>
      <c r="BU149" s="107" t="s">
        <v>73</v>
      </c>
    </row>
    <row r="150" spans="1:73" customFormat="1" ht="14.25" customHeight="1" x14ac:dyDescent="0.45">
      <c r="A150" s="27">
        <v>2022</v>
      </c>
      <c r="B150" s="28">
        <v>11</v>
      </c>
      <c r="C150" s="28">
        <v>15</v>
      </c>
      <c r="D150" s="29">
        <v>0.56111111111111112</v>
      </c>
      <c r="E150" s="30">
        <v>49</v>
      </c>
      <c r="F150" s="31">
        <v>13.2334</v>
      </c>
      <c r="G150" s="32">
        <v>100.79986</v>
      </c>
      <c r="H150" s="33">
        <v>22.7</v>
      </c>
      <c r="I150" s="28">
        <v>3</v>
      </c>
      <c r="J150" s="34" t="s">
        <v>75</v>
      </c>
      <c r="K150" s="35">
        <v>10.5</v>
      </c>
      <c r="L150" s="654" t="s">
        <v>73</v>
      </c>
      <c r="M150" s="655" t="s">
        <v>73</v>
      </c>
      <c r="N150" s="656" t="s">
        <v>73</v>
      </c>
      <c r="O150" s="657" t="s">
        <v>73</v>
      </c>
      <c r="P150" s="655" t="s">
        <v>73</v>
      </c>
      <c r="Q150" s="658" t="s">
        <v>73</v>
      </c>
      <c r="R150" s="658" t="s">
        <v>73</v>
      </c>
      <c r="S150" s="659" t="s">
        <v>73</v>
      </c>
      <c r="T150" s="38"/>
      <c r="U150" s="33">
        <v>29.7</v>
      </c>
      <c r="V150" s="39">
        <v>28.704000000000001</v>
      </c>
      <c r="W150" s="80">
        <v>8.0299999999999994</v>
      </c>
      <c r="X150" s="80"/>
      <c r="Y150" s="33">
        <v>31.3</v>
      </c>
      <c r="Z150" s="39">
        <v>31.835999999999999</v>
      </c>
      <c r="AA150" s="40">
        <v>6.6050000000000004</v>
      </c>
      <c r="AB150" s="37">
        <v>6.617</v>
      </c>
      <c r="AC150" s="37">
        <f t="shared" si="26"/>
        <v>7.006718644900924</v>
      </c>
      <c r="AD150" s="42">
        <v>9.5500000000000007</v>
      </c>
      <c r="AE150" s="106" t="s">
        <v>73</v>
      </c>
      <c r="AF150" s="79" t="s">
        <v>73</v>
      </c>
      <c r="AG150" s="107" t="s">
        <v>73</v>
      </c>
      <c r="AH150" s="42">
        <v>2104.2279368597724</v>
      </c>
      <c r="AI150" s="43">
        <v>8.0403842532673178</v>
      </c>
      <c r="AJ150" s="44">
        <v>7.9848057665443735</v>
      </c>
      <c r="AK150" s="37">
        <v>438.47089566339832</v>
      </c>
      <c r="AL150" s="37">
        <v>1649.7915340389088</v>
      </c>
      <c r="AM150" s="37">
        <v>183.02488144073871</v>
      </c>
      <c r="AN150" s="37">
        <v>11.521493071449353</v>
      </c>
      <c r="AO150" s="37">
        <v>4.5531496592337275</v>
      </c>
      <c r="AP150" s="37">
        <v>3.0154533751740047</v>
      </c>
      <c r="AQ150" s="45">
        <f t="shared" si="27"/>
        <v>1844.3379085510969</v>
      </c>
      <c r="AR150" s="44">
        <v>0.19400000000000001</v>
      </c>
      <c r="AS150" s="43">
        <v>10.68</v>
      </c>
      <c r="AT150" s="43">
        <v>0.14299999999999999</v>
      </c>
      <c r="AU150" s="43">
        <v>2.641</v>
      </c>
      <c r="AV150" s="46">
        <v>1.4990000000000001</v>
      </c>
      <c r="AW150" s="36" t="s">
        <v>73</v>
      </c>
      <c r="AX150" s="37" t="s">
        <v>73</v>
      </c>
      <c r="AY150" s="42" t="s">
        <v>73</v>
      </c>
      <c r="AZ150" s="37" t="s">
        <v>73</v>
      </c>
      <c r="BA150" s="37" t="s">
        <v>73</v>
      </c>
      <c r="BB150" s="37" t="s">
        <v>73</v>
      </c>
      <c r="BC150" s="114" t="s">
        <v>73</v>
      </c>
      <c r="BD150" s="37" t="s">
        <v>73</v>
      </c>
      <c r="BE150" s="37" t="s">
        <v>73</v>
      </c>
      <c r="BF150" s="37" t="s">
        <v>73</v>
      </c>
      <c r="BG150" s="37" t="s">
        <v>73</v>
      </c>
      <c r="BH150" s="42" t="s">
        <v>73</v>
      </c>
      <c r="BI150" s="37" t="s">
        <v>73</v>
      </c>
      <c r="BJ150" s="79" t="s">
        <v>73</v>
      </c>
      <c r="BK150" s="106" t="s">
        <v>73</v>
      </c>
      <c r="BL150" s="106" t="s">
        <v>73</v>
      </c>
      <c r="BM150" s="79" t="s">
        <v>73</v>
      </c>
      <c r="BN150" s="79" t="s">
        <v>73</v>
      </c>
      <c r="BO150" s="79" t="s">
        <v>73</v>
      </c>
      <c r="BP150" s="79" t="s">
        <v>73</v>
      </c>
      <c r="BQ150" s="106" t="s">
        <v>73</v>
      </c>
      <c r="BR150" s="79" t="s">
        <v>73</v>
      </c>
      <c r="BS150" s="79" t="s">
        <v>73</v>
      </c>
      <c r="BT150" s="79" t="s">
        <v>73</v>
      </c>
      <c r="BU150" s="107" t="s">
        <v>73</v>
      </c>
    </row>
    <row r="151" spans="1:73" customFormat="1" ht="14.25" customHeight="1" x14ac:dyDescent="0.45">
      <c r="A151" s="27">
        <v>2022</v>
      </c>
      <c r="B151" s="28">
        <v>11</v>
      </c>
      <c r="C151" s="28">
        <v>15</v>
      </c>
      <c r="D151" s="29">
        <v>0.56111111111111112</v>
      </c>
      <c r="E151" s="30">
        <v>49</v>
      </c>
      <c r="F151" s="31">
        <v>13.2334</v>
      </c>
      <c r="G151" s="32">
        <v>100.79986</v>
      </c>
      <c r="H151" s="33">
        <v>22.7</v>
      </c>
      <c r="I151" s="28">
        <v>3</v>
      </c>
      <c r="J151" s="34" t="s">
        <v>74</v>
      </c>
      <c r="K151" s="35">
        <v>21</v>
      </c>
      <c r="L151" s="654" t="s">
        <v>73</v>
      </c>
      <c r="M151" s="655" t="s">
        <v>73</v>
      </c>
      <c r="N151" s="656" t="s">
        <v>73</v>
      </c>
      <c r="O151" s="657" t="s">
        <v>73</v>
      </c>
      <c r="P151" s="655" t="s">
        <v>73</v>
      </c>
      <c r="Q151" s="658" t="s">
        <v>73</v>
      </c>
      <c r="R151" s="658" t="s">
        <v>73</v>
      </c>
      <c r="S151" s="659" t="s">
        <v>73</v>
      </c>
      <c r="T151" s="38"/>
      <c r="U151" s="33">
        <v>29.6</v>
      </c>
      <c r="V151" s="39">
        <v>28.701000000000001</v>
      </c>
      <c r="W151" s="80">
        <v>8.0299999999999994</v>
      </c>
      <c r="X151" s="80"/>
      <c r="Y151" s="33">
        <v>31</v>
      </c>
      <c r="Z151" s="39">
        <v>31.890999999999998</v>
      </c>
      <c r="AA151" s="40">
        <v>6.625</v>
      </c>
      <c r="AB151" s="37">
        <v>6.391</v>
      </c>
      <c r="AC151" s="37">
        <f t="shared" si="26"/>
        <v>6.8208789699847125</v>
      </c>
      <c r="AD151" s="42">
        <v>7.75</v>
      </c>
      <c r="AE151" s="106" t="s">
        <v>73</v>
      </c>
      <c r="AF151" s="79" t="s">
        <v>73</v>
      </c>
      <c r="AG151" s="107" t="s">
        <v>73</v>
      </c>
      <c r="AH151" s="42">
        <v>2132.3275134878118</v>
      </c>
      <c r="AI151" s="43">
        <v>8.0283774566112456</v>
      </c>
      <c r="AJ151" s="44">
        <v>7.9725685366143386</v>
      </c>
      <c r="AK151" s="37">
        <v>459.29497863451826</v>
      </c>
      <c r="AL151" s="37">
        <v>1682.1266379529816</v>
      </c>
      <c r="AM151" s="37">
        <v>181.77768138960974</v>
      </c>
      <c r="AN151" s="37">
        <v>12.06619328596387</v>
      </c>
      <c r="AO151" s="37">
        <v>4.5136379466255594</v>
      </c>
      <c r="AP151" s="37">
        <v>2.9900587418929963</v>
      </c>
      <c r="AQ151" s="45">
        <f t="shared" si="27"/>
        <v>1875.9705126285553</v>
      </c>
      <c r="AR151" s="44">
        <v>0.129</v>
      </c>
      <c r="AS151" s="43">
        <v>14.169</v>
      </c>
      <c r="AT151" s="43">
        <v>0.214</v>
      </c>
      <c r="AU151" s="43">
        <v>4.4969999999999999</v>
      </c>
      <c r="AV151" s="46">
        <v>1.784</v>
      </c>
      <c r="AW151" s="36" t="s">
        <v>73</v>
      </c>
      <c r="AX151" s="37" t="s">
        <v>73</v>
      </c>
      <c r="AY151" s="42" t="s">
        <v>73</v>
      </c>
      <c r="AZ151" s="37" t="s">
        <v>73</v>
      </c>
      <c r="BA151" s="37" t="s">
        <v>73</v>
      </c>
      <c r="BB151" s="37" t="s">
        <v>73</v>
      </c>
      <c r="BC151" s="114" t="s">
        <v>73</v>
      </c>
      <c r="BD151" s="37" t="s">
        <v>73</v>
      </c>
      <c r="BE151" s="37" t="s">
        <v>73</v>
      </c>
      <c r="BF151" s="37" t="s">
        <v>73</v>
      </c>
      <c r="BG151" s="37" t="s">
        <v>73</v>
      </c>
      <c r="BH151" s="42" t="s">
        <v>73</v>
      </c>
      <c r="BI151" s="37" t="s">
        <v>73</v>
      </c>
      <c r="BJ151" s="79" t="s">
        <v>73</v>
      </c>
      <c r="BK151" s="106" t="s">
        <v>73</v>
      </c>
      <c r="BL151" s="106" t="s">
        <v>73</v>
      </c>
      <c r="BM151" s="79" t="s">
        <v>73</v>
      </c>
      <c r="BN151" s="79" t="s">
        <v>73</v>
      </c>
      <c r="BO151" s="79" t="s">
        <v>73</v>
      </c>
      <c r="BP151" s="79" t="s">
        <v>73</v>
      </c>
      <c r="BQ151" s="106" t="s">
        <v>73</v>
      </c>
      <c r="BR151" s="79" t="s">
        <v>73</v>
      </c>
      <c r="BS151" s="79" t="s">
        <v>73</v>
      </c>
      <c r="BT151" s="79" t="s">
        <v>73</v>
      </c>
      <c r="BU151" s="107" t="s">
        <v>73</v>
      </c>
    </row>
    <row r="152" spans="1:73" customFormat="1" ht="14.25" customHeight="1" x14ac:dyDescent="0.45">
      <c r="A152" s="27">
        <v>2022</v>
      </c>
      <c r="B152" s="28">
        <v>11</v>
      </c>
      <c r="C152" s="28">
        <v>15</v>
      </c>
      <c r="D152" s="29">
        <v>0.59930555555555554</v>
      </c>
      <c r="E152" s="30">
        <v>50</v>
      </c>
      <c r="F152" s="31">
        <v>13.280749999999999</v>
      </c>
      <c r="G152" s="32">
        <v>100.80074</v>
      </c>
      <c r="H152" s="33">
        <v>20.8</v>
      </c>
      <c r="I152" s="28">
        <v>3</v>
      </c>
      <c r="J152" s="34" t="s">
        <v>72</v>
      </c>
      <c r="K152" s="35">
        <v>1</v>
      </c>
      <c r="L152" s="654" t="s">
        <v>73</v>
      </c>
      <c r="M152" s="655" t="s">
        <v>73</v>
      </c>
      <c r="N152" s="656" t="s">
        <v>73</v>
      </c>
      <c r="O152" s="657" t="s">
        <v>73</v>
      </c>
      <c r="P152" s="655" t="s">
        <v>73</v>
      </c>
      <c r="Q152" s="658" t="s">
        <v>73</v>
      </c>
      <c r="R152" s="658" t="s">
        <v>73</v>
      </c>
      <c r="S152" s="659" t="s">
        <v>73</v>
      </c>
      <c r="T152" s="38">
        <v>4.7</v>
      </c>
      <c r="U152" s="33">
        <v>29.4</v>
      </c>
      <c r="V152" s="39"/>
      <c r="W152" s="80">
        <v>8.0500000000000007</v>
      </c>
      <c r="X152" s="80"/>
      <c r="Y152" s="33">
        <v>30.6</v>
      </c>
      <c r="Z152" s="39"/>
      <c r="AA152" s="40"/>
      <c r="AB152" s="37" t="s">
        <v>73</v>
      </c>
      <c r="AC152" s="37" t="s">
        <v>73</v>
      </c>
      <c r="AD152" s="42" t="s">
        <v>73</v>
      </c>
      <c r="AE152" s="106" t="s">
        <v>73</v>
      </c>
      <c r="AF152" s="79" t="s">
        <v>73</v>
      </c>
      <c r="AG152" s="107" t="s">
        <v>73</v>
      </c>
      <c r="AH152" s="42" t="s">
        <v>73</v>
      </c>
      <c r="AI152" s="43" t="s">
        <v>73</v>
      </c>
      <c r="AJ152" s="44" t="s">
        <v>73</v>
      </c>
      <c r="AK152" s="37" t="s">
        <v>73</v>
      </c>
      <c r="AL152" s="37" t="s">
        <v>73</v>
      </c>
      <c r="AM152" s="37" t="s">
        <v>73</v>
      </c>
      <c r="AN152" s="37" t="s">
        <v>73</v>
      </c>
      <c r="AO152" s="37" t="s">
        <v>73</v>
      </c>
      <c r="AP152" s="37" t="s">
        <v>73</v>
      </c>
      <c r="AQ152" s="45" t="s">
        <v>73</v>
      </c>
      <c r="AR152" s="44" t="s">
        <v>73</v>
      </c>
      <c r="AS152" s="43" t="s">
        <v>73</v>
      </c>
      <c r="AT152" s="43" t="s">
        <v>73</v>
      </c>
      <c r="AU152" s="43" t="s">
        <v>73</v>
      </c>
      <c r="AV152" s="46" t="s">
        <v>73</v>
      </c>
      <c r="AW152" s="36" t="s">
        <v>73</v>
      </c>
      <c r="AX152" s="37" t="s">
        <v>73</v>
      </c>
      <c r="AY152" s="42" t="s">
        <v>73</v>
      </c>
      <c r="AZ152" s="37" t="s">
        <v>73</v>
      </c>
      <c r="BA152" s="37" t="s">
        <v>73</v>
      </c>
      <c r="BB152" s="37" t="s">
        <v>73</v>
      </c>
      <c r="BC152" s="114" t="s">
        <v>73</v>
      </c>
      <c r="BD152" s="37" t="s">
        <v>73</v>
      </c>
      <c r="BE152" s="37" t="s">
        <v>73</v>
      </c>
      <c r="BF152" s="37" t="s">
        <v>73</v>
      </c>
      <c r="BG152" s="37" t="s">
        <v>73</v>
      </c>
      <c r="BH152" s="42" t="s">
        <v>73</v>
      </c>
      <c r="BI152" s="37" t="s">
        <v>73</v>
      </c>
      <c r="BJ152" s="79" t="s">
        <v>73</v>
      </c>
      <c r="BK152" s="106" t="s">
        <v>73</v>
      </c>
      <c r="BL152" s="106" t="s">
        <v>73</v>
      </c>
      <c r="BM152" s="79" t="s">
        <v>73</v>
      </c>
      <c r="BN152" s="79" t="s">
        <v>73</v>
      </c>
      <c r="BO152" s="79" t="s">
        <v>73</v>
      </c>
      <c r="BP152" s="79" t="s">
        <v>73</v>
      </c>
      <c r="BQ152" s="106" t="s">
        <v>73</v>
      </c>
      <c r="BR152" s="79" t="s">
        <v>73</v>
      </c>
      <c r="BS152" s="79" t="s">
        <v>73</v>
      </c>
      <c r="BT152" s="79" t="s">
        <v>73</v>
      </c>
      <c r="BU152" s="107" t="s">
        <v>73</v>
      </c>
    </row>
    <row r="153" spans="1:73" customFormat="1" ht="14.25" customHeight="1" x14ac:dyDescent="0.45">
      <c r="A153" s="27">
        <v>2022</v>
      </c>
      <c r="B153" s="28">
        <v>11</v>
      </c>
      <c r="C153" s="28">
        <v>15</v>
      </c>
      <c r="D153" s="29">
        <v>0.59930555555555554</v>
      </c>
      <c r="E153" s="30">
        <v>50</v>
      </c>
      <c r="F153" s="31">
        <v>13.280749999999999</v>
      </c>
      <c r="G153" s="32">
        <v>100.80074</v>
      </c>
      <c r="H153" s="33">
        <v>20.8</v>
      </c>
      <c r="I153" s="28">
        <v>3</v>
      </c>
      <c r="J153" s="34" t="s">
        <v>75</v>
      </c>
      <c r="K153" s="35">
        <v>9.5</v>
      </c>
      <c r="L153" s="654" t="s">
        <v>73</v>
      </c>
      <c r="M153" s="655" t="s">
        <v>73</v>
      </c>
      <c r="N153" s="656" t="s">
        <v>73</v>
      </c>
      <c r="O153" s="657" t="s">
        <v>73</v>
      </c>
      <c r="P153" s="655" t="s">
        <v>73</v>
      </c>
      <c r="Q153" s="658" t="s">
        <v>73</v>
      </c>
      <c r="R153" s="658" t="s">
        <v>73</v>
      </c>
      <c r="S153" s="659" t="s">
        <v>73</v>
      </c>
      <c r="T153" s="38"/>
      <c r="U153" s="33">
        <v>29</v>
      </c>
      <c r="V153" s="39"/>
      <c r="W153" s="80">
        <v>8.0399999999999991</v>
      </c>
      <c r="X153" s="80"/>
      <c r="Y153" s="33">
        <v>30.4</v>
      </c>
      <c r="Z153" s="39"/>
      <c r="AA153" s="40"/>
      <c r="AB153" s="37" t="s">
        <v>73</v>
      </c>
      <c r="AC153" s="37" t="s">
        <v>73</v>
      </c>
      <c r="AD153" s="42" t="s">
        <v>73</v>
      </c>
      <c r="AE153" s="106" t="s">
        <v>73</v>
      </c>
      <c r="AF153" s="79" t="s">
        <v>73</v>
      </c>
      <c r="AG153" s="107" t="s">
        <v>73</v>
      </c>
      <c r="AH153" s="42" t="s">
        <v>73</v>
      </c>
      <c r="AI153" s="43" t="s">
        <v>73</v>
      </c>
      <c r="AJ153" s="44" t="s">
        <v>73</v>
      </c>
      <c r="AK153" s="37" t="s">
        <v>73</v>
      </c>
      <c r="AL153" s="37" t="s">
        <v>73</v>
      </c>
      <c r="AM153" s="37" t="s">
        <v>73</v>
      </c>
      <c r="AN153" s="37" t="s">
        <v>73</v>
      </c>
      <c r="AO153" s="37" t="s">
        <v>73</v>
      </c>
      <c r="AP153" s="37" t="s">
        <v>73</v>
      </c>
      <c r="AQ153" s="45" t="s">
        <v>73</v>
      </c>
      <c r="AR153" s="44" t="s">
        <v>73</v>
      </c>
      <c r="AS153" s="43" t="s">
        <v>73</v>
      </c>
      <c r="AT153" s="43" t="s">
        <v>73</v>
      </c>
      <c r="AU153" s="43" t="s">
        <v>73</v>
      </c>
      <c r="AV153" s="46" t="s">
        <v>73</v>
      </c>
      <c r="AW153" s="36" t="s">
        <v>73</v>
      </c>
      <c r="AX153" s="37" t="s">
        <v>73</v>
      </c>
      <c r="AY153" s="42" t="s">
        <v>73</v>
      </c>
      <c r="AZ153" s="37" t="s">
        <v>73</v>
      </c>
      <c r="BA153" s="37" t="s">
        <v>73</v>
      </c>
      <c r="BB153" s="37" t="s">
        <v>73</v>
      </c>
      <c r="BC153" s="114" t="s">
        <v>73</v>
      </c>
      <c r="BD153" s="37" t="s">
        <v>73</v>
      </c>
      <c r="BE153" s="37" t="s">
        <v>73</v>
      </c>
      <c r="BF153" s="37" t="s">
        <v>73</v>
      </c>
      <c r="BG153" s="37" t="s">
        <v>73</v>
      </c>
      <c r="BH153" s="42" t="s">
        <v>73</v>
      </c>
      <c r="BI153" s="37" t="s">
        <v>73</v>
      </c>
      <c r="BJ153" s="79" t="s">
        <v>73</v>
      </c>
      <c r="BK153" s="106" t="s">
        <v>73</v>
      </c>
      <c r="BL153" s="106" t="s">
        <v>73</v>
      </c>
      <c r="BM153" s="79" t="s">
        <v>73</v>
      </c>
      <c r="BN153" s="79" t="s">
        <v>73</v>
      </c>
      <c r="BO153" s="79" t="s">
        <v>73</v>
      </c>
      <c r="BP153" s="79" t="s">
        <v>73</v>
      </c>
      <c r="BQ153" s="106" t="s">
        <v>73</v>
      </c>
      <c r="BR153" s="79" t="s">
        <v>73</v>
      </c>
      <c r="BS153" s="79" t="s">
        <v>73</v>
      </c>
      <c r="BT153" s="79" t="s">
        <v>73</v>
      </c>
      <c r="BU153" s="107" t="s">
        <v>73</v>
      </c>
    </row>
    <row r="154" spans="1:73" customFormat="1" ht="14.25" customHeight="1" x14ac:dyDescent="0.45">
      <c r="A154" s="27">
        <v>2022</v>
      </c>
      <c r="B154" s="28">
        <v>11</v>
      </c>
      <c r="C154" s="28">
        <v>15</v>
      </c>
      <c r="D154" s="29">
        <v>0.59930555555555554</v>
      </c>
      <c r="E154" s="30">
        <v>50</v>
      </c>
      <c r="F154" s="31">
        <v>13.280749999999999</v>
      </c>
      <c r="G154" s="32">
        <v>100.80074</v>
      </c>
      <c r="H154" s="33">
        <v>20.8</v>
      </c>
      <c r="I154" s="28">
        <v>3</v>
      </c>
      <c r="J154" s="34" t="s">
        <v>74</v>
      </c>
      <c r="K154" s="35">
        <v>19</v>
      </c>
      <c r="L154" s="654" t="s">
        <v>73</v>
      </c>
      <c r="M154" s="655" t="s">
        <v>73</v>
      </c>
      <c r="N154" s="656" t="s">
        <v>73</v>
      </c>
      <c r="O154" s="657" t="s">
        <v>73</v>
      </c>
      <c r="P154" s="655" t="s">
        <v>73</v>
      </c>
      <c r="Q154" s="658" t="s">
        <v>73</v>
      </c>
      <c r="R154" s="658" t="s">
        <v>73</v>
      </c>
      <c r="S154" s="659" t="s">
        <v>73</v>
      </c>
      <c r="T154" s="38"/>
      <c r="U154" s="33">
        <v>29</v>
      </c>
      <c r="V154" s="39"/>
      <c r="W154" s="80">
        <v>8.01</v>
      </c>
      <c r="X154" s="80"/>
      <c r="Y154" s="33">
        <v>31.4</v>
      </c>
      <c r="Z154" s="39"/>
      <c r="AA154" s="40"/>
      <c r="AB154" s="37" t="s">
        <v>73</v>
      </c>
      <c r="AC154" s="37" t="s">
        <v>73</v>
      </c>
      <c r="AD154" s="42" t="s">
        <v>73</v>
      </c>
      <c r="AE154" s="106" t="s">
        <v>73</v>
      </c>
      <c r="AF154" s="79" t="s">
        <v>73</v>
      </c>
      <c r="AG154" s="107" t="s">
        <v>73</v>
      </c>
      <c r="AH154" s="42" t="s">
        <v>73</v>
      </c>
      <c r="AI154" s="43" t="s">
        <v>73</v>
      </c>
      <c r="AJ154" s="44" t="s">
        <v>73</v>
      </c>
      <c r="AK154" s="37" t="s">
        <v>73</v>
      </c>
      <c r="AL154" s="37" t="s">
        <v>73</v>
      </c>
      <c r="AM154" s="37" t="s">
        <v>73</v>
      </c>
      <c r="AN154" s="37" t="s">
        <v>73</v>
      </c>
      <c r="AO154" s="37" t="s">
        <v>73</v>
      </c>
      <c r="AP154" s="37" t="s">
        <v>73</v>
      </c>
      <c r="AQ154" s="45" t="s">
        <v>73</v>
      </c>
      <c r="AR154" s="44" t="s">
        <v>73</v>
      </c>
      <c r="AS154" s="43" t="s">
        <v>73</v>
      </c>
      <c r="AT154" s="43" t="s">
        <v>73</v>
      </c>
      <c r="AU154" s="43" t="s">
        <v>73</v>
      </c>
      <c r="AV154" s="46" t="s">
        <v>73</v>
      </c>
      <c r="AW154" s="36" t="s">
        <v>73</v>
      </c>
      <c r="AX154" s="37" t="s">
        <v>73</v>
      </c>
      <c r="AY154" s="42" t="s">
        <v>73</v>
      </c>
      <c r="AZ154" s="37" t="s">
        <v>73</v>
      </c>
      <c r="BA154" s="37" t="s">
        <v>73</v>
      </c>
      <c r="BB154" s="37" t="s">
        <v>73</v>
      </c>
      <c r="BC154" s="114" t="s">
        <v>73</v>
      </c>
      <c r="BD154" s="37" t="s">
        <v>73</v>
      </c>
      <c r="BE154" s="37" t="s">
        <v>73</v>
      </c>
      <c r="BF154" s="37" t="s">
        <v>73</v>
      </c>
      <c r="BG154" s="37" t="s">
        <v>73</v>
      </c>
      <c r="BH154" s="42" t="s">
        <v>73</v>
      </c>
      <c r="BI154" s="37" t="s">
        <v>73</v>
      </c>
      <c r="BJ154" s="79" t="s">
        <v>73</v>
      </c>
      <c r="BK154" s="106" t="s">
        <v>73</v>
      </c>
      <c r="BL154" s="106" t="s">
        <v>73</v>
      </c>
      <c r="BM154" s="79" t="s">
        <v>73</v>
      </c>
      <c r="BN154" s="79" t="s">
        <v>73</v>
      </c>
      <c r="BO154" s="79" t="s">
        <v>73</v>
      </c>
      <c r="BP154" s="79" t="s">
        <v>73</v>
      </c>
      <c r="BQ154" s="106" t="s">
        <v>73</v>
      </c>
      <c r="BR154" s="79" t="s">
        <v>73</v>
      </c>
      <c r="BS154" s="79" t="s">
        <v>73</v>
      </c>
      <c r="BT154" s="79" t="s">
        <v>73</v>
      </c>
      <c r="BU154" s="107" t="s">
        <v>73</v>
      </c>
    </row>
    <row r="155" spans="1:73" customFormat="1" ht="14.25" customHeight="1" x14ac:dyDescent="0.45">
      <c r="A155" s="27">
        <v>2022</v>
      </c>
      <c r="B155" s="28">
        <v>11</v>
      </c>
      <c r="C155" s="28">
        <v>15</v>
      </c>
      <c r="D155" s="29">
        <v>0.62152777777777779</v>
      </c>
      <c r="E155" s="30">
        <v>51</v>
      </c>
      <c r="F155" s="31">
        <v>13.332509999999999</v>
      </c>
      <c r="G155" s="32">
        <v>100.80116</v>
      </c>
      <c r="H155" s="33">
        <v>18.100000000000001</v>
      </c>
      <c r="I155" s="28">
        <v>3</v>
      </c>
      <c r="J155" s="34" t="s">
        <v>72</v>
      </c>
      <c r="K155" s="35">
        <v>1</v>
      </c>
      <c r="L155" s="654" t="s">
        <v>73</v>
      </c>
      <c r="M155" s="655" t="s">
        <v>73</v>
      </c>
      <c r="N155" s="656" t="s">
        <v>73</v>
      </c>
      <c r="O155" s="657" t="s">
        <v>73</v>
      </c>
      <c r="P155" s="655" t="s">
        <v>73</v>
      </c>
      <c r="Q155" s="658" t="s">
        <v>73</v>
      </c>
      <c r="R155" s="658" t="s">
        <v>73</v>
      </c>
      <c r="S155" s="659" t="s">
        <v>73</v>
      </c>
      <c r="T155" s="38">
        <v>4.5</v>
      </c>
      <c r="U155" s="33">
        <v>29.6</v>
      </c>
      <c r="V155" s="39">
        <v>29.108000000000001</v>
      </c>
      <c r="W155" s="80">
        <v>8.06</v>
      </c>
      <c r="X155" s="80"/>
      <c r="Y155" s="33">
        <v>30.6</v>
      </c>
      <c r="Z155" s="39">
        <v>31.327000000000002</v>
      </c>
      <c r="AA155" s="41">
        <v>6.8350000000000009</v>
      </c>
      <c r="AB155" s="37">
        <v>6.7030000000000003</v>
      </c>
      <c r="AC155" s="37">
        <f t="shared" ref="AC155:AC162" si="28">AB155*$AB$1+$AC$1</f>
        <v>7.0774363973026686</v>
      </c>
      <c r="AD155" s="42">
        <v>11.55</v>
      </c>
      <c r="AE155" s="106">
        <v>8.616299999999999E-2</v>
      </c>
      <c r="AF155" s="79" t="s">
        <v>73</v>
      </c>
      <c r="AG155" s="107" t="s">
        <v>73</v>
      </c>
      <c r="AH155" s="42">
        <v>2085.0603168316607</v>
      </c>
      <c r="AI155" s="43">
        <v>8.0301326801189461</v>
      </c>
      <c r="AJ155" s="44">
        <v>7.9689895212569839</v>
      </c>
      <c r="AK155" s="37">
        <v>456.57742925030357</v>
      </c>
      <c r="AL155" s="37">
        <v>1647.3029942372925</v>
      </c>
      <c r="AM155" s="37">
        <v>176.45675863908025</v>
      </c>
      <c r="AN155" s="37">
        <v>11.914061763076228</v>
      </c>
      <c r="AO155" s="37">
        <v>4.4192610868538882</v>
      </c>
      <c r="AP155" s="37">
        <v>2.9260760763117482</v>
      </c>
      <c r="AQ155" s="45">
        <f t="shared" ref="AQ155:AQ163" si="29">SUM(AL155:AN155)</f>
        <v>1835.6738146394489</v>
      </c>
      <c r="AR155" s="44">
        <v>9.7000000000000003E-2</v>
      </c>
      <c r="AS155" s="43">
        <v>14.169</v>
      </c>
      <c r="AT155" s="43">
        <v>0.214</v>
      </c>
      <c r="AU155" s="43">
        <v>3.4260000000000002</v>
      </c>
      <c r="AV155" s="46">
        <v>1.3560000000000001</v>
      </c>
      <c r="AW155" s="36" t="s">
        <v>73</v>
      </c>
      <c r="AX155" s="37" t="s">
        <v>73</v>
      </c>
      <c r="AY155" s="42">
        <v>10.036924184932083</v>
      </c>
      <c r="AZ155" s="37">
        <v>0.97535865267379962</v>
      </c>
      <c r="BA155" s="37">
        <v>15.458433214675713</v>
      </c>
      <c r="BB155" s="37">
        <v>3.2977019673939054</v>
      </c>
      <c r="BC155" s="114">
        <v>74.55</v>
      </c>
      <c r="BD155" s="37">
        <v>2326.4985044332866</v>
      </c>
      <c r="BE155" s="37">
        <v>1205.7706403678278</v>
      </c>
      <c r="BF155" s="37">
        <v>7.3481242715617707</v>
      </c>
      <c r="BG155" s="37">
        <v>1.51</v>
      </c>
      <c r="BH155" s="42">
        <v>0.60299999999999998</v>
      </c>
      <c r="BI155" s="37">
        <v>41.020499999999998</v>
      </c>
      <c r="BJ155" s="79">
        <v>58.378999999999998</v>
      </c>
      <c r="BK155" s="104">
        <v>0.23792263294684071</v>
      </c>
      <c r="BL155" s="104">
        <v>47.648598191131128</v>
      </c>
      <c r="BM155" s="74">
        <v>81.370998953161759</v>
      </c>
      <c r="BN155" s="74">
        <v>41.936106958863483</v>
      </c>
      <c r="BO155" s="74">
        <v>179.72860816990368</v>
      </c>
      <c r="BP155" s="74">
        <v>855.08632809476774</v>
      </c>
      <c r="BQ155" s="104">
        <v>14.077742119876072</v>
      </c>
      <c r="BR155" s="74">
        <v>43.86863868574666</v>
      </c>
      <c r="BS155" s="74">
        <v>69.534136841848536</v>
      </c>
      <c r="BT155" s="74">
        <v>10.266851087427391</v>
      </c>
      <c r="BU155" s="105">
        <v>101.84607296939552</v>
      </c>
    </row>
    <row r="156" spans="1:73" customFormat="1" ht="14.25" customHeight="1" x14ac:dyDescent="0.45">
      <c r="A156" s="27">
        <v>2022</v>
      </c>
      <c r="B156" s="28">
        <v>11</v>
      </c>
      <c r="C156" s="28">
        <v>15</v>
      </c>
      <c r="D156" s="29">
        <v>0.62152777777777779</v>
      </c>
      <c r="E156" s="30">
        <v>51</v>
      </c>
      <c r="F156" s="31">
        <v>13.332509999999999</v>
      </c>
      <c r="G156" s="32">
        <v>100.80116</v>
      </c>
      <c r="H156" s="33">
        <v>18.100000000000001</v>
      </c>
      <c r="I156" s="28">
        <v>3</v>
      </c>
      <c r="J156" s="34" t="s">
        <v>75</v>
      </c>
      <c r="K156" s="35">
        <v>9</v>
      </c>
      <c r="L156" s="654" t="s">
        <v>73</v>
      </c>
      <c r="M156" s="655" t="s">
        <v>73</v>
      </c>
      <c r="N156" s="656" t="s">
        <v>73</v>
      </c>
      <c r="O156" s="657" t="s">
        <v>73</v>
      </c>
      <c r="P156" s="655" t="s">
        <v>73</v>
      </c>
      <c r="Q156" s="658" t="s">
        <v>73</v>
      </c>
      <c r="R156" s="658" t="s">
        <v>73</v>
      </c>
      <c r="S156" s="659" t="s">
        <v>73</v>
      </c>
      <c r="T156" s="38"/>
      <c r="U156" s="33">
        <v>29.4</v>
      </c>
      <c r="V156" s="39">
        <v>28.661999999999999</v>
      </c>
      <c r="W156" s="80">
        <v>8.0299999999999994</v>
      </c>
      <c r="X156" s="80"/>
      <c r="Y156" s="33">
        <v>30.8</v>
      </c>
      <c r="Z156" s="39">
        <v>31.742000000000001</v>
      </c>
      <c r="AA156" s="41">
        <v>5.98</v>
      </c>
      <c r="AB156" s="37">
        <v>5.7839999999999998</v>
      </c>
      <c r="AC156" s="37">
        <f t="shared" si="28"/>
        <v>6.3217432059398417</v>
      </c>
      <c r="AD156" s="42">
        <v>9.65</v>
      </c>
      <c r="AE156" s="106" t="s">
        <v>73</v>
      </c>
      <c r="AF156" s="79" t="s">
        <v>73</v>
      </c>
      <c r="AG156" s="107" t="s">
        <v>73</v>
      </c>
      <c r="AH156" s="42">
        <v>2122.9026522108875</v>
      </c>
      <c r="AI156" s="43">
        <v>8.0182264747195955</v>
      </c>
      <c r="AJ156" s="44">
        <v>7.9634840184601323</v>
      </c>
      <c r="AK156" s="37">
        <v>470.26039607975275</v>
      </c>
      <c r="AL156" s="37">
        <v>1684.0649960311287</v>
      </c>
      <c r="AM156" s="37">
        <v>177.17945027337038</v>
      </c>
      <c r="AN156" s="37">
        <v>12.374942484439343</v>
      </c>
      <c r="AO156" s="37">
        <v>4.4116343464068866</v>
      </c>
      <c r="AP156" s="37">
        <v>2.9205235493082542</v>
      </c>
      <c r="AQ156" s="45">
        <f t="shared" si="29"/>
        <v>1873.6193887889383</v>
      </c>
      <c r="AR156" s="44">
        <v>0.129</v>
      </c>
      <c r="AS156" s="43">
        <v>16.768000000000001</v>
      </c>
      <c r="AT156" s="43">
        <v>0.214</v>
      </c>
      <c r="AU156" s="43">
        <v>3.8540000000000001</v>
      </c>
      <c r="AV156" s="46">
        <v>1.57</v>
      </c>
      <c r="AW156" s="36" t="s">
        <v>73</v>
      </c>
      <c r="AX156" s="37" t="s">
        <v>73</v>
      </c>
      <c r="AY156" s="42" t="s">
        <v>73</v>
      </c>
      <c r="AZ156" s="37" t="s">
        <v>73</v>
      </c>
      <c r="BA156" s="37" t="s">
        <v>73</v>
      </c>
      <c r="BB156" s="37" t="s">
        <v>73</v>
      </c>
      <c r="BC156" s="114" t="s">
        <v>73</v>
      </c>
      <c r="BD156" s="37" t="s">
        <v>73</v>
      </c>
      <c r="BE156" s="37" t="s">
        <v>73</v>
      </c>
      <c r="BF156" s="37" t="s">
        <v>73</v>
      </c>
      <c r="BG156" s="37" t="s">
        <v>73</v>
      </c>
      <c r="BH156" s="42" t="s">
        <v>73</v>
      </c>
      <c r="BI156" s="37" t="s">
        <v>73</v>
      </c>
      <c r="BJ156" s="79" t="s">
        <v>73</v>
      </c>
      <c r="BK156" s="106" t="s">
        <v>73</v>
      </c>
      <c r="BL156" s="106" t="s">
        <v>73</v>
      </c>
      <c r="BM156" s="79" t="s">
        <v>73</v>
      </c>
      <c r="BN156" s="79" t="s">
        <v>73</v>
      </c>
      <c r="BO156" s="79" t="s">
        <v>73</v>
      </c>
      <c r="BP156" s="79" t="s">
        <v>73</v>
      </c>
      <c r="BQ156" s="106" t="s">
        <v>73</v>
      </c>
      <c r="BR156" s="79" t="s">
        <v>73</v>
      </c>
      <c r="BS156" s="79" t="s">
        <v>73</v>
      </c>
      <c r="BT156" s="79" t="s">
        <v>73</v>
      </c>
      <c r="BU156" s="107" t="s">
        <v>73</v>
      </c>
    </row>
    <row r="157" spans="1:73" customFormat="1" ht="14.25" customHeight="1" x14ac:dyDescent="0.45">
      <c r="A157" s="27">
        <v>2022</v>
      </c>
      <c r="B157" s="28">
        <v>11</v>
      </c>
      <c r="C157" s="28">
        <v>15</v>
      </c>
      <c r="D157" s="29">
        <v>0.62152777777777779</v>
      </c>
      <c r="E157" s="30">
        <v>51</v>
      </c>
      <c r="F157" s="31">
        <v>13.332509999999999</v>
      </c>
      <c r="G157" s="32">
        <v>100.80116</v>
      </c>
      <c r="H157" s="33">
        <v>18.100000000000001</v>
      </c>
      <c r="I157" s="28">
        <v>3</v>
      </c>
      <c r="J157" s="34" t="s">
        <v>74</v>
      </c>
      <c r="K157" s="35">
        <v>16</v>
      </c>
      <c r="L157" s="654" t="s">
        <v>73</v>
      </c>
      <c r="M157" s="655" t="s">
        <v>73</v>
      </c>
      <c r="N157" s="656" t="s">
        <v>73</v>
      </c>
      <c r="O157" s="657" t="s">
        <v>73</v>
      </c>
      <c r="P157" s="655" t="s">
        <v>73</v>
      </c>
      <c r="Q157" s="658" t="s">
        <v>73</v>
      </c>
      <c r="R157" s="658" t="s">
        <v>73</v>
      </c>
      <c r="S157" s="659" t="s">
        <v>73</v>
      </c>
      <c r="T157" s="38"/>
      <c r="U157" s="33">
        <v>29.5</v>
      </c>
      <c r="V157" s="39">
        <v>28.649000000000001</v>
      </c>
      <c r="W157" s="80">
        <v>8</v>
      </c>
      <c r="X157" s="80"/>
      <c r="Y157" s="33">
        <v>31.3</v>
      </c>
      <c r="Z157" s="39">
        <v>31.791</v>
      </c>
      <c r="AA157" s="41">
        <v>5.46</v>
      </c>
      <c r="AB157" s="37">
        <v>5.31</v>
      </c>
      <c r="AC157" s="37">
        <f t="shared" si="28"/>
        <v>5.9319732682837163</v>
      </c>
      <c r="AD157" s="42">
        <v>13.45</v>
      </c>
      <c r="AE157" s="106" t="s">
        <v>73</v>
      </c>
      <c r="AF157" s="79" t="s">
        <v>73</v>
      </c>
      <c r="AG157" s="107" t="s">
        <v>73</v>
      </c>
      <c r="AH157" s="42">
        <v>2105.5511491836401</v>
      </c>
      <c r="AI157" s="43">
        <v>7.9938062914096983</v>
      </c>
      <c r="AJ157" s="44">
        <v>7.9392216357414442</v>
      </c>
      <c r="AK157" s="37">
        <v>498.08505057216627</v>
      </c>
      <c r="AL157" s="37">
        <v>1688.3351382410567</v>
      </c>
      <c r="AM157" s="37">
        <v>168.17813394889183</v>
      </c>
      <c r="AN157" s="37">
        <v>13.107948786165785</v>
      </c>
      <c r="AO157" s="37">
        <v>4.1817071270380222</v>
      </c>
      <c r="AP157" s="37">
        <v>2.7687873641886824</v>
      </c>
      <c r="AQ157" s="45">
        <f t="shared" si="29"/>
        <v>1869.6212209761143</v>
      </c>
      <c r="AR157" s="44">
        <v>0.161</v>
      </c>
      <c r="AS157" s="43">
        <v>18.085000000000001</v>
      </c>
      <c r="AT157" s="43">
        <v>0.214</v>
      </c>
      <c r="AU157" s="43">
        <v>4.7110000000000003</v>
      </c>
      <c r="AV157" s="46">
        <v>1.4279999999999999</v>
      </c>
      <c r="AW157" s="36" t="s">
        <v>73</v>
      </c>
      <c r="AX157" s="37" t="s">
        <v>73</v>
      </c>
      <c r="AY157" s="42" t="s">
        <v>73</v>
      </c>
      <c r="AZ157" s="37" t="s">
        <v>73</v>
      </c>
      <c r="BA157" s="37" t="s">
        <v>73</v>
      </c>
      <c r="BB157" s="37" t="s">
        <v>73</v>
      </c>
      <c r="BC157" s="114" t="s">
        <v>73</v>
      </c>
      <c r="BD157" s="37" t="s">
        <v>73</v>
      </c>
      <c r="BE157" s="37" t="s">
        <v>73</v>
      </c>
      <c r="BF157" s="37" t="s">
        <v>73</v>
      </c>
      <c r="BG157" s="37" t="s">
        <v>73</v>
      </c>
      <c r="BH157" s="42" t="s">
        <v>73</v>
      </c>
      <c r="BI157" s="37" t="s">
        <v>73</v>
      </c>
      <c r="BJ157" s="79" t="s">
        <v>73</v>
      </c>
      <c r="BK157" s="106" t="s">
        <v>73</v>
      </c>
      <c r="BL157" s="106" t="s">
        <v>73</v>
      </c>
      <c r="BM157" s="79" t="s">
        <v>73</v>
      </c>
      <c r="BN157" s="79" t="s">
        <v>73</v>
      </c>
      <c r="BO157" s="79" t="s">
        <v>73</v>
      </c>
      <c r="BP157" s="79" t="s">
        <v>73</v>
      </c>
      <c r="BQ157" s="106" t="s">
        <v>73</v>
      </c>
      <c r="BR157" s="79" t="s">
        <v>73</v>
      </c>
      <c r="BS157" s="79" t="s">
        <v>73</v>
      </c>
      <c r="BT157" s="79" t="s">
        <v>73</v>
      </c>
      <c r="BU157" s="107" t="s">
        <v>73</v>
      </c>
    </row>
    <row r="158" spans="1:73" customFormat="1" ht="14.25" customHeight="1" x14ac:dyDescent="0.45">
      <c r="A158" s="27">
        <v>2022</v>
      </c>
      <c r="B158" s="28">
        <v>11</v>
      </c>
      <c r="C158" s="28">
        <v>15</v>
      </c>
      <c r="D158" s="29">
        <v>0.81666666666666676</v>
      </c>
      <c r="E158" s="30">
        <v>52</v>
      </c>
      <c r="F158" s="31">
        <v>13.36632</v>
      </c>
      <c r="G158" s="32">
        <v>100.80103</v>
      </c>
      <c r="H158" s="33">
        <v>15.4</v>
      </c>
      <c r="I158" s="28">
        <v>3</v>
      </c>
      <c r="J158" s="34" t="s">
        <v>72</v>
      </c>
      <c r="K158" s="35">
        <v>1</v>
      </c>
      <c r="L158" s="654" t="s">
        <v>73</v>
      </c>
      <c r="M158" s="655" t="s">
        <v>73</v>
      </c>
      <c r="N158" s="656" t="s">
        <v>73</v>
      </c>
      <c r="O158" s="657" t="s">
        <v>73</v>
      </c>
      <c r="P158" s="655" t="s">
        <v>73</v>
      </c>
      <c r="Q158" s="658" t="s">
        <v>73</v>
      </c>
      <c r="R158" s="658" t="s">
        <v>73</v>
      </c>
      <c r="S158" s="659" t="s">
        <v>73</v>
      </c>
      <c r="T158" s="38" t="s">
        <v>79</v>
      </c>
      <c r="U158" s="33">
        <v>29.2</v>
      </c>
      <c r="V158" s="39">
        <v>29.367000000000001</v>
      </c>
      <c r="W158" s="80">
        <v>7.99</v>
      </c>
      <c r="X158" s="80"/>
      <c r="Y158" s="33">
        <v>29.2</v>
      </c>
      <c r="Z158" s="39">
        <v>30.071999999999999</v>
      </c>
      <c r="AA158" s="40">
        <v>6.01</v>
      </c>
      <c r="AB158" s="37">
        <v>6.2750000000000004</v>
      </c>
      <c r="AC158" s="37">
        <f t="shared" si="28"/>
        <v>6.7254922341870111</v>
      </c>
      <c r="AD158" s="42">
        <v>7.7</v>
      </c>
      <c r="AE158" s="106">
        <v>0.27914749999999999</v>
      </c>
      <c r="AF158" s="79" t="s">
        <v>73</v>
      </c>
      <c r="AG158" s="107" t="s">
        <v>73</v>
      </c>
      <c r="AH158" s="42">
        <v>2056.4959912527315</v>
      </c>
      <c r="AI158" s="43">
        <v>7.9497999630783456</v>
      </c>
      <c r="AJ158" s="44">
        <v>7.8856989355003408</v>
      </c>
      <c r="AK158" s="37">
        <v>573.56516364809613</v>
      </c>
      <c r="AL158" s="37">
        <v>1694.4226255665899</v>
      </c>
      <c r="AM158" s="37">
        <v>146.53496903544794</v>
      </c>
      <c r="AN158" s="37">
        <v>14.969924898217569</v>
      </c>
      <c r="AO158" s="37">
        <v>3.7120337498544531</v>
      </c>
      <c r="AP158" s="37">
        <v>2.4502191929975257</v>
      </c>
      <c r="AQ158" s="45">
        <f t="shared" si="29"/>
        <v>1855.9275195002554</v>
      </c>
      <c r="AR158" s="51">
        <v>0.22600000000000001</v>
      </c>
      <c r="AS158" s="34">
        <v>26.059000000000001</v>
      </c>
      <c r="AT158" s="34">
        <v>0.214</v>
      </c>
      <c r="AU158" s="34">
        <v>6.6379999999999999</v>
      </c>
      <c r="AV158" s="876">
        <v>1.784</v>
      </c>
      <c r="AW158" s="36" t="s">
        <v>73</v>
      </c>
      <c r="AX158" s="37" t="s">
        <v>73</v>
      </c>
      <c r="AY158" s="42" t="s">
        <v>73</v>
      </c>
      <c r="AZ158" s="37" t="s">
        <v>73</v>
      </c>
      <c r="BA158" s="37" t="s">
        <v>73</v>
      </c>
      <c r="BB158" s="37" t="s">
        <v>73</v>
      </c>
      <c r="BC158" s="114" t="s">
        <v>73</v>
      </c>
      <c r="BD158" s="37" t="s">
        <v>73</v>
      </c>
      <c r="BE158" s="37" t="s">
        <v>73</v>
      </c>
      <c r="BF158" s="37" t="s">
        <v>73</v>
      </c>
      <c r="BG158" s="37" t="s">
        <v>73</v>
      </c>
      <c r="BH158" s="42" t="s">
        <v>73</v>
      </c>
      <c r="BI158" s="37" t="s">
        <v>73</v>
      </c>
      <c r="BJ158" s="79" t="s">
        <v>73</v>
      </c>
      <c r="BK158" s="106" t="s">
        <v>73</v>
      </c>
      <c r="BL158" s="106" t="s">
        <v>73</v>
      </c>
      <c r="BM158" s="79" t="s">
        <v>73</v>
      </c>
      <c r="BN158" s="79" t="s">
        <v>73</v>
      </c>
      <c r="BO158" s="79" t="s">
        <v>73</v>
      </c>
      <c r="BP158" s="79" t="s">
        <v>73</v>
      </c>
      <c r="BQ158" s="106" t="s">
        <v>73</v>
      </c>
      <c r="BR158" s="79" t="s">
        <v>73</v>
      </c>
      <c r="BS158" s="79" t="s">
        <v>73</v>
      </c>
      <c r="BT158" s="79" t="s">
        <v>73</v>
      </c>
      <c r="BU158" s="107" t="s">
        <v>73</v>
      </c>
    </row>
    <row r="159" spans="1:73" customFormat="1" ht="14.25" customHeight="1" x14ac:dyDescent="0.45">
      <c r="A159" s="27">
        <v>2022</v>
      </c>
      <c r="B159" s="28">
        <v>11</v>
      </c>
      <c r="C159" s="28">
        <v>15</v>
      </c>
      <c r="D159" s="29">
        <v>0.81666666666666676</v>
      </c>
      <c r="E159" s="30">
        <v>52</v>
      </c>
      <c r="F159" s="31">
        <v>13.36632</v>
      </c>
      <c r="G159" s="32">
        <v>100.80103</v>
      </c>
      <c r="H159" s="33">
        <v>15.4</v>
      </c>
      <c r="I159" s="28">
        <v>3</v>
      </c>
      <c r="J159" s="34" t="s">
        <v>75</v>
      </c>
      <c r="K159" s="35">
        <v>7.5</v>
      </c>
      <c r="L159" s="654" t="s">
        <v>73</v>
      </c>
      <c r="M159" s="655" t="s">
        <v>73</v>
      </c>
      <c r="N159" s="656" t="s">
        <v>73</v>
      </c>
      <c r="O159" s="657" t="s">
        <v>73</v>
      </c>
      <c r="P159" s="655" t="s">
        <v>73</v>
      </c>
      <c r="Q159" s="658" t="s">
        <v>73</v>
      </c>
      <c r="R159" s="658" t="s">
        <v>73</v>
      </c>
      <c r="S159" s="659" t="s">
        <v>73</v>
      </c>
      <c r="T159" s="38"/>
      <c r="U159" s="33">
        <v>28.6</v>
      </c>
      <c r="V159" s="39">
        <v>28.577000000000002</v>
      </c>
      <c r="W159" s="80">
        <v>8.0399999999999991</v>
      </c>
      <c r="X159" s="80"/>
      <c r="Y159" s="33">
        <v>30.1</v>
      </c>
      <c r="Z159" s="39">
        <v>31.568999999999999</v>
      </c>
      <c r="AA159" s="40">
        <v>5.83</v>
      </c>
      <c r="AB159" s="37">
        <v>5.5179999999999998</v>
      </c>
      <c r="AC159" s="37">
        <f t="shared" si="28"/>
        <v>6.1030115531623537</v>
      </c>
      <c r="AD159" s="42">
        <v>6.35</v>
      </c>
      <c r="AE159" s="106" t="s">
        <v>73</v>
      </c>
      <c r="AF159" s="79" t="s">
        <v>73</v>
      </c>
      <c r="AG159" s="107" t="s">
        <v>73</v>
      </c>
      <c r="AH159" s="42">
        <v>2066.891804413036</v>
      </c>
      <c r="AI159" s="43">
        <v>8.0016819233463767</v>
      </c>
      <c r="AJ159" s="44">
        <v>7.9484041619071011</v>
      </c>
      <c r="AK159" s="37">
        <v>477.90900290472007</v>
      </c>
      <c r="AL159" s="37">
        <v>1652.2612060782344</v>
      </c>
      <c r="AM159" s="37">
        <v>166.65766100862362</v>
      </c>
      <c r="AN159" s="37">
        <v>12.612541156023157</v>
      </c>
      <c r="AO159" s="37">
        <v>4.1556079694254464</v>
      </c>
      <c r="AP159" s="37">
        <v>2.7488935035767508</v>
      </c>
      <c r="AQ159" s="45">
        <f t="shared" si="29"/>
        <v>1831.5314082428811</v>
      </c>
      <c r="AR159" s="51">
        <v>0.129</v>
      </c>
      <c r="AS159" s="34">
        <v>17.088000000000001</v>
      </c>
      <c r="AT159" s="34">
        <v>0.14299999999999999</v>
      </c>
      <c r="AU159" s="34">
        <v>3.355</v>
      </c>
      <c r="AV159" s="876">
        <v>1.3560000000000001</v>
      </c>
      <c r="AW159" s="36" t="s">
        <v>73</v>
      </c>
      <c r="AX159" s="37" t="s">
        <v>73</v>
      </c>
      <c r="AY159" s="42" t="s">
        <v>73</v>
      </c>
      <c r="AZ159" s="37" t="s">
        <v>73</v>
      </c>
      <c r="BA159" s="37" t="s">
        <v>73</v>
      </c>
      <c r="BB159" s="37" t="s">
        <v>73</v>
      </c>
      <c r="BC159" s="114" t="s">
        <v>73</v>
      </c>
      <c r="BD159" s="37" t="s">
        <v>73</v>
      </c>
      <c r="BE159" s="37" t="s">
        <v>73</v>
      </c>
      <c r="BF159" s="37" t="s">
        <v>73</v>
      </c>
      <c r="BG159" s="37" t="s">
        <v>73</v>
      </c>
      <c r="BH159" s="42" t="s">
        <v>73</v>
      </c>
      <c r="BI159" s="37" t="s">
        <v>73</v>
      </c>
      <c r="BJ159" s="79" t="s">
        <v>73</v>
      </c>
      <c r="BK159" s="106" t="s">
        <v>73</v>
      </c>
      <c r="BL159" s="106" t="s">
        <v>73</v>
      </c>
      <c r="BM159" s="79" t="s">
        <v>73</v>
      </c>
      <c r="BN159" s="79" t="s">
        <v>73</v>
      </c>
      <c r="BO159" s="79" t="s">
        <v>73</v>
      </c>
      <c r="BP159" s="79" t="s">
        <v>73</v>
      </c>
      <c r="BQ159" s="106" t="s">
        <v>73</v>
      </c>
      <c r="BR159" s="79" t="s">
        <v>73</v>
      </c>
      <c r="BS159" s="79" t="s">
        <v>73</v>
      </c>
      <c r="BT159" s="79" t="s">
        <v>73</v>
      </c>
      <c r="BU159" s="107" t="s">
        <v>73</v>
      </c>
    </row>
    <row r="160" spans="1:73" customFormat="1" ht="14.25" customHeight="1" x14ac:dyDescent="0.45">
      <c r="A160" s="27">
        <v>2022</v>
      </c>
      <c r="B160" s="28">
        <v>11</v>
      </c>
      <c r="C160" s="28">
        <v>15</v>
      </c>
      <c r="D160" s="29">
        <v>0.81666666666666676</v>
      </c>
      <c r="E160" s="30">
        <v>52</v>
      </c>
      <c r="F160" s="31">
        <v>13.36632</v>
      </c>
      <c r="G160" s="32">
        <v>100.80103</v>
      </c>
      <c r="H160" s="33">
        <v>15.4</v>
      </c>
      <c r="I160" s="28">
        <v>3</v>
      </c>
      <c r="J160" s="34" t="s">
        <v>74</v>
      </c>
      <c r="K160" s="35">
        <v>14</v>
      </c>
      <c r="L160" s="654" t="s">
        <v>73</v>
      </c>
      <c r="M160" s="655" t="s">
        <v>73</v>
      </c>
      <c r="N160" s="656" t="s">
        <v>73</v>
      </c>
      <c r="O160" s="657" t="s">
        <v>73</v>
      </c>
      <c r="P160" s="655" t="s">
        <v>73</v>
      </c>
      <c r="Q160" s="658" t="s">
        <v>73</v>
      </c>
      <c r="R160" s="658" t="s">
        <v>73</v>
      </c>
      <c r="S160" s="659" t="s">
        <v>73</v>
      </c>
      <c r="T160" s="38"/>
      <c r="U160" s="33">
        <v>28.5</v>
      </c>
      <c r="V160" s="39">
        <v>28.567</v>
      </c>
      <c r="W160" s="80">
        <v>7.99</v>
      </c>
      <c r="X160" s="80"/>
      <c r="Y160" s="33">
        <v>30.7</v>
      </c>
      <c r="Z160" s="39">
        <v>31.286000000000001</v>
      </c>
      <c r="AA160" s="40">
        <v>4.74</v>
      </c>
      <c r="AB160" s="37">
        <v>4.5019999999999998</v>
      </c>
      <c r="AC160" s="37">
        <f t="shared" si="28"/>
        <v>5.2675553154859323</v>
      </c>
      <c r="AD160" s="42">
        <v>14.6</v>
      </c>
      <c r="AE160" s="106" t="s">
        <v>73</v>
      </c>
      <c r="AF160" s="79" t="s">
        <v>73</v>
      </c>
      <c r="AG160" s="107" t="s">
        <v>73</v>
      </c>
      <c r="AH160" s="42">
        <v>2096.0890775390899</v>
      </c>
      <c r="AI160" s="43">
        <v>7.949770830203839</v>
      </c>
      <c r="AJ160" s="44">
        <v>7.8968475033698153</v>
      </c>
      <c r="AK160" s="37">
        <v>559.88667500975134</v>
      </c>
      <c r="AL160" s="37">
        <v>1717.6948984064575</v>
      </c>
      <c r="AM160" s="37">
        <v>152.79870184831165</v>
      </c>
      <c r="AN160" s="37">
        <v>14.800615498905458</v>
      </c>
      <c r="AO160" s="37">
        <v>3.8157043187431161</v>
      </c>
      <c r="AP160" s="37">
        <v>2.5220923410001652</v>
      </c>
      <c r="AQ160" s="45">
        <f t="shared" si="29"/>
        <v>1885.2942157536745</v>
      </c>
      <c r="AR160" s="51">
        <v>0.129</v>
      </c>
      <c r="AS160" s="34">
        <v>14.061999999999999</v>
      </c>
      <c r="AT160" s="34">
        <v>0.214</v>
      </c>
      <c r="AU160" s="34">
        <v>3.64</v>
      </c>
      <c r="AV160" s="876">
        <v>2.2839999999999998</v>
      </c>
      <c r="AW160" s="36" t="s">
        <v>73</v>
      </c>
      <c r="AX160" s="37" t="s">
        <v>73</v>
      </c>
      <c r="AY160" s="42" t="s">
        <v>73</v>
      </c>
      <c r="AZ160" s="37" t="s">
        <v>73</v>
      </c>
      <c r="BA160" s="37" t="s">
        <v>73</v>
      </c>
      <c r="BB160" s="37" t="s">
        <v>73</v>
      </c>
      <c r="BC160" s="114" t="s">
        <v>73</v>
      </c>
      <c r="BD160" s="37" t="s">
        <v>73</v>
      </c>
      <c r="BE160" s="37" t="s">
        <v>73</v>
      </c>
      <c r="BF160" s="37" t="s">
        <v>73</v>
      </c>
      <c r="BG160" s="37" t="s">
        <v>73</v>
      </c>
      <c r="BH160" s="42" t="s">
        <v>73</v>
      </c>
      <c r="BI160" s="37" t="s">
        <v>73</v>
      </c>
      <c r="BJ160" s="79" t="s">
        <v>73</v>
      </c>
      <c r="BK160" s="106" t="s">
        <v>73</v>
      </c>
      <c r="BL160" s="106" t="s">
        <v>73</v>
      </c>
      <c r="BM160" s="79" t="s">
        <v>73</v>
      </c>
      <c r="BN160" s="79" t="s">
        <v>73</v>
      </c>
      <c r="BO160" s="79" t="s">
        <v>73</v>
      </c>
      <c r="BP160" s="79" t="s">
        <v>73</v>
      </c>
      <c r="BQ160" s="106" t="s">
        <v>73</v>
      </c>
      <c r="BR160" s="79" t="s">
        <v>73</v>
      </c>
      <c r="BS160" s="79" t="s">
        <v>73</v>
      </c>
      <c r="BT160" s="79" t="s">
        <v>73</v>
      </c>
      <c r="BU160" s="107" t="s">
        <v>73</v>
      </c>
    </row>
    <row r="161" spans="1:73" customFormat="1" ht="14.25" customHeight="1" x14ac:dyDescent="0.45">
      <c r="A161" s="27">
        <v>2022</v>
      </c>
      <c r="B161" s="28">
        <v>11</v>
      </c>
      <c r="C161" s="28">
        <v>15</v>
      </c>
      <c r="D161" s="29">
        <v>0.65347222222222223</v>
      </c>
      <c r="E161" s="30">
        <v>54</v>
      </c>
      <c r="F161" s="31">
        <v>13.3657</v>
      </c>
      <c r="G161" s="32">
        <v>100.86458</v>
      </c>
      <c r="H161" s="33">
        <v>10.3</v>
      </c>
      <c r="I161" s="28">
        <v>3</v>
      </c>
      <c r="J161" s="34" t="s">
        <v>72</v>
      </c>
      <c r="K161" s="35">
        <v>1</v>
      </c>
      <c r="L161" s="654" t="s">
        <v>73</v>
      </c>
      <c r="M161" s="655" t="s">
        <v>73</v>
      </c>
      <c r="N161" s="656" t="s">
        <v>73</v>
      </c>
      <c r="O161" s="657" t="s">
        <v>73</v>
      </c>
      <c r="P161" s="655" t="s">
        <v>73</v>
      </c>
      <c r="Q161" s="658" t="s">
        <v>73</v>
      </c>
      <c r="R161" s="658" t="s">
        <v>73</v>
      </c>
      <c r="S161" s="659" t="s">
        <v>73</v>
      </c>
      <c r="T161" s="38">
        <v>2.7</v>
      </c>
      <c r="U161" s="33">
        <v>29.3</v>
      </c>
      <c r="V161" s="39">
        <v>29.472000000000001</v>
      </c>
      <c r="W161" s="80">
        <v>7.97</v>
      </c>
      <c r="X161" s="80"/>
      <c r="Y161" s="33">
        <v>29.5</v>
      </c>
      <c r="Z161" s="39">
        <v>30.306999999999999</v>
      </c>
      <c r="AA161" s="40">
        <v>5.5250000000000004</v>
      </c>
      <c r="AB161" s="37">
        <v>6.4569999999999999</v>
      </c>
      <c r="AC161" s="37">
        <f t="shared" si="28"/>
        <v>6.8751507334558184</v>
      </c>
      <c r="AD161" s="42">
        <v>9.65</v>
      </c>
      <c r="AE161" s="106">
        <v>0.40039550000000002</v>
      </c>
      <c r="AF161" s="79" t="s">
        <v>73</v>
      </c>
      <c r="AG161" s="107" t="s">
        <v>73</v>
      </c>
      <c r="AH161" s="42">
        <v>2048.7260538535256</v>
      </c>
      <c r="AI161" s="43">
        <v>7.9341920305487923</v>
      </c>
      <c r="AJ161" s="44">
        <v>7.8687390116655926</v>
      </c>
      <c r="AK161" s="37">
        <v>596.59641060449337</v>
      </c>
      <c r="AL161" s="37">
        <v>1696.1845470970773</v>
      </c>
      <c r="AM161" s="37">
        <v>142.45151997152399</v>
      </c>
      <c r="AN161" s="37">
        <v>15.514605374609925</v>
      </c>
      <c r="AO161" s="37">
        <v>3.6025556165669195</v>
      </c>
      <c r="AP161" s="37">
        <v>2.380613348368025</v>
      </c>
      <c r="AQ161" s="45">
        <f t="shared" si="29"/>
        <v>1854.1506724432113</v>
      </c>
      <c r="AR161" s="51">
        <v>0.22600000000000001</v>
      </c>
      <c r="AS161" s="34">
        <v>27.518999999999998</v>
      </c>
      <c r="AT161" s="34">
        <v>0.214</v>
      </c>
      <c r="AU161" s="34">
        <v>5.4960000000000004</v>
      </c>
      <c r="AV161" s="876">
        <v>2.2130000000000001</v>
      </c>
      <c r="AW161" s="36" t="s">
        <v>73</v>
      </c>
      <c r="AX161" s="37" t="s">
        <v>73</v>
      </c>
      <c r="AY161" s="42" t="s">
        <v>73</v>
      </c>
      <c r="AZ161" s="37" t="s">
        <v>73</v>
      </c>
      <c r="BA161" s="37" t="s">
        <v>73</v>
      </c>
      <c r="BB161" s="37" t="s">
        <v>73</v>
      </c>
      <c r="BC161" s="114" t="s">
        <v>73</v>
      </c>
      <c r="BD161" s="37" t="s">
        <v>73</v>
      </c>
      <c r="BE161" s="37" t="s">
        <v>73</v>
      </c>
      <c r="BF161" s="37" t="s">
        <v>73</v>
      </c>
      <c r="BG161" s="37" t="s">
        <v>73</v>
      </c>
      <c r="BH161" s="42" t="s">
        <v>73</v>
      </c>
      <c r="BI161" s="37" t="s">
        <v>73</v>
      </c>
      <c r="BJ161" s="79" t="s">
        <v>73</v>
      </c>
      <c r="BK161" s="106" t="s">
        <v>73</v>
      </c>
      <c r="BL161" s="106" t="s">
        <v>73</v>
      </c>
      <c r="BM161" s="79" t="s">
        <v>73</v>
      </c>
      <c r="BN161" s="79" t="s">
        <v>73</v>
      </c>
      <c r="BO161" s="79" t="s">
        <v>73</v>
      </c>
      <c r="BP161" s="79" t="s">
        <v>73</v>
      </c>
      <c r="BQ161" s="106" t="s">
        <v>73</v>
      </c>
      <c r="BR161" s="79" t="s">
        <v>73</v>
      </c>
      <c r="BS161" s="79" t="s">
        <v>73</v>
      </c>
      <c r="BT161" s="79" t="s">
        <v>73</v>
      </c>
      <c r="BU161" s="107" t="s">
        <v>73</v>
      </c>
    </row>
    <row r="162" spans="1:73" customFormat="1" ht="14.25" customHeight="1" x14ac:dyDescent="0.45">
      <c r="A162" s="27">
        <v>2022</v>
      </c>
      <c r="B162" s="28">
        <v>11</v>
      </c>
      <c r="C162" s="28">
        <v>15</v>
      </c>
      <c r="D162" s="29">
        <v>0.65347222222222223</v>
      </c>
      <c r="E162" s="30">
        <v>54</v>
      </c>
      <c r="F162" s="31">
        <v>13.3657</v>
      </c>
      <c r="G162" s="32">
        <v>100.86458</v>
      </c>
      <c r="H162" s="33">
        <v>10.3</v>
      </c>
      <c r="I162" s="28">
        <v>3</v>
      </c>
      <c r="J162" s="34" t="s">
        <v>75</v>
      </c>
      <c r="K162" s="35">
        <v>5</v>
      </c>
      <c r="L162" s="654" t="s">
        <v>73</v>
      </c>
      <c r="M162" s="655" t="s">
        <v>73</v>
      </c>
      <c r="N162" s="656" t="s">
        <v>73</v>
      </c>
      <c r="O162" s="657" t="s">
        <v>73</v>
      </c>
      <c r="P162" s="655" t="s">
        <v>73</v>
      </c>
      <c r="Q162" s="658" t="s">
        <v>73</v>
      </c>
      <c r="R162" s="658" t="s">
        <v>73</v>
      </c>
      <c r="S162" s="659" t="s">
        <v>73</v>
      </c>
      <c r="T162" s="38"/>
      <c r="U162" s="33">
        <v>28.9</v>
      </c>
      <c r="V162" s="39">
        <v>28.542999999999999</v>
      </c>
      <c r="W162" s="80">
        <v>7.97</v>
      </c>
      <c r="X162" s="80"/>
      <c r="Y162" s="33">
        <v>30.5</v>
      </c>
      <c r="Z162" s="39">
        <v>31.375</v>
      </c>
      <c r="AA162" s="40">
        <v>5.6950000000000003</v>
      </c>
      <c r="AB162" s="37">
        <v>5.6619999999999999</v>
      </c>
      <c r="AC162" s="37">
        <f t="shared" si="28"/>
        <v>6.221422673462949</v>
      </c>
      <c r="AD162" s="42">
        <v>13.75</v>
      </c>
      <c r="AE162" s="106" t="s">
        <v>73</v>
      </c>
      <c r="AF162" s="79" t="s">
        <v>73</v>
      </c>
      <c r="AG162" s="107" t="s">
        <v>73</v>
      </c>
      <c r="AH162" s="42">
        <v>2093.2171641761115</v>
      </c>
      <c r="AI162" s="43">
        <v>7.905894988061231</v>
      </c>
      <c r="AJ162" s="44">
        <v>7.8540311253189197</v>
      </c>
      <c r="AK162" s="37">
        <v>627.72343201004378</v>
      </c>
      <c r="AL162" s="37">
        <v>1744.6461327249979</v>
      </c>
      <c r="AM162" s="37">
        <v>140.73148374259549</v>
      </c>
      <c r="AN162" s="37">
        <v>16.595888105513282</v>
      </c>
      <c r="AO162" s="37">
        <v>3.5157351011578806</v>
      </c>
      <c r="AP162" s="37">
        <v>2.3240098381070817</v>
      </c>
      <c r="AQ162" s="45">
        <f t="shared" si="29"/>
        <v>1901.9735045731065</v>
      </c>
      <c r="AR162" s="51">
        <v>0.22600000000000001</v>
      </c>
      <c r="AS162" s="34">
        <v>22.356999999999999</v>
      </c>
      <c r="AT162" s="34">
        <v>0.214</v>
      </c>
      <c r="AU162" s="34">
        <v>5.5670000000000002</v>
      </c>
      <c r="AV162" s="876">
        <v>1.8560000000000001</v>
      </c>
      <c r="AW162" s="36" t="s">
        <v>73</v>
      </c>
      <c r="AX162" s="37" t="s">
        <v>73</v>
      </c>
      <c r="AY162" s="42" t="s">
        <v>73</v>
      </c>
      <c r="AZ162" s="37" t="s">
        <v>73</v>
      </c>
      <c r="BA162" s="37" t="s">
        <v>73</v>
      </c>
      <c r="BB162" s="37" t="s">
        <v>73</v>
      </c>
      <c r="BC162" s="114" t="s">
        <v>73</v>
      </c>
      <c r="BD162" s="37" t="s">
        <v>73</v>
      </c>
      <c r="BE162" s="37" t="s">
        <v>73</v>
      </c>
      <c r="BF162" s="37" t="s">
        <v>73</v>
      </c>
      <c r="BG162" s="37" t="s">
        <v>73</v>
      </c>
      <c r="BH162" s="42" t="s">
        <v>73</v>
      </c>
      <c r="BI162" s="37" t="s">
        <v>73</v>
      </c>
      <c r="BJ162" s="79" t="s">
        <v>73</v>
      </c>
      <c r="BK162" s="106" t="s">
        <v>73</v>
      </c>
      <c r="BL162" s="106" t="s">
        <v>73</v>
      </c>
      <c r="BM162" s="79" t="s">
        <v>73</v>
      </c>
      <c r="BN162" s="79" t="s">
        <v>73</v>
      </c>
      <c r="BO162" s="79" t="s">
        <v>73</v>
      </c>
      <c r="BP162" s="79" t="s">
        <v>73</v>
      </c>
      <c r="BQ162" s="106" t="s">
        <v>73</v>
      </c>
      <c r="BR162" s="79" t="s">
        <v>73</v>
      </c>
      <c r="BS162" s="79" t="s">
        <v>73</v>
      </c>
      <c r="BT162" s="79" t="s">
        <v>73</v>
      </c>
      <c r="BU162" s="107" t="s">
        <v>73</v>
      </c>
    </row>
    <row r="163" spans="1:73" customFormat="1" ht="14.25" customHeight="1" x14ac:dyDescent="0.45">
      <c r="A163" s="27">
        <v>2022</v>
      </c>
      <c r="B163" s="28">
        <v>11</v>
      </c>
      <c r="C163" s="28">
        <v>15</v>
      </c>
      <c r="D163" s="29">
        <v>0.65347222222222223</v>
      </c>
      <c r="E163" s="30">
        <v>54</v>
      </c>
      <c r="F163" s="31">
        <v>13.3657</v>
      </c>
      <c r="G163" s="32">
        <v>100.86458</v>
      </c>
      <c r="H163" s="33">
        <v>10.3</v>
      </c>
      <c r="I163" s="28">
        <v>3</v>
      </c>
      <c r="J163" s="34" t="s">
        <v>74</v>
      </c>
      <c r="K163" s="35">
        <v>9</v>
      </c>
      <c r="L163" s="654" t="s">
        <v>73</v>
      </c>
      <c r="M163" s="655" t="s">
        <v>73</v>
      </c>
      <c r="N163" s="656" t="s">
        <v>73</v>
      </c>
      <c r="O163" s="657" t="s">
        <v>73</v>
      </c>
      <c r="P163" s="655" t="s">
        <v>73</v>
      </c>
      <c r="Q163" s="658" t="s">
        <v>73</v>
      </c>
      <c r="R163" s="658" t="s">
        <v>73</v>
      </c>
      <c r="S163" s="659" t="s">
        <v>73</v>
      </c>
      <c r="T163" s="38"/>
      <c r="U163" s="33">
        <v>28.7</v>
      </c>
      <c r="V163" s="39">
        <v>28.559000000000001</v>
      </c>
      <c r="W163" s="80">
        <v>7.95</v>
      </c>
      <c r="X163" s="80"/>
      <c r="Y163" s="33">
        <v>31</v>
      </c>
      <c r="Z163" s="39">
        <v>31.445</v>
      </c>
      <c r="AA163" s="40">
        <v>4.7750000000000004</v>
      </c>
      <c r="AB163" s="37">
        <v>4.4139999999999997</v>
      </c>
      <c r="AC163" s="37" t="s">
        <v>73</v>
      </c>
      <c r="AD163" s="42">
        <v>14.05</v>
      </c>
      <c r="AE163" s="106" t="s">
        <v>73</v>
      </c>
      <c r="AF163" s="79" t="s">
        <v>73</v>
      </c>
      <c r="AG163" s="107" t="s">
        <v>73</v>
      </c>
      <c r="AH163" s="42">
        <v>2102.9021932740161</v>
      </c>
      <c r="AI163" s="43">
        <v>7.915823747560979</v>
      </c>
      <c r="AJ163" s="44">
        <v>7.8634902024377435</v>
      </c>
      <c r="AK163" s="37">
        <v>614.20110632524916</v>
      </c>
      <c r="AL163" s="37">
        <v>1745.700909622481</v>
      </c>
      <c r="AM163" s="37">
        <v>144.28827548415433</v>
      </c>
      <c r="AN163" s="37">
        <v>16.226493793844835</v>
      </c>
      <c r="AO163" s="37">
        <v>3.6006924795250286</v>
      </c>
      <c r="AP163" s="37">
        <v>2.3808797734443257</v>
      </c>
      <c r="AQ163" s="45">
        <f t="shared" si="29"/>
        <v>1906.2156789004803</v>
      </c>
      <c r="AR163" s="51">
        <v>0.32300000000000001</v>
      </c>
      <c r="AS163" s="34">
        <v>23.318000000000001</v>
      </c>
      <c r="AT163" s="34">
        <v>0.214</v>
      </c>
      <c r="AU163" s="34">
        <v>6.9950000000000001</v>
      </c>
      <c r="AV163" s="876">
        <v>1.57</v>
      </c>
      <c r="AW163" s="36" t="s">
        <v>73</v>
      </c>
      <c r="AX163" s="37" t="s">
        <v>73</v>
      </c>
      <c r="AY163" s="42" t="s">
        <v>73</v>
      </c>
      <c r="AZ163" s="37" t="s">
        <v>73</v>
      </c>
      <c r="BA163" s="37" t="s">
        <v>73</v>
      </c>
      <c r="BB163" s="37" t="s">
        <v>73</v>
      </c>
      <c r="BC163" s="114" t="s">
        <v>73</v>
      </c>
      <c r="BD163" s="37" t="s">
        <v>73</v>
      </c>
      <c r="BE163" s="37" t="s">
        <v>73</v>
      </c>
      <c r="BF163" s="37" t="s">
        <v>73</v>
      </c>
      <c r="BG163" s="37" t="s">
        <v>73</v>
      </c>
      <c r="BH163" s="42" t="s">
        <v>73</v>
      </c>
      <c r="BI163" s="37" t="s">
        <v>73</v>
      </c>
      <c r="BJ163" s="79" t="s">
        <v>73</v>
      </c>
      <c r="BK163" s="106" t="s">
        <v>73</v>
      </c>
      <c r="BL163" s="106" t="s">
        <v>73</v>
      </c>
      <c r="BM163" s="79" t="s">
        <v>73</v>
      </c>
      <c r="BN163" s="79" t="s">
        <v>73</v>
      </c>
      <c r="BO163" s="79" t="s">
        <v>73</v>
      </c>
      <c r="BP163" s="79" t="s">
        <v>73</v>
      </c>
      <c r="BQ163" s="106" t="s">
        <v>73</v>
      </c>
      <c r="BR163" s="79" t="s">
        <v>73</v>
      </c>
      <c r="BS163" s="79" t="s">
        <v>73</v>
      </c>
      <c r="BT163" s="79" t="s">
        <v>73</v>
      </c>
      <c r="BU163" s="107" t="s">
        <v>73</v>
      </c>
    </row>
    <row r="164" spans="1:73" customFormat="1" ht="14.25" customHeight="1" x14ac:dyDescent="0.45">
      <c r="A164" s="27">
        <v>2022</v>
      </c>
      <c r="B164" s="28">
        <v>11</v>
      </c>
      <c r="C164" s="28">
        <v>15</v>
      </c>
      <c r="D164" s="29">
        <v>0.6958333333333333</v>
      </c>
      <c r="E164" s="30">
        <v>55</v>
      </c>
      <c r="F164" s="31">
        <v>13.39024</v>
      </c>
      <c r="G164" s="32">
        <v>100.88388999999999</v>
      </c>
      <c r="H164" s="33">
        <v>5.8</v>
      </c>
      <c r="I164" s="28">
        <v>3</v>
      </c>
      <c r="J164" s="34" t="s">
        <v>72</v>
      </c>
      <c r="K164" s="35">
        <v>0.5</v>
      </c>
      <c r="L164" s="654" t="s">
        <v>73</v>
      </c>
      <c r="M164" s="655" t="s">
        <v>73</v>
      </c>
      <c r="N164" s="656" t="s">
        <v>73</v>
      </c>
      <c r="O164" s="657" t="s">
        <v>73</v>
      </c>
      <c r="P164" s="655" t="s">
        <v>73</v>
      </c>
      <c r="Q164" s="658" t="s">
        <v>73</v>
      </c>
      <c r="R164" s="658" t="s">
        <v>73</v>
      </c>
      <c r="S164" s="659" t="s">
        <v>73</v>
      </c>
      <c r="T164" s="38">
        <v>1.4</v>
      </c>
      <c r="U164" s="33">
        <v>29.6</v>
      </c>
      <c r="V164" s="39"/>
      <c r="W164" s="80">
        <v>7.95</v>
      </c>
      <c r="X164" s="80"/>
      <c r="Y164" s="33">
        <v>28.5</v>
      </c>
      <c r="Z164" s="39"/>
      <c r="AA164" s="40"/>
      <c r="AB164" s="37" t="s">
        <v>73</v>
      </c>
      <c r="AC164" s="37" t="s">
        <v>73</v>
      </c>
      <c r="AD164" s="42" t="s">
        <v>73</v>
      </c>
      <c r="AE164" s="106" t="s">
        <v>73</v>
      </c>
      <c r="AF164" s="79" t="s">
        <v>73</v>
      </c>
      <c r="AG164" s="107" t="s">
        <v>73</v>
      </c>
      <c r="AH164" s="42" t="s">
        <v>73</v>
      </c>
      <c r="AI164" s="43" t="s">
        <v>73</v>
      </c>
      <c r="AJ164" s="44" t="s">
        <v>73</v>
      </c>
      <c r="AK164" s="37" t="s">
        <v>73</v>
      </c>
      <c r="AL164" s="37" t="s">
        <v>73</v>
      </c>
      <c r="AM164" s="37" t="s">
        <v>73</v>
      </c>
      <c r="AN164" s="37" t="s">
        <v>73</v>
      </c>
      <c r="AO164" s="37" t="s">
        <v>73</v>
      </c>
      <c r="AP164" s="37" t="s">
        <v>73</v>
      </c>
      <c r="AQ164" s="45" t="s">
        <v>73</v>
      </c>
      <c r="AR164" s="51" t="s">
        <v>73</v>
      </c>
      <c r="AS164" s="877" t="s">
        <v>73</v>
      </c>
      <c r="AT164" s="877" t="s">
        <v>73</v>
      </c>
      <c r="AU164" s="877" t="s">
        <v>73</v>
      </c>
      <c r="AV164" s="876" t="s">
        <v>73</v>
      </c>
      <c r="AW164" s="36" t="s">
        <v>73</v>
      </c>
      <c r="AX164" s="37" t="s">
        <v>73</v>
      </c>
      <c r="AY164" s="42" t="s">
        <v>73</v>
      </c>
      <c r="AZ164" s="37" t="s">
        <v>73</v>
      </c>
      <c r="BA164" s="37" t="s">
        <v>73</v>
      </c>
      <c r="BB164" s="37" t="s">
        <v>73</v>
      </c>
      <c r="BC164" s="114" t="s">
        <v>73</v>
      </c>
      <c r="BD164" s="37" t="s">
        <v>73</v>
      </c>
      <c r="BE164" s="37" t="s">
        <v>73</v>
      </c>
      <c r="BF164" s="37" t="s">
        <v>73</v>
      </c>
      <c r="BG164" s="37" t="s">
        <v>73</v>
      </c>
      <c r="BH164" s="42" t="s">
        <v>73</v>
      </c>
      <c r="BI164" s="37" t="s">
        <v>73</v>
      </c>
      <c r="BJ164" s="79" t="s">
        <v>73</v>
      </c>
      <c r="BK164" s="106" t="s">
        <v>73</v>
      </c>
      <c r="BL164" s="106" t="s">
        <v>73</v>
      </c>
      <c r="BM164" s="79" t="s">
        <v>73</v>
      </c>
      <c r="BN164" s="79" t="s">
        <v>73</v>
      </c>
      <c r="BO164" s="79" t="s">
        <v>73</v>
      </c>
      <c r="BP164" s="79" t="s">
        <v>73</v>
      </c>
      <c r="BQ164" s="106" t="s">
        <v>73</v>
      </c>
      <c r="BR164" s="79" t="s">
        <v>73</v>
      </c>
      <c r="BS164" s="79" t="s">
        <v>73</v>
      </c>
      <c r="BT164" s="79" t="s">
        <v>73</v>
      </c>
      <c r="BU164" s="107" t="s">
        <v>73</v>
      </c>
    </row>
    <row r="165" spans="1:73" customFormat="1" ht="14.25" customHeight="1" x14ac:dyDescent="0.45">
      <c r="A165" s="27">
        <v>2022</v>
      </c>
      <c r="B165" s="28">
        <v>11</v>
      </c>
      <c r="C165" s="28">
        <v>15</v>
      </c>
      <c r="D165" s="29">
        <v>0.6958333333333333</v>
      </c>
      <c r="E165" s="30">
        <v>55</v>
      </c>
      <c r="F165" s="31">
        <v>13.39024</v>
      </c>
      <c r="G165" s="32">
        <v>100.88388999999999</v>
      </c>
      <c r="H165" s="33">
        <v>5.8</v>
      </c>
      <c r="I165" s="28">
        <v>3</v>
      </c>
      <c r="J165" s="34" t="s">
        <v>75</v>
      </c>
      <c r="K165" s="35">
        <v>2.5</v>
      </c>
      <c r="L165" s="654" t="s">
        <v>73</v>
      </c>
      <c r="M165" s="655" t="s">
        <v>73</v>
      </c>
      <c r="N165" s="656" t="s">
        <v>73</v>
      </c>
      <c r="O165" s="657" t="s">
        <v>73</v>
      </c>
      <c r="P165" s="655" t="s">
        <v>73</v>
      </c>
      <c r="Q165" s="658" t="s">
        <v>73</v>
      </c>
      <c r="R165" s="658" t="s">
        <v>73</v>
      </c>
      <c r="S165" s="659" t="s">
        <v>73</v>
      </c>
      <c r="T165" s="38"/>
      <c r="U165" s="33">
        <v>29.2</v>
      </c>
      <c r="V165" s="39"/>
      <c r="W165" s="80">
        <v>7.95</v>
      </c>
      <c r="X165" s="80"/>
      <c r="Y165" s="33">
        <v>29.5</v>
      </c>
      <c r="Z165" s="39"/>
      <c r="AA165" s="40"/>
      <c r="AB165" s="37" t="s">
        <v>73</v>
      </c>
      <c r="AC165" s="37" t="s">
        <v>73</v>
      </c>
      <c r="AD165" s="42" t="s">
        <v>73</v>
      </c>
      <c r="AE165" s="106" t="s">
        <v>73</v>
      </c>
      <c r="AF165" s="79" t="s">
        <v>73</v>
      </c>
      <c r="AG165" s="107" t="s">
        <v>73</v>
      </c>
      <c r="AH165" s="42" t="s">
        <v>73</v>
      </c>
      <c r="AI165" s="43" t="s">
        <v>73</v>
      </c>
      <c r="AJ165" s="44" t="s">
        <v>73</v>
      </c>
      <c r="AK165" s="37" t="s">
        <v>73</v>
      </c>
      <c r="AL165" s="37" t="s">
        <v>73</v>
      </c>
      <c r="AM165" s="37" t="s">
        <v>73</v>
      </c>
      <c r="AN165" s="37" t="s">
        <v>73</v>
      </c>
      <c r="AO165" s="37" t="s">
        <v>73</v>
      </c>
      <c r="AP165" s="37" t="s">
        <v>73</v>
      </c>
      <c r="AQ165" s="45" t="s">
        <v>73</v>
      </c>
      <c r="AR165" s="51" t="s">
        <v>73</v>
      </c>
      <c r="AS165" s="877" t="s">
        <v>73</v>
      </c>
      <c r="AT165" s="877" t="s">
        <v>73</v>
      </c>
      <c r="AU165" s="877" t="s">
        <v>73</v>
      </c>
      <c r="AV165" s="876" t="s">
        <v>73</v>
      </c>
      <c r="AW165" s="36" t="s">
        <v>73</v>
      </c>
      <c r="AX165" s="37" t="s">
        <v>73</v>
      </c>
      <c r="AY165" s="42" t="s">
        <v>73</v>
      </c>
      <c r="AZ165" s="37" t="s">
        <v>73</v>
      </c>
      <c r="BA165" s="37" t="s">
        <v>73</v>
      </c>
      <c r="BB165" s="37" t="s">
        <v>73</v>
      </c>
      <c r="BC165" s="114" t="s">
        <v>73</v>
      </c>
      <c r="BD165" s="37" t="s">
        <v>73</v>
      </c>
      <c r="BE165" s="37" t="s">
        <v>73</v>
      </c>
      <c r="BF165" s="37" t="s">
        <v>73</v>
      </c>
      <c r="BG165" s="37" t="s">
        <v>73</v>
      </c>
      <c r="BH165" s="42" t="s">
        <v>73</v>
      </c>
      <c r="BI165" s="37" t="s">
        <v>73</v>
      </c>
      <c r="BJ165" s="79" t="s">
        <v>73</v>
      </c>
      <c r="BK165" s="106" t="s">
        <v>73</v>
      </c>
      <c r="BL165" s="106" t="s">
        <v>73</v>
      </c>
      <c r="BM165" s="79" t="s">
        <v>73</v>
      </c>
      <c r="BN165" s="79" t="s">
        <v>73</v>
      </c>
      <c r="BO165" s="79" t="s">
        <v>73</v>
      </c>
      <c r="BP165" s="79" t="s">
        <v>73</v>
      </c>
      <c r="BQ165" s="106" t="s">
        <v>73</v>
      </c>
      <c r="BR165" s="79" t="s">
        <v>73</v>
      </c>
      <c r="BS165" s="79" t="s">
        <v>73</v>
      </c>
      <c r="BT165" s="79" t="s">
        <v>73</v>
      </c>
      <c r="BU165" s="107" t="s">
        <v>73</v>
      </c>
    </row>
    <row r="166" spans="1:73" customFormat="1" ht="14.25" customHeight="1" x14ac:dyDescent="0.45">
      <c r="A166" s="27">
        <v>2022</v>
      </c>
      <c r="B166" s="28">
        <v>11</v>
      </c>
      <c r="C166" s="28">
        <v>15</v>
      </c>
      <c r="D166" s="29">
        <v>0.6958333333333333</v>
      </c>
      <c r="E166" s="30">
        <v>55</v>
      </c>
      <c r="F166" s="31">
        <v>13.39024</v>
      </c>
      <c r="G166" s="32">
        <v>100.88388999999999</v>
      </c>
      <c r="H166" s="33">
        <v>5.8</v>
      </c>
      <c r="I166" s="28">
        <v>3</v>
      </c>
      <c r="J166" s="34" t="s">
        <v>74</v>
      </c>
      <c r="K166" s="35">
        <v>5</v>
      </c>
      <c r="L166" s="654" t="s">
        <v>73</v>
      </c>
      <c r="M166" s="655" t="s">
        <v>73</v>
      </c>
      <c r="N166" s="656" t="s">
        <v>73</v>
      </c>
      <c r="O166" s="657" t="s">
        <v>73</v>
      </c>
      <c r="P166" s="655" t="s">
        <v>73</v>
      </c>
      <c r="Q166" s="658" t="s">
        <v>73</v>
      </c>
      <c r="R166" s="658" t="s">
        <v>73</v>
      </c>
      <c r="S166" s="659" t="s">
        <v>73</v>
      </c>
      <c r="T166" s="38"/>
      <c r="U166" s="33">
        <v>29</v>
      </c>
      <c r="V166" s="39"/>
      <c r="W166" s="80">
        <v>7.94</v>
      </c>
      <c r="X166" s="80"/>
      <c r="Y166" s="33">
        <v>30.1</v>
      </c>
      <c r="Z166" s="39"/>
      <c r="AA166" s="40"/>
      <c r="AB166" s="37" t="s">
        <v>73</v>
      </c>
      <c r="AC166" s="37" t="s">
        <v>73</v>
      </c>
      <c r="AD166" s="42" t="s">
        <v>73</v>
      </c>
      <c r="AE166" s="106" t="s">
        <v>73</v>
      </c>
      <c r="AF166" s="79" t="s">
        <v>73</v>
      </c>
      <c r="AG166" s="107" t="s">
        <v>73</v>
      </c>
      <c r="AH166" s="42" t="s">
        <v>73</v>
      </c>
      <c r="AI166" s="43" t="s">
        <v>73</v>
      </c>
      <c r="AJ166" s="44" t="s">
        <v>73</v>
      </c>
      <c r="AK166" s="37" t="s">
        <v>73</v>
      </c>
      <c r="AL166" s="37" t="s">
        <v>73</v>
      </c>
      <c r="AM166" s="37" t="s">
        <v>73</v>
      </c>
      <c r="AN166" s="37" t="s">
        <v>73</v>
      </c>
      <c r="AO166" s="37" t="s">
        <v>73</v>
      </c>
      <c r="AP166" s="37" t="s">
        <v>73</v>
      </c>
      <c r="AQ166" s="45" t="s">
        <v>73</v>
      </c>
      <c r="AR166" s="51" t="s">
        <v>73</v>
      </c>
      <c r="AS166" s="877" t="s">
        <v>73</v>
      </c>
      <c r="AT166" s="877" t="s">
        <v>73</v>
      </c>
      <c r="AU166" s="877" t="s">
        <v>73</v>
      </c>
      <c r="AV166" s="876" t="s">
        <v>73</v>
      </c>
      <c r="AW166" s="36" t="s">
        <v>73</v>
      </c>
      <c r="AX166" s="37" t="s">
        <v>73</v>
      </c>
      <c r="AY166" s="42" t="s">
        <v>73</v>
      </c>
      <c r="AZ166" s="37" t="s">
        <v>73</v>
      </c>
      <c r="BA166" s="37" t="s">
        <v>73</v>
      </c>
      <c r="BB166" s="37" t="s">
        <v>73</v>
      </c>
      <c r="BC166" s="114" t="s">
        <v>73</v>
      </c>
      <c r="BD166" s="37" t="s">
        <v>73</v>
      </c>
      <c r="BE166" s="37" t="s">
        <v>73</v>
      </c>
      <c r="BF166" s="37" t="s">
        <v>73</v>
      </c>
      <c r="BG166" s="37" t="s">
        <v>73</v>
      </c>
      <c r="BH166" s="42" t="s">
        <v>73</v>
      </c>
      <c r="BI166" s="37" t="s">
        <v>73</v>
      </c>
      <c r="BJ166" s="79" t="s">
        <v>73</v>
      </c>
      <c r="BK166" s="106" t="s">
        <v>73</v>
      </c>
      <c r="BL166" s="106" t="s">
        <v>73</v>
      </c>
      <c r="BM166" s="79" t="s">
        <v>73</v>
      </c>
      <c r="BN166" s="79" t="s">
        <v>73</v>
      </c>
      <c r="BO166" s="79" t="s">
        <v>73</v>
      </c>
      <c r="BP166" s="79" t="s">
        <v>73</v>
      </c>
      <c r="BQ166" s="106" t="s">
        <v>73</v>
      </c>
      <c r="BR166" s="79" t="s">
        <v>73</v>
      </c>
      <c r="BS166" s="79" t="s">
        <v>73</v>
      </c>
      <c r="BT166" s="79" t="s">
        <v>73</v>
      </c>
      <c r="BU166" s="107" t="s">
        <v>73</v>
      </c>
    </row>
    <row r="167" spans="1:73" customFormat="1" ht="14.25" customHeight="1" x14ac:dyDescent="0.45">
      <c r="A167" s="27">
        <v>2022</v>
      </c>
      <c r="B167" s="28">
        <v>11</v>
      </c>
      <c r="C167" s="28">
        <v>15</v>
      </c>
      <c r="D167" s="49">
        <v>0.72916666666666663</v>
      </c>
      <c r="E167" s="30">
        <v>56</v>
      </c>
      <c r="F167" s="31">
        <v>13.429970000000001</v>
      </c>
      <c r="G167" s="32">
        <v>100.9127</v>
      </c>
      <c r="H167" s="33">
        <v>4.2</v>
      </c>
      <c r="I167" s="28">
        <v>3</v>
      </c>
      <c r="J167" s="34" t="s">
        <v>72</v>
      </c>
      <c r="K167" s="35">
        <v>1</v>
      </c>
      <c r="L167" s="654" t="s">
        <v>73</v>
      </c>
      <c r="M167" s="655" t="s">
        <v>73</v>
      </c>
      <c r="N167" s="656" t="s">
        <v>73</v>
      </c>
      <c r="O167" s="657" t="s">
        <v>73</v>
      </c>
      <c r="P167" s="655" t="s">
        <v>73</v>
      </c>
      <c r="Q167" s="658" t="s">
        <v>73</v>
      </c>
      <c r="R167" s="658" t="s">
        <v>73</v>
      </c>
      <c r="S167" s="659" t="s">
        <v>73</v>
      </c>
      <c r="T167" s="38">
        <v>0.8</v>
      </c>
      <c r="U167" s="33">
        <v>29.3</v>
      </c>
      <c r="V167" s="39">
        <v>29.495999999999999</v>
      </c>
      <c r="W167" s="80">
        <v>7.9</v>
      </c>
      <c r="X167" s="80"/>
      <c r="Y167" s="33">
        <v>24.3</v>
      </c>
      <c r="Z167" s="39">
        <v>27.765000000000001</v>
      </c>
      <c r="AA167" s="40">
        <v>7.5350000000000001</v>
      </c>
      <c r="AB167" s="37">
        <v>7.0190000000000001</v>
      </c>
      <c r="AC167" s="37">
        <f t="shared" ref="AC167:AC170" si="30">AB167*$AB$1+$AC$1</f>
        <v>7.3372830224067522</v>
      </c>
      <c r="AD167" s="42">
        <v>14.43</v>
      </c>
      <c r="AE167" s="106">
        <v>0.43607075000000001</v>
      </c>
      <c r="AF167" s="79" t="s">
        <v>73</v>
      </c>
      <c r="AG167" s="107" t="s">
        <v>73</v>
      </c>
      <c r="AH167" s="42">
        <v>1911.3772614598938</v>
      </c>
      <c r="AI167" s="43">
        <v>7.9716523941291415</v>
      </c>
      <c r="AJ167" s="44">
        <v>7.9055839427490051</v>
      </c>
      <c r="AK167" s="37">
        <v>517.58303586482145</v>
      </c>
      <c r="AL167" s="37">
        <v>1576.5416396847636</v>
      </c>
      <c r="AM167" s="37">
        <v>135.02344790523233</v>
      </c>
      <c r="AN167" s="37">
        <v>13.624183792991518</v>
      </c>
      <c r="AO167" s="37">
        <v>3.4891631269244523</v>
      </c>
      <c r="AP167" s="37">
        <v>2.2844742187368507</v>
      </c>
      <c r="AQ167" s="45">
        <f t="shared" ref="AQ167:AQ170" si="31">SUM(AL167:AN167)</f>
        <v>1725.1892713829875</v>
      </c>
      <c r="AR167" s="51">
        <v>0.51700000000000002</v>
      </c>
      <c r="AS167" s="34">
        <v>39.159999999999997</v>
      </c>
      <c r="AT167" s="34">
        <v>0.28599999999999998</v>
      </c>
      <c r="AU167" s="34">
        <v>7.2089999999999996</v>
      </c>
      <c r="AV167" s="876">
        <v>2.355</v>
      </c>
      <c r="AW167" s="36" t="s">
        <v>73</v>
      </c>
      <c r="AX167" s="37" t="s">
        <v>73</v>
      </c>
      <c r="AY167" s="42">
        <v>18.672767748268772</v>
      </c>
      <c r="AZ167" s="37">
        <v>0.10963812304154738</v>
      </c>
      <c r="BA167" s="37">
        <v>21.076450237473136</v>
      </c>
      <c r="BB167" s="37">
        <v>1.5088334213830437</v>
      </c>
      <c r="BC167" s="114">
        <v>4.95</v>
      </c>
      <c r="BD167" s="37">
        <v>1082.6156393547699</v>
      </c>
      <c r="BE167" s="37">
        <v>2111.4495728759675</v>
      </c>
      <c r="BF167" s="37">
        <v>0.17202024213320594</v>
      </c>
      <c r="BG167" s="37">
        <v>1.835</v>
      </c>
      <c r="BH167" s="42">
        <v>0.32650000000000001</v>
      </c>
      <c r="BI167" s="37">
        <v>45.277499999999996</v>
      </c>
      <c r="BJ167" s="79">
        <v>54.396499999999996</v>
      </c>
      <c r="BK167" s="104">
        <v>2.1029114230321819</v>
      </c>
      <c r="BL167" s="104">
        <v>120.56880725652194</v>
      </c>
      <c r="BM167" s="74">
        <v>125.8030483806119</v>
      </c>
      <c r="BN167" s="74">
        <v>94.892657037996969</v>
      </c>
      <c r="BO167" s="74">
        <v>182.87882974937941</v>
      </c>
      <c r="BP167" s="74">
        <v>1587.3062304514574</v>
      </c>
      <c r="BQ167" s="104">
        <v>16.07088813770029</v>
      </c>
      <c r="BR167" s="74">
        <v>19.256422267716907</v>
      </c>
      <c r="BS167" s="74">
        <v>252.00847197495244</v>
      </c>
      <c r="BT167" s="74">
        <v>9.623093147873675</v>
      </c>
      <c r="BU167" s="105">
        <v>43.03906339071942</v>
      </c>
    </row>
    <row r="168" spans="1:73" customFormat="1" ht="14.25" customHeight="1" x14ac:dyDescent="0.45">
      <c r="A168" s="27">
        <v>2022</v>
      </c>
      <c r="B168" s="28">
        <v>11</v>
      </c>
      <c r="C168" s="28">
        <v>15</v>
      </c>
      <c r="D168" s="49">
        <v>0.72916666666666663</v>
      </c>
      <c r="E168" s="30">
        <v>56</v>
      </c>
      <c r="F168" s="31">
        <v>13.429970000000001</v>
      </c>
      <c r="G168" s="32">
        <v>100.9127</v>
      </c>
      <c r="H168" s="33">
        <v>4.2</v>
      </c>
      <c r="I168" s="28">
        <v>3</v>
      </c>
      <c r="J168" s="34" t="s">
        <v>74</v>
      </c>
      <c r="K168" s="35">
        <v>3</v>
      </c>
      <c r="L168" s="654" t="s">
        <v>73</v>
      </c>
      <c r="M168" s="655" t="s">
        <v>73</v>
      </c>
      <c r="N168" s="656" t="s">
        <v>73</v>
      </c>
      <c r="O168" s="657" t="s">
        <v>73</v>
      </c>
      <c r="P168" s="655" t="s">
        <v>73</v>
      </c>
      <c r="Q168" s="658" t="s">
        <v>73</v>
      </c>
      <c r="R168" s="658" t="s">
        <v>73</v>
      </c>
      <c r="S168" s="659" t="s">
        <v>73</v>
      </c>
      <c r="T168" s="38"/>
      <c r="U168" s="33">
        <v>28.8</v>
      </c>
      <c r="V168" s="39">
        <v>28.806000000000001</v>
      </c>
      <c r="W168" s="80">
        <v>7.83</v>
      </c>
      <c r="X168" s="80"/>
      <c r="Y168" s="33">
        <v>29.7</v>
      </c>
      <c r="Z168" s="39">
        <v>30.25</v>
      </c>
      <c r="AA168" s="40">
        <v>4.6400000000000006</v>
      </c>
      <c r="AB168" s="37">
        <v>4.0960000000000001</v>
      </c>
      <c r="AC168" s="37">
        <f t="shared" si="30"/>
        <v>4.9337017401939764</v>
      </c>
      <c r="AD168" s="42">
        <v>18.600000000000001</v>
      </c>
      <c r="AE168" s="106" t="s">
        <v>73</v>
      </c>
      <c r="AF168" s="79" t="s">
        <v>73</v>
      </c>
      <c r="AG168" s="107" t="s">
        <v>73</v>
      </c>
      <c r="AH168" s="42">
        <v>2044.6047590211147</v>
      </c>
      <c r="AI168" s="43">
        <v>7.799082503917024</v>
      </c>
      <c r="AJ168" s="44">
        <v>7.7448671557728215</v>
      </c>
      <c r="AK168" s="37">
        <v>827.09680986160902</v>
      </c>
      <c r="AL168" s="37">
        <v>1774.4081744455164</v>
      </c>
      <c r="AM168" s="37">
        <v>109.2402883526734</v>
      </c>
      <c r="AN168" s="37">
        <v>21.85452150206611</v>
      </c>
      <c r="AO168" s="37">
        <v>2.757726017490076</v>
      </c>
      <c r="AP168" s="37">
        <v>1.8181234248885234</v>
      </c>
      <c r="AQ168" s="45">
        <f t="shared" si="31"/>
        <v>1905.5029843002558</v>
      </c>
      <c r="AR168" s="51">
        <v>0.54900000000000004</v>
      </c>
      <c r="AS168" s="34">
        <v>31.506</v>
      </c>
      <c r="AT168" s="34">
        <v>0.28599999999999998</v>
      </c>
      <c r="AU168" s="34">
        <v>8.6370000000000005</v>
      </c>
      <c r="AV168" s="876">
        <v>1.784</v>
      </c>
      <c r="AW168" s="36" t="s">
        <v>73</v>
      </c>
      <c r="AX168" s="37" t="s">
        <v>73</v>
      </c>
      <c r="AY168" s="42" t="s">
        <v>73</v>
      </c>
      <c r="AZ168" s="37" t="s">
        <v>73</v>
      </c>
      <c r="BA168" s="37" t="s">
        <v>73</v>
      </c>
      <c r="BB168" s="37" t="s">
        <v>73</v>
      </c>
      <c r="BC168" s="37" t="s">
        <v>73</v>
      </c>
      <c r="BD168" s="37" t="s">
        <v>73</v>
      </c>
      <c r="BE168" s="37" t="s">
        <v>73</v>
      </c>
      <c r="BF168" s="37" t="s">
        <v>73</v>
      </c>
      <c r="BG168" s="37" t="s">
        <v>73</v>
      </c>
      <c r="BH168" s="42" t="s">
        <v>73</v>
      </c>
      <c r="BI168" s="37" t="s">
        <v>73</v>
      </c>
      <c r="BJ168" s="79" t="s">
        <v>73</v>
      </c>
      <c r="BK168" s="106" t="s">
        <v>73</v>
      </c>
      <c r="BL168" s="106" t="s">
        <v>73</v>
      </c>
      <c r="BM168" s="79" t="s">
        <v>73</v>
      </c>
      <c r="BN168" s="79" t="s">
        <v>73</v>
      </c>
      <c r="BO168" s="79" t="s">
        <v>73</v>
      </c>
      <c r="BP168" s="79" t="s">
        <v>73</v>
      </c>
      <c r="BQ168" s="106" t="s">
        <v>73</v>
      </c>
      <c r="BR168" s="79" t="s">
        <v>73</v>
      </c>
      <c r="BS168" s="79" t="s">
        <v>73</v>
      </c>
      <c r="BT168" s="79" t="s">
        <v>73</v>
      </c>
      <c r="BU168" s="107" t="s">
        <v>73</v>
      </c>
    </row>
    <row r="169" spans="1:73" customFormat="1" ht="14.25" customHeight="1" x14ac:dyDescent="0.45">
      <c r="A169" s="27">
        <v>2022</v>
      </c>
      <c r="B169" s="28">
        <v>11</v>
      </c>
      <c r="C169" s="28">
        <v>15</v>
      </c>
      <c r="D169" s="29">
        <v>0.74791666666666667</v>
      </c>
      <c r="E169" s="30">
        <v>57</v>
      </c>
      <c r="F169" s="31">
        <v>13.45026</v>
      </c>
      <c r="G169" s="32">
        <v>100.94252</v>
      </c>
      <c r="H169" s="33">
        <v>4.5</v>
      </c>
      <c r="I169" s="28">
        <v>2</v>
      </c>
      <c r="J169" s="34" t="s">
        <v>72</v>
      </c>
      <c r="K169" s="35">
        <v>1</v>
      </c>
      <c r="L169" s="654" t="s">
        <v>73</v>
      </c>
      <c r="M169" s="655" t="s">
        <v>73</v>
      </c>
      <c r="N169" s="656" t="s">
        <v>73</v>
      </c>
      <c r="O169" s="657" t="s">
        <v>73</v>
      </c>
      <c r="P169" s="655" t="s">
        <v>73</v>
      </c>
      <c r="Q169" s="658" t="s">
        <v>73</v>
      </c>
      <c r="R169" s="658" t="s">
        <v>73</v>
      </c>
      <c r="S169" s="659" t="s">
        <v>73</v>
      </c>
      <c r="T169" s="38" t="s">
        <v>79</v>
      </c>
      <c r="U169" s="33">
        <v>28.5</v>
      </c>
      <c r="V169" s="39">
        <v>28.795000000000002</v>
      </c>
      <c r="W169" s="80">
        <v>7.79</v>
      </c>
      <c r="X169" s="80"/>
      <c r="Y169" s="33">
        <v>21.8</v>
      </c>
      <c r="Z169" s="39">
        <v>23.251999999999999</v>
      </c>
      <c r="AA169" s="40">
        <v>6.0649999999999995</v>
      </c>
      <c r="AB169" s="37">
        <v>6.1849999999999996</v>
      </c>
      <c r="AC169" s="37">
        <f t="shared" si="30"/>
        <v>6.6514852839991381</v>
      </c>
      <c r="AD169" s="42">
        <v>13.36</v>
      </c>
      <c r="AE169" s="106">
        <v>0.93762924999999986</v>
      </c>
      <c r="AF169" s="79" t="s">
        <v>73</v>
      </c>
      <c r="AG169" s="107" t="s">
        <v>73</v>
      </c>
      <c r="AH169" s="42">
        <v>1748.0691135489269</v>
      </c>
      <c r="AI169" s="43">
        <v>7.6411232272849636</v>
      </c>
      <c r="AJ169" s="44">
        <v>7.5910937986127749</v>
      </c>
      <c r="AK169" s="37">
        <v>1124.0625430005689</v>
      </c>
      <c r="AL169" s="37">
        <v>1607.0036629922608</v>
      </c>
      <c r="AM169" s="37">
        <v>57.374328397443477</v>
      </c>
      <c r="AN169" s="37">
        <v>30.772983748244631</v>
      </c>
      <c r="AO169" s="37">
        <v>1.5359302748379942</v>
      </c>
      <c r="AP169" s="37">
        <v>0.98227727349000638</v>
      </c>
      <c r="AQ169" s="45">
        <f t="shared" si="31"/>
        <v>1695.1509751379488</v>
      </c>
      <c r="AR169" s="51">
        <v>0.54900000000000004</v>
      </c>
      <c r="AS169" s="34">
        <v>38.482999999999997</v>
      </c>
      <c r="AT169" s="34">
        <v>0.35699999999999998</v>
      </c>
      <c r="AU169" s="34">
        <v>7.3520000000000003</v>
      </c>
      <c r="AV169" s="876">
        <v>3.355</v>
      </c>
      <c r="AW169" s="36" t="s">
        <v>73</v>
      </c>
      <c r="AX169" s="37" t="s">
        <v>73</v>
      </c>
      <c r="AY169" s="42" t="s">
        <v>73</v>
      </c>
      <c r="AZ169" s="37" t="s">
        <v>73</v>
      </c>
      <c r="BA169" s="37" t="s">
        <v>73</v>
      </c>
      <c r="BB169" s="37" t="s">
        <v>73</v>
      </c>
      <c r="BC169" s="37" t="s">
        <v>73</v>
      </c>
      <c r="BD169" s="37" t="s">
        <v>73</v>
      </c>
      <c r="BE169" s="37" t="s">
        <v>73</v>
      </c>
      <c r="BF169" s="37" t="s">
        <v>73</v>
      </c>
      <c r="BG169" s="37" t="s">
        <v>73</v>
      </c>
      <c r="BH169" s="42" t="s">
        <v>73</v>
      </c>
      <c r="BI169" s="37" t="s">
        <v>73</v>
      </c>
      <c r="BJ169" s="79" t="s">
        <v>73</v>
      </c>
      <c r="BK169" s="106" t="s">
        <v>73</v>
      </c>
      <c r="BL169" s="106" t="s">
        <v>73</v>
      </c>
      <c r="BM169" s="79" t="s">
        <v>73</v>
      </c>
      <c r="BN169" s="79" t="s">
        <v>73</v>
      </c>
      <c r="BO169" s="79" t="s">
        <v>73</v>
      </c>
      <c r="BP169" s="79" t="s">
        <v>73</v>
      </c>
      <c r="BQ169" s="106" t="s">
        <v>73</v>
      </c>
      <c r="BR169" s="79" t="s">
        <v>73</v>
      </c>
      <c r="BS169" s="79" t="s">
        <v>73</v>
      </c>
      <c r="BT169" s="79" t="s">
        <v>73</v>
      </c>
      <c r="BU169" s="107" t="s">
        <v>73</v>
      </c>
    </row>
    <row r="170" spans="1:73" s="101" customFormat="1" ht="14.25" customHeight="1" x14ac:dyDescent="0.45">
      <c r="A170" s="83">
        <v>2022</v>
      </c>
      <c r="B170" s="84">
        <v>11</v>
      </c>
      <c r="C170" s="84">
        <v>15</v>
      </c>
      <c r="D170" s="85">
        <v>0.74791666666666667</v>
      </c>
      <c r="E170" s="86">
        <v>57</v>
      </c>
      <c r="F170" s="87">
        <v>13.45026</v>
      </c>
      <c r="G170" s="88">
        <v>100.94252</v>
      </c>
      <c r="H170" s="89">
        <v>4.5</v>
      </c>
      <c r="I170" s="84">
        <v>2</v>
      </c>
      <c r="J170" s="90" t="s">
        <v>74</v>
      </c>
      <c r="K170" s="91">
        <v>3</v>
      </c>
      <c r="L170" s="660" t="s">
        <v>73</v>
      </c>
      <c r="M170" s="661" t="s">
        <v>73</v>
      </c>
      <c r="N170" s="662" t="s">
        <v>73</v>
      </c>
      <c r="O170" s="663" t="s">
        <v>73</v>
      </c>
      <c r="P170" s="661" t="s">
        <v>73</v>
      </c>
      <c r="Q170" s="606" t="s">
        <v>73</v>
      </c>
      <c r="R170" s="606" t="s">
        <v>73</v>
      </c>
      <c r="S170" s="664" t="s">
        <v>73</v>
      </c>
      <c r="T170" s="94"/>
      <c r="U170" s="89">
        <v>28.5</v>
      </c>
      <c r="V170" s="95">
        <v>28.678000000000001</v>
      </c>
      <c r="W170" s="97">
        <v>7.78</v>
      </c>
      <c r="X170" s="97"/>
      <c r="Y170" s="89">
        <v>23.5</v>
      </c>
      <c r="Z170" s="95">
        <v>29.643999999999998</v>
      </c>
      <c r="AA170" s="96">
        <v>5.09</v>
      </c>
      <c r="AB170" s="93">
        <v>4.1219999999999999</v>
      </c>
      <c r="AC170" s="93">
        <f t="shared" si="30"/>
        <v>4.9550815258038057</v>
      </c>
      <c r="AD170" s="98">
        <v>29</v>
      </c>
      <c r="AE170" s="623" t="s">
        <v>73</v>
      </c>
      <c r="AF170" s="93" t="s">
        <v>73</v>
      </c>
      <c r="AG170" s="624" t="s">
        <v>73</v>
      </c>
      <c r="AH170" s="98">
        <v>1930.2033848069268</v>
      </c>
      <c r="AI170" s="99">
        <v>7.7469428574885484</v>
      </c>
      <c r="AJ170" s="878">
        <v>7.6953838540068755</v>
      </c>
      <c r="AK170" s="93">
        <v>891.3290349759427</v>
      </c>
      <c r="AL170" s="93">
        <v>1701.6588972471966</v>
      </c>
      <c r="AM170" s="93">
        <v>91.620263926989679</v>
      </c>
      <c r="AN170" s="93">
        <v>23.695442396811469</v>
      </c>
      <c r="AO170" s="93">
        <v>2.3237539642300127</v>
      </c>
      <c r="AP170" s="93">
        <v>1.5282713334787659</v>
      </c>
      <c r="AQ170" s="879">
        <f t="shared" si="31"/>
        <v>1816.9746035709977</v>
      </c>
      <c r="AR170" s="100">
        <v>0.64600000000000002</v>
      </c>
      <c r="AS170" s="90">
        <v>44.997999999999998</v>
      </c>
      <c r="AT170" s="90">
        <v>0.5</v>
      </c>
      <c r="AU170" s="90">
        <v>6.9240000000000004</v>
      </c>
      <c r="AV170" s="880">
        <v>4.4969999999999999</v>
      </c>
      <c r="AW170" s="92" t="s">
        <v>73</v>
      </c>
      <c r="AX170" s="93" t="s">
        <v>73</v>
      </c>
      <c r="AY170" s="98" t="s">
        <v>73</v>
      </c>
      <c r="AZ170" s="93" t="s">
        <v>73</v>
      </c>
      <c r="BA170" s="93" t="s">
        <v>73</v>
      </c>
      <c r="BB170" s="93" t="s">
        <v>73</v>
      </c>
      <c r="BC170" s="93" t="s">
        <v>73</v>
      </c>
      <c r="BD170" s="93" t="s">
        <v>73</v>
      </c>
      <c r="BE170" s="93" t="s">
        <v>73</v>
      </c>
      <c r="BF170" s="93" t="s">
        <v>73</v>
      </c>
      <c r="BG170" s="93" t="s">
        <v>73</v>
      </c>
      <c r="BH170" s="98" t="s">
        <v>73</v>
      </c>
      <c r="BI170" s="93" t="s">
        <v>73</v>
      </c>
      <c r="BJ170" s="93" t="s">
        <v>73</v>
      </c>
      <c r="BK170" s="623" t="s">
        <v>73</v>
      </c>
      <c r="BL170" s="623" t="s">
        <v>73</v>
      </c>
      <c r="BM170" s="93" t="s">
        <v>73</v>
      </c>
      <c r="BN170" s="93" t="s">
        <v>73</v>
      </c>
      <c r="BO170" s="93" t="s">
        <v>73</v>
      </c>
      <c r="BP170" s="93" t="s">
        <v>73</v>
      </c>
      <c r="BQ170" s="623" t="s">
        <v>73</v>
      </c>
      <c r="BR170" s="93" t="s">
        <v>73</v>
      </c>
      <c r="BS170" s="93" t="s">
        <v>73</v>
      </c>
      <c r="BT170" s="93" t="s">
        <v>73</v>
      </c>
      <c r="BU170" s="624" t="s">
        <v>73</v>
      </c>
    </row>
    <row r="171" spans="1:73" ht="14.25" customHeight="1" x14ac:dyDescent="0.45">
      <c r="A171" s="76"/>
      <c r="D171" s="80"/>
      <c r="E171" s="76"/>
      <c r="F171" s="82"/>
      <c r="G171" s="82"/>
      <c r="H171" s="78"/>
      <c r="K171" s="78"/>
      <c r="L171" s="665"/>
      <c r="M171" s="665"/>
      <c r="N171" s="665"/>
      <c r="O171" s="665"/>
      <c r="P171" s="666"/>
      <c r="Q171" s="260"/>
      <c r="R171" s="260"/>
      <c r="S171" s="666"/>
      <c r="T171" s="78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79"/>
      <c r="AI171" s="81"/>
      <c r="AJ171" s="80"/>
      <c r="AK171" s="80"/>
      <c r="AL171" s="80"/>
      <c r="AM171" s="80"/>
      <c r="AN171" s="80"/>
      <c r="AO171" s="80"/>
      <c r="AP171" s="80"/>
      <c r="AQ171" s="76"/>
      <c r="AR171" s="76"/>
      <c r="AV171" s="76"/>
      <c r="AW171" s="78"/>
      <c r="AX171" s="80"/>
      <c r="AY171" s="77"/>
      <c r="AZ171" s="77"/>
      <c r="BA171" s="77"/>
      <c r="BB171" s="77"/>
      <c r="BC171" s="77"/>
      <c r="BD171" s="77"/>
      <c r="BE171" s="77"/>
      <c r="BF171" s="77"/>
      <c r="BG171" s="77"/>
      <c r="BH171" s="77"/>
      <c r="BI171" s="77"/>
      <c r="BJ171" s="77"/>
    </row>
    <row r="172" spans="1:73" ht="14.25" customHeight="1" x14ac:dyDescent="0.45">
      <c r="A172" s="76"/>
      <c r="D172" s="80"/>
      <c r="E172" s="76"/>
      <c r="F172" s="82"/>
      <c r="G172" s="82"/>
      <c r="H172" s="78"/>
      <c r="K172" s="78"/>
      <c r="L172" s="665"/>
      <c r="M172" s="665"/>
      <c r="N172" s="665"/>
      <c r="O172" s="665"/>
      <c r="P172" s="666"/>
      <c r="Q172" s="260"/>
      <c r="R172" s="260"/>
      <c r="S172" s="666"/>
      <c r="T172" s="78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79"/>
      <c r="AI172" s="81"/>
      <c r="AJ172" s="80"/>
      <c r="AK172" s="80"/>
      <c r="AL172" s="80"/>
      <c r="AM172" s="80"/>
      <c r="AN172" s="80"/>
      <c r="AO172" s="80"/>
      <c r="AP172" s="80"/>
      <c r="AQ172" s="76"/>
      <c r="AR172" s="76"/>
      <c r="AV172" s="76"/>
      <c r="AW172" s="78"/>
      <c r="AX172" s="80"/>
      <c r="AY172" s="77"/>
      <c r="AZ172" s="77"/>
      <c r="BA172" s="77"/>
      <c r="BB172" s="77"/>
      <c r="BC172" s="77"/>
      <c r="BD172" s="77"/>
      <c r="BE172" s="77"/>
      <c r="BF172" s="77"/>
      <c r="BG172" s="77"/>
      <c r="BH172" s="77"/>
      <c r="BI172" s="77"/>
      <c r="BJ172" s="77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</row>
    <row r="173" spans="1:73" ht="14.25" customHeight="1" x14ac:dyDescent="0.45">
      <c r="A173" s="76"/>
      <c r="D173" s="80"/>
      <c r="E173" s="76"/>
      <c r="F173" s="82"/>
      <c r="G173" s="82"/>
      <c r="H173" s="78"/>
      <c r="K173" s="78"/>
      <c r="L173" s="665"/>
      <c r="M173" s="665"/>
      <c r="N173" s="665"/>
      <c r="O173" s="665"/>
      <c r="P173" s="666"/>
      <c r="Q173" s="260"/>
      <c r="R173" s="260"/>
      <c r="S173" s="666"/>
      <c r="T173" s="78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79"/>
      <c r="AI173" s="81"/>
      <c r="AJ173" s="80"/>
      <c r="AK173" s="80"/>
      <c r="AL173" s="80"/>
      <c r="AM173" s="80"/>
      <c r="AN173" s="80"/>
      <c r="AO173" s="80"/>
      <c r="AP173" s="80"/>
      <c r="AQ173" s="76"/>
      <c r="AR173" s="76"/>
      <c r="AV173" s="76"/>
      <c r="AW173" s="78"/>
      <c r="AX173" s="80"/>
      <c r="AY173" s="77"/>
      <c r="AZ173" s="77"/>
      <c r="BA173" s="77"/>
      <c r="BB173" s="77"/>
      <c r="BC173" s="77"/>
      <c r="BD173" s="77"/>
      <c r="BE173" s="77"/>
      <c r="BF173" s="77"/>
      <c r="BG173" s="77"/>
      <c r="BH173" s="77"/>
      <c r="BI173" s="77"/>
      <c r="BJ173" s="77"/>
    </row>
    <row r="174" spans="1:73" ht="14.25" customHeight="1" x14ac:dyDescent="0.45">
      <c r="A174" s="76"/>
      <c r="D174" s="80"/>
      <c r="E174" s="76"/>
      <c r="F174" s="82"/>
      <c r="G174" s="82"/>
      <c r="H174" s="78"/>
      <c r="K174" s="78"/>
      <c r="L174" s="665"/>
      <c r="M174" s="665"/>
      <c r="N174" s="665"/>
      <c r="O174" s="665"/>
      <c r="P174" s="666"/>
      <c r="Q174" s="260"/>
      <c r="R174" s="260"/>
      <c r="S174" s="666"/>
      <c r="T174" s="78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79"/>
      <c r="AI174" s="81"/>
      <c r="AJ174" s="80"/>
      <c r="AK174" s="80"/>
      <c r="AL174" s="80"/>
      <c r="AM174" s="80"/>
      <c r="AN174" s="80"/>
      <c r="AO174" s="80"/>
      <c r="AP174" s="80"/>
      <c r="AQ174" s="76"/>
      <c r="AR174" s="76"/>
      <c r="AV174" s="76"/>
      <c r="AW174" s="78"/>
      <c r="AX174" s="80"/>
      <c r="AY174" s="77"/>
      <c r="AZ174" s="77"/>
      <c r="BA174" s="77"/>
      <c r="BB174" s="77"/>
      <c r="BC174" s="77"/>
      <c r="BD174" s="77"/>
      <c r="BE174" s="77"/>
      <c r="BF174" s="77"/>
      <c r="BG174" s="77"/>
      <c r="BH174" s="77"/>
      <c r="BI174" s="77"/>
      <c r="BJ174" s="77"/>
    </row>
    <row r="175" spans="1:73" ht="14.25" customHeight="1" x14ac:dyDescent="0.45">
      <c r="A175" s="76"/>
      <c r="D175" s="80"/>
      <c r="E175" s="76"/>
      <c r="F175" s="82"/>
      <c r="G175" s="82"/>
      <c r="H175" s="78"/>
      <c r="K175" s="78"/>
      <c r="L175" s="665"/>
      <c r="M175" s="665"/>
      <c r="N175" s="665"/>
      <c r="O175" s="665"/>
      <c r="P175" s="666"/>
      <c r="Q175" s="260"/>
      <c r="R175" s="260"/>
      <c r="S175" s="666"/>
      <c r="T175" s="78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79"/>
      <c r="AI175" s="81"/>
      <c r="AJ175" s="80"/>
      <c r="AK175" s="80"/>
      <c r="AL175" s="80"/>
      <c r="AM175" s="80"/>
      <c r="AN175" s="80"/>
      <c r="AO175" s="80"/>
      <c r="AP175" s="80"/>
      <c r="AQ175" s="76"/>
      <c r="AR175" s="76"/>
      <c r="AV175" s="76"/>
      <c r="AW175" s="78"/>
      <c r="AX175" s="80"/>
      <c r="AY175" s="77"/>
      <c r="AZ175" s="77"/>
      <c r="BA175" s="77"/>
      <c r="BB175" s="77"/>
      <c r="BC175" s="77"/>
      <c r="BD175" s="77"/>
      <c r="BE175" s="77"/>
      <c r="BF175" s="77"/>
      <c r="BG175" s="77"/>
      <c r="BH175" s="77"/>
      <c r="BI175" s="77"/>
      <c r="BJ175" s="77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</row>
    <row r="176" spans="1:73" ht="14.25" customHeight="1" x14ac:dyDescent="0.45">
      <c r="A176" s="76"/>
      <c r="D176" s="80"/>
      <c r="E176" s="76"/>
      <c r="F176" s="82"/>
      <c r="G176" s="82"/>
      <c r="H176" s="78"/>
      <c r="K176" s="78"/>
      <c r="L176" s="665"/>
      <c r="M176" s="665"/>
      <c r="N176" s="665"/>
      <c r="O176" s="665"/>
      <c r="P176" s="666"/>
      <c r="Q176" s="260"/>
      <c r="R176" s="260"/>
      <c r="S176" s="666"/>
      <c r="T176" s="78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79"/>
      <c r="AI176" s="81"/>
      <c r="AJ176" s="80"/>
      <c r="AK176" s="80"/>
      <c r="AL176" s="80"/>
      <c r="AM176" s="80"/>
      <c r="AN176" s="80"/>
      <c r="AO176" s="80"/>
      <c r="AP176" s="80"/>
      <c r="AQ176" s="76"/>
      <c r="AR176" s="76"/>
      <c r="AV176" s="76"/>
      <c r="AW176" s="78"/>
      <c r="AX176" s="80"/>
      <c r="AY176" s="77"/>
      <c r="AZ176" s="77"/>
      <c r="BA176" s="77"/>
      <c r="BB176" s="77"/>
      <c r="BC176" s="77"/>
      <c r="BD176" s="77"/>
      <c r="BE176" s="77"/>
      <c r="BF176" s="77"/>
      <c r="BG176" s="77"/>
      <c r="BH176" s="77"/>
      <c r="BI176" s="77"/>
      <c r="BJ176" s="77"/>
    </row>
    <row r="177" spans="1:73" ht="14.25" customHeight="1" x14ac:dyDescent="0.45">
      <c r="A177" s="76"/>
      <c r="D177" s="80"/>
      <c r="E177" s="76"/>
      <c r="F177" s="82"/>
      <c r="G177" s="82"/>
      <c r="H177" s="78"/>
      <c r="K177" s="78"/>
      <c r="L177" s="665"/>
      <c r="M177" s="665"/>
      <c r="N177" s="665"/>
      <c r="O177" s="665"/>
      <c r="P177" s="666"/>
      <c r="Q177" s="260"/>
      <c r="R177" s="260"/>
      <c r="S177" s="666"/>
      <c r="T177" s="78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79"/>
      <c r="AI177" s="81"/>
      <c r="AJ177" s="80"/>
      <c r="AK177" s="80"/>
      <c r="AL177" s="80"/>
      <c r="AM177" s="80"/>
      <c r="AN177" s="80"/>
      <c r="AO177" s="80"/>
      <c r="AP177" s="80"/>
      <c r="AQ177" s="76"/>
      <c r="AR177" s="76"/>
      <c r="AV177" s="76"/>
      <c r="AW177" s="78"/>
      <c r="AX177" s="80"/>
      <c r="AY177" s="77"/>
      <c r="AZ177" s="77"/>
      <c r="BA177" s="77"/>
      <c r="BB177" s="77"/>
      <c r="BC177" s="77"/>
      <c r="BD177" s="77"/>
      <c r="BE177" s="77"/>
      <c r="BF177" s="77"/>
      <c r="BG177" s="77"/>
      <c r="BH177" s="77"/>
      <c r="BI177" s="77"/>
      <c r="BJ177" s="77"/>
    </row>
    <row r="178" spans="1:73" ht="14.25" customHeight="1" x14ac:dyDescent="0.45">
      <c r="A178" s="76"/>
      <c r="D178" s="80"/>
      <c r="E178" s="76"/>
      <c r="F178" s="82"/>
      <c r="G178" s="82"/>
      <c r="H178" s="78"/>
      <c r="K178" s="78"/>
      <c r="L178" s="665"/>
      <c r="M178" s="665"/>
      <c r="N178" s="665"/>
      <c r="O178" s="665"/>
      <c r="P178" s="666"/>
      <c r="Q178" s="260"/>
      <c r="R178" s="260"/>
      <c r="S178" s="666"/>
      <c r="T178" s="78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79"/>
      <c r="AI178" s="81"/>
      <c r="AJ178" s="80"/>
      <c r="AK178" s="80"/>
      <c r="AL178" s="80"/>
      <c r="AM178" s="80"/>
      <c r="AN178" s="80"/>
      <c r="AO178" s="80"/>
      <c r="AP178" s="80"/>
      <c r="AQ178" s="76"/>
      <c r="AR178" s="76"/>
      <c r="AV178" s="76"/>
      <c r="AW178" s="78"/>
      <c r="AX178" s="80"/>
      <c r="AY178" s="77"/>
      <c r="AZ178" s="77"/>
      <c r="BA178" s="77"/>
      <c r="BB178" s="77"/>
      <c r="BC178" s="77"/>
      <c r="BD178" s="77"/>
      <c r="BE178" s="77"/>
      <c r="BF178" s="77"/>
      <c r="BG178" s="77"/>
      <c r="BH178" s="77"/>
      <c r="BI178" s="77"/>
      <c r="BJ178" s="77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</row>
    <row r="179" spans="1:73" ht="14.25" customHeight="1" x14ac:dyDescent="0.45">
      <c r="A179" s="76"/>
      <c r="D179" s="80"/>
      <c r="E179" s="76"/>
      <c r="F179" s="82"/>
      <c r="G179" s="82"/>
      <c r="H179" s="78"/>
      <c r="K179" s="78"/>
      <c r="L179" s="665"/>
      <c r="M179" s="665"/>
      <c r="N179" s="665"/>
      <c r="O179" s="665"/>
      <c r="P179" s="666"/>
      <c r="Q179" s="260"/>
      <c r="R179" s="260"/>
      <c r="S179" s="666"/>
      <c r="T179" s="78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79"/>
      <c r="AI179" s="81"/>
      <c r="AJ179" s="80"/>
      <c r="AK179" s="80"/>
      <c r="AL179" s="80"/>
      <c r="AM179" s="80"/>
      <c r="AN179" s="80"/>
      <c r="AO179" s="80"/>
      <c r="AP179" s="80"/>
      <c r="AQ179" s="76"/>
      <c r="AR179" s="76"/>
      <c r="AV179" s="76"/>
      <c r="AW179" s="78"/>
      <c r="AX179" s="80"/>
      <c r="AY179" s="77"/>
      <c r="AZ179" s="77"/>
      <c r="BA179" s="77"/>
      <c r="BB179" s="77"/>
      <c r="BC179" s="77"/>
      <c r="BD179" s="77"/>
      <c r="BE179" s="77"/>
      <c r="BF179" s="77"/>
      <c r="BG179" s="77"/>
      <c r="BH179" s="77"/>
      <c r="BI179" s="77"/>
      <c r="BJ179" s="77"/>
    </row>
    <row r="180" spans="1:73" ht="14.25" customHeight="1" x14ac:dyDescent="0.45">
      <c r="A180" s="76"/>
      <c r="D180" s="80"/>
      <c r="E180" s="76"/>
      <c r="F180" s="82"/>
      <c r="G180" s="82"/>
      <c r="H180" s="78"/>
      <c r="K180" s="78"/>
      <c r="L180" s="665"/>
      <c r="M180" s="665"/>
      <c r="N180" s="665"/>
      <c r="O180" s="665"/>
      <c r="P180" s="666"/>
      <c r="Q180" s="260"/>
      <c r="R180" s="260"/>
      <c r="S180" s="666"/>
      <c r="T180" s="78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79"/>
      <c r="AI180" s="81"/>
      <c r="AJ180" s="80"/>
      <c r="AK180" s="80"/>
      <c r="AL180" s="80"/>
      <c r="AM180" s="80"/>
      <c r="AN180" s="80"/>
      <c r="AO180" s="80"/>
      <c r="AP180" s="80"/>
      <c r="AQ180" s="76"/>
      <c r="AR180" s="76"/>
      <c r="AV180" s="76"/>
      <c r="AW180" s="78"/>
      <c r="AX180" s="80"/>
      <c r="AY180" s="77"/>
      <c r="AZ180" s="77"/>
      <c r="BA180" s="77"/>
      <c r="BB180" s="77"/>
      <c r="BC180" s="77"/>
      <c r="BD180" s="77"/>
      <c r="BE180" s="77"/>
      <c r="BF180" s="77"/>
      <c r="BG180" s="77"/>
      <c r="BH180" s="77"/>
      <c r="BI180" s="77"/>
      <c r="BJ180" s="77"/>
    </row>
    <row r="181" spans="1:73" ht="14.25" customHeight="1" x14ac:dyDescent="0.45">
      <c r="A181" s="76"/>
      <c r="D181" s="80"/>
      <c r="E181" s="76"/>
      <c r="F181" s="82"/>
      <c r="G181" s="82"/>
      <c r="H181" s="78"/>
      <c r="K181" s="78"/>
      <c r="L181" s="665"/>
      <c r="M181" s="665"/>
      <c r="N181" s="665"/>
      <c r="O181" s="665"/>
      <c r="P181" s="666"/>
      <c r="Q181" s="260"/>
      <c r="R181" s="260"/>
      <c r="S181" s="666"/>
      <c r="T181" s="78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79"/>
      <c r="AI181" s="81"/>
      <c r="AJ181" s="80"/>
      <c r="AK181" s="80"/>
      <c r="AL181" s="80"/>
      <c r="AM181" s="80"/>
      <c r="AN181" s="80"/>
      <c r="AO181" s="80"/>
      <c r="AP181" s="80"/>
      <c r="AQ181" s="76"/>
      <c r="AR181" s="76"/>
      <c r="AV181" s="76"/>
      <c r="AW181" s="78"/>
      <c r="AX181" s="80"/>
      <c r="AY181" s="77"/>
      <c r="AZ181" s="77"/>
      <c r="BA181" s="77"/>
      <c r="BB181" s="77"/>
      <c r="BC181" s="77"/>
      <c r="BD181" s="77"/>
      <c r="BE181" s="77"/>
      <c r="BF181" s="77"/>
      <c r="BG181" s="77"/>
      <c r="BH181" s="77"/>
      <c r="BI181" s="77"/>
      <c r="BJ181" s="77"/>
      <c r="BK181" s="74"/>
      <c r="BL181" s="74"/>
      <c r="BM181" s="74"/>
      <c r="BN181" s="74"/>
      <c r="BO181" s="74"/>
      <c r="BP181" s="74"/>
      <c r="BQ181" s="74"/>
      <c r="BR181" s="74"/>
      <c r="BS181" s="74"/>
      <c r="BT181" s="74"/>
      <c r="BU181" s="74"/>
    </row>
    <row r="182" spans="1:73" ht="14.25" customHeight="1" x14ac:dyDescent="0.45">
      <c r="A182" s="76"/>
      <c r="D182" s="80"/>
      <c r="E182" s="76"/>
      <c r="F182" s="82"/>
      <c r="G182" s="82"/>
      <c r="H182" s="78"/>
      <c r="K182" s="78"/>
      <c r="L182" s="665"/>
      <c r="M182" s="665"/>
      <c r="N182" s="665"/>
      <c r="O182" s="665"/>
      <c r="P182" s="666"/>
      <c r="Q182" s="260"/>
      <c r="R182" s="260"/>
      <c r="S182" s="666"/>
      <c r="T182" s="78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79"/>
      <c r="AI182" s="81"/>
      <c r="AJ182" s="80"/>
      <c r="AK182" s="80"/>
      <c r="AL182" s="80"/>
      <c r="AM182" s="80"/>
      <c r="AN182" s="80"/>
      <c r="AO182" s="80"/>
      <c r="AP182" s="80"/>
      <c r="AQ182" s="76"/>
      <c r="AR182" s="76"/>
      <c r="AV182" s="76"/>
      <c r="AW182" s="78"/>
      <c r="AX182" s="80"/>
      <c r="AY182" s="77"/>
      <c r="AZ182" s="77"/>
      <c r="BA182" s="77"/>
      <c r="BB182" s="77"/>
      <c r="BC182" s="77"/>
      <c r="BD182" s="77"/>
      <c r="BE182" s="77"/>
      <c r="BF182" s="77"/>
      <c r="BG182" s="77"/>
      <c r="BH182" s="77"/>
      <c r="BI182" s="77"/>
      <c r="BJ182" s="77"/>
    </row>
    <row r="183" spans="1:73" ht="14.25" customHeight="1" x14ac:dyDescent="0.45">
      <c r="A183" s="76"/>
      <c r="D183" s="80"/>
      <c r="E183" s="76"/>
      <c r="F183" s="82"/>
      <c r="G183" s="82"/>
      <c r="H183" s="78"/>
      <c r="K183" s="78"/>
      <c r="L183" s="665"/>
      <c r="M183" s="665"/>
      <c r="N183" s="665"/>
      <c r="O183" s="665"/>
      <c r="P183" s="666"/>
      <c r="Q183" s="260"/>
      <c r="R183" s="260"/>
      <c r="S183" s="666"/>
      <c r="T183" s="78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79"/>
      <c r="AI183" s="81"/>
      <c r="AJ183" s="80"/>
      <c r="AK183" s="80"/>
      <c r="AL183" s="80"/>
      <c r="AM183" s="80"/>
      <c r="AN183" s="80"/>
      <c r="AO183" s="80"/>
      <c r="AP183" s="80"/>
      <c r="AQ183" s="76"/>
      <c r="AR183" s="76"/>
      <c r="AV183" s="76"/>
      <c r="AW183" s="78"/>
      <c r="AX183" s="80"/>
      <c r="AY183" s="77"/>
      <c r="AZ183" s="77"/>
      <c r="BA183" s="77"/>
      <c r="BB183" s="77"/>
      <c r="BC183" s="77"/>
      <c r="BD183" s="77"/>
      <c r="BE183" s="77"/>
      <c r="BF183" s="77"/>
      <c r="BG183" s="77"/>
      <c r="BH183" s="77"/>
      <c r="BI183" s="77"/>
      <c r="BJ183" s="77"/>
    </row>
    <row r="184" spans="1:73" ht="14.25" customHeight="1" x14ac:dyDescent="0.45">
      <c r="A184" s="76"/>
      <c r="D184" s="80"/>
      <c r="E184" s="76"/>
      <c r="F184" s="82"/>
      <c r="G184" s="82"/>
      <c r="H184" s="78"/>
      <c r="K184" s="78"/>
      <c r="L184" s="665"/>
      <c r="M184" s="665"/>
      <c r="N184" s="665"/>
      <c r="O184" s="665"/>
      <c r="P184" s="666"/>
      <c r="Q184" s="260"/>
      <c r="R184" s="260"/>
      <c r="S184" s="666"/>
      <c r="T184" s="78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79"/>
      <c r="AI184" s="81"/>
      <c r="AJ184" s="80"/>
      <c r="AK184" s="80"/>
      <c r="AL184" s="80"/>
      <c r="AM184" s="80"/>
      <c r="AN184" s="80"/>
      <c r="AO184" s="80"/>
      <c r="AP184" s="80"/>
      <c r="AQ184" s="76"/>
      <c r="AR184" s="76"/>
      <c r="AV184" s="76"/>
      <c r="AW184" s="78"/>
      <c r="AX184" s="80"/>
      <c r="AY184" s="77"/>
      <c r="AZ184" s="77"/>
      <c r="BA184" s="77"/>
      <c r="BB184" s="77"/>
      <c r="BC184" s="77"/>
      <c r="BD184" s="77"/>
      <c r="BE184" s="77"/>
      <c r="BF184" s="77"/>
      <c r="BG184" s="77"/>
      <c r="BH184" s="77"/>
      <c r="BI184" s="77"/>
      <c r="BJ184" s="77"/>
    </row>
    <row r="185" spans="1:73" ht="14.25" customHeight="1" x14ac:dyDescent="0.45">
      <c r="A185" s="76"/>
      <c r="D185" s="80"/>
      <c r="E185" s="76"/>
      <c r="F185" s="82"/>
      <c r="G185" s="82"/>
      <c r="H185" s="78"/>
      <c r="K185" s="78"/>
      <c r="L185" s="665"/>
      <c r="M185" s="665"/>
      <c r="N185" s="665"/>
      <c r="O185" s="665"/>
      <c r="P185" s="666"/>
      <c r="Q185" s="260"/>
      <c r="R185" s="260"/>
      <c r="S185" s="666"/>
      <c r="T185" s="78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79"/>
      <c r="AI185" s="81"/>
      <c r="AJ185" s="80"/>
      <c r="AK185" s="80"/>
      <c r="AL185" s="80"/>
      <c r="AM185" s="80"/>
      <c r="AN185" s="80"/>
      <c r="AO185" s="80"/>
      <c r="AP185" s="80"/>
      <c r="AQ185" s="76"/>
      <c r="AR185" s="76"/>
      <c r="AV185" s="76"/>
      <c r="AW185" s="78"/>
      <c r="AX185" s="80"/>
      <c r="AY185" s="77"/>
      <c r="AZ185" s="77"/>
      <c r="BA185" s="77"/>
      <c r="BB185" s="77"/>
      <c r="BC185" s="77"/>
      <c r="BD185" s="77"/>
      <c r="BE185" s="77"/>
      <c r="BF185" s="77"/>
      <c r="BG185" s="77"/>
      <c r="BH185" s="77"/>
      <c r="BI185" s="77"/>
      <c r="BJ185" s="77"/>
    </row>
    <row r="186" spans="1:73" ht="14.25" customHeight="1" x14ac:dyDescent="0.45">
      <c r="A186" s="76"/>
      <c r="D186" s="80"/>
      <c r="E186" s="76"/>
      <c r="F186" s="82"/>
      <c r="G186" s="82"/>
      <c r="H186" s="78"/>
      <c r="K186" s="78"/>
      <c r="L186" s="665"/>
      <c r="M186" s="665"/>
      <c r="N186" s="665"/>
      <c r="O186" s="665"/>
      <c r="P186" s="666"/>
      <c r="Q186" s="260"/>
      <c r="R186" s="260"/>
      <c r="S186" s="666"/>
      <c r="T186" s="78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79"/>
      <c r="AI186" s="81"/>
      <c r="AJ186" s="80"/>
      <c r="AK186" s="80"/>
      <c r="AL186" s="80"/>
      <c r="AM186" s="80"/>
      <c r="AN186" s="80"/>
      <c r="AO186" s="80"/>
      <c r="AP186" s="80"/>
      <c r="AQ186" s="76"/>
      <c r="AR186" s="76"/>
      <c r="AV186" s="76"/>
      <c r="AW186" s="78"/>
      <c r="AX186" s="80"/>
      <c r="AY186" s="77"/>
      <c r="AZ186" s="77"/>
      <c r="BA186" s="77"/>
      <c r="BB186" s="77"/>
      <c r="BC186" s="77"/>
      <c r="BD186" s="77"/>
      <c r="BE186" s="77"/>
      <c r="BF186" s="77"/>
      <c r="BG186" s="77"/>
      <c r="BH186" s="77"/>
      <c r="BI186" s="77"/>
      <c r="BJ186" s="77"/>
    </row>
    <row r="187" spans="1:73" ht="14.25" customHeight="1" x14ac:dyDescent="0.45">
      <c r="A187" s="76"/>
      <c r="D187" s="80"/>
      <c r="E187" s="76"/>
      <c r="F187" s="82"/>
      <c r="G187" s="82"/>
      <c r="H187" s="78"/>
      <c r="K187" s="78"/>
      <c r="L187" s="665"/>
      <c r="M187" s="665"/>
      <c r="N187" s="665"/>
      <c r="O187" s="665"/>
      <c r="P187" s="666"/>
      <c r="Q187" s="260"/>
      <c r="R187" s="260"/>
      <c r="S187" s="666"/>
      <c r="T187" s="78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79"/>
      <c r="AI187" s="81"/>
      <c r="AJ187" s="80"/>
      <c r="AK187" s="80"/>
      <c r="AL187" s="80"/>
      <c r="AM187" s="80"/>
      <c r="AN187" s="80"/>
      <c r="AO187" s="80"/>
      <c r="AP187" s="80"/>
      <c r="AQ187" s="76"/>
      <c r="AR187" s="76"/>
      <c r="AV187" s="76"/>
      <c r="AW187" s="78"/>
      <c r="AX187" s="80"/>
      <c r="AY187" s="77"/>
      <c r="AZ187" s="77"/>
      <c r="BA187" s="77"/>
      <c r="BB187" s="77"/>
      <c r="BC187" s="77"/>
      <c r="BD187" s="77"/>
      <c r="BE187" s="77"/>
      <c r="BF187" s="77"/>
      <c r="BG187" s="77"/>
      <c r="BH187" s="77"/>
      <c r="BI187" s="77"/>
      <c r="BJ187" s="77"/>
      <c r="BK187" s="74"/>
      <c r="BL187" s="74"/>
      <c r="BM187" s="74"/>
      <c r="BN187" s="74"/>
      <c r="BO187" s="74"/>
      <c r="BP187" s="74"/>
      <c r="BQ187" s="74"/>
      <c r="BR187" s="74"/>
      <c r="BS187" s="74"/>
      <c r="BT187" s="74"/>
      <c r="BU187" s="74"/>
    </row>
    <row r="188" spans="1:73" ht="14.25" customHeight="1" x14ac:dyDescent="0.45">
      <c r="A188" s="76"/>
      <c r="D188" s="80"/>
      <c r="E188" s="76"/>
      <c r="F188" s="82"/>
      <c r="G188" s="82"/>
      <c r="H188" s="78"/>
      <c r="K188" s="78"/>
      <c r="L188" s="665"/>
      <c r="M188" s="665"/>
      <c r="N188" s="665"/>
      <c r="O188" s="665"/>
      <c r="P188" s="666"/>
      <c r="Q188" s="260"/>
      <c r="R188" s="260"/>
      <c r="S188" s="666"/>
      <c r="T188" s="78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79"/>
      <c r="AI188" s="81"/>
      <c r="AJ188" s="80"/>
      <c r="AK188" s="80"/>
      <c r="AL188" s="80"/>
      <c r="AM188" s="80"/>
      <c r="AN188" s="80"/>
      <c r="AO188" s="80"/>
      <c r="AP188" s="80"/>
      <c r="AQ188" s="76"/>
      <c r="AR188" s="76"/>
      <c r="AV188" s="76"/>
      <c r="AW188" s="78"/>
      <c r="AX188" s="80"/>
      <c r="AY188" s="77"/>
      <c r="AZ188" s="77"/>
      <c r="BA188" s="77"/>
      <c r="BB188" s="77"/>
      <c r="BC188" s="77"/>
      <c r="BD188" s="77"/>
      <c r="BE188" s="77"/>
      <c r="BF188" s="77"/>
      <c r="BG188" s="77"/>
      <c r="BH188" s="77"/>
      <c r="BI188" s="77"/>
      <c r="BJ188" s="77"/>
    </row>
    <row r="189" spans="1:73" ht="14.25" customHeight="1" x14ac:dyDescent="0.45">
      <c r="A189" s="76"/>
      <c r="D189" s="80"/>
      <c r="E189" s="76"/>
      <c r="F189" s="82"/>
      <c r="G189" s="82"/>
      <c r="H189" s="78"/>
      <c r="K189" s="78"/>
      <c r="L189" s="665"/>
      <c r="M189" s="665"/>
      <c r="N189" s="665"/>
      <c r="O189" s="665"/>
      <c r="P189" s="666"/>
      <c r="Q189" s="260"/>
      <c r="R189" s="260"/>
      <c r="S189" s="666"/>
      <c r="T189" s="78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79"/>
      <c r="AI189" s="81"/>
      <c r="AJ189" s="80"/>
      <c r="AK189" s="80"/>
      <c r="AL189" s="80"/>
      <c r="AM189" s="80"/>
      <c r="AN189" s="80"/>
      <c r="AO189" s="80"/>
      <c r="AP189" s="80"/>
      <c r="AQ189" s="76"/>
      <c r="AR189" s="76"/>
      <c r="AV189" s="76"/>
      <c r="AW189" s="78"/>
      <c r="AX189" s="80"/>
      <c r="AY189" s="77"/>
      <c r="AZ189" s="77"/>
      <c r="BA189" s="77"/>
      <c r="BB189" s="77"/>
      <c r="BC189" s="77"/>
      <c r="BD189" s="77"/>
      <c r="BE189" s="77"/>
      <c r="BF189" s="77"/>
      <c r="BG189" s="77"/>
      <c r="BH189" s="77"/>
      <c r="BI189" s="77"/>
      <c r="BJ189" s="77"/>
    </row>
    <row r="190" spans="1:73" ht="14.25" customHeight="1" x14ac:dyDescent="0.45">
      <c r="A190" s="76"/>
      <c r="D190" s="80"/>
      <c r="E190" s="76"/>
      <c r="F190" s="82"/>
      <c r="G190" s="82"/>
      <c r="H190" s="78"/>
      <c r="K190" s="78"/>
      <c r="L190" s="665"/>
      <c r="M190" s="665"/>
      <c r="N190" s="665"/>
      <c r="O190" s="665"/>
      <c r="P190" s="666"/>
      <c r="Q190" s="260"/>
      <c r="R190" s="260"/>
      <c r="S190" s="666"/>
      <c r="T190" s="78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79"/>
      <c r="AI190" s="81"/>
      <c r="AJ190" s="80"/>
      <c r="AK190" s="80"/>
      <c r="AL190" s="80"/>
      <c r="AM190" s="80"/>
      <c r="AN190" s="80"/>
      <c r="AO190" s="80"/>
      <c r="AP190" s="80"/>
      <c r="AQ190" s="76"/>
      <c r="AR190" s="76"/>
      <c r="AV190" s="76"/>
      <c r="AW190" s="78"/>
      <c r="AX190" s="80"/>
      <c r="AY190" s="77"/>
      <c r="AZ190" s="77"/>
      <c r="BA190" s="77"/>
      <c r="BB190" s="77"/>
      <c r="BC190" s="77"/>
      <c r="BD190" s="77"/>
      <c r="BE190" s="77"/>
      <c r="BF190" s="77"/>
      <c r="BG190" s="77"/>
      <c r="BH190" s="77"/>
      <c r="BI190" s="77"/>
      <c r="BJ190" s="77"/>
      <c r="BK190" s="74"/>
      <c r="BL190" s="74"/>
      <c r="BM190" s="74"/>
      <c r="BN190" s="74"/>
      <c r="BO190" s="74"/>
      <c r="BP190" s="74"/>
      <c r="BQ190" s="74"/>
      <c r="BR190" s="74"/>
      <c r="BS190" s="74"/>
      <c r="BT190" s="74"/>
      <c r="BU190" s="74"/>
    </row>
    <row r="191" spans="1:73" ht="14.25" customHeight="1" x14ac:dyDescent="0.45">
      <c r="A191" s="76"/>
      <c r="D191" s="80"/>
      <c r="E191" s="76"/>
      <c r="F191" s="82"/>
      <c r="G191" s="82"/>
      <c r="H191" s="78"/>
      <c r="K191" s="78"/>
      <c r="L191" s="665"/>
      <c r="M191" s="665"/>
      <c r="N191" s="665"/>
      <c r="O191" s="665"/>
      <c r="P191" s="666"/>
      <c r="Q191" s="260"/>
      <c r="R191" s="260"/>
      <c r="S191" s="666"/>
      <c r="T191" s="78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79"/>
      <c r="AI191" s="81"/>
      <c r="AJ191" s="80"/>
      <c r="AK191" s="80"/>
      <c r="AL191" s="80"/>
      <c r="AM191" s="80"/>
      <c r="AN191" s="80"/>
      <c r="AO191" s="80"/>
      <c r="AP191" s="80"/>
      <c r="AQ191" s="76"/>
      <c r="AR191" s="76"/>
      <c r="AV191" s="76"/>
      <c r="AW191" s="78"/>
      <c r="AX191" s="80"/>
      <c r="AY191" s="77"/>
      <c r="AZ191" s="77"/>
      <c r="BA191" s="77"/>
      <c r="BB191" s="77"/>
      <c r="BC191" s="77"/>
      <c r="BD191" s="77"/>
      <c r="BE191" s="77"/>
      <c r="BF191" s="77"/>
      <c r="BG191" s="77"/>
      <c r="BH191" s="77"/>
      <c r="BI191" s="77"/>
      <c r="BJ191" s="77"/>
    </row>
    <row r="192" spans="1:73" ht="14.25" customHeight="1" x14ac:dyDescent="0.45">
      <c r="A192" s="76"/>
      <c r="D192" s="80"/>
      <c r="E192" s="76"/>
      <c r="F192" s="82"/>
      <c r="G192" s="82"/>
      <c r="H192" s="78"/>
      <c r="K192" s="78"/>
      <c r="L192" s="665"/>
      <c r="M192" s="665"/>
      <c r="N192" s="665"/>
      <c r="O192" s="665"/>
      <c r="P192" s="666"/>
      <c r="Q192" s="260"/>
      <c r="R192" s="260"/>
      <c r="S192" s="666"/>
      <c r="T192" s="78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79"/>
      <c r="AI192" s="81"/>
      <c r="AJ192" s="80"/>
      <c r="AK192" s="80"/>
      <c r="AL192" s="80"/>
      <c r="AM192" s="80"/>
      <c r="AN192" s="80"/>
      <c r="AO192" s="80"/>
      <c r="AP192" s="80"/>
      <c r="AQ192" s="76"/>
      <c r="AR192" s="76"/>
      <c r="AV192" s="76"/>
      <c r="AW192" s="78"/>
      <c r="AX192" s="80"/>
      <c r="AY192" s="77"/>
      <c r="AZ192" s="77"/>
      <c r="BA192" s="77"/>
      <c r="BB192" s="77"/>
      <c r="BC192" s="77"/>
      <c r="BD192" s="77"/>
      <c r="BE192" s="77"/>
      <c r="BF192" s="77"/>
      <c r="BG192" s="77"/>
      <c r="BH192" s="77"/>
      <c r="BI192" s="77"/>
      <c r="BJ192" s="77"/>
    </row>
    <row r="193" spans="1:73" ht="14.25" customHeight="1" x14ac:dyDescent="0.45">
      <c r="A193" s="76"/>
      <c r="D193" s="80"/>
      <c r="E193" s="76"/>
      <c r="F193" s="82"/>
      <c r="G193" s="82"/>
      <c r="H193" s="78"/>
      <c r="K193" s="78"/>
      <c r="L193" s="665"/>
      <c r="M193" s="665"/>
      <c r="N193" s="665"/>
      <c r="O193" s="665"/>
      <c r="P193" s="666"/>
      <c r="Q193" s="260"/>
      <c r="R193" s="260"/>
      <c r="S193" s="666"/>
      <c r="T193" s="78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79"/>
      <c r="AI193" s="81"/>
      <c r="AJ193" s="80"/>
      <c r="AK193" s="80"/>
      <c r="AL193" s="80"/>
      <c r="AM193" s="80"/>
      <c r="AN193" s="80"/>
      <c r="AO193" s="80"/>
      <c r="AP193" s="80"/>
      <c r="AQ193" s="76"/>
      <c r="AR193" s="76"/>
      <c r="AV193" s="76"/>
      <c r="AW193" s="78"/>
      <c r="AX193" s="80"/>
      <c r="AY193" s="77"/>
      <c r="AZ193" s="77"/>
      <c r="BA193" s="77"/>
      <c r="BB193" s="77"/>
      <c r="BC193" s="77"/>
      <c r="BD193" s="77"/>
      <c r="BE193" s="77"/>
      <c r="BF193" s="77"/>
      <c r="BG193" s="77"/>
      <c r="BH193" s="77"/>
      <c r="BI193" s="77"/>
      <c r="BJ193" s="77"/>
      <c r="BK193" s="74"/>
      <c r="BL193" s="74"/>
      <c r="BM193" s="74"/>
      <c r="BN193" s="74"/>
      <c r="BO193" s="74"/>
      <c r="BP193" s="74"/>
      <c r="BQ193" s="74"/>
      <c r="BR193" s="74"/>
      <c r="BS193" s="74"/>
      <c r="BT193" s="74"/>
      <c r="BU193" s="74"/>
    </row>
    <row r="194" spans="1:73" ht="14.25" customHeight="1" x14ac:dyDescent="0.45">
      <c r="A194" s="76"/>
      <c r="D194" s="80"/>
      <c r="E194" s="76"/>
      <c r="F194" s="82"/>
      <c r="G194" s="82"/>
      <c r="H194" s="78"/>
      <c r="K194" s="78"/>
      <c r="L194" s="665"/>
      <c r="M194" s="665"/>
      <c r="N194" s="665"/>
      <c r="O194" s="665"/>
      <c r="P194" s="666"/>
      <c r="Q194" s="260"/>
      <c r="R194" s="260"/>
      <c r="S194" s="666"/>
      <c r="T194" s="78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79"/>
      <c r="AI194" s="81"/>
      <c r="AJ194" s="80"/>
      <c r="AK194" s="80"/>
      <c r="AL194" s="80"/>
      <c r="AM194" s="80"/>
      <c r="AN194" s="80"/>
      <c r="AO194" s="80"/>
      <c r="AP194" s="80"/>
      <c r="AQ194" s="76"/>
      <c r="AR194" s="76"/>
      <c r="AV194" s="76"/>
      <c r="AW194" s="78"/>
      <c r="AX194" s="80"/>
      <c r="AY194" s="77"/>
      <c r="AZ194" s="77"/>
      <c r="BA194" s="77"/>
      <c r="BB194" s="77"/>
      <c r="BC194" s="77"/>
      <c r="BD194" s="77"/>
      <c r="BE194" s="77"/>
      <c r="BF194" s="77"/>
      <c r="BG194" s="77"/>
      <c r="BH194" s="77"/>
      <c r="BI194" s="77"/>
      <c r="BJ194" s="77"/>
    </row>
    <row r="195" spans="1:73" ht="14.25" customHeight="1" x14ac:dyDescent="0.45">
      <c r="A195" s="76"/>
      <c r="D195" s="80"/>
      <c r="E195" s="76"/>
      <c r="F195" s="82"/>
      <c r="G195" s="82"/>
      <c r="H195" s="78"/>
      <c r="K195" s="78"/>
      <c r="L195" s="665"/>
      <c r="M195" s="665"/>
      <c r="N195" s="665"/>
      <c r="O195" s="665"/>
      <c r="P195" s="666"/>
      <c r="Q195" s="260"/>
      <c r="R195" s="260"/>
      <c r="S195" s="666"/>
      <c r="T195" s="78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79"/>
      <c r="AI195" s="81"/>
      <c r="AJ195" s="80"/>
      <c r="AK195" s="80"/>
      <c r="AL195" s="80"/>
      <c r="AM195" s="80"/>
      <c r="AN195" s="80"/>
      <c r="AO195" s="80"/>
      <c r="AP195" s="80"/>
      <c r="AQ195" s="76"/>
      <c r="AR195" s="76"/>
      <c r="AV195" s="76"/>
      <c r="AW195" s="78"/>
      <c r="AX195" s="80"/>
      <c r="AY195" s="77"/>
      <c r="AZ195" s="77"/>
      <c r="BA195" s="77"/>
      <c r="BB195" s="77"/>
      <c r="BC195" s="77"/>
      <c r="BD195" s="77"/>
      <c r="BE195" s="77"/>
      <c r="BF195" s="77"/>
      <c r="BG195" s="77"/>
      <c r="BH195" s="77"/>
      <c r="BI195" s="77"/>
      <c r="BJ195" s="77"/>
    </row>
    <row r="196" spans="1:73" ht="14.25" customHeight="1" x14ac:dyDescent="0.45">
      <c r="A196" s="76"/>
      <c r="D196" s="80"/>
      <c r="E196" s="76"/>
      <c r="F196" s="82"/>
      <c r="G196" s="82"/>
      <c r="H196" s="78"/>
      <c r="K196" s="78"/>
      <c r="L196" s="665"/>
      <c r="M196" s="665"/>
      <c r="N196" s="665"/>
      <c r="O196" s="665"/>
      <c r="P196" s="666"/>
      <c r="Q196" s="260"/>
      <c r="R196" s="260"/>
      <c r="S196" s="666"/>
      <c r="T196" s="78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79"/>
      <c r="AI196" s="81"/>
      <c r="AJ196" s="80"/>
      <c r="AK196" s="80"/>
      <c r="AL196" s="80"/>
      <c r="AM196" s="80"/>
      <c r="AN196" s="80"/>
      <c r="AO196" s="80"/>
      <c r="AP196" s="80"/>
      <c r="AQ196" s="76"/>
      <c r="AR196" s="76"/>
      <c r="AV196" s="76"/>
      <c r="AW196" s="78"/>
      <c r="AX196" s="80"/>
      <c r="AY196" s="77"/>
      <c r="AZ196" s="77"/>
      <c r="BA196" s="77"/>
      <c r="BB196" s="77"/>
      <c r="BC196" s="77"/>
      <c r="BD196" s="77"/>
      <c r="BE196" s="77"/>
      <c r="BF196" s="77"/>
      <c r="BG196" s="77"/>
      <c r="BH196" s="77"/>
      <c r="BI196" s="77"/>
      <c r="BJ196" s="77"/>
      <c r="BK196" s="74"/>
      <c r="BL196" s="74"/>
      <c r="BM196" s="74"/>
      <c r="BN196" s="74"/>
      <c r="BO196" s="74"/>
      <c r="BP196" s="74"/>
      <c r="BQ196" s="74"/>
      <c r="BR196" s="74"/>
      <c r="BS196" s="74"/>
      <c r="BT196" s="74"/>
      <c r="BU196" s="74"/>
    </row>
    <row r="197" spans="1:73" ht="14.25" customHeight="1" x14ac:dyDescent="0.45">
      <c r="A197" s="76"/>
      <c r="D197" s="80"/>
      <c r="E197" s="76"/>
      <c r="F197" s="82"/>
      <c r="G197" s="82"/>
      <c r="H197" s="78"/>
      <c r="K197" s="78"/>
      <c r="L197" s="665"/>
      <c r="M197" s="665"/>
      <c r="N197" s="665"/>
      <c r="O197" s="665"/>
      <c r="P197" s="666"/>
      <c r="Q197" s="260"/>
      <c r="R197" s="260"/>
      <c r="S197" s="666"/>
      <c r="T197" s="78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79"/>
      <c r="AI197" s="81"/>
      <c r="AJ197" s="80"/>
      <c r="AK197" s="80"/>
      <c r="AL197" s="80"/>
      <c r="AM197" s="80"/>
      <c r="AN197" s="80"/>
      <c r="AO197" s="80"/>
      <c r="AP197" s="80"/>
      <c r="AQ197" s="76"/>
      <c r="AR197" s="76"/>
      <c r="AV197" s="76"/>
      <c r="AW197" s="78"/>
      <c r="AX197" s="80"/>
      <c r="AY197" s="77"/>
      <c r="AZ197" s="77"/>
      <c r="BA197" s="77"/>
      <c r="BB197" s="77"/>
      <c r="BC197" s="77"/>
      <c r="BD197" s="77"/>
      <c r="BE197" s="77"/>
      <c r="BF197" s="77"/>
      <c r="BG197" s="77"/>
      <c r="BH197" s="77"/>
      <c r="BI197" s="77"/>
      <c r="BJ197" s="77"/>
      <c r="BK197" s="76"/>
      <c r="BL197" s="76"/>
      <c r="BM197" s="76"/>
      <c r="BN197" s="76"/>
      <c r="BO197" s="76"/>
      <c r="BP197" s="76"/>
      <c r="BQ197" s="76"/>
      <c r="BR197" s="76"/>
      <c r="BS197" s="76"/>
      <c r="BT197" s="76"/>
      <c r="BU197" s="76"/>
    </row>
    <row r="198" spans="1:73" ht="14.25" customHeight="1" x14ac:dyDescent="0.45">
      <c r="A198" s="76"/>
      <c r="D198" s="80"/>
      <c r="E198" s="76"/>
      <c r="F198" s="82"/>
      <c r="G198" s="82"/>
      <c r="H198" s="78"/>
      <c r="K198" s="78"/>
      <c r="L198" s="665"/>
      <c r="M198" s="665"/>
      <c r="N198" s="665"/>
      <c r="O198" s="665"/>
      <c r="P198" s="666"/>
      <c r="Q198" s="260"/>
      <c r="R198" s="260"/>
      <c r="S198" s="666"/>
      <c r="T198" s="78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79"/>
      <c r="AI198" s="81"/>
      <c r="AJ198" s="80"/>
      <c r="AK198" s="80"/>
      <c r="AL198" s="80"/>
      <c r="AM198" s="80"/>
      <c r="AN198" s="80"/>
      <c r="AO198" s="80"/>
      <c r="AP198" s="80"/>
      <c r="AQ198" s="76"/>
      <c r="AR198" s="76"/>
      <c r="AV198" s="76"/>
      <c r="AW198" s="78"/>
      <c r="AX198" s="80"/>
      <c r="AY198" s="77"/>
      <c r="AZ198" s="77"/>
      <c r="BA198" s="77"/>
      <c r="BB198" s="77"/>
      <c r="BC198" s="77"/>
      <c r="BD198" s="77"/>
      <c r="BE198" s="77"/>
      <c r="BF198" s="77"/>
      <c r="BG198" s="77"/>
      <c r="BH198" s="77"/>
      <c r="BI198" s="77"/>
      <c r="BJ198" s="77"/>
      <c r="BK198" s="76"/>
      <c r="BL198" s="76"/>
      <c r="BM198" s="76"/>
      <c r="BN198" s="76"/>
      <c r="BO198" s="76"/>
      <c r="BP198" s="76"/>
      <c r="BQ198" s="76"/>
      <c r="BR198" s="76"/>
      <c r="BS198" s="76"/>
      <c r="BT198" s="76"/>
      <c r="BU198" s="76"/>
    </row>
    <row r="199" spans="1:73" ht="14.25" customHeight="1" x14ac:dyDescent="0.45">
      <c r="A199" s="76"/>
      <c r="D199" s="80"/>
      <c r="E199" s="76"/>
      <c r="F199" s="82"/>
      <c r="G199" s="82"/>
      <c r="H199" s="78"/>
      <c r="K199" s="78"/>
      <c r="L199" s="665"/>
      <c r="M199" s="665"/>
      <c r="N199" s="665"/>
      <c r="O199" s="665"/>
      <c r="P199" s="666"/>
      <c r="Q199" s="260"/>
      <c r="R199" s="260"/>
      <c r="S199" s="666"/>
      <c r="T199" s="78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79"/>
      <c r="AI199" s="81"/>
      <c r="AJ199" s="80"/>
      <c r="AK199" s="80"/>
      <c r="AL199" s="80"/>
      <c r="AM199" s="80"/>
      <c r="AN199" s="80"/>
      <c r="AO199" s="80"/>
      <c r="AP199" s="80"/>
      <c r="AQ199" s="76"/>
      <c r="AR199" s="76"/>
      <c r="AV199" s="76"/>
      <c r="AW199" s="78"/>
      <c r="AX199" s="80"/>
      <c r="AY199" s="77"/>
      <c r="AZ199" s="77"/>
      <c r="BA199" s="77"/>
      <c r="BB199" s="77"/>
      <c r="BC199" s="77"/>
      <c r="BD199" s="77"/>
      <c r="BE199" s="77"/>
      <c r="BF199" s="77"/>
      <c r="BG199" s="77"/>
      <c r="BH199" s="77"/>
      <c r="BI199" s="77"/>
      <c r="BJ199" s="77"/>
    </row>
    <row r="200" spans="1:73" ht="14.25" customHeight="1" x14ac:dyDescent="0.45">
      <c r="A200" s="76"/>
      <c r="D200" s="80"/>
      <c r="E200" s="76"/>
      <c r="F200" s="82"/>
      <c r="G200" s="82"/>
      <c r="H200" s="78"/>
      <c r="K200" s="78"/>
      <c r="L200" s="665"/>
      <c r="M200" s="665"/>
      <c r="N200" s="665"/>
      <c r="O200" s="665"/>
      <c r="P200" s="666"/>
      <c r="Q200" s="260"/>
      <c r="R200" s="260"/>
      <c r="S200" s="666"/>
      <c r="T200" s="78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79"/>
      <c r="AI200" s="81"/>
      <c r="AJ200" s="80"/>
      <c r="AK200" s="80"/>
      <c r="AL200" s="80"/>
      <c r="AM200" s="80"/>
      <c r="AN200" s="80"/>
      <c r="AO200" s="80"/>
      <c r="AP200" s="80"/>
      <c r="AQ200" s="76"/>
      <c r="AR200" s="76"/>
      <c r="AV200" s="76"/>
      <c r="AW200" s="78"/>
      <c r="AX200" s="80"/>
      <c r="AY200" s="77"/>
      <c r="AZ200" s="77"/>
      <c r="BA200" s="77"/>
      <c r="BB200" s="77"/>
      <c r="BC200" s="77"/>
      <c r="BD200" s="77"/>
      <c r="BE200" s="77"/>
      <c r="BF200" s="77"/>
      <c r="BG200" s="77"/>
      <c r="BH200" s="77"/>
      <c r="BI200" s="77"/>
      <c r="BJ200" s="77"/>
    </row>
    <row r="201" spans="1:73" ht="14.25" customHeight="1" x14ac:dyDescent="0.45">
      <c r="A201" s="76"/>
      <c r="D201" s="80"/>
      <c r="E201" s="76"/>
      <c r="F201" s="82"/>
      <c r="G201" s="82"/>
      <c r="H201" s="78"/>
      <c r="K201" s="78"/>
      <c r="L201" s="665"/>
      <c r="M201" s="665"/>
      <c r="N201" s="665"/>
      <c r="O201" s="665"/>
      <c r="P201" s="666"/>
      <c r="Q201" s="260"/>
      <c r="R201" s="260"/>
      <c r="S201" s="666"/>
      <c r="T201" s="78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79"/>
      <c r="AI201" s="81"/>
      <c r="AJ201" s="80"/>
      <c r="AK201" s="80"/>
      <c r="AL201" s="80"/>
      <c r="AM201" s="80"/>
      <c r="AN201" s="80"/>
      <c r="AO201" s="80"/>
      <c r="AP201" s="80"/>
      <c r="AQ201" s="76"/>
      <c r="AR201" s="76"/>
      <c r="AV201" s="76"/>
      <c r="AW201" s="78"/>
      <c r="AX201" s="80"/>
      <c r="AY201" s="77"/>
      <c r="AZ201" s="77"/>
      <c r="BA201" s="77"/>
      <c r="BB201" s="77"/>
      <c r="BC201" s="77"/>
      <c r="BD201" s="77"/>
      <c r="BE201" s="77"/>
      <c r="BF201" s="77"/>
      <c r="BG201" s="77"/>
      <c r="BH201" s="77"/>
      <c r="BI201" s="77"/>
      <c r="BJ201" s="77"/>
    </row>
    <row r="202" spans="1:73" ht="14.25" customHeight="1" x14ac:dyDescent="0.45">
      <c r="A202" s="76"/>
      <c r="D202" s="80"/>
      <c r="E202" s="76"/>
      <c r="F202" s="82"/>
      <c r="G202" s="82"/>
      <c r="H202" s="78"/>
      <c r="K202" s="78"/>
      <c r="L202" s="665"/>
      <c r="M202" s="665"/>
      <c r="N202" s="665"/>
      <c r="O202" s="665"/>
      <c r="P202" s="666"/>
      <c r="Q202" s="260"/>
      <c r="R202" s="260"/>
      <c r="S202" s="666"/>
      <c r="T202" s="78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79"/>
      <c r="AI202" s="81"/>
      <c r="AJ202" s="80"/>
      <c r="AK202" s="80"/>
      <c r="AL202" s="80"/>
      <c r="AM202" s="80"/>
      <c r="AN202" s="80"/>
      <c r="AO202" s="80"/>
      <c r="AP202" s="80"/>
      <c r="AQ202" s="76"/>
      <c r="AR202" s="76"/>
      <c r="AV202" s="76"/>
      <c r="AW202" s="78"/>
      <c r="AX202" s="80"/>
      <c r="AY202" s="77"/>
      <c r="AZ202" s="77"/>
      <c r="BA202" s="77"/>
      <c r="BB202" s="77"/>
      <c r="BC202" s="77"/>
      <c r="BD202" s="77"/>
      <c r="BE202" s="77"/>
      <c r="BF202" s="77"/>
      <c r="BG202" s="77"/>
      <c r="BH202" s="77"/>
      <c r="BI202" s="77"/>
      <c r="BJ202" s="77"/>
    </row>
    <row r="203" spans="1:73" ht="14.25" customHeight="1" x14ac:dyDescent="0.45">
      <c r="A203" s="76"/>
      <c r="D203" s="80"/>
      <c r="E203" s="76"/>
      <c r="F203" s="82"/>
      <c r="G203" s="82"/>
      <c r="H203" s="78"/>
      <c r="K203" s="78"/>
      <c r="L203" s="665"/>
      <c r="M203" s="665"/>
      <c r="N203" s="665"/>
      <c r="O203" s="665"/>
      <c r="P203" s="666"/>
      <c r="Q203" s="260"/>
      <c r="R203" s="260"/>
      <c r="S203" s="666"/>
      <c r="T203" s="78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79"/>
      <c r="AI203" s="81"/>
      <c r="AJ203" s="80"/>
      <c r="AK203" s="80"/>
      <c r="AL203" s="80"/>
      <c r="AM203" s="80"/>
      <c r="AN203" s="80"/>
      <c r="AO203" s="80"/>
      <c r="AP203" s="80"/>
      <c r="AQ203" s="76"/>
      <c r="AR203" s="76"/>
      <c r="AV203" s="76"/>
      <c r="AW203" s="78"/>
      <c r="AX203" s="80"/>
      <c r="AY203" s="77"/>
      <c r="AZ203" s="77"/>
      <c r="BA203" s="77"/>
      <c r="BB203" s="77"/>
      <c r="BC203" s="77"/>
      <c r="BD203" s="77"/>
      <c r="BE203" s="77"/>
      <c r="BF203" s="77"/>
      <c r="BG203" s="77"/>
      <c r="BH203" s="77"/>
      <c r="BI203" s="77"/>
      <c r="BJ203" s="77"/>
    </row>
    <row r="204" spans="1:73" ht="14.25" customHeight="1" x14ac:dyDescent="0.45">
      <c r="A204" s="76"/>
      <c r="D204" s="80"/>
      <c r="E204" s="76"/>
      <c r="F204" s="82"/>
      <c r="G204" s="82"/>
      <c r="H204" s="78"/>
      <c r="K204" s="78"/>
      <c r="L204" s="665"/>
      <c r="M204" s="665"/>
      <c r="N204" s="665"/>
      <c r="O204" s="665"/>
      <c r="P204" s="666"/>
      <c r="Q204" s="260"/>
      <c r="R204" s="260"/>
      <c r="S204" s="666"/>
      <c r="T204" s="78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79"/>
      <c r="AI204" s="81"/>
      <c r="AJ204" s="80"/>
      <c r="AK204" s="80"/>
      <c r="AL204" s="80"/>
      <c r="AM204" s="80"/>
      <c r="AN204" s="80"/>
      <c r="AO204" s="80"/>
      <c r="AP204" s="80"/>
      <c r="AQ204" s="76"/>
      <c r="AR204" s="76"/>
      <c r="AV204" s="76"/>
      <c r="AW204" s="78"/>
      <c r="AX204" s="80"/>
      <c r="AY204" s="77"/>
      <c r="AZ204" s="77"/>
      <c r="BA204" s="77"/>
      <c r="BB204" s="77"/>
      <c r="BC204" s="77"/>
      <c r="BD204" s="77"/>
      <c r="BE204" s="77"/>
      <c r="BF204" s="77"/>
      <c r="BG204" s="77"/>
      <c r="BH204" s="77"/>
      <c r="BI204" s="77"/>
      <c r="BJ204" s="77"/>
    </row>
    <row r="205" spans="1:73" ht="14.25" customHeight="1" x14ac:dyDescent="0.45">
      <c r="A205" s="76"/>
      <c r="D205" s="80"/>
      <c r="E205" s="76"/>
      <c r="F205" s="82"/>
      <c r="G205" s="82"/>
      <c r="H205" s="78"/>
      <c r="K205" s="78"/>
      <c r="L205" s="665"/>
      <c r="M205" s="665"/>
      <c r="N205" s="665"/>
      <c r="O205" s="665"/>
      <c r="P205" s="666"/>
      <c r="Q205" s="260"/>
      <c r="R205" s="260"/>
      <c r="S205" s="666"/>
      <c r="T205" s="78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79"/>
      <c r="AI205" s="81"/>
      <c r="AJ205" s="80"/>
      <c r="AK205" s="80"/>
      <c r="AL205" s="80"/>
      <c r="AM205" s="80"/>
      <c r="AN205" s="80"/>
      <c r="AO205" s="80"/>
      <c r="AP205" s="80"/>
      <c r="AQ205" s="76"/>
      <c r="AR205" s="76"/>
      <c r="AV205" s="76"/>
      <c r="AW205" s="78"/>
      <c r="AX205" s="80"/>
      <c r="AY205" s="77"/>
      <c r="AZ205" s="77"/>
      <c r="BA205" s="77"/>
      <c r="BB205" s="77"/>
      <c r="BC205" s="77"/>
      <c r="BD205" s="77"/>
      <c r="BE205" s="77"/>
      <c r="BF205" s="77"/>
      <c r="BG205" s="77"/>
      <c r="BH205" s="77"/>
      <c r="BI205" s="77"/>
      <c r="BJ205" s="77"/>
    </row>
    <row r="206" spans="1:73" ht="14.25" customHeight="1" x14ac:dyDescent="0.45">
      <c r="A206" s="76"/>
      <c r="D206" s="80"/>
      <c r="E206" s="76"/>
      <c r="F206" s="82"/>
      <c r="G206" s="82"/>
      <c r="H206" s="78"/>
      <c r="K206" s="78"/>
      <c r="L206" s="665"/>
      <c r="M206" s="665"/>
      <c r="N206" s="665"/>
      <c r="O206" s="665"/>
      <c r="P206" s="666"/>
      <c r="Q206" s="260"/>
      <c r="R206" s="260"/>
      <c r="S206" s="666"/>
      <c r="T206" s="78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79"/>
      <c r="AI206" s="81"/>
      <c r="AJ206" s="80"/>
      <c r="AK206" s="80"/>
      <c r="AL206" s="80"/>
      <c r="AM206" s="80"/>
      <c r="AN206" s="80"/>
      <c r="AO206" s="80"/>
      <c r="AP206" s="80"/>
      <c r="AQ206" s="76"/>
      <c r="AR206" s="76"/>
      <c r="AV206" s="76"/>
      <c r="AW206" s="78"/>
      <c r="AX206" s="80"/>
      <c r="AY206" s="77"/>
      <c r="AZ206" s="77"/>
      <c r="BA206" s="77"/>
      <c r="BB206" s="77"/>
      <c r="BC206" s="77"/>
      <c r="BD206" s="77"/>
      <c r="BE206" s="77"/>
      <c r="BF206" s="77"/>
      <c r="BG206" s="77"/>
      <c r="BH206" s="77"/>
      <c r="BI206" s="77"/>
      <c r="BJ206" s="77"/>
    </row>
    <row r="207" spans="1:73" ht="14.25" customHeight="1" x14ac:dyDescent="0.45">
      <c r="A207" s="76"/>
      <c r="D207" s="80"/>
      <c r="E207" s="76"/>
      <c r="F207" s="82"/>
      <c r="G207" s="82"/>
      <c r="H207" s="78"/>
      <c r="K207" s="78"/>
      <c r="L207" s="665"/>
      <c r="M207" s="665"/>
      <c r="N207" s="665"/>
      <c r="O207" s="665"/>
      <c r="P207" s="666"/>
      <c r="Q207" s="260"/>
      <c r="R207" s="260"/>
      <c r="S207" s="666"/>
      <c r="T207" s="78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79"/>
      <c r="AI207" s="81"/>
      <c r="AJ207" s="80"/>
      <c r="AK207" s="80"/>
      <c r="AL207" s="80"/>
      <c r="AM207" s="80"/>
      <c r="AN207" s="80"/>
      <c r="AO207" s="80"/>
      <c r="AP207" s="80"/>
      <c r="AQ207" s="76"/>
      <c r="AR207" s="76"/>
      <c r="AV207" s="76"/>
      <c r="AW207" s="78"/>
      <c r="AX207" s="80"/>
      <c r="AY207" s="77"/>
      <c r="AZ207" s="77"/>
      <c r="BA207" s="77"/>
      <c r="BB207" s="77"/>
      <c r="BC207" s="77"/>
      <c r="BD207" s="77"/>
      <c r="BE207" s="77"/>
      <c r="BF207" s="77"/>
      <c r="BG207" s="77"/>
      <c r="BH207" s="77"/>
      <c r="BI207" s="77"/>
      <c r="BJ207" s="77"/>
    </row>
    <row r="208" spans="1:73" ht="14.25" customHeight="1" x14ac:dyDescent="0.45">
      <c r="A208" s="76"/>
      <c r="D208" s="80"/>
      <c r="E208" s="76"/>
      <c r="F208" s="82"/>
      <c r="G208" s="82"/>
      <c r="H208" s="78"/>
      <c r="K208" s="78"/>
      <c r="L208" s="665"/>
      <c r="M208" s="665"/>
      <c r="N208" s="665"/>
      <c r="O208" s="665"/>
      <c r="P208" s="666"/>
      <c r="Q208" s="260"/>
      <c r="R208" s="260"/>
      <c r="S208" s="666"/>
      <c r="T208" s="78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79"/>
      <c r="AI208" s="81"/>
      <c r="AJ208" s="80"/>
      <c r="AK208" s="80"/>
      <c r="AL208" s="80"/>
      <c r="AM208" s="80"/>
      <c r="AN208" s="80"/>
      <c r="AO208" s="80"/>
      <c r="AP208" s="80"/>
      <c r="AQ208" s="76"/>
      <c r="AR208" s="76"/>
      <c r="AV208" s="76"/>
      <c r="AW208" s="78"/>
      <c r="AX208" s="80"/>
      <c r="AY208" s="77"/>
      <c r="AZ208" s="77"/>
      <c r="BA208" s="77"/>
      <c r="BB208" s="77"/>
      <c r="BC208" s="77"/>
      <c r="BD208" s="77"/>
      <c r="BE208" s="77"/>
      <c r="BF208" s="77"/>
      <c r="BG208" s="77"/>
      <c r="BH208" s="77"/>
      <c r="BI208" s="77"/>
      <c r="BJ208" s="77"/>
    </row>
    <row r="209" spans="1:62" ht="14.25" customHeight="1" x14ac:dyDescent="0.45">
      <c r="A209" s="76"/>
      <c r="D209" s="80"/>
      <c r="E209" s="76"/>
      <c r="F209" s="82"/>
      <c r="G209" s="82"/>
      <c r="H209" s="78"/>
      <c r="K209" s="78"/>
      <c r="L209" s="665"/>
      <c r="M209" s="665"/>
      <c r="N209" s="665"/>
      <c r="O209" s="665"/>
      <c r="P209" s="666"/>
      <c r="Q209" s="260"/>
      <c r="R209" s="260"/>
      <c r="S209" s="666"/>
      <c r="T209" s="78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79"/>
      <c r="AI209" s="81"/>
      <c r="AJ209" s="80"/>
      <c r="AK209" s="80"/>
      <c r="AL209" s="80"/>
      <c r="AM209" s="80"/>
      <c r="AN209" s="80"/>
      <c r="AO209" s="80"/>
      <c r="AP209" s="80"/>
      <c r="AQ209" s="76"/>
      <c r="AR209" s="76"/>
      <c r="AV209" s="76"/>
      <c r="AW209" s="78"/>
      <c r="AX209" s="80"/>
      <c r="AY209" s="77"/>
      <c r="AZ209" s="77"/>
      <c r="BA209" s="77"/>
      <c r="BB209" s="77"/>
      <c r="BC209" s="77"/>
      <c r="BD209" s="77"/>
      <c r="BE209" s="77"/>
      <c r="BF209" s="77"/>
      <c r="BG209" s="77"/>
      <c r="BH209" s="77"/>
      <c r="BI209" s="77"/>
      <c r="BJ209" s="77"/>
    </row>
    <row r="210" spans="1:62" ht="14.25" customHeight="1" x14ac:dyDescent="0.45">
      <c r="A210" s="76"/>
      <c r="D210" s="80"/>
      <c r="E210" s="76"/>
      <c r="F210" s="82"/>
      <c r="G210" s="82"/>
      <c r="H210" s="78"/>
      <c r="K210" s="78"/>
      <c r="L210" s="665"/>
      <c r="M210" s="665"/>
      <c r="N210" s="665"/>
      <c r="O210" s="665"/>
      <c r="P210" s="666"/>
      <c r="Q210" s="260"/>
      <c r="R210" s="260"/>
      <c r="S210" s="666"/>
      <c r="T210" s="78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79"/>
      <c r="AI210" s="81"/>
      <c r="AJ210" s="80"/>
      <c r="AK210" s="80"/>
      <c r="AL210" s="80"/>
      <c r="AM210" s="80"/>
      <c r="AN210" s="80"/>
      <c r="AO210" s="80"/>
      <c r="AP210" s="80"/>
      <c r="AQ210" s="76"/>
      <c r="AR210" s="76"/>
      <c r="AV210" s="76"/>
      <c r="AW210" s="78"/>
      <c r="AX210" s="80"/>
      <c r="AY210" s="77"/>
      <c r="AZ210" s="77"/>
      <c r="BA210" s="77"/>
      <c r="BB210" s="77"/>
      <c r="BC210" s="77"/>
      <c r="BD210" s="77"/>
      <c r="BE210" s="77"/>
      <c r="BF210" s="77"/>
      <c r="BG210" s="77"/>
      <c r="BH210" s="77"/>
      <c r="BI210" s="77"/>
      <c r="BJ210" s="77"/>
    </row>
    <row r="211" spans="1:62" ht="14.25" customHeight="1" x14ac:dyDescent="0.45">
      <c r="A211" s="76"/>
      <c r="D211" s="80"/>
      <c r="E211" s="76"/>
      <c r="F211" s="82"/>
      <c r="G211" s="82"/>
      <c r="H211" s="78"/>
      <c r="K211" s="78"/>
      <c r="L211" s="665"/>
      <c r="M211" s="665"/>
      <c r="N211" s="665"/>
      <c r="O211" s="665"/>
      <c r="P211" s="666"/>
      <c r="Q211" s="260"/>
      <c r="R211" s="260"/>
      <c r="S211" s="666"/>
      <c r="T211" s="78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79"/>
      <c r="AI211" s="81"/>
      <c r="AJ211" s="80"/>
      <c r="AK211" s="80"/>
      <c r="AL211" s="80"/>
      <c r="AM211" s="80"/>
      <c r="AN211" s="80"/>
      <c r="AO211" s="80"/>
      <c r="AP211" s="80"/>
      <c r="AQ211" s="76"/>
      <c r="AR211" s="76"/>
      <c r="AV211" s="76"/>
      <c r="AW211" s="78"/>
      <c r="AX211" s="80"/>
      <c r="AY211" s="77"/>
      <c r="AZ211" s="77"/>
      <c r="BA211" s="77"/>
      <c r="BB211" s="77"/>
      <c r="BC211" s="77"/>
      <c r="BD211" s="77"/>
      <c r="BE211" s="77"/>
      <c r="BF211" s="77"/>
      <c r="BG211" s="77"/>
      <c r="BH211" s="77"/>
      <c r="BI211" s="77"/>
      <c r="BJ211" s="77"/>
    </row>
    <row r="212" spans="1:62" ht="14.25" customHeight="1" x14ac:dyDescent="0.45">
      <c r="A212" s="76"/>
      <c r="D212" s="80"/>
      <c r="E212" s="76"/>
      <c r="F212" s="82"/>
      <c r="G212" s="82"/>
      <c r="H212" s="78"/>
      <c r="K212" s="78"/>
      <c r="L212" s="665"/>
      <c r="M212" s="665"/>
      <c r="N212" s="665"/>
      <c r="O212" s="665"/>
      <c r="P212" s="666"/>
      <c r="Q212" s="260"/>
      <c r="R212" s="260"/>
      <c r="S212" s="666"/>
      <c r="T212" s="78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79"/>
      <c r="AI212" s="81"/>
      <c r="AJ212" s="80"/>
      <c r="AK212" s="80"/>
      <c r="AL212" s="80"/>
      <c r="AM212" s="80"/>
      <c r="AN212" s="80"/>
      <c r="AO212" s="80"/>
      <c r="AP212" s="80"/>
      <c r="AQ212" s="76"/>
      <c r="AR212" s="76"/>
      <c r="AV212" s="76"/>
      <c r="AW212" s="78"/>
      <c r="AX212" s="80"/>
      <c r="AY212" s="77"/>
      <c r="AZ212" s="77"/>
      <c r="BA212" s="77"/>
      <c r="BB212" s="77"/>
      <c r="BC212" s="77"/>
      <c r="BD212" s="77"/>
      <c r="BE212" s="77"/>
      <c r="BF212" s="77"/>
      <c r="BG212" s="77"/>
      <c r="BH212" s="77"/>
      <c r="BI212" s="77"/>
      <c r="BJ212" s="77"/>
    </row>
    <row r="213" spans="1:62" ht="14.25" customHeight="1" x14ac:dyDescent="0.45">
      <c r="A213" s="76"/>
      <c r="D213" s="80"/>
      <c r="E213" s="76"/>
      <c r="F213" s="82"/>
      <c r="G213" s="82"/>
      <c r="H213" s="78"/>
      <c r="K213" s="78"/>
      <c r="L213" s="665"/>
      <c r="M213" s="665"/>
      <c r="N213" s="665"/>
      <c r="O213" s="665"/>
      <c r="P213" s="666"/>
      <c r="Q213" s="260"/>
      <c r="R213" s="260"/>
      <c r="S213" s="666"/>
      <c r="T213" s="78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79"/>
      <c r="AI213" s="81"/>
      <c r="AJ213" s="80"/>
      <c r="AK213" s="80"/>
      <c r="AL213" s="80"/>
      <c r="AM213" s="80"/>
      <c r="AN213" s="80"/>
      <c r="AO213" s="80"/>
      <c r="AP213" s="80"/>
      <c r="AQ213" s="76"/>
      <c r="AR213" s="76"/>
      <c r="AV213" s="76"/>
      <c r="AW213" s="78"/>
      <c r="AX213" s="80"/>
      <c r="AY213" s="77"/>
      <c r="AZ213" s="77"/>
      <c r="BA213" s="77"/>
      <c r="BB213" s="77"/>
      <c r="BC213" s="77"/>
      <c r="BD213" s="77"/>
      <c r="BE213" s="77"/>
      <c r="BF213" s="77"/>
      <c r="BG213" s="77"/>
      <c r="BH213" s="77"/>
      <c r="BI213" s="77"/>
      <c r="BJ213" s="77"/>
    </row>
    <row r="214" spans="1:62" ht="14.25" customHeight="1" x14ac:dyDescent="0.45">
      <c r="A214" s="76"/>
      <c r="D214" s="80"/>
      <c r="E214" s="76"/>
      <c r="F214" s="82"/>
      <c r="G214" s="82"/>
      <c r="H214" s="78"/>
      <c r="K214" s="78"/>
      <c r="L214" s="665"/>
      <c r="M214" s="665"/>
      <c r="N214" s="665"/>
      <c r="O214" s="665"/>
      <c r="P214" s="666"/>
      <c r="Q214" s="260"/>
      <c r="R214" s="260"/>
      <c r="S214" s="666"/>
      <c r="T214" s="78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79"/>
      <c r="AI214" s="81"/>
      <c r="AJ214" s="80"/>
      <c r="AK214" s="80"/>
      <c r="AL214" s="80"/>
      <c r="AM214" s="80"/>
      <c r="AN214" s="80"/>
      <c r="AO214" s="80"/>
      <c r="AP214" s="80"/>
      <c r="AQ214" s="76"/>
      <c r="AR214" s="76"/>
      <c r="AV214" s="76"/>
      <c r="AW214" s="78"/>
      <c r="AX214" s="80"/>
      <c r="AY214" s="77"/>
      <c r="AZ214" s="77"/>
      <c r="BA214" s="77"/>
      <c r="BB214" s="77"/>
      <c r="BC214" s="77"/>
      <c r="BD214" s="77"/>
      <c r="BE214" s="77"/>
      <c r="BF214" s="77"/>
      <c r="BG214" s="77"/>
      <c r="BH214" s="77"/>
      <c r="BI214" s="77"/>
      <c r="BJ214" s="77"/>
    </row>
    <row r="215" spans="1:62" ht="14.25" customHeight="1" x14ac:dyDescent="0.45">
      <c r="A215" s="76"/>
      <c r="D215" s="80"/>
      <c r="E215" s="76"/>
      <c r="F215" s="82"/>
      <c r="G215" s="82"/>
      <c r="H215" s="78"/>
      <c r="K215" s="78"/>
      <c r="L215" s="665"/>
      <c r="M215" s="665"/>
      <c r="N215" s="665"/>
      <c r="O215" s="665"/>
      <c r="P215" s="666"/>
      <c r="Q215" s="260"/>
      <c r="R215" s="260"/>
      <c r="S215" s="666"/>
      <c r="T215" s="78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79"/>
      <c r="AI215" s="81"/>
      <c r="AJ215" s="80"/>
      <c r="AK215" s="80"/>
      <c r="AL215" s="80"/>
      <c r="AM215" s="80"/>
      <c r="AN215" s="80"/>
      <c r="AO215" s="80"/>
      <c r="AP215" s="80"/>
      <c r="AQ215" s="76"/>
      <c r="AR215" s="76"/>
      <c r="AV215" s="76"/>
      <c r="AW215" s="78"/>
      <c r="AX215" s="80"/>
      <c r="AY215" s="77"/>
      <c r="AZ215" s="77"/>
      <c r="BA215" s="77"/>
      <c r="BB215" s="77"/>
      <c r="BC215" s="77"/>
      <c r="BD215" s="77"/>
      <c r="BE215" s="77"/>
      <c r="BF215" s="77"/>
      <c r="BG215" s="77"/>
      <c r="BH215" s="77"/>
      <c r="BI215" s="77"/>
      <c r="BJ215" s="77"/>
    </row>
    <row r="216" spans="1:62" ht="14.25" customHeight="1" x14ac:dyDescent="0.45">
      <c r="A216" s="76"/>
      <c r="D216" s="80"/>
      <c r="E216" s="76"/>
      <c r="F216" s="82"/>
      <c r="G216" s="82"/>
      <c r="H216" s="78"/>
      <c r="K216" s="78"/>
      <c r="L216" s="665"/>
      <c r="M216" s="665"/>
      <c r="N216" s="665"/>
      <c r="O216" s="665"/>
      <c r="P216" s="666"/>
      <c r="Q216" s="260"/>
      <c r="R216" s="260"/>
      <c r="S216" s="666"/>
      <c r="T216" s="78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79"/>
      <c r="AI216" s="81"/>
      <c r="AJ216" s="80"/>
      <c r="AK216" s="80"/>
      <c r="AL216" s="80"/>
      <c r="AM216" s="80"/>
      <c r="AN216" s="80"/>
      <c r="AO216" s="80"/>
      <c r="AP216" s="80"/>
      <c r="AQ216" s="76"/>
      <c r="AR216" s="76"/>
      <c r="AV216" s="76"/>
      <c r="AW216" s="78"/>
      <c r="AX216" s="80"/>
      <c r="AY216" s="77"/>
      <c r="AZ216" s="77"/>
      <c r="BA216" s="77"/>
      <c r="BB216" s="77"/>
      <c r="BC216" s="77"/>
      <c r="BD216" s="77"/>
      <c r="BE216" s="77"/>
      <c r="BF216" s="77"/>
      <c r="BG216" s="77"/>
      <c r="BH216" s="77"/>
      <c r="BI216" s="77"/>
      <c r="BJ216" s="77"/>
    </row>
    <row r="217" spans="1:62" ht="14.25" customHeight="1" x14ac:dyDescent="0.45">
      <c r="A217" s="76"/>
      <c r="D217" s="80"/>
      <c r="E217" s="76"/>
      <c r="F217" s="82"/>
      <c r="G217" s="82"/>
      <c r="H217" s="78"/>
      <c r="K217" s="78"/>
      <c r="L217" s="665"/>
      <c r="M217" s="665"/>
      <c r="N217" s="665"/>
      <c r="O217" s="665"/>
      <c r="P217" s="666"/>
      <c r="Q217" s="260"/>
      <c r="R217" s="260"/>
      <c r="S217" s="666"/>
      <c r="T217" s="78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79"/>
      <c r="AI217" s="81"/>
      <c r="AJ217" s="80"/>
      <c r="AK217" s="80"/>
      <c r="AL217" s="80"/>
      <c r="AM217" s="80"/>
      <c r="AN217" s="80"/>
      <c r="AO217" s="80"/>
      <c r="AP217" s="80"/>
      <c r="AQ217" s="76"/>
      <c r="AR217" s="76"/>
      <c r="AV217" s="76"/>
      <c r="AW217" s="78"/>
      <c r="AX217" s="80"/>
      <c r="AY217" s="77"/>
      <c r="AZ217" s="77"/>
      <c r="BA217" s="77"/>
      <c r="BB217" s="77"/>
      <c r="BC217" s="77"/>
      <c r="BD217" s="77"/>
      <c r="BE217" s="77"/>
      <c r="BF217" s="77"/>
      <c r="BG217" s="77"/>
      <c r="BH217" s="77"/>
      <c r="BI217" s="77"/>
      <c r="BJ217" s="77"/>
    </row>
    <row r="218" spans="1:62" ht="14.25" customHeight="1" x14ac:dyDescent="0.45">
      <c r="A218" s="76"/>
      <c r="D218" s="80"/>
      <c r="E218" s="76"/>
      <c r="F218" s="82"/>
      <c r="G218" s="82"/>
      <c r="H218" s="78"/>
      <c r="K218" s="78"/>
      <c r="L218" s="665"/>
      <c r="M218" s="665"/>
      <c r="N218" s="665"/>
      <c r="O218" s="665"/>
      <c r="P218" s="666"/>
      <c r="Q218" s="260"/>
      <c r="R218" s="260"/>
      <c r="S218" s="666"/>
      <c r="T218" s="78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79"/>
      <c r="AI218" s="81"/>
      <c r="AJ218" s="80"/>
      <c r="AK218" s="80"/>
      <c r="AL218" s="80"/>
      <c r="AM218" s="80"/>
      <c r="AN218" s="80"/>
      <c r="AO218" s="80"/>
      <c r="AP218" s="80"/>
      <c r="AQ218" s="76"/>
      <c r="AR218" s="76"/>
      <c r="AV218" s="76"/>
      <c r="AW218" s="78"/>
      <c r="AX218" s="80"/>
      <c r="AY218" s="77"/>
      <c r="AZ218" s="77"/>
      <c r="BA218" s="77"/>
      <c r="BB218" s="77"/>
      <c r="BC218" s="77"/>
      <c r="BD218" s="77"/>
      <c r="BE218" s="77"/>
      <c r="BF218" s="77"/>
      <c r="BG218" s="77"/>
      <c r="BH218" s="77"/>
      <c r="BI218" s="77"/>
      <c r="BJ218" s="77"/>
    </row>
    <row r="219" spans="1:62" ht="14.25" customHeight="1" x14ac:dyDescent="0.45">
      <c r="A219" s="76"/>
      <c r="D219" s="80"/>
      <c r="E219" s="76"/>
      <c r="F219" s="82"/>
      <c r="G219" s="82"/>
      <c r="H219" s="78"/>
      <c r="K219" s="78"/>
      <c r="L219" s="665"/>
      <c r="M219" s="665"/>
      <c r="N219" s="665"/>
      <c r="O219" s="665"/>
      <c r="P219" s="666"/>
      <c r="Q219" s="260"/>
      <c r="R219" s="260"/>
      <c r="S219" s="666"/>
      <c r="T219" s="78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79"/>
      <c r="AI219" s="81"/>
      <c r="AJ219" s="80"/>
      <c r="AK219" s="80"/>
      <c r="AL219" s="80"/>
      <c r="AM219" s="80"/>
      <c r="AN219" s="80"/>
      <c r="AO219" s="80"/>
      <c r="AP219" s="80"/>
      <c r="AQ219" s="76"/>
      <c r="AR219" s="76"/>
      <c r="AV219" s="76"/>
      <c r="AW219" s="78"/>
      <c r="AX219" s="80"/>
      <c r="AY219" s="77"/>
      <c r="AZ219" s="77"/>
      <c r="BA219" s="77"/>
      <c r="BB219" s="77"/>
      <c r="BC219" s="77"/>
      <c r="BD219" s="77"/>
      <c r="BE219" s="77"/>
      <c r="BF219" s="77"/>
      <c r="BG219" s="77"/>
      <c r="BH219" s="77"/>
      <c r="BI219" s="77"/>
      <c r="BJ219" s="77"/>
    </row>
    <row r="220" spans="1:62" ht="14.25" customHeight="1" x14ac:dyDescent="0.45">
      <c r="A220" s="76"/>
      <c r="D220" s="80"/>
      <c r="E220" s="76"/>
      <c r="F220" s="82"/>
      <c r="G220" s="82"/>
      <c r="H220" s="78"/>
      <c r="K220" s="78"/>
      <c r="L220" s="665"/>
      <c r="M220" s="665"/>
      <c r="N220" s="665"/>
      <c r="O220" s="665"/>
      <c r="P220" s="666"/>
      <c r="Q220" s="260"/>
      <c r="R220" s="260"/>
      <c r="S220" s="666"/>
      <c r="T220" s="78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79"/>
      <c r="AI220" s="81"/>
      <c r="AJ220" s="80"/>
      <c r="AK220" s="80"/>
      <c r="AL220" s="80"/>
      <c r="AM220" s="80"/>
      <c r="AN220" s="80"/>
      <c r="AO220" s="80"/>
      <c r="AP220" s="80"/>
      <c r="AQ220" s="76"/>
      <c r="AR220" s="76"/>
      <c r="AV220" s="76"/>
      <c r="AW220" s="78"/>
      <c r="AX220" s="80"/>
      <c r="AY220" s="77"/>
      <c r="AZ220" s="77"/>
      <c r="BA220" s="77"/>
      <c r="BB220" s="77"/>
      <c r="BC220" s="77"/>
      <c r="BD220" s="77"/>
      <c r="BE220" s="77"/>
      <c r="BF220" s="77"/>
      <c r="BG220" s="77"/>
      <c r="BH220" s="77"/>
      <c r="BI220" s="77"/>
      <c r="BJ220" s="77"/>
    </row>
    <row r="221" spans="1:62" ht="14.25" customHeight="1" x14ac:dyDescent="0.45">
      <c r="A221" s="76"/>
      <c r="D221" s="80"/>
      <c r="E221" s="76"/>
      <c r="F221" s="82"/>
      <c r="G221" s="82"/>
      <c r="H221" s="78"/>
      <c r="K221" s="78"/>
      <c r="L221" s="665"/>
      <c r="M221" s="665"/>
      <c r="N221" s="665"/>
      <c r="O221" s="665"/>
      <c r="P221" s="666"/>
      <c r="Q221" s="260"/>
      <c r="R221" s="260"/>
      <c r="S221" s="666"/>
      <c r="T221" s="78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79"/>
      <c r="AI221" s="81"/>
      <c r="AJ221" s="80"/>
      <c r="AK221" s="80"/>
      <c r="AL221" s="80"/>
      <c r="AM221" s="80"/>
      <c r="AN221" s="80"/>
      <c r="AO221" s="80"/>
      <c r="AP221" s="80"/>
      <c r="AQ221" s="76"/>
      <c r="AR221" s="76"/>
      <c r="AV221" s="76"/>
      <c r="AW221" s="78"/>
      <c r="AX221" s="80"/>
      <c r="AY221" s="77"/>
      <c r="AZ221" s="77"/>
      <c r="BA221" s="77"/>
      <c r="BB221" s="77"/>
      <c r="BC221" s="77"/>
      <c r="BD221" s="77"/>
      <c r="BE221" s="77"/>
      <c r="BF221" s="77"/>
      <c r="BG221" s="77"/>
      <c r="BH221" s="77"/>
      <c r="BI221" s="77"/>
      <c r="BJ221" s="77"/>
    </row>
    <row r="222" spans="1:62" ht="14.25" customHeight="1" x14ac:dyDescent="0.45">
      <c r="A222" s="76"/>
      <c r="D222" s="80"/>
      <c r="E222" s="76"/>
      <c r="F222" s="82"/>
      <c r="G222" s="82"/>
      <c r="H222" s="78"/>
      <c r="K222" s="78"/>
      <c r="L222" s="665"/>
      <c r="M222" s="665"/>
      <c r="N222" s="665"/>
      <c r="O222" s="665"/>
      <c r="P222" s="666"/>
      <c r="Q222" s="260"/>
      <c r="R222" s="260"/>
      <c r="S222" s="666"/>
      <c r="T222" s="78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79"/>
      <c r="AI222" s="81"/>
      <c r="AJ222" s="80"/>
      <c r="AK222" s="80"/>
      <c r="AL222" s="80"/>
      <c r="AM222" s="80"/>
      <c r="AN222" s="80"/>
      <c r="AO222" s="80"/>
      <c r="AP222" s="80"/>
      <c r="AQ222" s="76"/>
      <c r="AR222" s="76"/>
      <c r="AV222" s="76"/>
      <c r="AW222" s="78"/>
      <c r="AX222" s="80"/>
      <c r="AY222" s="77"/>
      <c r="AZ222" s="77"/>
      <c r="BA222" s="77"/>
      <c r="BB222" s="77"/>
      <c r="BC222" s="77"/>
      <c r="BD222" s="77"/>
      <c r="BE222" s="77"/>
      <c r="BF222" s="77"/>
      <c r="BG222" s="77"/>
      <c r="BH222" s="77"/>
      <c r="BI222" s="77"/>
      <c r="BJ222" s="77"/>
    </row>
    <row r="223" spans="1:62" ht="14.25" customHeight="1" x14ac:dyDescent="0.45">
      <c r="A223" s="76"/>
      <c r="D223" s="80"/>
      <c r="E223" s="76"/>
      <c r="F223" s="82"/>
      <c r="G223" s="82"/>
      <c r="H223" s="78"/>
      <c r="K223" s="78"/>
      <c r="L223" s="665"/>
      <c r="M223" s="665"/>
      <c r="N223" s="665"/>
      <c r="O223" s="665"/>
      <c r="P223" s="666"/>
      <c r="Q223" s="260"/>
      <c r="R223" s="260"/>
      <c r="S223" s="666"/>
      <c r="T223" s="78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79"/>
      <c r="AI223" s="81"/>
      <c r="AJ223" s="80"/>
      <c r="AK223" s="80"/>
      <c r="AL223" s="80"/>
      <c r="AM223" s="80"/>
      <c r="AN223" s="80"/>
      <c r="AO223" s="80"/>
      <c r="AP223" s="80"/>
      <c r="AQ223" s="76"/>
      <c r="AR223" s="76"/>
      <c r="AV223" s="76"/>
      <c r="AW223" s="78"/>
      <c r="AX223" s="80"/>
      <c r="AY223" s="77"/>
      <c r="AZ223" s="77"/>
      <c r="BA223" s="77"/>
      <c r="BB223" s="77"/>
      <c r="BC223" s="77"/>
      <c r="BD223" s="77"/>
      <c r="BE223" s="77"/>
      <c r="BF223" s="77"/>
      <c r="BG223" s="77"/>
      <c r="BH223" s="77"/>
      <c r="BI223" s="77"/>
      <c r="BJ223" s="77"/>
    </row>
    <row r="224" spans="1:62" ht="14.25" customHeight="1" x14ac:dyDescent="0.45">
      <c r="A224" s="76"/>
      <c r="D224" s="80"/>
      <c r="E224" s="76"/>
      <c r="F224" s="82"/>
      <c r="G224" s="82"/>
      <c r="H224" s="78"/>
      <c r="K224" s="78"/>
      <c r="L224" s="665"/>
      <c r="M224" s="665"/>
      <c r="N224" s="665"/>
      <c r="O224" s="665"/>
      <c r="P224" s="666"/>
      <c r="Q224" s="260"/>
      <c r="R224" s="260"/>
      <c r="S224" s="666"/>
      <c r="T224" s="78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79"/>
      <c r="AI224" s="81"/>
      <c r="AJ224" s="80"/>
      <c r="AK224" s="80"/>
      <c r="AL224" s="80"/>
      <c r="AM224" s="80"/>
      <c r="AN224" s="80"/>
      <c r="AO224" s="80"/>
      <c r="AP224" s="80"/>
      <c r="AQ224" s="76"/>
      <c r="AR224" s="76"/>
      <c r="AV224" s="76"/>
      <c r="AW224" s="78"/>
      <c r="AX224" s="80"/>
      <c r="AY224" s="77"/>
      <c r="AZ224" s="77"/>
      <c r="BA224" s="77"/>
      <c r="BB224" s="77"/>
      <c r="BC224" s="77"/>
      <c r="BD224" s="77"/>
      <c r="BE224" s="77"/>
      <c r="BF224" s="77"/>
      <c r="BG224" s="77"/>
      <c r="BH224" s="77"/>
      <c r="BI224" s="77"/>
      <c r="BJ224" s="77"/>
    </row>
    <row r="225" spans="1:62" ht="14.25" customHeight="1" x14ac:dyDescent="0.45">
      <c r="A225" s="76"/>
      <c r="D225" s="80"/>
      <c r="E225" s="76"/>
      <c r="F225" s="82"/>
      <c r="G225" s="82"/>
      <c r="H225" s="78"/>
      <c r="K225" s="78"/>
      <c r="L225" s="665"/>
      <c r="M225" s="665"/>
      <c r="N225" s="665"/>
      <c r="O225" s="665"/>
      <c r="P225" s="666"/>
      <c r="Q225" s="260"/>
      <c r="R225" s="260"/>
      <c r="S225" s="666"/>
      <c r="T225" s="78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79"/>
      <c r="AI225" s="81"/>
      <c r="AJ225" s="80"/>
      <c r="AK225" s="80"/>
      <c r="AL225" s="80"/>
      <c r="AM225" s="80"/>
      <c r="AN225" s="80"/>
      <c r="AO225" s="80"/>
      <c r="AP225" s="80"/>
      <c r="AQ225" s="76"/>
      <c r="AR225" s="76"/>
      <c r="AV225" s="76"/>
      <c r="AW225" s="78"/>
      <c r="AX225" s="80"/>
      <c r="AY225" s="77"/>
      <c r="AZ225" s="77"/>
      <c r="BA225" s="77"/>
      <c r="BB225" s="77"/>
      <c r="BC225" s="77"/>
      <c r="BD225" s="77"/>
      <c r="BE225" s="77"/>
      <c r="BF225" s="77"/>
      <c r="BG225" s="77"/>
      <c r="BH225" s="77"/>
      <c r="BI225" s="77"/>
      <c r="BJ225" s="77"/>
    </row>
    <row r="226" spans="1:62" ht="14.25" customHeight="1" x14ac:dyDescent="0.45">
      <c r="A226" s="76"/>
      <c r="D226" s="80"/>
      <c r="E226" s="76"/>
      <c r="F226" s="82"/>
      <c r="G226" s="82"/>
      <c r="H226" s="78"/>
      <c r="K226" s="78"/>
      <c r="L226" s="665"/>
      <c r="M226" s="665"/>
      <c r="N226" s="665"/>
      <c r="O226" s="665"/>
      <c r="P226" s="666"/>
      <c r="Q226" s="260"/>
      <c r="R226" s="260"/>
      <c r="S226" s="666"/>
      <c r="T226" s="78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79"/>
      <c r="AI226" s="81"/>
      <c r="AJ226" s="80"/>
      <c r="AK226" s="80"/>
      <c r="AL226" s="80"/>
      <c r="AM226" s="80"/>
      <c r="AN226" s="80"/>
      <c r="AO226" s="80"/>
      <c r="AP226" s="80"/>
      <c r="AQ226" s="76"/>
      <c r="AR226" s="76"/>
      <c r="AV226" s="76"/>
      <c r="AW226" s="78"/>
      <c r="AX226" s="80"/>
      <c r="AY226" s="77"/>
      <c r="AZ226" s="77"/>
      <c r="BA226" s="77"/>
      <c r="BB226" s="77"/>
      <c r="BC226" s="77"/>
      <c r="BD226" s="77"/>
      <c r="BE226" s="77"/>
      <c r="BF226" s="77"/>
      <c r="BG226" s="77"/>
      <c r="BH226" s="77"/>
      <c r="BI226" s="77"/>
      <c r="BJ226" s="77"/>
    </row>
    <row r="227" spans="1:62" ht="14.25" customHeight="1" x14ac:dyDescent="0.45">
      <c r="A227" s="76"/>
      <c r="D227" s="80"/>
      <c r="E227" s="76"/>
      <c r="F227" s="82"/>
      <c r="G227" s="82"/>
      <c r="H227" s="78"/>
      <c r="K227" s="78"/>
      <c r="L227" s="665"/>
      <c r="M227" s="665"/>
      <c r="N227" s="665"/>
      <c r="O227" s="665"/>
      <c r="P227" s="666"/>
      <c r="Q227" s="260"/>
      <c r="R227" s="260"/>
      <c r="S227" s="666"/>
      <c r="T227" s="78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79"/>
      <c r="AI227" s="81"/>
      <c r="AJ227" s="80"/>
      <c r="AK227" s="80"/>
      <c r="AL227" s="80"/>
      <c r="AM227" s="80"/>
      <c r="AN227" s="80"/>
      <c r="AO227" s="80"/>
      <c r="AP227" s="80"/>
      <c r="AQ227" s="76"/>
      <c r="AR227" s="76"/>
      <c r="AV227" s="76"/>
      <c r="AW227" s="78"/>
      <c r="AX227" s="80"/>
      <c r="AY227" s="77"/>
      <c r="AZ227" s="77"/>
      <c r="BA227" s="77"/>
      <c r="BB227" s="77"/>
      <c r="BC227" s="77"/>
      <c r="BD227" s="77"/>
      <c r="BE227" s="77"/>
      <c r="BF227" s="77"/>
      <c r="BG227" s="77"/>
      <c r="BH227" s="77"/>
      <c r="BI227" s="77"/>
      <c r="BJ227" s="77"/>
    </row>
    <row r="228" spans="1:62" ht="14.25" customHeight="1" x14ac:dyDescent="0.45">
      <c r="A228" s="76"/>
      <c r="D228" s="80"/>
      <c r="E228" s="76"/>
      <c r="F228" s="82"/>
      <c r="G228" s="82"/>
      <c r="H228" s="78"/>
      <c r="K228" s="78"/>
      <c r="L228" s="665"/>
      <c r="M228" s="665"/>
      <c r="N228" s="665"/>
      <c r="O228" s="665"/>
      <c r="P228" s="666"/>
      <c r="Q228" s="260"/>
      <c r="R228" s="260"/>
      <c r="S228" s="666"/>
      <c r="T228" s="78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79"/>
      <c r="AI228" s="81"/>
      <c r="AJ228" s="80"/>
      <c r="AK228" s="80"/>
      <c r="AL228" s="80"/>
      <c r="AM228" s="80"/>
      <c r="AN228" s="80"/>
      <c r="AO228" s="80"/>
      <c r="AP228" s="80"/>
      <c r="AQ228" s="76"/>
      <c r="AR228" s="76"/>
      <c r="AV228" s="76"/>
      <c r="AW228" s="78"/>
      <c r="AX228" s="80"/>
      <c r="AY228" s="77"/>
      <c r="AZ228" s="77"/>
      <c r="BA228" s="77"/>
      <c r="BB228" s="77"/>
      <c r="BC228" s="77"/>
      <c r="BD228" s="77"/>
      <c r="BE228" s="77"/>
      <c r="BF228" s="77"/>
      <c r="BG228" s="77"/>
      <c r="BH228" s="77"/>
      <c r="BI228" s="77"/>
      <c r="BJ228" s="77"/>
    </row>
    <row r="229" spans="1:62" ht="14.25" customHeight="1" x14ac:dyDescent="0.45">
      <c r="A229" s="76"/>
      <c r="D229" s="80"/>
      <c r="E229" s="76"/>
      <c r="F229" s="82"/>
      <c r="G229" s="82"/>
      <c r="H229" s="78"/>
      <c r="K229" s="78"/>
      <c r="L229" s="665"/>
      <c r="M229" s="665"/>
      <c r="N229" s="665"/>
      <c r="O229" s="665"/>
      <c r="P229" s="666"/>
      <c r="Q229" s="260"/>
      <c r="R229" s="260"/>
      <c r="S229" s="666"/>
      <c r="T229" s="78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79"/>
      <c r="AI229" s="81"/>
      <c r="AJ229" s="80"/>
      <c r="AK229" s="80"/>
      <c r="AL229" s="80"/>
      <c r="AM229" s="80"/>
      <c r="AN229" s="80"/>
      <c r="AO229" s="80"/>
      <c r="AP229" s="80"/>
      <c r="AQ229" s="76"/>
      <c r="AR229" s="76"/>
      <c r="AV229" s="76"/>
      <c r="AW229" s="78"/>
      <c r="AX229" s="80"/>
      <c r="AY229" s="77"/>
      <c r="AZ229" s="77"/>
      <c r="BA229" s="77"/>
      <c r="BB229" s="77"/>
      <c r="BC229" s="77"/>
      <c r="BD229" s="77"/>
      <c r="BE229" s="77"/>
      <c r="BF229" s="77"/>
      <c r="BG229" s="77"/>
      <c r="BH229" s="77"/>
      <c r="BI229" s="77"/>
      <c r="BJ229" s="77"/>
    </row>
    <row r="230" spans="1:62" ht="14.25" customHeight="1" x14ac:dyDescent="0.45">
      <c r="A230" s="76"/>
      <c r="D230" s="80"/>
      <c r="E230" s="76"/>
      <c r="F230" s="82"/>
      <c r="G230" s="82"/>
      <c r="H230" s="78"/>
      <c r="K230" s="78"/>
      <c r="L230" s="665"/>
      <c r="M230" s="665"/>
      <c r="N230" s="665"/>
      <c r="O230" s="665"/>
      <c r="P230" s="666"/>
      <c r="Q230" s="260"/>
      <c r="R230" s="260"/>
      <c r="S230" s="666"/>
      <c r="T230" s="78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79"/>
      <c r="AI230" s="81"/>
      <c r="AJ230" s="80"/>
      <c r="AK230" s="80"/>
      <c r="AL230" s="80"/>
      <c r="AM230" s="80"/>
      <c r="AN230" s="80"/>
      <c r="AO230" s="80"/>
      <c r="AP230" s="80"/>
      <c r="AQ230" s="76"/>
      <c r="AR230" s="76"/>
      <c r="AV230" s="76"/>
      <c r="AW230" s="78"/>
      <c r="AX230" s="80"/>
      <c r="AY230" s="77"/>
      <c r="AZ230" s="77"/>
      <c r="BA230" s="77"/>
      <c r="BB230" s="77"/>
      <c r="BC230" s="77"/>
      <c r="BD230" s="77"/>
      <c r="BE230" s="77"/>
      <c r="BF230" s="77"/>
      <c r="BG230" s="77"/>
      <c r="BH230" s="77"/>
      <c r="BI230" s="77"/>
      <c r="BJ230" s="77"/>
    </row>
    <row r="231" spans="1:62" ht="14.25" customHeight="1" x14ac:dyDescent="0.45">
      <c r="A231" s="76"/>
      <c r="D231" s="80"/>
      <c r="E231" s="76"/>
      <c r="F231" s="82"/>
      <c r="G231" s="82"/>
      <c r="H231" s="78"/>
      <c r="K231" s="78"/>
      <c r="L231" s="665"/>
      <c r="M231" s="665"/>
      <c r="N231" s="665"/>
      <c r="O231" s="665"/>
      <c r="P231" s="666"/>
      <c r="Q231" s="260"/>
      <c r="R231" s="260"/>
      <c r="S231" s="666"/>
      <c r="T231" s="78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79"/>
      <c r="AI231" s="81"/>
      <c r="AJ231" s="80"/>
      <c r="AK231" s="80"/>
      <c r="AL231" s="80"/>
      <c r="AM231" s="80"/>
      <c r="AN231" s="80"/>
      <c r="AO231" s="80"/>
      <c r="AP231" s="80"/>
      <c r="AQ231" s="76"/>
      <c r="AR231" s="76"/>
      <c r="AV231" s="76"/>
      <c r="AW231" s="78"/>
      <c r="AX231" s="80"/>
      <c r="AY231" s="77"/>
      <c r="AZ231" s="77"/>
      <c r="BA231" s="77"/>
      <c r="BB231" s="77"/>
      <c r="BC231" s="77"/>
      <c r="BD231" s="77"/>
      <c r="BE231" s="77"/>
      <c r="BF231" s="77"/>
      <c r="BG231" s="77"/>
      <c r="BH231" s="77"/>
      <c r="BI231" s="77"/>
      <c r="BJ231" s="77"/>
    </row>
    <row r="232" spans="1:62" ht="14.25" customHeight="1" x14ac:dyDescent="0.45">
      <c r="A232" s="76"/>
      <c r="D232" s="80"/>
      <c r="E232" s="76"/>
      <c r="F232" s="82"/>
      <c r="G232" s="82"/>
      <c r="H232" s="78"/>
      <c r="K232" s="78"/>
      <c r="L232" s="665"/>
      <c r="M232" s="665"/>
      <c r="N232" s="665"/>
      <c r="O232" s="665"/>
      <c r="P232" s="666"/>
      <c r="Q232" s="260"/>
      <c r="R232" s="260"/>
      <c r="S232" s="666"/>
      <c r="T232" s="78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79"/>
      <c r="AI232" s="81"/>
      <c r="AJ232" s="80"/>
      <c r="AK232" s="80"/>
      <c r="AL232" s="80"/>
      <c r="AM232" s="80"/>
      <c r="AN232" s="80"/>
      <c r="AO232" s="80"/>
      <c r="AP232" s="80"/>
      <c r="AQ232" s="76"/>
      <c r="AR232" s="76"/>
      <c r="AV232" s="76"/>
      <c r="AW232" s="78"/>
      <c r="AX232" s="80"/>
      <c r="AY232" s="77"/>
      <c r="AZ232" s="77"/>
      <c r="BA232" s="77"/>
      <c r="BB232" s="77"/>
      <c r="BC232" s="77"/>
      <c r="BD232" s="77"/>
      <c r="BE232" s="77"/>
      <c r="BF232" s="77"/>
      <c r="BG232" s="77"/>
      <c r="BH232" s="77"/>
      <c r="BI232" s="77"/>
      <c r="BJ232" s="77"/>
    </row>
    <row r="233" spans="1:62" ht="14.25" customHeight="1" x14ac:dyDescent="0.45">
      <c r="A233" s="76"/>
      <c r="D233" s="80"/>
      <c r="E233" s="76"/>
      <c r="F233" s="82"/>
      <c r="G233" s="82"/>
      <c r="H233" s="78"/>
      <c r="K233" s="78"/>
      <c r="L233" s="665"/>
      <c r="M233" s="665"/>
      <c r="N233" s="665"/>
      <c r="O233" s="665"/>
      <c r="P233" s="666"/>
      <c r="Q233" s="260"/>
      <c r="R233" s="260"/>
      <c r="S233" s="666"/>
      <c r="T233" s="78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79"/>
      <c r="AI233" s="81"/>
      <c r="AJ233" s="80"/>
      <c r="AK233" s="80"/>
      <c r="AL233" s="80"/>
      <c r="AM233" s="80"/>
      <c r="AN233" s="80"/>
      <c r="AO233" s="80"/>
      <c r="AP233" s="80"/>
      <c r="AQ233" s="76"/>
      <c r="AR233" s="76"/>
      <c r="AV233" s="76"/>
      <c r="AW233" s="78"/>
      <c r="AX233" s="80"/>
      <c r="AY233" s="77"/>
      <c r="AZ233" s="77"/>
      <c r="BA233" s="77"/>
      <c r="BB233" s="77"/>
      <c r="BC233" s="77"/>
      <c r="BD233" s="77"/>
      <c r="BE233" s="77"/>
      <c r="BF233" s="77"/>
      <c r="BG233" s="77"/>
      <c r="BH233" s="77"/>
      <c r="BI233" s="77"/>
      <c r="BJ233" s="77"/>
    </row>
    <row r="234" spans="1:62" ht="14.25" customHeight="1" x14ac:dyDescent="0.45">
      <c r="A234" s="76"/>
      <c r="D234" s="80"/>
      <c r="E234" s="76"/>
      <c r="F234" s="82"/>
      <c r="G234" s="82"/>
      <c r="H234" s="78"/>
      <c r="K234" s="78"/>
      <c r="L234" s="665"/>
      <c r="M234" s="665"/>
      <c r="N234" s="665"/>
      <c r="O234" s="665"/>
      <c r="P234" s="666"/>
      <c r="Q234" s="260"/>
      <c r="R234" s="260"/>
      <c r="S234" s="666"/>
      <c r="T234" s="78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79"/>
      <c r="AI234" s="81"/>
      <c r="AJ234" s="80"/>
      <c r="AK234" s="80"/>
      <c r="AL234" s="80"/>
      <c r="AM234" s="80"/>
      <c r="AN234" s="80"/>
      <c r="AO234" s="80"/>
      <c r="AP234" s="80"/>
      <c r="AQ234" s="76"/>
      <c r="AR234" s="76"/>
      <c r="AV234" s="76"/>
      <c r="AW234" s="78"/>
      <c r="AX234" s="80"/>
      <c r="AY234" s="77"/>
      <c r="AZ234" s="77"/>
      <c r="BA234" s="77"/>
      <c r="BB234" s="77"/>
      <c r="BC234" s="77"/>
      <c r="BD234" s="77"/>
      <c r="BE234" s="77"/>
      <c r="BF234" s="77"/>
      <c r="BG234" s="77"/>
      <c r="BH234" s="77"/>
      <c r="BI234" s="77"/>
      <c r="BJ234" s="77"/>
    </row>
    <row r="235" spans="1:62" ht="14.25" customHeight="1" x14ac:dyDescent="0.45">
      <c r="A235" s="76"/>
      <c r="D235" s="80"/>
      <c r="E235" s="76"/>
      <c r="F235" s="82"/>
      <c r="G235" s="82"/>
      <c r="H235" s="78"/>
      <c r="K235" s="78"/>
      <c r="L235" s="665"/>
      <c r="M235" s="665"/>
      <c r="N235" s="665"/>
      <c r="O235" s="665"/>
      <c r="P235" s="666"/>
      <c r="Q235" s="260"/>
      <c r="R235" s="260"/>
      <c r="S235" s="666"/>
      <c r="T235" s="78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79"/>
      <c r="AI235" s="81"/>
      <c r="AJ235" s="80"/>
      <c r="AK235" s="80"/>
      <c r="AL235" s="80"/>
      <c r="AM235" s="80"/>
      <c r="AN235" s="80"/>
      <c r="AO235" s="80"/>
      <c r="AP235" s="80"/>
      <c r="AQ235" s="76"/>
      <c r="AR235" s="76"/>
      <c r="AV235" s="76"/>
      <c r="AW235" s="78"/>
      <c r="AX235" s="80"/>
      <c r="AY235" s="77"/>
      <c r="AZ235" s="77"/>
      <c r="BA235" s="77"/>
      <c r="BB235" s="77"/>
      <c r="BC235" s="77"/>
      <c r="BD235" s="77"/>
      <c r="BE235" s="77"/>
      <c r="BF235" s="77"/>
      <c r="BG235" s="77"/>
      <c r="BH235" s="77"/>
      <c r="BI235" s="77"/>
      <c r="BJ235" s="77"/>
    </row>
    <row r="236" spans="1:62" ht="14.25" customHeight="1" x14ac:dyDescent="0.45">
      <c r="A236" s="76"/>
      <c r="D236" s="80"/>
      <c r="E236" s="76"/>
      <c r="F236" s="82"/>
      <c r="G236" s="82"/>
      <c r="H236" s="78"/>
      <c r="K236" s="78"/>
      <c r="L236" s="665"/>
      <c r="M236" s="665"/>
      <c r="N236" s="665"/>
      <c r="O236" s="665"/>
      <c r="P236" s="666"/>
      <c r="Q236" s="260"/>
      <c r="R236" s="260"/>
      <c r="S236" s="666"/>
      <c r="T236" s="78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79"/>
      <c r="AI236" s="81"/>
      <c r="AJ236" s="80"/>
      <c r="AK236" s="80"/>
      <c r="AL236" s="80"/>
      <c r="AM236" s="80"/>
      <c r="AN236" s="80"/>
      <c r="AO236" s="80"/>
      <c r="AP236" s="80"/>
      <c r="AQ236" s="76"/>
      <c r="AR236" s="76"/>
      <c r="AV236" s="76"/>
      <c r="AW236" s="78"/>
      <c r="AX236" s="80"/>
      <c r="AY236" s="77"/>
      <c r="AZ236" s="77"/>
      <c r="BA236" s="77"/>
      <c r="BB236" s="77"/>
      <c r="BC236" s="77"/>
      <c r="BD236" s="77"/>
      <c r="BE236" s="77"/>
      <c r="BF236" s="77"/>
      <c r="BG236" s="77"/>
      <c r="BH236" s="77"/>
      <c r="BI236" s="77"/>
      <c r="BJ236" s="77"/>
    </row>
    <row r="237" spans="1:62" ht="14.25" customHeight="1" x14ac:dyDescent="0.45">
      <c r="A237" s="76"/>
      <c r="D237" s="80"/>
      <c r="E237" s="76"/>
      <c r="F237" s="82"/>
      <c r="G237" s="82"/>
      <c r="H237" s="78"/>
      <c r="K237" s="78"/>
      <c r="L237" s="665"/>
      <c r="M237" s="665"/>
      <c r="N237" s="665"/>
      <c r="O237" s="665"/>
      <c r="P237" s="666"/>
      <c r="Q237" s="260"/>
      <c r="R237" s="260"/>
      <c r="S237" s="666"/>
      <c r="T237" s="78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79"/>
      <c r="AI237" s="81"/>
      <c r="AJ237" s="80"/>
      <c r="AK237" s="80"/>
      <c r="AL237" s="80"/>
      <c r="AM237" s="80"/>
      <c r="AN237" s="80"/>
      <c r="AO237" s="80"/>
      <c r="AP237" s="80"/>
      <c r="AQ237" s="76"/>
      <c r="AR237" s="76"/>
      <c r="AV237" s="76"/>
      <c r="AW237" s="78"/>
      <c r="AX237" s="80"/>
      <c r="AY237" s="77"/>
      <c r="AZ237" s="77"/>
      <c r="BA237" s="77"/>
      <c r="BB237" s="77"/>
      <c r="BC237" s="77"/>
      <c r="BD237" s="77"/>
      <c r="BE237" s="77"/>
      <c r="BF237" s="77"/>
      <c r="BG237" s="77"/>
      <c r="BH237" s="77"/>
      <c r="BI237" s="77"/>
      <c r="BJ237" s="77"/>
    </row>
    <row r="238" spans="1:62" ht="14.25" customHeight="1" x14ac:dyDescent="0.45">
      <c r="A238" s="76"/>
      <c r="D238" s="80"/>
      <c r="E238" s="76"/>
      <c r="F238" s="82"/>
      <c r="G238" s="82"/>
      <c r="H238" s="78"/>
      <c r="K238" s="78"/>
      <c r="L238" s="665"/>
      <c r="M238" s="665"/>
      <c r="N238" s="665"/>
      <c r="O238" s="665"/>
      <c r="P238" s="666"/>
      <c r="Q238" s="260"/>
      <c r="R238" s="260"/>
      <c r="S238" s="666"/>
      <c r="T238" s="78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79"/>
      <c r="AI238" s="81"/>
      <c r="AJ238" s="80"/>
      <c r="AK238" s="80"/>
      <c r="AL238" s="80"/>
      <c r="AM238" s="80"/>
      <c r="AN238" s="80"/>
      <c r="AO238" s="80"/>
      <c r="AP238" s="80"/>
      <c r="AQ238" s="76"/>
      <c r="AR238" s="76"/>
      <c r="AV238" s="76"/>
      <c r="AW238" s="78"/>
      <c r="AX238" s="80"/>
      <c r="AY238" s="77"/>
      <c r="AZ238" s="77"/>
      <c r="BA238" s="77"/>
      <c r="BB238" s="77"/>
      <c r="BC238" s="77"/>
      <c r="BD238" s="77"/>
      <c r="BE238" s="77"/>
      <c r="BF238" s="77"/>
      <c r="BG238" s="77"/>
      <c r="BH238" s="77"/>
      <c r="BI238" s="77"/>
      <c r="BJ238" s="77"/>
    </row>
    <row r="239" spans="1:62" ht="14.25" customHeight="1" x14ac:dyDescent="0.45">
      <c r="A239" s="76"/>
      <c r="D239" s="80"/>
      <c r="E239" s="76"/>
      <c r="F239" s="82"/>
      <c r="G239" s="82"/>
      <c r="H239" s="78"/>
      <c r="K239" s="78"/>
      <c r="L239" s="665"/>
      <c r="M239" s="665"/>
      <c r="N239" s="665"/>
      <c r="O239" s="665"/>
      <c r="P239" s="666"/>
      <c r="Q239" s="260"/>
      <c r="R239" s="260"/>
      <c r="S239" s="666"/>
      <c r="T239" s="78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79"/>
      <c r="AI239" s="81"/>
      <c r="AJ239" s="80"/>
      <c r="AK239" s="80"/>
      <c r="AL239" s="80"/>
      <c r="AM239" s="80"/>
      <c r="AN239" s="80"/>
      <c r="AO239" s="80"/>
      <c r="AP239" s="80"/>
      <c r="AQ239" s="76"/>
      <c r="AR239" s="76"/>
      <c r="AV239" s="76"/>
      <c r="AW239" s="78"/>
      <c r="AX239" s="80"/>
      <c r="AY239" s="77"/>
      <c r="AZ239" s="77"/>
      <c r="BA239" s="77"/>
      <c r="BB239" s="77"/>
      <c r="BC239" s="77"/>
      <c r="BD239" s="77"/>
      <c r="BE239" s="77"/>
      <c r="BF239" s="77"/>
      <c r="BG239" s="77"/>
      <c r="BH239" s="77"/>
      <c r="BI239" s="77"/>
      <c r="BJ239" s="77"/>
    </row>
    <row r="240" spans="1:62" ht="14.25" customHeight="1" x14ac:dyDescent="0.45">
      <c r="A240" s="76"/>
      <c r="D240" s="80"/>
      <c r="E240" s="76"/>
      <c r="F240" s="82"/>
      <c r="G240" s="82"/>
      <c r="H240" s="78"/>
      <c r="K240" s="78"/>
      <c r="L240" s="665"/>
      <c r="M240" s="665"/>
      <c r="N240" s="665"/>
      <c r="O240" s="665"/>
      <c r="P240" s="666"/>
      <c r="Q240" s="260"/>
      <c r="R240" s="260"/>
      <c r="S240" s="666"/>
      <c r="T240" s="78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79"/>
      <c r="AI240" s="81"/>
      <c r="AJ240" s="80"/>
      <c r="AK240" s="80"/>
      <c r="AL240" s="80"/>
      <c r="AM240" s="80"/>
      <c r="AN240" s="80"/>
      <c r="AO240" s="80"/>
      <c r="AP240" s="80"/>
      <c r="AQ240" s="76"/>
      <c r="AR240" s="76"/>
      <c r="AV240" s="76"/>
      <c r="AW240" s="78"/>
      <c r="AX240" s="80"/>
      <c r="AY240" s="77"/>
      <c r="AZ240" s="77"/>
      <c r="BA240" s="77"/>
      <c r="BB240" s="77"/>
      <c r="BC240" s="77"/>
      <c r="BD240" s="77"/>
      <c r="BE240" s="77"/>
      <c r="BF240" s="77"/>
      <c r="BG240" s="77"/>
      <c r="BH240" s="77"/>
      <c r="BI240" s="77"/>
      <c r="BJ240" s="77"/>
    </row>
    <row r="241" spans="1:62" ht="14.25" customHeight="1" x14ac:dyDescent="0.45">
      <c r="A241" s="76"/>
      <c r="D241" s="80"/>
      <c r="E241" s="76"/>
      <c r="F241" s="82"/>
      <c r="G241" s="82"/>
      <c r="H241" s="78"/>
      <c r="K241" s="78"/>
      <c r="L241" s="665"/>
      <c r="M241" s="665"/>
      <c r="N241" s="665"/>
      <c r="O241" s="665"/>
      <c r="P241" s="666"/>
      <c r="Q241" s="260"/>
      <c r="R241" s="260"/>
      <c r="S241" s="666"/>
      <c r="T241" s="78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79"/>
      <c r="AI241" s="81"/>
      <c r="AJ241" s="80"/>
      <c r="AK241" s="80"/>
      <c r="AL241" s="80"/>
      <c r="AM241" s="80"/>
      <c r="AN241" s="80"/>
      <c r="AO241" s="80"/>
      <c r="AP241" s="80"/>
      <c r="AQ241" s="76"/>
      <c r="AR241" s="76"/>
      <c r="AV241" s="76"/>
      <c r="AW241" s="78"/>
      <c r="AX241" s="80"/>
      <c r="AY241" s="77"/>
      <c r="AZ241" s="77"/>
      <c r="BA241" s="77"/>
      <c r="BB241" s="77"/>
      <c r="BC241" s="77"/>
      <c r="BD241" s="77"/>
      <c r="BE241" s="77"/>
      <c r="BF241" s="77"/>
      <c r="BG241" s="77"/>
      <c r="BH241" s="77"/>
      <c r="BI241" s="77"/>
      <c r="BJ241" s="77"/>
    </row>
    <row r="242" spans="1:62" ht="14.25" customHeight="1" x14ac:dyDescent="0.45">
      <c r="A242" s="76"/>
      <c r="D242" s="80"/>
      <c r="E242" s="76"/>
      <c r="F242" s="82"/>
      <c r="G242" s="82"/>
      <c r="H242" s="78"/>
      <c r="K242" s="78"/>
      <c r="L242" s="665"/>
      <c r="M242" s="665"/>
      <c r="N242" s="665"/>
      <c r="O242" s="665"/>
      <c r="P242" s="666"/>
      <c r="Q242" s="260"/>
      <c r="R242" s="260"/>
      <c r="S242" s="666"/>
      <c r="T242" s="78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79"/>
      <c r="AI242" s="81"/>
      <c r="AJ242" s="80"/>
      <c r="AK242" s="80"/>
      <c r="AL242" s="80"/>
      <c r="AM242" s="80"/>
      <c r="AN242" s="80"/>
      <c r="AO242" s="80"/>
      <c r="AP242" s="80"/>
      <c r="AQ242" s="76"/>
      <c r="AR242" s="76"/>
      <c r="AV242" s="76"/>
      <c r="AW242" s="78"/>
      <c r="AX242" s="80"/>
      <c r="AY242" s="77"/>
      <c r="AZ242" s="77"/>
      <c r="BA242" s="77"/>
      <c r="BB242" s="77"/>
      <c r="BC242" s="77"/>
      <c r="BD242" s="77"/>
      <c r="BE242" s="77"/>
      <c r="BF242" s="77"/>
      <c r="BG242" s="77"/>
      <c r="BH242" s="77"/>
      <c r="BI242" s="77"/>
      <c r="BJ242" s="77"/>
    </row>
    <row r="243" spans="1:62" ht="14.25" customHeight="1" x14ac:dyDescent="0.45">
      <c r="A243" s="76"/>
      <c r="D243" s="80"/>
      <c r="E243" s="76"/>
      <c r="F243" s="82"/>
      <c r="G243" s="82"/>
      <c r="H243" s="78"/>
      <c r="K243" s="78"/>
      <c r="L243" s="665"/>
      <c r="M243" s="665"/>
      <c r="N243" s="665"/>
      <c r="O243" s="665"/>
      <c r="P243" s="666"/>
      <c r="Q243" s="260"/>
      <c r="R243" s="260"/>
      <c r="S243" s="666"/>
      <c r="T243" s="78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79"/>
      <c r="AI243" s="81"/>
      <c r="AJ243" s="80"/>
      <c r="AK243" s="80"/>
      <c r="AL243" s="80"/>
      <c r="AM243" s="80"/>
      <c r="AN243" s="80"/>
      <c r="AO243" s="80"/>
      <c r="AP243" s="80"/>
      <c r="AQ243" s="76"/>
      <c r="AR243" s="76"/>
      <c r="AV243" s="76"/>
      <c r="AW243" s="78"/>
      <c r="AX243" s="80"/>
      <c r="AY243" s="77"/>
      <c r="AZ243" s="77"/>
      <c r="BA243" s="77"/>
      <c r="BB243" s="77"/>
      <c r="BC243" s="77"/>
      <c r="BD243" s="77"/>
      <c r="BE243" s="77"/>
      <c r="BF243" s="77"/>
      <c r="BG243" s="77"/>
      <c r="BH243" s="77"/>
      <c r="BI243" s="77"/>
      <c r="BJ243" s="77"/>
    </row>
    <row r="244" spans="1:62" ht="14.25" customHeight="1" x14ac:dyDescent="0.45">
      <c r="A244" s="76"/>
      <c r="D244" s="80"/>
      <c r="E244" s="76"/>
      <c r="F244" s="82"/>
      <c r="G244" s="82"/>
      <c r="H244" s="78"/>
      <c r="K244" s="78"/>
      <c r="L244" s="665"/>
      <c r="M244" s="665"/>
      <c r="N244" s="665"/>
      <c r="O244" s="665"/>
      <c r="P244" s="666"/>
      <c r="Q244" s="260"/>
      <c r="R244" s="260"/>
      <c r="S244" s="666"/>
      <c r="T244" s="78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79"/>
      <c r="AI244" s="81"/>
      <c r="AJ244" s="80"/>
      <c r="AK244" s="80"/>
      <c r="AL244" s="80"/>
      <c r="AM244" s="80"/>
      <c r="AN244" s="80"/>
      <c r="AO244" s="80"/>
      <c r="AP244" s="80"/>
      <c r="AQ244" s="76"/>
      <c r="AR244" s="76"/>
      <c r="AV244" s="76"/>
      <c r="AW244" s="78"/>
      <c r="AX244" s="80"/>
      <c r="AY244" s="77"/>
      <c r="AZ244" s="77"/>
      <c r="BA244" s="77"/>
      <c r="BB244" s="77"/>
      <c r="BC244" s="77"/>
      <c r="BD244" s="77"/>
      <c r="BE244" s="77"/>
      <c r="BF244" s="77"/>
      <c r="BG244" s="77"/>
      <c r="BH244" s="77"/>
      <c r="BI244" s="77"/>
      <c r="BJ244" s="77"/>
    </row>
    <row r="245" spans="1:62" ht="14.25" customHeight="1" x14ac:dyDescent="0.45">
      <c r="A245" s="76"/>
      <c r="D245" s="80"/>
      <c r="E245" s="76"/>
      <c r="F245" s="82"/>
      <c r="G245" s="82"/>
      <c r="H245" s="78"/>
      <c r="K245" s="78"/>
      <c r="L245" s="665"/>
      <c r="M245" s="665"/>
      <c r="N245" s="665"/>
      <c r="O245" s="665"/>
      <c r="P245" s="666"/>
      <c r="Q245" s="260"/>
      <c r="R245" s="260"/>
      <c r="S245" s="666"/>
      <c r="T245" s="78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79"/>
      <c r="AI245" s="81"/>
      <c r="AJ245" s="80"/>
      <c r="AK245" s="80"/>
      <c r="AL245" s="80"/>
      <c r="AM245" s="80"/>
      <c r="AN245" s="80"/>
      <c r="AO245" s="80"/>
      <c r="AP245" s="80"/>
      <c r="AQ245" s="76"/>
      <c r="AR245" s="76"/>
      <c r="AV245" s="76"/>
      <c r="AW245" s="78"/>
      <c r="AX245" s="80"/>
      <c r="AY245" s="77"/>
      <c r="AZ245" s="77"/>
      <c r="BA245" s="77"/>
      <c r="BB245" s="77"/>
      <c r="BC245" s="77"/>
      <c r="BD245" s="77"/>
      <c r="BE245" s="77"/>
      <c r="BF245" s="77"/>
      <c r="BG245" s="77"/>
      <c r="BH245" s="77"/>
      <c r="BI245" s="77"/>
      <c r="BJ245" s="77"/>
    </row>
    <row r="246" spans="1:62" ht="14.25" customHeight="1" x14ac:dyDescent="0.45">
      <c r="A246" s="76"/>
      <c r="D246" s="80"/>
      <c r="E246" s="76"/>
      <c r="F246" s="82"/>
      <c r="G246" s="82"/>
      <c r="H246" s="78"/>
      <c r="K246" s="78"/>
      <c r="L246" s="665"/>
      <c r="M246" s="665"/>
      <c r="N246" s="665"/>
      <c r="O246" s="665"/>
      <c r="P246" s="666"/>
      <c r="Q246" s="260"/>
      <c r="R246" s="260"/>
      <c r="S246" s="666"/>
      <c r="T246" s="78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79"/>
      <c r="AI246" s="81"/>
      <c r="AJ246" s="80"/>
      <c r="AK246" s="80"/>
      <c r="AL246" s="80"/>
      <c r="AM246" s="80"/>
      <c r="AN246" s="80"/>
      <c r="AO246" s="80"/>
      <c r="AP246" s="80"/>
      <c r="AQ246" s="76"/>
      <c r="AR246" s="76"/>
      <c r="AV246" s="76"/>
      <c r="AW246" s="78"/>
      <c r="AX246" s="80"/>
      <c r="AY246" s="77"/>
      <c r="AZ246" s="77"/>
      <c r="BA246" s="77"/>
      <c r="BB246" s="77"/>
      <c r="BC246" s="77"/>
      <c r="BD246" s="77"/>
      <c r="BE246" s="77"/>
      <c r="BF246" s="77"/>
      <c r="BG246" s="77"/>
      <c r="BH246" s="77"/>
      <c r="BI246" s="77"/>
      <c r="BJ246" s="77"/>
    </row>
    <row r="247" spans="1:62" ht="14.25" customHeight="1" x14ac:dyDescent="0.45">
      <c r="A247" s="76"/>
      <c r="D247" s="80"/>
      <c r="E247" s="76"/>
      <c r="F247" s="82"/>
      <c r="G247" s="82"/>
      <c r="H247" s="78"/>
      <c r="K247" s="78"/>
      <c r="L247" s="665"/>
      <c r="M247" s="665"/>
      <c r="N247" s="665"/>
      <c r="O247" s="665"/>
      <c r="P247" s="666"/>
      <c r="Q247" s="260"/>
      <c r="R247" s="260"/>
      <c r="S247" s="666"/>
      <c r="T247" s="78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79"/>
      <c r="AI247" s="81"/>
      <c r="AJ247" s="80"/>
      <c r="AK247" s="80"/>
      <c r="AL247" s="80"/>
      <c r="AM247" s="80"/>
      <c r="AN247" s="80"/>
      <c r="AO247" s="80"/>
      <c r="AP247" s="80"/>
      <c r="AQ247" s="76"/>
      <c r="AR247" s="76"/>
      <c r="AV247" s="76"/>
      <c r="AW247" s="78"/>
      <c r="AX247" s="80"/>
      <c r="AY247" s="77"/>
      <c r="AZ247" s="77"/>
      <c r="BA247" s="77"/>
      <c r="BB247" s="77"/>
      <c r="BC247" s="77"/>
      <c r="BD247" s="77"/>
      <c r="BE247" s="77"/>
      <c r="BF247" s="77"/>
      <c r="BG247" s="77"/>
      <c r="BH247" s="77"/>
      <c r="BI247" s="77"/>
      <c r="BJ247" s="77"/>
    </row>
    <row r="248" spans="1:62" ht="14.25" customHeight="1" x14ac:dyDescent="0.45">
      <c r="A248" s="76"/>
      <c r="D248" s="80"/>
      <c r="E248" s="76"/>
      <c r="F248" s="82"/>
      <c r="G248" s="82"/>
      <c r="H248" s="78"/>
      <c r="K248" s="78"/>
      <c r="L248" s="665"/>
      <c r="M248" s="665"/>
      <c r="N248" s="665"/>
      <c r="O248" s="665"/>
      <c r="P248" s="666"/>
      <c r="Q248" s="260"/>
      <c r="R248" s="260"/>
      <c r="S248" s="666"/>
      <c r="T248" s="78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79"/>
      <c r="AI248" s="81"/>
      <c r="AJ248" s="80"/>
      <c r="AK248" s="80"/>
      <c r="AL248" s="80"/>
      <c r="AM248" s="80"/>
      <c r="AN248" s="80"/>
      <c r="AO248" s="80"/>
      <c r="AP248" s="80"/>
      <c r="AQ248" s="76"/>
      <c r="AR248" s="76"/>
      <c r="AV248" s="76"/>
      <c r="AW248" s="78"/>
      <c r="AX248" s="80"/>
      <c r="AY248" s="77"/>
      <c r="AZ248" s="77"/>
      <c r="BA248" s="77"/>
      <c r="BB248" s="77"/>
      <c r="BC248" s="77"/>
      <c r="BD248" s="77"/>
      <c r="BE248" s="77"/>
      <c r="BF248" s="77"/>
      <c r="BG248" s="77"/>
      <c r="BH248" s="77"/>
      <c r="BI248" s="77"/>
      <c r="BJ248" s="77"/>
    </row>
    <row r="249" spans="1:62" ht="14.25" customHeight="1" x14ac:dyDescent="0.45">
      <c r="A249" s="76"/>
      <c r="D249" s="80"/>
      <c r="E249" s="76"/>
      <c r="F249" s="82"/>
      <c r="G249" s="82"/>
      <c r="H249" s="78"/>
      <c r="K249" s="78"/>
      <c r="L249" s="665"/>
      <c r="M249" s="665"/>
      <c r="N249" s="665"/>
      <c r="O249" s="665"/>
      <c r="P249" s="666"/>
      <c r="Q249" s="260"/>
      <c r="R249" s="260"/>
      <c r="S249" s="666"/>
      <c r="T249" s="78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79"/>
      <c r="AI249" s="81"/>
      <c r="AJ249" s="80"/>
      <c r="AK249" s="80"/>
      <c r="AL249" s="80"/>
      <c r="AM249" s="80"/>
      <c r="AN249" s="80"/>
      <c r="AO249" s="80"/>
      <c r="AP249" s="80"/>
      <c r="AQ249" s="76"/>
      <c r="AR249" s="76"/>
      <c r="AV249" s="76"/>
      <c r="AW249" s="78"/>
      <c r="AX249" s="80"/>
      <c r="AY249" s="77"/>
      <c r="AZ249" s="77"/>
      <c r="BA249" s="77"/>
      <c r="BB249" s="77"/>
      <c r="BC249" s="77"/>
      <c r="BD249" s="77"/>
      <c r="BE249" s="77"/>
      <c r="BF249" s="77"/>
      <c r="BG249" s="77"/>
      <c r="BH249" s="77"/>
      <c r="BI249" s="77"/>
      <c r="BJ249" s="77"/>
    </row>
    <row r="250" spans="1:62" ht="14.25" customHeight="1" x14ac:dyDescent="0.45">
      <c r="A250" s="76"/>
      <c r="D250" s="80"/>
      <c r="E250" s="76"/>
      <c r="F250" s="82"/>
      <c r="G250" s="82"/>
      <c r="H250" s="78"/>
      <c r="K250" s="78"/>
      <c r="L250" s="665"/>
      <c r="M250" s="665"/>
      <c r="N250" s="665"/>
      <c r="O250" s="665"/>
      <c r="P250" s="666"/>
      <c r="Q250" s="260"/>
      <c r="R250" s="260"/>
      <c r="S250" s="666"/>
      <c r="T250" s="78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79"/>
      <c r="AI250" s="81"/>
      <c r="AJ250" s="80"/>
      <c r="AK250" s="80"/>
      <c r="AL250" s="80"/>
      <c r="AM250" s="80"/>
      <c r="AN250" s="80"/>
      <c r="AO250" s="80"/>
      <c r="AP250" s="80"/>
      <c r="AQ250" s="76"/>
      <c r="AR250" s="76"/>
      <c r="AV250" s="76"/>
      <c r="AW250" s="78"/>
      <c r="AX250" s="80"/>
      <c r="AY250" s="77"/>
      <c r="AZ250" s="77"/>
      <c r="BA250" s="77"/>
      <c r="BB250" s="77"/>
      <c r="BC250" s="77"/>
      <c r="BD250" s="77"/>
      <c r="BE250" s="77"/>
      <c r="BF250" s="77"/>
      <c r="BG250" s="77"/>
      <c r="BH250" s="77"/>
      <c r="BI250" s="77"/>
      <c r="BJ250" s="77"/>
    </row>
    <row r="251" spans="1:62" ht="14.25" customHeight="1" x14ac:dyDescent="0.45">
      <c r="A251" s="76"/>
      <c r="D251" s="80"/>
      <c r="E251" s="76"/>
      <c r="F251" s="82"/>
      <c r="G251" s="82"/>
      <c r="H251" s="78"/>
      <c r="K251" s="78"/>
      <c r="L251" s="665"/>
      <c r="M251" s="665"/>
      <c r="N251" s="665"/>
      <c r="O251" s="665"/>
      <c r="P251" s="666"/>
      <c r="Q251" s="260"/>
      <c r="R251" s="260"/>
      <c r="S251" s="666"/>
      <c r="T251" s="78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79"/>
      <c r="AI251" s="81"/>
      <c r="AJ251" s="80"/>
      <c r="AK251" s="80"/>
      <c r="AL251" s="80"/>
      <c r="AM251" s="80"/>
      <c r="AN251" s="80"/>
      <c r="AO251" s="80"/>
      <c r="AP251" s="80"/>
      <c r="AQ251" s="76"/>
      <c r="AR251" s="76"/>
      <c r="AV251" s="76"/>
      <c r="AW251" s="78"/>
      <c r="AX251" s="80"/>
      <c r="AY251" s="77"/>
      <c r="AZ251" s="77"/>
      <c r="BA251" s="77"/>
      <c r="BB251" s="77"/>
      <c r="BC251" s="77"/>
      <c r="BD251" s="77"/>
      <c r="BE251" s="77"/>
      <c r="BF251" s="77"/>
      <c r="BG251" s="77"/>
      <c r="BH251" s="77"/>
      <c r="BI251" s="77"/>
      <c r="BJ251" s="77"/>
    </row>
    <row r="252" spans="1:62" ht="14.25" customHeight="1" x14ac:dyDescent="0.45">
      <c r="A252" s="76"/>
      <c r="D252" s="80"/>
      <c r="E252" s="76"/>
      <c r="F252" s="82"/>
      <c r="G252" s="82"/>
      <c r="H252" s="78"/>
      <c r="K252" s="78"/>
      <c r="L252" s="665"/>
      <c r="M252" s="665"/>
      <c r="N252" s="665"/>
      <c r="O252" s="665"/>
      <c r="P252" s="666"/>
      <c r="Q252" s="260"/>
      <c r="R252" s="260"/>
      <c r="S252" s="666"/>
      <c r="T252" s="78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79"/>
      <c r="AI252" s="81"/>
      <c r="AJ252" s="80"/>
      <c r="AK252" s="80"/>
      <c r="AL252" s="80"/>
      <c r="AM252" s="80"/>
      <c r="AN252" s="80"/>
      <c r="AO252" s="80"/>
      <c r="AP252" s="80"/>
      <c r="AQ252" s="76"/>
      <c r="AR252" s="76"/>
      <c r="AV252" s="76"/>
      <c r="AW252" s="78"/>
      <c r="AX252" s="80"/>
      <c r="AY252" s="77"/>
      <c r="AZ252" s="77"/>
      <c r="BA252" s="77"/>
      <c r="BB252" s="77"/>
      <c r="BC252" s="77"/>
      <c r="BD252" s="77"/>
      <c r="BE252" s="77"/>
      <c r="BF252" s="77"/>
      <c r="BG252" s="77"/>
      <c r="BH252" s="77"/>
      <c r="BI252" s="77"/>
      <c r="BJ252" s="77"/>
    </row>
    <row r="253" spans="1:62" ht="14.25" customHeight="1" x14ac:dyDescent="0.45">
      <c r="A253" s="76"/>
      <c r="D253" s="80"/>
      <c r="E253" s="76"/>
      <c r="F253" s="82"/>
      <c r="G253" s="82"/>
      <c r="H253" s="78"/>
      <c r="K253" s="78"/>
      <c r="L253" s="665"/>
      <c r="M253" s="665"/>
      <c r="N253" s="665"/>
      <c r="O253" s="665"/>
      <c r="P253" s="666"/>
      <c r="Q253" s="260"/>
      <c r="R253" s="260"/>
      <c r="S253" s="666"/>
      <c r="T253" s="78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79"/>
      <c r="AI253" s="81"/>
      <c r="AJ253" s="80"/>
      <c r="AK253" s="80"/>
      <c r="AL253" s="80"/>
      <c r="AM253" s="80"/>
      <c r="AN253" s="80"/>
      <c r="AO253" s="80"/>
      <c r="AP253" s="80"/>
      <c r="AQ253" s="76"/>
      <c r="AR253" s="76"/>
      <c r="AV253" s="76"/>
      <c r="AW253" s="78"/>
      <c r="AX253" s="80"/>
      <c r="AY253" s="77"/>
      <c r="AZ253" s="77"/>
      <c r="BA253" s="77"/>
      <c r="BB253" s="77"/>
      <c r="BC253" s="77"/>
      <c r="BD253" s="77"/>
      <c r="BE253" s="77"/>
      <c r="BF253" s="77"/>
      <c r="BG253" s="77"/>
      <c r="BH253" s="77"/>
      <c r="BI253" s="77"/>
      <c r="BJ253" s="77"/>
    </row>
    <row r="254" spans="1:62" ht="14.25" customHeight="1" x14ac:dyDescent="0.45">
      <c r="A254" s="76"/>
      <c r="D254" s="80"/>
      <c r="E254" s="76"/>
      <c r="F254" s="82"/>
      <c r="G254" s="82"/>
      <c r="H254" s="78"/>
      <c r="K254" s="78"/>
      <c r="L254" s="665"/>
      <c r="M254" s="665"/>
      <c r="N254" s="665"/>
      <c r="O254" s="665"/>
      <c r="P254" s="666"/>
      <c r="Q254" s="260"/>
      <c r="R254" s="260"/>
      <c r="S254" s="666"/>
      <c r="T254" s="78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79"/>
      <c r="AI254" s="81"/>
      <c r="AJ254" s="80"/>
      <c r="AK254" s="80"/>
      <c r="AL254" s="80"/>
      <c r="AM254" s="80"/>
      <c r="AN254" s="80"/>
      <c r="AO254" s="80"/>
      <c r="AP254" s="80"/>
      <c r="AQ254" s="76"/>
      <c r="AR254" s="76"/>
      <c r="AV254" s="76"/>
      <c r="AW254" s="78"/>
      <c r="AX254" s="80"/>
      <c r="AY254" s="77"/>
      <c r="AZ254" s="77"/>
      <c r="BA254" s="77"/>
      <c r="BB254" s="77"/>
      <c r="BC254" s="77"/>
      <c r="BD254" s="77"/>
      <c r="BE254" s="77"/>
      <c r="BF254" s="77"/>
      <c r="BG254" s="77"/>
      <c r="BH254" s="77"/>
      <c r="BI254" s="77"/>
      <c r="BJ254" s="77"/>
    </row>
    <row r="255" spans="1:62" ht="14.25" customHeight="1" x14ac:dyDescent="0.45">
      <c r="A255" s="76"/>
      <c r="D255" s="80"/>
      <c r="E255" s="76"/>
      <c r="F255" s="82"/>
      <c r="G255" s="82"/>
      <c r="H255" s="78"/>
      <c r="K255" s="78"/>
      <c r="L255" s="665"/>
      <c r="M255" s="665"/>
      <c r="N255" s="665"/>
      <c r="O255" s="665"/>
      <c r="P255" s="666"/>
      <c r="Q255" s="260"/>
      <c r="R255" s="260"/>
      <c r="S255" s="666"/>
      <c r="T255" s="78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79"/>
      <c r="AI255" s="81"/>
      <c r="AJ255" s="80"/>
      <c r="AK255" s="80"/>
      <c r="AL255" s="80"/>
      <c r="AM255" s="80"/>
      <c r="AN255" s="80"/>
      <c r="AO255" s="80"/>
      <c r="AP255" s="80"/>
      <c r="AQ255" s="76"/>
      <c r="AR255" s="76"/>
      <c r="AV255" s="76"/>
      <c r="AW255" s="78"/>
      <c r="AX255" s="80"/>
      <c r="AY255" s="77"/>
      <c r="AZ255" s="77"/>
      <c r="BA255" s="77"/>
      <c r="BB255" s="77"/>
      <c r="BC255" s="77"/>
      <c r="BD255" s="77"/>
      <c r="BE255" s="77"/>
      <c r="BF255" s="77"/>
      <c r="BG255" s="77"/>
      <c r="BH255" s="77"/>
      <c r="BI255" s="77"/>
      <c r="BJ255" s="77"/>
    </row>
    <row r="256" spans="1:62" ht="14.25" customHeight="1" x14ac:dyDescent="0.45">
      <c r="A256" s="76"/>
      <c r="D256" s="80"/>
      <c r="E256" s="76"/>
      <c r="F256" s="82"/>
      <c r="G256" s="82"/>
      <c r="H256" s="78"/>
      <c r="K256" s="78"/>
      <c r="L256" s="665"/>
      <c r="M256" s="665"/>
      <c r="N256" s="665"/>
      <c r="O256" s="665"/>
      <c r="P256" s="666"/>
      <c r="Q256" s="260"/>
      <c r="R256" s="260"/>
      <c r="S256" s="666"/>
      <c r="T256" s="78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79"/>
      <c r="AI256" s="81"/>
      <c r="AJ256" s="80"/>
      <c r="AK256" s="80"/>
      <c r="AL256" s="80"/>
      <c r="AM256" s="80"/>
      <c r="AN256" s="80"/>
      <c r="AO256" s="80"/>
      <c r="AP256" s="80"/>
      <c r="AQ256" s="76"/>
      <c r="AR256" s="76"/>
      <c r="AV256" s="76"/>
      <c r="AW256" s="78"/>
      <c r="AX256" s="80"/>
      <c r="AY256" s="77"/>
      <c r="AZ256" s="77"/>
      <c r="BA256" s="77"/>
      <c r="BB256" s="77"/>
      <c r="BC256" s="77"/>
      <c r="BD256" s="77"/>
      <c r="BE256" s="77"/>
      <c r="BF256" s="77"/>
      <c r="BG256" s="77"/>
      <c r="BH256" s="77"/>
      <c r="BI256" s="77"/>
      <c r="BJ256" s="77"/>
    </row>
    <row r="257" spans="1:62" ht="14.25" customHeight="1" x14ac:dyDescent="0.45">
      <c r="A257" s="76"/>
      <c r="D257" s="80"/>
      <c r="E257" s="76"/>
      <c r="F257" s="82"/>
      <c r="G257" s="82"/>
      <c r="H257" s="78"/>
      <c r="K257" s="78"/>
      <c r="L257" s="665"/>
      <c r="M257" s="665"/>
      <c r="N257" s="665"/>
      <c r="O257" s="665"/>
      <c r="P257" s="666"/>
      <c r="Q257" s="260"/>
      <c r="R257" s="260"/>
      <c r="S257" s="666"/>
      <c r="T257" s="78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79"/>
      <c r="AI257" s="81"/>
      <c r="AJ257" s="80"/>
      <c r="AK257" s="80"/>
      <c r="AL257" s="80"/>
      <c r="AM257" s="80"/>
      <c r="AN257" s="80"/>
      <c r="AO257" s="80"/>
      <c r="AP257" s="80"/>
      <c r="AQ257" s="76"/>
      <c r="AR257" s="76"/>
      <c r="AV257" s="76"/>
      <c r="AW257" s="78"/>
      <c r="AX257" s="80"/>
      <c r="AY257" s="77"/>
      <c r="AZ257" s="77"/>
      <c r="BA257" s="77"/>
      <c r="BB257" s="77"/>
      <c r="BC257" s="77"/>
      <c r="BD257" s="77"/>
      <c r="BE257" s="77"/>
      <c r="BF257" s="77"/>
      <c r="BG257" s="77"/>
      <c r="BH257" s="77"/>
      <c r="BI257" s="77"/>
      <c r="BJ257" s="77"/>
    </row>
    <row r="258" spans="1:62" ht="14.25" customHeight="1" x14ac:dyDescent="0.45">
      <c r="A258" s="76"/>
      <c r="D258" s="80"/>
      <c r="E258" s="76"/>
      <c r="F258" s="82"/>
      <c r="G258" s="82"/>
      <c r="H258" s="78"/>
      <c r="K258" s="78"/>
      <c r="L258" s="665"/>
      <c r="M258" s="665"/>
      <c r="N258" s="665"/>
      <c r="O258" s="665"/>
      <c r="P258" s="666"/>
      <c r="Q258" s="260"/>
      <c r="R258" s="260"/>
      <c r="S258" s="666"/>
      <c r="T258" s="78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79"/>
      <c r="AI258" s="81"/>
      <c r="AJ258" s="80"/>
      <c r="AK258" s="80"/>
      <c r="AL258" s="80"/>
      <c r="AM258" s="80"/>
      <c r="AN258" s="80"/>
      <c r="AO258" s="80"/>
      <c r="AP258" s="80"/>
      <c r="AQ258" s="76"/>
      <c r="AR258" s="76"/>
      <c r="AV258" s="76"/>
      <c r="AW258" s="78"/>
      <c r="AX258" s="80"/>
      <c r="AY258" s="77"/>
      <c r="AZ258" s="77"/>
      <c r="BA258" s="77"/>
      <c r="BB258" s="77"/>
      <c r="BC258" s="77"/>
      <c r="BD258" s="77"/>
      <c r="BE258" s="77"/>
      <c r="BF258" s="77"/>
      <c r="BG258" s="77"/>
      <c r="BH258" s="77"/>
      <c r="BI258" s="77"/>
      <c r="BJ258" s="77"/>
    </row>
    <row r="259" spans="1:62" ht="14.25" customHeight="1" x14ac:dyDescent="0.45">
      <c r="A259" s="76"/>
      <c r="D259" s="80"/>
      <c r="E259" s="76"/>
      <c r="F259" s="82"/>
      <c r="G259" s="82"/>
      <c r="H259" s="78"/>
      <c r="K259" s="78"/>
      <c r="L259" s="665"/>
      <c r="M259" s="665"/>
      <c r="N259" s="665"/>
      <c r="O259" s="665"/>
      <c r="P259" s="666"/>
      <c r="Q259" s="260"/>
      <c r="R259" s="260"/>
      <c r="S259" s="666"/>
      <c r="T259" s="78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79"/>
      <c r="AI259" s="81"/>
      <c r="AJ259" s="80"/>
      <c r="AK259" s="80"/>
      <c r="AL259" s="80"/>
      <c r="AM259" s="80"/>
      <c r="AN259" s="80"/>
      <c r="AO259" s="80"/>
      <c r="AP259" s="80"/>
      <c r="AQ259" s="76"/>
      <c r="AR259" s="76"/>
      <c r="AV259" s="76"/>
      <c r="AW259" s="78"/>
      <c r="AX259" s="80"/>
      <c r="AY259" s="77"/>
      <c r="AZ259" s="77"/>
      <c r="BA259" s="77"/>
      <c r="BB259" s="77"/>
      <c r="BC259" s="77"/>
      <c r="BD259" s="77"/>
      <c r="BE259" s="77"/>
      <c r="BF259" s="77"/>
      <c r="BG259" s="77"/>
      <c r="BH259" s="77"/>
      <c r="BI259" s="77"/>
      <c r="BJ259" s="77"/>
    </row>
    <row r="260" spans="1:62" ht="14.25" customHeight="1" x14ac:dyDescent="0.45">
      <c r="A260" s="76"/>
      <c r="D260" s="80"/>
      <c r="E260" s="76"/>
      <c r="F260" s="82"/>
      <c r="G260" s="82"/>
      <c r="H260" s="78"/>
      <c r="K260" s="78"/>
      <c r="L260" s="665"/>
      <c r="M260" s="665"/>
      <c r="N260" s="665"/>
      <c r="O260" s="665"/>
      <c r="P260" s="666"/>
      <c r="Q260" s="260"/>
      <c r="R260" s="260"/>
      <c r="S260" s="666"/>
      <c r="T260" s="78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79"/>
      <c r="AI260" s="81"/>
      <c r="AJ260" s="80"/>
      <c r="AK260" s="80"/>
      <c r="AL260" s="80"/>
      <c r="AM260" s="80"/>
      <c r="AN260" s="80"/>
      <c r="AO260" s="80"/>
      <c r="AP260" s="80"/>
      <c r="AQ260" s="76"/>
      <c r="AR260" s="76"/>
      <c r="AV260" s="76"/>
      <c r="AW260" s="78"/>
      <c r="AX260" s="80"/>
      <c r="AY260" s="77"/>
      <c r="AZ260" s="77"/>
      <c r="BA260" s="77"/>
      <c r="BB260" s="77"/>
      <c r="BC260" s="77"/>
      <c r="BD260" s="77"/>
      <c r="BE260" s="77"/>
      <c r="BF260" s="77"/>
      <c r="BG260" s="77"/>
      <c r="BH260" s="77"/>
      <c r="BI260" s="77"/>
      <c r="BJ260" s="77"/>
    </row>
    <row r="261" spans="1:62" ht="14.25" customHeight="1" x14ac:dyDescent="0.45">
      <c r="A261" s="76"/>
      <c r="D261" s="80"/>
      <c r="E261" s="76"/>
      <c r="F261" s="82"/>
      <c r="G261" s="82"/>
      <c r="H261" s="78"/>
      <c r="K261" s="78"/>
      <c r="L261" s="665"/>
      <c r="M261" s="665"/>
      <c r="N261" s="665"/>
      <c r="O261" s="665"/>
      <c r="P261" s="666"/>
      <c r="Q261" s="260"/>
      <c r="R261" s="260"/>
      <c r="S261" s="666"/>
      <c r="T261" s="78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79"/>
      <c r="AI261" s="81"/>
      <c r="AJ261" s="80"/>
      <c r="AK261" s="80"/>
      <c r="AL261" s="80"/>
      <c r="AM261" s="80"/>
      <c r="AN261" s="80"/>
      <c r="AO261" s="80"/>
      <c r="AP261" s="80"/>
      <c r="AQ261" s="76"/>
      <c r="AR261" s="76"/>
      <c r="AV261" s="76"/>
      <c r="AW261" s="78"/>
      <c r="AX261" s="80"/>
      <c r="AY261" s="77"/>
      <c r="AZ261" s="77"/>
      <c r="BA261" s="77"/>
      <c r="BB261" s="77"/>
      <c r="BC261" s="77"/>
      <c r="BD261" s="77"/>
      <c r="BE261" s="77"/>
      <c r="BF261" s="77"/>
      <c r="BG261" s="77"/>
      <c r="BH261" s="77"/>
      <c r="BI261" s="77"/>
      <c r="BJ261" s="77"/>
    </row>
    <row r="262" spans="1:62" ht="14.25" customHeight="1" x14ac:dyDescent="0.45">
      <c r="A262" s="76"/>
      <c r="D262" s="80"/>
      <c r="E262" s="76"/>
      <c r="F262" s="82"/>
      <c r="G262" s="82"/>
      <c r="H262" s="78"/>
      <c r="K262" s="78"/>
      <c r="L262" s="665"/>
      <c r="M262" s="665"/>
      <c r="N262" s="665"/>
      <c r="O262" s="665"/>
      <c r="P262" s="666"/>
      <c r="Q262" s="260"/>
      <c r="R262" s="260"/>
      <c r="S262" s="666"/>
      <c r="T262" s="78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79"/>
      <c r="AI262" s="81"/>
      <c r="AJ262" s="80"/>
      <c r="AK262" s="80"/>
      <c r="AL262" s="80"/>
      <c r="AM262" s="80"/>
      <c r="AN262" s="80"/>
      <c r="AO262" s="80"/>
      <c r="AP262" s="80"/>
      <c r="AQ262" s="76"/>
      <c r="AR262" s="76"/>
      <c r="AV262" s="76"/>
      <c r="AW262" s="78"/>
      <c r="AX262" s="80"/>
      <c r="AY262" s="77"/>
      <c r="AZ262" s="77"/>
      <c r="BA262" s="77"/>
      <c r="BB262" s="77"/>
      <c r="BC262" s="77"/>
      <c r="BD262" s="77"/>
      <c r="BE262" s="77"/>
      <c r="BF262" s="77"/>
      <c r="BG262" s="77"/>
      <c r="BH262" s="77"/>
      <c r="BI262" s="77"/>
      <c r="BJ262" s="77"/>
    </row>
    <row r="263" spans="1:62" ht="14.25" customHeight="1" x14ac:dyDescent="0.45">
      <c r="A263" s="76"/>
      <c r="D263" s="80"/>
      <c r="E263" s="76"/>
      <c r="F263" s="82"/>
      <c r="G263" s="82"/>
      <c r="H263" s="78"/>
      <c r="K263" s="78"/>
      <c r="L263" s="665"/>
      <c r="M263" s="665"/>
      <c r="N263" s="665"/>
      <c r="O263" s="665"/>
      <c r="P263" s="666"/>
      <c r="Q263" s="260"/>
      <c r="R263" s="260"/>
      <c r="S263" s="666"/>
      <c r="T263" s="78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79"/>
      <c r="AI263" s="81"/>
      <c r="AJ263" s="80"/>
      <c r="AK263" s="80"/>
      <c r="AL263" s="80"/>
      <c r="AM263" s="80"/>
      <c r="AN263" s="80"/>
      <c r="AO263" s="80"/>
      <c r="AP263" s="80"/>
      <c r="AQ263" s="76"/>
      <c r="AR263" s="76"/>
      <c r="AV263" s="76"/>
      <c r="AW263" s="78"/>
      <c r="AX263" s="80"/>
      <c r="AY263" s="77"/>
      <c r="AZ263" s="77"/>
      <c r="BA263" s="77"/>
      <c r="BB263" s="77"/>
      <c r="BC263" s="77"/>
      <c r="BD263" s="77"/>
      <c r="BE263" s="77"/>
      <c r="BF263" s="77"/>
      <c r="BG263" s="77"/>
      <c r="BH263" s="77"/>
      <c r="BI263" s="77"/>
      <c r="BJ263" s="77"/>
    </row>
    <row r="264" spans="1:62" ht="14.25" customHeight="1" x14ac:dyDescent="0.45">
      <c r="A264" s="76"/>
      <c r="D264" s="80"/>
      <c r="E264" s="76"/>
      <c r="F264" s="82"/>
      <c r="G264" s="82"/>
      <c r="H264" s="78"/>
      <c r="K264" s="78"/>
      <c r="L264" s="665"/>
      <c r="M264" s="665"/>
      <c r="N264" s="665"/>
      <c r="O264" s="665"/>
      <c r="P264" s="666"/>
      <c r="Q264" s="260"/>
      <c r="R264" s="260"/>
      <c r="S264" s="666"/>
      <c r="T264" s="78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79"/>
      <c r="AI264" s="81"/>
      <c r="AJ264" s="80"/>
      <c r="AK264" s="80"/>
      <c r="AL264" s="80"/>
      <c r="AM264" s="80"/>
      <c r="AN264" s="80"/>
      <c r="AO264" s="80"/>
      <c r="AP264" s="80"/>
      <c r="AQ264" s="76"/>
      <c r="AR264" s="76"/>
      <c r="AV264" s="76"/>
      <c r="AW264" s="78"/>
      <c r="AX264" s="80"/>
      <c r="AY264" s="77"/>
      <c r="AZ264" s="77"/>
      <c r="BA264" s="77"/>
      <c r="BB264" s="77"/>
      <c r="BC264" s="77"/>
      <c r="BD264" s="77"/>
      <c r="BE264" s="77"/>
      <c r="BF264" s="77"/>
      <c r="BG264" s="77"/>
      <c r="BH264" s="77"/>
      <c r="BI264" s="77"/>
      <c r="BJ264" s="77"/>
    </row>
    <row r="265" spans="1:62" ht="14.25" customHeight="1" x14ac:dyDescent="0.45">
      <c r="A265" s="76"/>
      <c r="D265" s="80"/>
      <c r="E265" s="76"/>
      <c r="F265" s="82"/>
      <c r="G265" s="82"/>
      <c r="H265" s="78"/>
      <c r="K265" s="78"/>
      <c r="L265" s="665"/>
      <c r="M265" s="665"/>
      <c r="N265" s="665"/>
      <c r="O265" s="665"/>
      <c r="P265" s="666"/>
      <c r="Q265" s="260"/>
      <c r="R265" s="260"/>
      <c r="S265" s="666"/>
      <c r="T265" s="78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79"/>
      <c r="AI265" s="81"/>
      <c r="AJ265" s="80"/>
      <c r="AK265" s="80"/>
      <c r="AL265" s="80"/>
      <c r="AM265" s="80"/>
      <c r="AN265" s="80"/>
      <c r="AO265" s="80"/>
      <c r="AP265" s="80"/>
      <c r="AQ265" s="76"/>
      <c r="AR265" s="76"/>
      <c r="AV265" s="76"/>
      <c r="AW265" s="78"/>
      <c r="AX265" s="80"/>
      <c r="AY265" s="77"/>
      <c r="AZ265" s="77"/>
      <c r="BA265" s="77"/>
      <c r="BB265" s="77"/>
      <c r="BC265" s="77"/>
      <c r="BD265" s="77"/>
      <c r="BE265" s="77"/>
      <c r="BF265" s="77"/>
      <c r="BG265" s="77"/>
      <c r="BH265" s="77"/>
      <c r="BI265" s="77"/>
      <c r="BJ265" s="77"/>
    </row>
    <row r="266" spans="1:62" ht="14.25" customHeight="1" x14ac:dyDescent="0.45">
      <c r="A266" s="76"/>
      <c r="D266" s="80"/>
      <c r="E266" s="76"/>
      <c r="F266" s="82"/>
      <c r="G266" s="82"/>
      <c r="H266" s="78"/>
      <c r="K266" s="78"/>
      <c r="L266" s="665"/>
      <c r="M266" s="665"/>
      <c r="N266" s="665"/>
      <c r="O266" s="665"/>
      <c r="P266" s="666"/>
      <c r="Q266" s="260"/>
      <c r="R266" s="260"/>
      <c r="S266" s="666"/>
      <c r="T266" s="78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79"/>
      <c r="AI266" s="81"/>
      <c r="AJ266" s="80"/>
      <c r="AK266" s="80"/>
      <c r="AL266" s="80"/>
      <c r="AM266" s="80"/>
      <c r="AN266" s="80"/>
      <c r="AO266" s="80"/>
      <c r="AP266" s="80"/>
      <c r="AQ266" s="76"/>
      <c r="AR266" s="76"/>
      <c r="AV266" s="76"/>
      <c r="AW266" s="78"/>
      <c r="AX266" s="80"/>
      <c r="AY266" s="77"/>
      <c r="AZ266" s="77"/>
      <c r="BA266" s="77"/>
      <c r="BB266" s="77"/>
      <c r="BC266" s="77"/>
      <c r="BD266" s="77"/>
      <c r="BE266" s="77"/>
      <c r="BF266" s="77"/>
      <c r="BG266" s="77"/>
      <c r="BH266" s="77"/>
      <c r="BI266" s="77"/>
      <c r="BJ266" s="77"/>
    </row>
    <row r="267" spans="1:62" ht="14.25" customHeight="1" x14ac:dyDescent="0.45">
      <c r="A267" s="76"/>
      <c r="D267" s="80"/>
      <c r="E267" s="76"/>
      <c r="F267" s="82"/>
      <c r="G267" s="82"/>
      <c r="H267" s="78"/>
      <c r="K267" s="78"/>
      <c r="L267" s="665"/>
      <c r="M267" s="665"/>
      <c r="N267" s="665"/>
      <c r="O267" s="665"/>
      <c r="P267" s="666"/>
      <c r="Q267" s="260"/>
      <c r="R267" s="260"/>
      <c r="S267" s="666"/>
      <c r="T267" s="78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79"/>
      <c r="AI267" s="81"/>
      <c r="AJ267" s="80"/>
      <c r="AK267" s="80"/>
      <c r="AL267" s="80"/>
      <c r="AM267" s="80"/>
      <c r="AN267" s="80"/>
      <c r="AO267" s="80"/>
      <c r="AP267" s="80"/>
      <c r="AQ267" s="76"/>
      <c r="AR267" s="76"/>
      <c r="AV267" s="76"/>
      <c r="AW267" s="78"/>
      <c r="AX267" s="80"/>
      <c r="AY267" s="77"/>
      <c r="AZ267" s="77"/>
      <c r="BA267" s="77"/>
      <c r="BB267" s="77"/>
      <c r="BC267" s="77"/>
      <c r="BD267" s="77"/>
      <c r="BE267" s="77"/>
      <c r="BF267" s="77"/>
      <c r="BG267" s="77"/>
      <c r="BH267" s="77"/>
      <c r="BI267" s="77"/>
      <c r="BJ267" s="77"/>
    </row>
    <row r="268" spans="1:62" ht="14.25" customHeight="1" x14ac:dyDescent="0.45">
      <c r="A268" s="76"/>
      <c r="D268" s="80"/>
      <c r="E268" s="76"/>
      <c r="F268" s="82"/>
      <c r="G268" s="82"/>
      <c r="H268" s="78"/>
      <c r="K268" s="78"/>
      <c r="L268" s="665"/>
      <c r="M268" s="665"/>
      <c r="N268" s="665"/>
      <c r="O268" s="665"/>
      <c r="P268" s="666"/>
      <c r="Q268" s="260"/>
      <c r="R268" s="260"/>
      <c r="S268" s="666"/>
      <c r="T268" s="78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79"/>
      <c r="AI268" s="81"/>
      <c r="AJ268" s="80"/>
      <c r="AK268" s="80"/>
      <c r="AL268" s="80"/>
      <c r="AM268" s="80"/>
      <c r="AN268" s="80"/>
      <c r="AO268" s="80"/>
      <c r="AP268" s="80"/>
      <c r="AQ268" s="76"/>
      <c r="AR268" s="76"/>
      <c r="AV268" s="76"/>
      <c r="AW268" s="78"/>
      <c r="AX268" s="80"/>
      <c r="AY268" s="77"/>
      <c r="AZ268" s="77"/>
      <c r="BA268" s="77"/>
      <c r="BB268" s="77"/>
      <c r="BC268" s="77"/>
      <c r="BD268" s="77"/>
      <c r="BE268" s="77"/>
      <c r="BF268" s="77"/>
      <c r="BG268" s="77"/>
      <c r="BH268" s="77"/>
      <c r="BI268" s="77"/>
      <c r="BJ268" s="77"/>
    </row>
    <row r="269" spans="1:62" ht="14.25" customHeight="1" x14ac:dyDescent="0.45">
      <c r="A269" s="76"/>
      <c r="D269" s="80"/>
      <c r="E269" s="76"/>
      <c r="F269" s="82"/>
      <c r="G269" s="82"/>
      <c r="H269" s="78"/>
      <c r="K269" s="78"/>
      <c r="L269" s="665"/>
      <c r="M269" s="665"/>
      <c r="N269" s="665"/>
      <c r="O269" s="665"/>
      <c r="P269" s="666"/>
      <c r="Q269" s="260"/>
      <c r="R269" s="260"/>
      <c r="S269" s="666"/>
      <c r="T269" s="78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79"/>
      <c r="AI269" s="81"/>
      <c r="AJ269" s="80"/>
      <c r="AK269" s="80"/>
      <c r="AL269" s="80"/>
      <c r="AM269" s="80"/>
      <c r="AN269" s="80"/>
      <c r="AO269" s="80"/>
      <c r="AP269" s="80"/>
      <c r="AQ269" s="76"/>
      <c r="AR269" s="76"/>
      <c r="AV269" s="76"/>
      <c r="AW269" s="78"/>
      <c r="AX269" s="80"/>
      <c r="AY269" s="77"/>
      <c r="AZ269" s="77"/>
      <c r="BA269" s="77"/>
      <c r="BB269" s="77"/>
      <c r="BC269" s="77"/>
      <c r="BD269" s="77"/>
      <c r="BE269" s="77"/>
      <c r="BF269" s="77"/>
      <c r="BG269" s="77"/>
      <c r="BH269" s="77"/>
      <c r="BI269" s="77"/>
      <c r="BJ269" s="77"/>
    </row>
    <row r="270" spans="1:62" ht="14.25" customHeight="1" x14ac:dyDescent="0.45">
      <c r="A270" s="76"/>
      <c r="D270" s="80"/>
      <c r="E270" s="76"/>
      <c r="F270" s="82"/>
      <c r="G270" s="82"/>
      <c r="H270" s="78"/>
      <c r="K270" s="78"/>
      <c r="L270" s="665"/>
      <c r="M270" s="665"/>
      <c r="N270" s="665"/>
      <c r="O270" s="665"/>
      <c r="P270" s="666"/>
      <c r="Q270" s="260"/>
      <c r="R270" s="260"/>
      <c r="S270" s="666"/>
      <c r="T270" s="78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79"/>
      <c r="AI270" s="81"/>
      <c r="AJ270" s="80"/>
      <c r="AK270" s="80"/>
      <c r="AL270" s="80"/>
      <c r="AM270" s="80"/>
      <c r="AN270" s="80"/>
      <c r="AO270" s="80"/>
      <c r="AP270" s="80"/>
      <c r="AQ270" s="76"/>
      <c r="AR270" s="76"/>
      <c r="AV270" s="76"/>
      <c r="AW270" s="78"/>
      <c r="AX270" s="80"/>
      <c r="AY270" s="77"/>
      <c r="AZ270" s="77"/>
      <c r="BA270" s="77"/>
      <c r="BB270" s="77"/>
      <c r="BC270" s="77"/>
      <c r="BD270" s="77"/>
      <c r="BE270" s="77"/>
      <c r="BF270" s="77"/>
      <c r="BG270" s="77"/>
      <c r="BH270" s="77"/>
      <c r="BI270" s="77"/>
      <c r="BJ270" s="77"/>
    </row>
    <row r="271" spans="1:62" ht="14.25" customHeight="1" x14ac:dyDescent="0.45">
      <c r="A271" s="76"/>
      <c r="D271" s="80"/>
      <c r="E271" s="76"/>
      <c r="F271" s="82"/>
      <c r="G271" s="82"/>
      <c r="H271" s="78"/>
      <c r="K271" s="78"/>
      <c r="L271" s="665"/>
      <c r="M271" s="665"/>
      <c r="N271" s="665"/>
      <c r="O271" s="665"/>
      <c r="P271" s="666"/>
      <c r="Q271" s="260"/>
      <c r="R271" s="260"/>
      <c r="S271" s="666"/>
      <c r="T271" s="78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79"/>
      <c r="AI271" s="81"/>
      <c r="AJ271" s="80"/>
      <c r="AK271" s="80"/>
      <c r="AL271" s="80"/>
      <c r="AM271" s="80"/>
      <c r="AN271" s="80"/>
      <c r="AO271" s="80"/>
      <c r="AP271" s="80"/>
      <c r="AQ271" s="76"/>
      <c r="AR271" s="76"/>
      <c r="AV271" s="76"/>
      <c r="AW271" s="78"/>
      <c r="AX271" s="80"/>
      <c r="AY271" s="77"/>
      <c r="AZ271" s="77"/>
      <c r="BA271" s="77"/>
      <c r="BB271" s="77"/>
      <c r="BC271" s="77"/>
      <c r="BD271" s="77"/>
      <c r="BE271" s="77"/>
      <c r="BF271" s="77"/>
      <c r="BG271" s="77"/>
      <c r="BH271" s="77"/>
      <c r="BI271" s="77"/>
      <c r="BJ271" s="77"/>
    </row>
    <row r="272" spans="1:62" ht="14.25" customHeight="1" x14ac:dyDescent="0.45">
      <c r="A272" s="76"/>
      <c r="D272" s="80"/>
      <c r="E272" s="76"/>
      <c r="F272" s="82"/>
      <c r="G272" s="82"/>
      <c r="H272" s="78"/>
      <c r="K272" s="78"/>
      <c r="L272" s="665"/>
      <c r="M272" s="665"/>
      <c r="N272" s="665"/>
      <c r="O272" s="665"/>
      <c r="P272" s="666"/>
      <c r="Q272" s="260"/>
      <c r="R272" s="260"/>
      <c r="S272" s="666"/>
      <c r="T272" s="78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79"/>
      <c r="AI272" s="81"/>
      <c r="AJ272" s="80"/>
      <c r="AK272" s="80"/>
      <c r="AL272" s="80"/>
      <c r="AM272" s="80"/>
      <c r="AN272" s="80"/>
      <c r="AO272" s="80"/>
      <c r="AP272" s="80"/>
      <c r="AQ272" s="76"/>
      <c r="AR272" s="76"/>
      <c r="AV272" s="76"/>
      <c r="AW272" s="78"/>
      <c r="AX272" s="80"/>
      <c r="AY272" s="77"/>
      <c r="AZ272" s="77"/>
      <c r="BA272" s="77"/>
      <c r="BB272" s="77"/>
      <c r="BC272" s="77"/>
      <c r="BD272" s="77"/>
      <c r="BE272" s="77"/>
      <c r="BF272" s="77"/>
      <c r="BG272" s="77"/>
      <c r="BH272" s="77"/>
      <c r="BI272" s="77"/>
      <c r="BJ272" s="77"/>
    </row>
    <row r="273" spans="1:62" ht="14.25" customHeight="1" x14ac:dyDescent="0.45">
      <c r="A273" s="76"/>
      <c r="D273" s="80"/>
      <c r="E273" s="76"/>
      <c r="F273" s="82"/>
      <c r="G273" s="82"/>
      <c r="H273" s="78"/>
      <c r="K273" s="78"/>
      <c r="L273" s="665"/>
      <c r="M273" s="665"/>
      <c r="N273" s="665"/>
      <c r="O273" s="665"/>
      <c r="P273" s="666"/>
      <c r="Q273" s="260"/>
      <c r="R273" s="260"/>
      <c r="S273" s="666"/>
      <c r="T273" s="78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79"/>
      <c r="AI273" s="81"/>
      <c r="AJ273" s="80"/>
      <c r="AK273" s="80"/>
      <c r="AL273" s="80"/>
      <c r="AM273" s="80"/>
      <c r="AN273" s="80"/>
      <c r="AO273" s="80"/>
      <c r="AP273" s="80"/>
      <c r="AQ273" s="76"/>
      <c r="AR273" s="76"/>
      <c r="AV273" s="76"/>
      <c r="AW273" s="78"/>
      <c r="AX273" s="80"/>
      <c r="AY273" s="77"/>
      <c r="AZ273" s="77"/>
      <c r="BA273" s="77"/>
      <c r="BB273" s="77"/>
      <c r="BC273" s="77"/>
      <c r="BD273" s="77"/>
      <c r="BE273" s="77"/>
      <c r="BF273" s="77"/>
      <c r="BG273" s="77"/>
      <c r="BH273" s="77"/>
      <c r="BI273" s="77"/>
      <c r="BJ273" s="77"/>
    </row>
    <row r="274" spans="1:62" ht="14.25" customHeight="1" x14ac:dyDescent="0.45">
      <c r="A274" s="76"/>
      <c r="D274" s="80"/>
      <c r="E274" s="76"/>
      <c r="F274" s="82"/>
      <c r="G274" s="82"/>
      <c r="H274" s="78"/>
      <c r="K274" s="78"/>
      <c r="L274" s="665"/>
      <c r="M274" s="665"/>
      <c r="N274" s="665"/>
      <c r="O274" s="665"/>
      <c r="P274" s="666"/>
      <c r="Q274" s="260"/>
      <c r="R274" s="260"/>
      <c r="S274" s="666"/>
      <c r="T274" s="78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79"/>
      <c r="AI274" s="81"/>
      <c r="AJ274" s="80"/>
      <c r="AK274" s="80"/>
      <c r="AL274" s="80"/>
      <c r="AM274" s="80"/>
      <c r="AN274" s="80"/>
      <c r="AO274" s="80"/>
      <c r="AP274" s="80"/>
      <c r="AQ274" s="76"/>
      <c r="AR274" s="76"/>
      <c r="AV274" s="76"/>
      <c r="AW274" s="78"/>
      <c r="AX274" s="80"/>
      <c r="AY274" s="77"/>
      <c r="AZ274" s="77"/>
      <c r="BA274" s="77"/>
      <c r="BB274" s="77"/>
      <c r="BC274" s="77"/>
      <c r="BD274" s="77"/>
      <c r="BE274" s="77"/>
      <c r="BF274" s="77"/>
      <c r="BG274" s="77"/>
      <c r="BH274" s="77"/>
      <c r="BI274" s="77"/>
      <c r="BJ274" s="77"/>
    </row>
    <row r="275" spans="1:62" ht="14.25" customHeight="1" x14ac:dyDescent="0.45">
      <c r="A275" s="76"/>
      <c r="D275" s="80"/>
      <c r="E275" s="76"/>
      <c r="F275" s="82"/>
      <c r="G275" s="82"/>
      <c r="H275" s="78"/>
      <c r="K275" s="78"/>
      <c r="L275" s="665"/>
      <c r="M275" s="665"/>
      <c r="N275" s="665"/>
      <c r="O275" s="665"/>
      <c r="P275" s="666"/>
      <c r="Q275" s="260"/>
      <c r="R275" s="260"/>
      <c r="S275" s="666"/>
      <c r="T275" s="78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79"/>
      <c r="AI275" s="81"/>
      <c r="AJ275" s="80"/>
      <c r="AK275" s="80"/>
      <c r="AL275" s="80"/>
      <c r="AM275" s="80"/>
      <c r="AN275" s="80"/>
      <c r="AO275" s="80"/>
      <c r="AP275" s="80"/>
      <c r="AQ275" s="76"/>
      <c r="AR275" s="76"/>
      <c r="AV275" s="76"/>
      <c r="AW275" s="78"/>
      <c r="AX275" s="80"/>
      <c r="AY275" s="77"/>
      <c r="AZ275" s="77"/>
      <c r="BA275" s="77"/>
      <c r="BB275" s="77"/>
      <c r="BC275" s="77"/>
      <c r="BD275" s="77"/>
      <c r="BE275" s="77"/>
      <c r="BF275" s="77"/>
      <c r="BG275" s="77"/>
      <c r="BH275" s="77"/>
      <c r="BI275" s="77"/>
      <c r="BJ275" s="77"/>
    </row>
    <row r="276" spans="1:62" ht="14.25" customHeight="1" x14ac:dyDescent="0.45">
      <c r="A276" s="76"/>
      <c r="D276" s="80"/>
      <c r="E276" s="76"/>
      <c r="F276" s="82"/>
      <c r="G276" s="82"/>
      <c r="H276" s="78"/>
      <c r="K276" s="78"/>
      <c r="L276" s="665"/>
      <c r="M276" s="665"/>
      <c r="N276" s="665"/>
      <c r="O276" s="665"/>
      <c r="P276" s="666"/>
      <c r="Q276" s="260"/>
      <c r="R276" s="260"/>
      <c r="S276" s="666"/>
      <c r="T276" s="78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79"/>
      <c r="AI276" s="81"/>
      <c r="AJ276" s="80"/>
      <c r="AK276" s="80"/>
      <c r="AL276" s="80"/>
      <c r="AM276" s="80"/>
      <c r="AN276" s="80"/>
      <c r="AO276" s="80"/>
      <c r="AP276" s="80"/>
      <c r="AQ276" s="76"/>
      <c r="AR276" s="76"/>
      <c r="AV276" s="76"/>
      <c r="AW276" s="78"/>
      <c r="AX276" s="80"/>
      <c r="AY276" s="77"/>
      <c r="AZ276" s="77"/>
      <c r="BA276" s="77"/>
      <c r="BB276" s="77"/>
      <c r="BC276" s="77"/>
      <c r="BD276" s="77"/>
      <c r="BE276" s="77"/>
      <c r="BF276" s="77"/>
      <c r="BG276" s="77"/>
      <c r="BH276" s="77"/>
      <c r="BI276" s="77"/>
      <c r="BJ276" s="77"/>
    </row>
    <row r="277" spans="1:62" ht="14.25" customHeight="1" x14ac:dyDescent="0.45">
      <c r="A277" s="76"/>
      <c r="D277" s="80"/>
      <c r="E277" s="76"/>
      <c r="F277" s="82"/>
      <c r="G277" s="82"/>
      <c r="H277" s="78"/>
      <c r="K277" s="78"/>
      <c r="L277" s="665"/>
      <c r="M277" s="665"/>
      <c r="N277" s="665"/>
      <c r="O277" s="665"/>
      <c r="P277" s="666"/>
      <c r="Q277" s="260"/>
      <c r="R277" s="260"/>
      <c r="S277" s="666"/>
      <c r="T277" s="78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79"/>
      <c r="AI277" s="81"/>
      <c r="AJ277" s="80"/>
      <c r="AK277" s="80"/>
      <c r="AL277" s="80"/>
      <c r="AM277" s="80"/>
      <c r="AN277" s="80"/>
      <c r="AO277" s="80"/>
      <c r="AP277" s="80"/>
      <c r="AQ277" s="76"/>
      <c r="AR277" s="76"/>
      <c r="AV277" s="76"/>
      <c r="AW277" s="78"/>
      <c r="AX277" s="80"/>
      <c r="AY277" s="77"/>
      <c r="AZ277" s="77"/>
      <c r="BA277" s="77"/>
      <c r="BB277" s="77"/>
      <c r="BC277" s="77"/>
      <c r="BD277" s="77"/>
      <c r="BE277" s="77"/>
      <c r="BF277" s="77"/>
      <c r="BG277" s="77"/>
      <c r="BH277" s="77"/>
      <c r="BI277" s="77"/>
      <c r="BJ277" s="77"/>
    </row>
    <row r="278" spans="1:62" ht="14.25" customHeight="1" x14ac:dyDescent="0.45">
      <c r="A278" s="76"/>
      <c r="D278" s="80"/>
      <c r="E278" s="76"/>
      <c r="F278" s="82"/>
      <c r="G278" s="82"/>
      <c r="H278" s="78"/>
      <c r="K278" s="78"/>
      <c r="L278" s="665"/>
      <c r="M278" s="665"/>
      <c r="N278" s="665"/>
      <c r="O278" s="665"/>
      <c r="P278" s="666"/>
      <c r="Q278" s="260"/>
      <c r="R278" s="260"/>
      <c r="S278" s="666"/>
      <c r="T278" s="78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79"/>
      <c r="AI278" s="81"/>
      <c r="AJ278" s="80"/>
      <c r="AK278" s="80"/>
      <c r="AL278" s="80"/>
      <c r="AM278" s="80"/>
      <c r="AN278" s="80"/>
      <c r="AO278" s="80"/>
      <c r="AP278" s="80"/>
      <c r="AQ278" s="76"/>
      <c r="AR278" s="76"/>
      <c r="AV278" s="76"/>
      <c r="AW278" s="78"/>
      <c r="AX278" s="80"/>
      <c r="AY278" s="77"/>
      <c r="AZ278" s="77"/>
      <c r="BA278" s="77"/>
      <c r="BB278" s="77"/>
      <c r="BC278" s="77"/>
      <c r="BD278" s="77"/>
      <c r="BE278" s="77"/>
      <c r="BF278" s="77"/>
      <c r="BG278" s="77"/>
      <c r="BH278" s="77"/>
      <c r="BI278" s="77"/>
      <c r="BJ278" s="77"/>
    </row>
    <row r="279" spans="1:62" ht="14.25" customHeight="1" x14ac:dyDescent="0.45">
      <c r="A279" s="76"/>
      <c r="D279" s="80"/>
      <c r="E279" s="76"/>
      <c r="F279" s="82"/>
      <c r="G279" s="82"/>
      <c r="H279" s="78"/>
      <c r="K279" s="78"/>
      <c r="L279" s="665"/>
      <c r="M279" s="665"/>
      <c r="N279" s="665"/>
      <c r="O279" s="665"/>
      <c r="P279" s="666"/>
      <c r="Q279" s="260"/>
      <c r="R279" s="260"/>
      <c r="S279" s="666"/>
      <c r="T279" s="78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79"/>
      <c r="AI279" s="81"/>
      <c r="AJ279" s="80"/>
      <c r="AK279" s="80"/>
      <c r="AL279" s="80"/>
      <c r="AM279" s="80"/>
      <c r="AN279" s="80"/>
      <c r="AO279" s="80"/>
      <c r="AP279" s="80"/>
      <c r="AQ279" s="76"/>
      <c r="AR279" s="76"/>
      <c r="AV279" s="76"/>
      <c r="AW279" s="78"/>
      <c r="AX279" s="80"/>
      <c r="AY279" s="77"/>
      <c r="AZ279" s="77"/>
      <c r="BA279" s="77"/>
      <c r="BB279" s="77"/>
      <c r="BC279" s="77"/>
      <c r="BD279" s="77"/>
      <c r="BE279" s="77"/>
      <c r="BF279" s="77"/>
      <c r="BG279" s="77"/>
      <c r="BH279" s="77"/>
      <c r="BI279" s="77"/>
      <c r="BJ279" s="77"/>
    </row>
    <row r="280" spans="1:62" ht="14.25" customHeight="1" x14ac:dyDescent="0.45">
      <c r="A280" s="76"/>
      <c r="D280" s="80"/>
      <c r="E280" s="76"/>
      <c r="F280" s="82"/>
      <c r="G280" s="82"/>
      <c r="H280" s="78"/>
      <c r="K280" s="78"/>
      <c r="L280" s="665"/>
      <c r="M280" s="665"/>
      <c r="N280" s="665"/>
      <c r="O280" s="665"/>
      <c r="P280" s="666"/>
      <c r="Q280" s="260"/>
      <c r="R280" s="260"/>
      <c r="S280" s="666"/>
      <c r="T280" s="78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79"/>
      <c r="AI280" s="81"/>
      <c r="AJ280" s="80"/>
      <c r="AK280" s="80"/>
      <c r="AL280" s="80"/>
      <c r="AM280" s="80"/>
      <c r="AN280" s="80"/>
      <c r="AO280" s="80"/>
      <c r="AP280" s="80"/>
      <c r="AQ280" s="76"/>
      <c r="AR280" s="76"/>
      <c r="AV280" s="76"/>
      <c r="AW280" s="78"/>
      <c r="AX280" s="80"/>
      <c r="AY280" s="77"/>
      <c r="AZ280" s="77"/>
      <c r="BA280" s="77"/>
      <c r="BB280" s="77"/>
      <c r="BC280" s="77"/>
      <c r="BD280" s="77"/>
      <c r="BE280" s="77"/>
      <c r="BF280" s="77"/>
      <c r="BG280" s="77"/>
      <c r="BH280" s="77"/>
      <c r="BI280" s="77"/>
      <c r="BJ280" s="77"/>
    </row>
    <row r="281" spans="1:62" ht="14.25" customHeight="1" x14ac:dyDescent="0.45">
      <c r="A281" s="76"/>
      <c r="D281" s="80"/>
      <c r="E281" s="76"/>
      <c r="F281" s="82"/>
      <c r="G281" s="82"/>
      <c r="H281" s="78"/>
      <c r="K281" s="78"/>
      <c r="L281" s="665"/>
      <c r="M281" s="665"/>
      <c r="N281" s="665"/>
      <c r="O281" s="665"/>
      <c r="P281" s="666"/>
      <c r="Q281" s="260"/>
      <c r="R281" s="260"/>
      <c r="S281" s="666"/>
      <c r="T281" s="78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79"/>
      <c r="AI281" s="81"/>
      <c r="AJ281" s="80"/>
      <c r="AK281" s="80"/>
      <c r="AL281" s="80"/>
      <c r="AM281" s="80"/>
      <c r="AN281" s="80"/>
      <c r="AO281" s="80"/>
      <c r="AP281" s="80"/>
      <c r="AQ281" s="76"/>
      <c r="AR281" s="76"/>
      <c r="AV281" s="76"/>
      <c r="AW281" s="78"/>
      <c r="AX281" s="80"/>
      <c r="AY281" s="77"/>
      <c r="AZ281" s="77"/>
      <c r="BA281" s="77"/>
      <c r="BB281" s="77"/>
      <c r="BC281" s="77"/>
      <c r="BD281" s="77"/>
      <c r="BE281" s="77"/>
      <c r="BF281" s="77"/>
      <c r="BG281" s="77"/>
      <c r="BH281" s="77"/>
      <c r="BI281" s="77"/>
      <c r="BJ281" s="77"/>
    </row>
    <row r="282" spans="1:62" ht="14.25" customHeight="1" x14ac:dyDescent="0.45">
      <c r="A282" s="76"/>
      <c r="D282" s="80"/>
      <c r="E282" s="76"/>
      <c r="F282" s="82"/>
      <c r="G282" s="82"/>
      <c r="H282" s="78"/>
      <c r="K282" s="78"/>
      <c r="L282" s="665"/>
      <c r="M282" s="665"/>
      <c r="N282" s="665"/>
      <c r="O282" s="665"/>
      <c r="P282" s="666"/>
      <c r="Q282" s="260"/>
      <c r="R282" s="260"/>
      <c r="S282" s="666"/>
      <c r="T282" s="78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79"/>
      <c r="AI282" s="81"/>
      <c r="AJ282" s="80"/>
      <c r="AK282" s="80"/>
      <c r="AL282" s="80"/>
      <c r="AM282" s="80"/>
      <c r="AN282" s="80"/>
      <c r="AO282" s="80"/>
      <c r="AP282" s="80"/>
      <c r="AQ282" s="76"/>
      <c r="AR282" s="76"/>
      <c r="AV282" s="76"/>
      <c r="AW282" s="78"/>
      <c r="AX282" s="80"/>
      <c r="AY282" s="77"/>
      <c r="AZ282" s="77"/>
      <c r="BA282" s="77"/>
      <c r="BB282" s="77"/>
      <c r="BC282" s="77"/>
      <c r="BD282" s="77"/>
      <c r="BE282" s="77"/>
      <c r="BF282" s="77"/>
      <c r="BG282" s="77"/>
      <c r="BH282" s="77"/>
      <c r="BI282" s="77"/>
      <c r="BJ282" s="77"/>
    </row>
    <row r="283" spans="1:62" ht="14.25" customHeight="1" x14ac:dyDescent="0.45">
      <c r="A283" s="76"/>
      <c r="D283" s="80"/>
      <c r="E283" s="76"/>
      <c r="F283" s="82"/>
      <c r="G283" s="82"/>
      <c r="H283" s="78"/>
      <c r="K283" s="78"/>
      <c r="L283" s="665"/>
      <c r="M283" s="665"/>
      <c r="N283" s="665"/>
      <c r="O283" s="665"/>
      <c r="P283" s="666"/>
      <c r="Q283" s="260"/>
      <c r="R283" s="260"/>
      <c r="S283" s="666"/>
      <c r="T283" s="78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79"/>
      <c r="AI283" s="81"/>
      <c r="AJ283" s="80"/>
      <c r="AK283" s="80"/>
      <c r="AL283" s="80"/>
      <c r="AM283" s="80"/>
      <c r="AN283" s="80"/>
      <c r="AO283" s="80"/>
      <c r="AP283" s="80"/>
      <c r="AQ283" s="76"/>
      <c r="AR283" s="76"/>
      <c r="AV283" s="76"/>
      <c r="AW283" s="78"/>
      <c r="AX283" s="80"/>
      <c r="AY283" s="77"/>
      <c r="AZ283" s="77"/>
      <c r="BA283" s="77"/>
      <c r="BB283" s="77"/>
      <c r="BC283" s="77"/>
      <c r="BD283" s="77"/>
      <c r="BE283" s="77"/>
      <c r="BF283" s="77"/>
      <c r="BG283" s="77"/>
      <c r="BH283" s="77"/>
      <c r="BI283" s="77"/>
      <c r="BJ283" s="77"/>
    </row>
    <row r="284" spans="1:62" ht="14.25" customHeight="1" x14ac:dyDescent="0.45">
      <c r="A284" s="76"/>
      <c r="D284" s="80"/>
      <c r="E284" s="76"/>
      <c r="F284" s="82"/>
      <c r="G284" s="82"/>
      <c r="H284" s="78"/>
      <c r="K284" s="78"/>
      <c r="L284" s="665"/>
      <c r="M284" s="665"/>
      <c r="N284" s="665"/>
      <c r="O284" s="665"/>
      <c r="P284" s="666"/>
      <c r="Q284" s="260"/>
      <c r="R284" s="260"/>
      <c r="S284" s="666"/>
      <c r="T284" s="78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79"/>
      <c r="AI284" s="81"/>
      <c r="AJ284" s="80"/>
      <c r="AK284" s="80"/>
      <c r="AL284" s="80"/>
      <c r="AM284" s="80"/>
      <c r="AN284" s="80"/>
      <c r="AO284" s="80"/>
      <c r="AP284" s="80"/>
      <c r="AQ284" s="76"/>
      <c r="AR284" s="76"/>
      <c r="AV284" s="76"/>
      <c r="AW284" s="78"/>
      <c r="AX284" s="80"/>
      <c r="AY284" s="77"/>
      <c r="AZ284" s="77"/>
      <c r="BA284" s="77"/>
      <c r="BB284" s="77"/>
      <c r="BC284" s="77"/>
      <c r="BD284" s="77"/>
      <c r="BE284" s="77"/>
      <c r="BF284" s="77"/>
      <c r="BG284" s="77"/>
      <c r="BH284" s="77"/>
      <c r="BI284" s="77"/>
      <c r="BJ284" s="77"/>
    </row>
    <row r="285" spans="1:62" ht="14.25" customHeight="1" x14ac:dyDescent="0.45">
      <c r="A285" s="76"/>
      <c r="D285" s="80"/>
      <c r="E285" s="76"/>
      <c r="F285" s="82"/>
      <c r="G285" s="82"/>
      <c r="H285" s="78"/>
      <c r="K285" s="78"/>
      <c r="L285" s="665"/>
      <c r="M285" s="665"/>
      <c r="N285" s="665"/>
      <c r="O285" s="665"/>
      <c r="P285" s="666"/>
      <c r="Q285" s="260"/>
      <c r="R285" s="260"/>
      <c r="S285" s="666"/>
      <c r="T285" s="78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79"/>
      <c r="AI285" s="81"/>
      <c r="AJ285" s="80"/>
      <c r="AK285" s="80"/>
      <c r="AL285" s="80"/>
      <c r="AM285" s="80"/>
      <c r="AN285" s="80"/>
      <c r="AO285" s="80"/>
      <c r="AP285" s="80"/>
      <c r="AQ285" s="76"/>
      <c r="AR285" s="76"/>
      <c r="AV285" s="76"/>
      <c r="AW285" s="78"/>
      <c r="AX285" s="80"/>
      <c r="AY285" s="77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</row>
    <row r="286" spans="1:62" ht="14.25" customHeight="1" x14ac:dyDescent="0.45">
      <c r="A286" s="76"/>
      <c r="D286" s="80"/>
      <c r="E286" s="76"/>
      <c r="F286" s="82"/>
      <c r="G286" s="82"/>
      <c r="H286" s="78"/>
      <c r="K286" s="78"/>
      <c r="L286" s="665"/>
      <c r="M286" s="665"/>
      <c r="N286" s="665"/>
      <c r="O286" s="665"/>
      <c r="P286" s="666"/>
      <c r="Q286" s="260"/>
      <c r="R286" s="260"/>
      <c r="S286" s="666"/>
      <c r="T286" s="78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79"/>
      <c r="AI286" s="81"/>
      <c r="AJ286" s="80"/>
      <c r="AK286" s="80"/>
      <c r="AL286" s="80"/>
      <c r="AM286" s="80"/>
      <c r="AN286" s="80"/>
      <c r="AO286" s="80"/>
      <c r="AP286" s="80"/>
      <c r="AQ286" s="76"/>
      <c r="AR286" s="76"/>
      <c r="AV286" s="76"/>
      <c r="AW286" s="78"/>
      <c r="AX286" s="80"/>
      <c r="AY286" s="77"/>
      <c r="AZ286" s="77"/>
      <c r="BA286" s="77"/>
      <c r="BB286" s="77"/>
      <c r="BC286" s="77"/>
      <c r="BD286" s="77"/>
      <c r="BE286" s="77"/>
      <c r="BF286" s="77"/>
      <c r="BG286" s="77"/>
      <c r="BH286" s="77"/>
      <c r="BI286" s="77"/>
      <c r="BJ286" s="77"/>
    </row>
    <row r="287" spans="1:62" ht="14.25" customHeight="1" x14ac:dyDescent="0.45">
      <c r="A287" s="76"/>
      <c r="D287" s="80"/>
      <c r="E287" s="76"/>
      <c r="F287" s="82"/>
      <c r="G287" s="82"/>
      <c r="H287" s="78"/>
      <c r="K287" s="78"/>
      <c r="L287" s="665"/>
      <c r="M287" s="665"/>
      <c r="N287" s="665"/>
      <c r="O287" s="665"/>
      <c r="P287" s="666"/>
      <c r="Q287" s="260"/>
      <c r="R287" s="260"/>
      <c r="S287" s="666"/>
      <c r="T287" s="78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79"/>
      <c r="AI287" s="81"/>
      <c r="AJ287" s="80"/>
      <c r="AK287" s="80"/>
      <c r="AL287" s="80"/>
      <c r="AM287" s="80"/>
      <c r="AN287" s="80"/>
      <c r="AO287" s="80"/>
      <c r="AP287" s="80"/>
      <c r="AQ287" s="76"/>
      <c r="AR287" s="76"/>
      <c r="AV287" s="76"/>
      <c r="AW287" s="78"/>
      <c r="AX287" s="80"/>
      <c r="AY287" s="77"/>
      <c r="AZ287" s="77"/>
      <c r="BA287" s="77"/>
      <c r="BB287" s="77"/>
      <c r="BC287" s="77"/>
      <c r="BD287" s="77"/>
      <c r="BE287" s="77"/>
      <c r="BF287" s="77"/>
      <c r="BG287" s="77"/>
      <c r="BH287" s="77"/>
      <c r="BI287" s="77"/>
      <c r="BJ287" s="77"/>
    </row>
    <row r="288" spans="1:62" ht="14.25" customHeight="1" x14ac:dyDescent="0.45">
      <c r="A288" s="76"/>
      <c r="D288" s="80"/>
      <c r="E288" s="76"/>
      <c r="F288" s="82"/>
      <c r="G288" s="82"/>
      <c r="H288" s="78"/>
      <c r="K288" s="78"/>
      <c r="L288" s="665"/>
      <c r="M288" s="665"/>
      <c r="N288" s="665"/>
      <c r="O288" s="665"/>
      <c r="P288" s="666"/>
      <c r="Q288" s="260"/>
      <c r="R288" s="260"/>
      <c r="S288" s="666"/>
      <c r="T288" s="78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79"/>
      <c r="AI288" s="81"/>
      <c r="AJ288" s="80"/>
      <c r="AK288" s="80"/>
      <c r="AL288" s="80"/>
      <c r="AM288" s="80"/>
      <c r="AN288" s="80"/>
      <c r="AO288" s="80"/>
      <c r="AP288" s="80"/>
      <c r="AQ288" s="76"/>
      <c r="AR288" s="76"/>
      <c r="AV288" s="76"/>
      <c r="AW288" s="78"/>
      <c r="AX288" s="80"/>
      <c r="AY288" s="77"/>
      <c r="AZ288" s="77"/>
      <c r="BA288" s="77"/>
      <c r="BB288" s="77"/>
      <c r="BC288" s="77"/>
      <c r="BD288" s="77"/>
      <c r="BE288" s="77"/>
      <c r="BF288" s="77"/>
      <c r="BG288" s="77"/>
      <c r="BH288" s="77"/>
      <c r="BI288" s="77"/>
      <c r="BJ288" s="77"/>
    </row>
    <row r="289" spans="1:62" ht="14.25" customHeight="1" x14ac:dyDescent="0.45">
      <c r="A289" s="76"/>
      <c r="D289" s="80"/>
      <c r="E289" s="76"/>
      <c r="F289" s="82"/>
      <c r="G289" s="82"/>
      <c r="H289" s="78"/>
      <c r="K289" s="78"/>
      <c r="L289" s="665"/>
      <c r="M289" s="665"/>
      <c r="N289" s="665"/>
      <c r="O289" s="665"/>
      <c r="P289" s="666"/>
      <c r="Q289" s="260"/>
      <c r="R289" s="260"/>
      <c r="S289" s="666"/>
      <c r="T289" s="78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79"/>
      <c r="AI289" s="81"/>
      <c r="AJ289" s="80"/>
      <c r="AK289" s="80"/>
      <c r="AL289" s="80"/>
      <c r="AM289" s="80"/>
      <c r="AN289" s="80"/>
      <c r="AO289" s="80"/>
      <c r="AP289" s="80"/>
      <c r="AQ289" s="76"/>
      <c r="AR289" s="76"/>
      <c r="AV289" s="76"/>
      <c r="AW289" s="78"/>
      <c r="AX289" s="80"/>
      <c r="AY289" s="77"/>
      <c r="AZ289" s="77"/>
      <c r="BA289" s="77"/>
      <c r="BB289" s="77"/>
      <c r="BC289" s="77"/>
      <c r="BD289" s="77"/>
      <c r="BE289" s="77"/>
      <c r="BF289" s="77"/>
      <c r="BG289" s="77"/>
      <c r="BH289" s="77"/>
      <c r="BI289" s="77"/>
      <c r="BJ289" s="77"/>
    </row>
    <row r="290" spans="1:62" ht="14.25" customHeight="1" x14ac:dyDescent="0.45">
      <c r="A290" s="76"/>
      <c r="D290" s="80"/>
      <c r="E290" s="76"/>
      <c r="F290" s="82"/>
      <c r="G290" s="82"/>
      <c r="H290" s="78"/>
      <c r="K290" s="78"/>
      <c r="L290" s="665"/>
      <c r="M290" s="665"/>
      <c r="N290" s="665"/>
      <c r="O290" s="665"/>
      <c r="P290" s="666"/>
      <c r="Q290" s="260"/>
      <c r="R290" s="260"/>
      <c r="S290" s="666"/>
      <c r="T290" s="78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79"/>
      <c r="AI290" s="81"/>
      <c r="AJ290" s="80"/>
      <c r="AK290" s="80"/>
      <c r="AL290" s="80"/>
      <c r="AM290" s="80"/>
      <c r="AN290" s="80"/>
      <c r="AO290" s="80"/>
      <c r="AP290" s="80"/>
      <c r="AQ290" s="76"/>
      <c r="AR290" s="76"/>
      <c r="AV290" s="76"/>
      <c r="AW290" s="78"/>
      <c r="AX290" s="80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</row>
    <row r="291" spans="1:62" ht="14.25" customHeight="1" x14ac:dyDescent="0.45">
      <c r="A291" s="76"/>
      <c r="D291" s="80"/>
      <c r="E291" s="76"/>
      <c r="F291" s="82"/>
      <c r="G291" s="82"/>
      <c r="H291" s="78"/>
      <c r="K291" s="78"/>
      <c r="L291" s="665"/>
      <c r="M291" s="665"/>
      <c r="N291" s="665"/>
      <c r="O291" s="665"/>
      <c r="P291" s="666"/>
      <c r="Q291" s="260"/>
      <c r="R291" s="260"/>
      <c r="S291" s="666"/>
      <c r="T291" s="78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79"/>
      <c r="AI291" s="81"/>
      <c r="AJ291" s="80"/>
      <c r="AK291" s="80"/>
      <c r="AL291" s="80"/>
      <c r="AM291" s="80"/>
      <c r="AN291" s="80"/>
      <c r="AO291" s="80"/>
      <c r="AP291" s="80"/>
      <c r="AQ291" s="76"/>
      <c r="AR291" s="76"/>
      <c r="AV291" s="76"/>
      <c r="AW291" s="78"/>
      <c r="AX291" s="80"/>
      <c r="AY291" s="77"/>
      <c r="AZ291" s="77"/>
      <c r="BA291" s="77"/>
      <c r="BB291" s="77"/>
      <c r="BC291" s="77"/>
      <c r="BD291" s="77"/>
      <c r="BE291" s="77"/>
      <c r="BF291" s="77"/>
      <c r="BG291" s="77"/>
      <c r="BH291" s="77"/>
      <c r="BI291" s="77"/>
      <c r="BJ291" s="77"/>
    </row>
    <row r="292" spans="1:62" ht="14.25" customHeight="1" x14ac:dyDescent="0.45">
      <c r="A292" s="76"/>
      <c r="D292" s="80"/>
      <c r="E292" s="76"/>
      <c r="F292" s="82"/>
      <c r="G292" s="82"/>
      <c r="H292" s="78"/>
      <c r="K292" s="78"/>
      <c r="L292" s="665"/>
      <c r="M292" s="665"/>
      <c r="N292" s="665"/>
      <c r="O292" s="665"/>
      <c r="P292" s="666"/>
      <c r="Q292" s="260"/>
      <c r="R292" s="260"/>
      <c r="S292" s="666"/>
      <c r="T292" s="78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79"/>
      <c r="AI292" s="81"/>
      <c r="AJ292" s="80"/>
      <c r="AK292" s="80"/>
      <c r="AL292" s="80"/>
      <c r="AM292" s="80"/>
      <c r="AN292" s="80"/>
      <c r="AO292" s="80"/>
      <c r="AP292" s="80"/>
      <c r="AQ292" s="76"/>
      <c r="AR292" s="76"/>
      <c r="AV292" s="76"/>
      <c r="AW292" s="78"/>
      <c r="AX292" s="80"/>
      <c r="AY292" s="77"/>
      <c r="AZ292" s="77"/>
      <c r="BA292" s="77"/>
      <c r="BB292" s="77"/>
      <c r="BC292" s="77"/>
      <c r="BD292" s="77"/>
      <c r="BE292" s="77"/>
      <c r="BF292" s="77"/>
      <c r="BG292" s="77"/>
      <c r="BH292" s="77"/>
      <c r="BI292" s="77"/>
      <c r="BJ292" s="77"/>
    </row>
    <row r="293" spans="1:62" ht="14.25" customHeight="1" x14ac:dyDescent="0.45">
      <c r="A293" s="76"/>
      <c r="D293" s="80"/>
      <c r="E293" s="76"/>
      <c r="F293" s="82"/>
      <c r="G293" s="82"/>
      <c r="H293" s="78"/>
      <c r="K293" s="78"/>
      <c r="L293" s="665"/>
      <c r="M293" s="665"/>
      <c r="N293" s="665"/>
      <c r="O293" s="665"/>
      <c r="P293" s="666"/>
      <c r="Q293" s="260"/>
      <c r="R293" s="260"/>
      <c r="S293" s="666"/>
      <c r="T293" s="78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79"/>
      <c r="AI293" s="81"/>
      <c r="AJ293" s="80"/>
      <c r="AK293" s="80"/>
      <c r="AL293" s="80"/>
      <c r="AM293" s="80"/>
      <c r="AN293" s="80"/>
      <c r="AO293" s="80"/>
      <c r="AP293" s="80"/>
      <c r="AQ293" s="76"/>
      <c r="AR293" s="76"/>
      <c r="AV293" s="76"/>
      <c r="AW293" s="78"/>
      <c r="AX293" s="80"/>
      <c r="AY293" s="77"/>
      <c r="AZ293" s="77"/>
      <c r="BA293" s="77"/>
      <c r="BB293" s="77"/>
      <c r="BC293" s="77"/>
      <c r="BD293" s="77"/>
      <c r="BE293" s="77"/>
      <c r="BF293" s="77"/>
      <c r="BG293" s="77"/>
      <c r="BH293" s="77"/>
      <c r="BI293" s="77"/>
      <c r="BJ293" s="77"/>
    </row>
    <row r="294" spans="1:62" ht="14.25" customHeight="1" x14ac:dyDescent="0.45">
      <c r="A294" s="76"/>
      <c r="D294" s="80"/>
      <c r="E294" s="76"/>
      <c r="F294" s="82"/>
      <c r="G294" s="82"/>
      <c r="H294" s="78"/>
      <c r="K294" s="78"/>
      <c r="L294" s="665"/>
      <c r="M294" s="665"/>
      <c r="N294" s="665"/>
      <c r="O294" s="665"/>
      <c r="P294" s="666"/>
      <c r="Q294" s="260"/>
      <c r="R294" s="260"/>
      <c r="S294" s="666"/>
      <c r="T294" s="78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79"/>
      <c r="AI294" s="81"/>
      <c r="AJ294" s="80"/>
      <c r="AK294" s="80"/>
      <c r="AL294" s="80"/>
      <c r="AM294" s="80"/>
      <c r="AN294" s="80"/>
      <c r="AO294" s="80"/>
      <c r="AP294" s="80"/>
      <c r="AQ294" s="76"/>
      <c r="AR294" s="76"/>
      <c r="AV294" s="76"/>
      <c r="AW294" s="78"/>
      <c r="AX294" s="80"/>
      <c r="AY294" s="77"/>
      <c r="AZ294" s="77"/>
      <c r="BA294" s="77"/>
      <c r="BB294" s="77"/>
      <c r="BC294" s="77"/>
      <c r="BD294" s="77"/>
      <c r="BE294" s="77"/>
      <c r="BF294" s="77"/>
      <c r="BG294" s="77"/>
      <c r="BH294" s="77"/>
      <c r="BI294" s="77"/>
      <c r="BJ294" s="77"/>
    </row>
    <row r="295" spans="1:62" ht="14.25" customHeight="1" x14ac:dyDescent="0.45">
      <c r="A295" s="76"/>
      <c r="D295" s="80"/>
      <c r="E295" s="76"/>
      <c r="F295" s="82"/>
      <c r="G295" s="82"/>
      <c r="H295" s="78"/>
      <c r="K295" s="78"/>
      <c r="L295" s="665"/>
      <c r="M295" s="665"/>
      <c r="N295" s="665"/>
      <c r="O295" s="665"/>
      <c r="P295" s="666"/>
      <c r="Q295" s="260"/>
      <c r="R295" s="260"/>
      <c r="S295" s="666"/>
      <c r="T295" s="78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79"/>
      <c r="AI295" s="81"/>
      <c r="AJ295" s="80"/>
      <c r="AK295" s="80"/>
      <c r="AL295" s="80"/>
      <c r="AM295" s="80"/>
      <c r="AN295" s="80"/>
      <c r="AO295" s="80"/>
      <c r="AP295" s="80"/>
      <c r="AQ295" s="76"/>
      <c r="AR295" s="76"/>
      <c r="AV295" s="76"/>
      <c r="AW295" s="78"/>
      <c r="AX295" s="80"/>
      <c r="AY295" s="77"/>
      <c r="AZ295" s="77"/>
      <c r="BA295" s="77"/>
      <c r="BB295" s="77"/>
      <c r="BC295" s="77"/>
      <c r="BD295" s="77"/>
      <c r="BE295" s="77"/>
      <c r="BF295" s="77"/>
      <c r="BG295" s="77"/>
      <c r="BH295" s="77"/>
      <c r="BI295" s="77"/>
      <c r="BJ295" s="77"/>
    </row>
    <row r="296" spans="1:62" ht="14.25" customHeight="1" x14ac:dyDescent="0.45">
      <c r="A296" s="76"/>
      <c r="D296" s="80"/>
      <c r="E296" s="76"/>
      <c r="F296" s="82"/>
      <c r="G296" s="82"/>
      <c r="H296" s="78"/>
      <c r="K296" s="78"/>
      <c r="L296" s="665"/>
      <c r="M296" s="665"/>
      <c r="N296" s="665"/>
      <c r="O296" s="665"/>
      <c r="P296" s="666"/>
      <c r="Q296" s="260"/>
      <c r="R296" s="260"/>
      <c r="S296" s="666"/>
      <c r="T296" s="78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79"/>
      <c r="AI296" s="81"/>
      <c r="AJ296" s="80"/>
      <c r="AK296" s="80"/>
      <c r="AL296" s="80"/>
      <c r="AM296" s="80"/>
      <c r="AN296" s="80"/>
      <c r="AO296" s="80"/>
      <c r="AP296" s="80"/>
      <c r="AQ296" s="76"/>
      <c r="AR296" s="76"/>
      <c r="AV296" s="76"/>
      <c r="AW296" s="78"/>
      <c r="AX296" s="80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</row>
    <row r="297" spans="1:62" ht="14.25" customHeight="1" x14ac:dyDescent="0.45">
      <c r="A297" s="76"/>
      <c r="D297" s="80"/>
      <c r="E297" s="76"/>
      <c r="F297" s="82"/>
      <c r="G297" s="82"/>
      <c r="H297" s="78"/>
      <c r="K297" s="78"/>
      <c r="L297" s="665"/>
      <c r="M297" s="665"/>
      <c r="N297" s="665"/>
      <c r="O297" s="665"/>
      <c r="P297" s="666"/>
      <c r="Q297" s="260"/>
      <c r="R297" s="260"/>
      <c r="S297" s="666"/>
      <c r="T297" s="78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79"/>
      <c r="AI297" s="81"/>
      <c r="AJ297" s="80"/>
      <c r="AK297" s="80"/>
      <c r="AL297" s="80"/>
      <c r="AM297" s="80"/>
      <c r="AN297" s="80"/>
      <c r="AO297" s="80"/>
      <c r="AP297" s="80"/>
      <c r="AQ297" s="76"/>
      <c r="AR297" s="76"/>
      <c r="AV297" s="76"/>
      <c r="AW297" s="78"/>
      <c r="AX297" s="80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</row>
    <row r="298" spans="1:62" ht="14.25" customHeight="1" x14ac:dyDescent="0.45">
      <c r="A298" s="76"/>
      <c r="D298" s="80"/>
      <c r="E298" s="76"/>
      <c r="F298" s="82"/>
      <c r="G298" s="82"/>
      <c r="H298" s="78"/>
      <c r="K298" s="78"/>
      <c r="L298" s="665"/>
      <c r="M298" s="665"/>
      <c r="N298" s="665"/>
      <c r="O298" s="665"/>
      <c r="P298" s="666"/>
      <c r="Q298" s="260"/>
      <c r="R298" s="260"/>
      <c r="S298" s="666"/>
      <c r="T298" s="78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79"/>
      <c r="AI298" s="81"/>
      <c r="AJ298" s="80"/>
      <c r="AK298" s="80"/>
      <c r="AL298" s="80"/>
      <c r="AM298" s="80"/>
      <c r="AN298" s="80"/>
      <c r="AO298" s="80"/>
      <c r="AP298" s="80"/>
      <c r="AQ298" s="76"/>
      <c r="AR298" s="76"/>
      <c r="AV298" s="76"/>
      <c r="AW298" s="78"/>
      <c r="AX298" s="80"/>
      <c r="AY298" s="77"/>
      <c r="AZ298" s="77"/>
      <c r="BA298" s="77"/>
      <c r="BB298" s="77"/>
      <c r="BC298" s="77"/>
      <c r="BD298" s="77"/>
      <c r="BE298" s="77"/>
      <c r="BF298" s="77"/>
      <c r="BG298" s="77"/>
      <c r="BH298" s="77"/>
      <c r="BI298" s="77"/>
      <c r="BJ298" s="77"/>
    </row>
    <row r="299" spans="1:62" ht="14.25" customHeight="1" x14ac:dyDescent="0.45">
      <c r="A299" s="76"/>
      <c r="D299" s="80"/>
      <c r="E299" s="76"/>
      <c r="F299" s="82"/>
      <c r="G299" s="82"/>
      <c r="H299" s="78"/>
      <c r="K299" s="78"/>
      <c r="L299" s="665"/>
      <c r="M299" s="665"/>
      <c r="N299" s="665"/>
      <c r="O299" s="665"/>
      <c r="P299" s="666"/>
      <c r="Q299" s="260"/>
      <c r="R299" s="260"/>
      <c r="S299" s="666"/>
      <c r="T299" s="78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79"/>
      <c r="AI299" s="81"/>
      <c r="AJ299" s="80"/>
      <c r="AK299" s="80"/>
      <c r="AL299" s="80"/>
      <c r="AM299" s="80"/>
      <c r="AN299" s="80"/>
      <c r="AO299" s="80"/>
      <c r="AP299" s="80"/>
      <c r="AQ299" s="76"/>
      <c r="AR299" s="76"/>
      <c r="AV299" s="76"/>
      <c r="AW299" s="78"/>
      <c r="AX299" s="80"/>
      <c r="AY299" s="77"/>
      <c r="AZ299" s="77"/>
      <c r="BA299" s="77"/>
      <c r="BB299" s="77"/>
      <c r="BC299" s="77"/>
      <c r="BD299" s="77"/>
      <c r="BE299" s="77"/>
      <c r="BF299" s="77"/>
      <c r="BG299" s="77"/>
      <c r="BH299" s="77"/>
      <c r="BI299" s="77"/>
      <c r="BJ299" s="77"/>
    </row>
    <row r="300" spans="1:62" ht="14.25" customHeight="1" x14ac:dyDescent="0.45">
      <c r="A300" s="76"/>
      <c r="D300" s="80"/>
      <c r="E300" s="76"/>
      <c r="F300" s="82"/>
      <c r="G300" s="82"/>
      <c r="H300" s="78"/>
      <c r="K300" s="78"/>
      <c r="L300" s="665"/>
      <c r="M300" s="665"/>
      <c r="N300" s="665"/>
      <c r="O300" s="665"/>
      <c r="P300" s="666"/>
      <c r="Q300" s="260"/>
      <c r="R300" s="260"/>
      <c r="S300" s="666"/>
      <c r="T300" s="78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79"/>
      <c r="AI300" s="81"/>
      <c r="AJ300" s="80"/>
      <c r="AK300" s="80"/>
      <c r="AL300" s="80"/>
      <c r="AM300" s="80"/>
      <c r="AN300" s="80"/>
      <c r="AO300" s="80"/>
      <c r="AP300" s="80"/>
      <c r="AQ300" s="76"/>
      <c r="AR300" s="76"/>
      <c r="AV300" s="76"/>
      <c r="AW300" s="78"/>
      <c r="AX300" s="80"/>
      <c r="AY300" s="77"/>
      <c r="AZ300" s="77"/>
      <c r="BA300" s="77"/>
      <c r="BB300" s="77"/>
      <c r="BC300" s="77"/>
      <c r="BD300" s="77"/>
      <c r="BE300" s="77"/>
      <c r="BF300" s="77"/>
      <c r="BG300" s="77"/>
      <c r="BH300" s="77"/>
      <c r="BI300" s="77"/>
      <c r="BJ300" s="77"/>
    </row>
    <row r="301" spans="1:62" ht="14.25" customHeight="1" x14ac:dyDescent="0.45">
      <c r="A301" s="76"/>
      <c r="D301" s="80"/>
      <c r="E301" s="76"/>
      <c r="F301" s="82"/>
      <c r="G301" s="82"/>
      <c r="H301" s="78"/>
      <c r="K301" s="78"/>
      <c r="L301" s="665"/>
      <c r="M301" s="665"/>
      <c r="N301" s="665"/>
      <c r="O301" s="665"/>
      <c r="P301" s="666"/>
      <c r="Q301" s="260"/>
      <c r="R301" s="260"/>
      <c r="S301" s="666"/>
      <c r="T301" s="78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79"/>
      <c r="AI301" s="81"/>
      <c r="AJ301" s="80"/>
      <c r="AK301" s="80"/>
      <c r="AL301" s="80"/>
      <c r="AM301" s="80"/>
      <c r="AN301" s="80"/>
      <c r="AO301" s="80"/>
      <c r="AP301" s="80"/>
      <c r="AQ301" s="76"/>
      <c r="AR301" s="76"/>
      <c r="AV301" s="76"/>
      <c r="AW301" s="78"/>
      <c r="AX301" s="80"/>
      <c r="AY301" s="77"/>
      <c r="AZ301" s="77"/>
      <c r="BA301" s="77"/>
      <c r="BB301" s="77"/>
      <c r="BC301" s="77"/>
      <c r="BD301" s="77"/>
      <c r="BE301" s="77"/>
      <c r="BF301" s="77"/>
      <c r="BG301" s="77"/>
      <c r="BH301" s="77"/>
      <c r="BI301" s="77"/>
      <c r="BJ301" s="77"/>
    </row>
    <row r="302" spans="1:62" ht="14.25" customHeight="1" x14ac:dyDescent="0.45">
      <c r="A302" s="76"/>
      <c r="D302" s="80"/>
      <c r="E302" s="76"/>
      <c r="F302" s="82"/>
      <c r="G302" s="82"/>
      <c r="H302" s="78"/>
      <c r="K302" s="78"/>
      <c r="L302" s="665"/>
      <c r="M302" s="665"/>
      <c r="N302" s="665"/>
      <c r="O302" s="665"/>
      <c r="P302" s="666"/>
      <c r="Q302" s="260"/>
      <c r="R302" s="260"/>
      <c r="S302" s="666"/>
      <c r="T302" s="78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79"/>
      <c r="AI302" s="81"/>
      <c r="AJ302" s="80"/>
      <c r="AK302" s="80"/>
      <c r="AL302" s="80"/>
      <c r="AM302" s="80"/>
      <c r="AN302" s="80"/>
      <c r="AO302" s="80"/>
      <c r="AP302" s="80"/>
      <c r="AQ302" s="76"/>
      <c r="AR302" s="76"/>
      <c r="AV302" s="76"/>
      <c r="AW302" s="78"/>
      <c r="AX302" s="80"/>
      <c r="AY302" s="77"/>
      <c r="AZ302" s="77"/>
      <c r="BA302" s="77"/>
      <c r="BB302" s="77"/>
      <c r="BC302" s="77"/>
      <c r="BD302" s="77"/>
      <c r="BE302" s="77"/>
      <c r="BF302" s="77"/>
      <c r="BG302" s="77"/>
      <c r="BH302" s="77"/>
      <c r="BI302" s="77"/>
      <c r="BJ302" s="77"/>
    </row>
    <row r="303" spans="1:62" ht="14.25" customHeight="1" x14ac:dyDescent="0.45">
      <c r="A303" s="76"/>
      <c r="D303" s="80"/>
      <c r="E303" s="76"/>
      <c r="F303" s="82"/>
      <c r="G303" s="82"/>
      <c r="H303" s="78"/>
      <c r="K303" s="78"/>
      <c r="L303" s="665"/>
      <c r="M303" s="665"/>
      <c r="N303" s="665"/>
      <c r="O303" s="665"/>
      <c r="P303" s="666"/>
      <c r="Q303" s="260"/>
      <c r="R303" s="260"/>
      <c r="S303" s="666"/>
      <c r="T303" s="78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79"/>
      <c r="AI303" s="81"/>
      <c r="AJ303" s="80"/>
      <c r="AK303" s="80"/>
      <c r="AL303" s="80"/>
      <c r="AM303" s="80"/>
      <c r="AN303" s="80"/>
      <c r="AO303" s="80"/>
      <c r="AP303" s="80"/>
      <c r="AQ303" s="76"/>
      <c r="AR303" s="76"/>
      <c r="AV303" s="76"/>
      <c r="AW303" s="78"/>
      <c r="AX303" s="80"/>
      <c r="AY303" s="77"/>
      <c r="AZ303" s="77"/>
      <c r="BA303" s="77"/>
      <c r="BB303" s="77"/>
      <c r="BC303" s="77"/>
      <c r="BD303" s="77"/>
      <c r="BE303" s="77"/>
      <c r="BF303" s="77"/>
      <c r="BG303" s="77"/>
      <c r="BH303" s="77"/>
      <c r="BI303" s="77"/>
      <c r="BJ303" s="77"/>
    </row>
    <row r="304" spans="1:62" ht="14.25" customHeight="1" x14ac:dyDescent="0.45">
      <c r="A304" s="76"/>
      <c r="D304" s="80"/>
      <c r="E304" s="76"/>
      <c r="F304" s="82"/>
      <c r="G304" s="82"/>
      <c r="H304" s="78"/>
      <c r="K304" s="78"/>
      <c r="L304" s="665"/>
      <c r="M304" s="665"/>
      <c r="N304" s="665"/>
      <c r="O304" s="665"/>
      <c r="P304" s="666"/>
      <c r="Q304" s="260"/>
      <c r="R304" s="260"/>
      <c r="S304" s="666"/>
      <c r="T304" s="78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79"/>
      <c r="AI304" s="81"/>
      <c r="AJ304" s="80"/>
      <c r="AK304" s="80"/>
      <c r="AL304" s="80"/>
      <c r="AM304" s="80"/>
      <c r="AN304" s="80"/>
      <c r="AO304" s="80"/>
      <c r="AP304" s="80"/>
      <c r="AQ304" s="76"/>
      <c r="AR304" s="76"/>
      <c r="AV304" s="76"/>
      <c r="AW304" s="78"/>
      <c r="AX304" s="80"/>
      <c r="AY304" s="77"/>
      <c r="AZ304" s="77"/>
      <c r="BA304" s="77"/>
      <c r="BB304" s="77"/>
      <c r="BC304" s="77"/>
      <c r="BD304" s="77"/>
      <c r="BE304" s="77"/>
      <c r="BF304" s="77"/>
      <c r="BG304" s="77"/>
      <c r="BH304" s="77"/>
      <c r="BI304" s="77"/>
      <c r="BJ304" s="77"/>
    </row>
    <row r="305" spans="1:62" ht="14.25" customHeight="1" x14ac:dyDescent="0.45">
      <c r="A305" s="76"/>
      <c r="D305" s="80"/>
      <c r="E305" s="76"/>
      <c r="F305" s="82"/>
      <c r="G305" s="82"/>
      <c r="H305" s="78"/>
      <c r="K305" s="78"/>
      <c r="L305" s="665"/>
      <c r="M305" s="665"/>
      <c r="N305" s="665"/>
      <c r="O305" s="665"/>
      <c r="P305" s="666"/>
      <c r="Q305" s="260"/>
      <c r="R305" s="260"/>
      <c r="S305" s="666"/>
      <c r="T305" s="78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79"/>
      <c r="AI305" s="81"/>
      <c r="AJ305" s="80"/>
      <c r="AK305" s="80"/>
      <c r="AL305" s="80"/>
      <c r="AM305" s="80"/>
      <c r="AN305" s="80"/>
      <c r="AO305" s="80"/>
      <c r="AP305" s="80"/>
      <c r="AQ305" s="76"/>
      <c r="AR305" s="76"/>
      <c r="AV305" s="76"/>
      <c r="AW305" s="78"/>
      <c r="AX305" s="80"/>
      <c r="AY305" s="77"/>
      <c r="AZ305" s="77"/>
      <c r="BA305" s="77"/>
      <c r="BB305" s="77"/>
      <c r="BC305" s="77"/>
      <c r="BD305" s="77"/>
      <c r="BE305" s="77"/>
      <c r="BF305" s="77"/>
      <c r="BG305" s="77"/>
      <c r="BH305" s="77"/>
      <c r="BI305" s="77"/>
      <c r="BJ305" s="77"/>
    </row>
    <row r="306" spans="1:62" ht="14.25" customHeight="1" x14ac:dyDescent="0.45">
      <c r="A306" s="76"/>
      <c r="D306" s="80"/>
      <c r="E306" s="76"/>
      <c r="F306" s="82"/>
      <c r="G306" s="82"/>
      <c r="H306" s="78"/>
      <c r="K306" s="78"/>
      <c r="L306" s="665"/>
      <c r="M306" s="665"/>
      <c r="N306" s="665"/>
      <c r="O306" s="665"/>
      <c r="P306" s="666"/>
      <c r="Q306" s="260"/>
      <c r="R306" s="260"/>
      <c r="S306" s="666"/>
      <c r="T306" s="78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79"/>
      <c r="AI306" s="81"/>
      <c r="AJ306" s="80"/>
      <c r="AK306" s="80"/>
      <c r="AL306" s="80"/>
      <c r="AM306" s="80"/>
      <c r="AN306" s="80"/>
      <c r="AO306" s="80"/>
      <c r="AP306" s="80"/>
      <c r="AQ306" s="76"/>
      <c r="AR306" s="76"/>
      <c r="AV306" s="76"/>
      <c r="AW306" s="78"/>
      <c r="AX306" s="80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</row>
    <row r="307" spans="1:62" ht="14.25" customHeight="1" x14ac:dyDescent="0.45">
      <c r="A307" s="76"/>
      <c r="D307" s="80"/>
      <c r="E307" s="76"/>
      <c r="F307" s="82"/>
      <c r="G307" s="82"/>
      <c r="H307" s="78"/>
      <c r="K307" s="78"/>
      <c r="L307" s="665"/>
      <c r="M307" s="665"/>
      <c r="N307" s="665"/>
      <c r="O307" s="665"/>
      <c r="P307" s="666"/>
      <c r="Q307" s="260"/>
      <c r="R307" s="260"/>
      <c r="S307" s="666"/>
      <c r="T307" s="78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79"/>
      <c r="AI307" s="81"/>
      <c r="AJ307" s="80"/>
      <c r="AK307" s="80"/>
      <c r="AL307" s="80"/>
      <c r="AM307" s="80"/>
      <c r="AN307" s="80"/>
      <c r="AO307" s="80"/>
      <c r="AP307" s="80"/>
      <c r="AQ307" s="76"/>
      <c r="AR307" s="76"/>
      <c r="AV307" s="76"/>
      <c r="AW307" s="78"/>
      <c r="AX307" s="80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</row>
    <row r="308" spans="1:62" ht="14.25" customHeight="1" x14ac:dyDescent="0.45">
      <c r="A308" s="76"/>
      <c r="D308" s="80"/>
      <c r="E308" s="76"/>
      <c r="F308" s="82"/>
      <c r="G308" s="82"/>
      <c r="H308" s="78"/>
      <c r="K308" s="78"/>
      <c r="L308" s="665"/>
      <c r="M308" s="665"/>
      <c r="N308" s="665"/>
      <c r="O308" s="665"/>
      <c r="P308" s="666"/>
      <c r="Q308" s="260"/>
      <c r="R308" s="260"/>
      <c r="S308" s="666"/>
      <c r="T308" s="78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79"/>
      <c r="AI308" s="81"/>
      <c r="AJ308" s="80"/>
      <c r="AK308" s="80"/>
      <c r="AL308" s="80"/>
      <c r="AM308" s="80"/>
      <c r="AN308" s="80"/>
      <c r="AO308" s="80"/>
      <c r="AP308" s="80"/>
      <c r="AQ308" s="76"/>
      <c r="AR308" s="76"/>
      <c r="AV308" s="76"/>
      <c r="AW308" s="78"/>
      <c r="AX308" s="80"/>
      <c r="AY308" s="77"/>
      <c r="AZ308" s="77"/>
      <c r="BA308" s="77"/>
      <c r="BB308" s="77"/>
      <c r="BC308" s="77"/>
      <c r="BD308" s="77"/>
      <c r="BE308" s="77"/>
      <c r="BF308" s="77"/>
      <c r="BG308" s="77"/>
      <c r="BH308" s="77"/>
      <c r="BI308" s="77"/>
      <c r="BJ308" s="77"/>
    </row>
    <row r="309" spans="1:62" ht="14.25" customHeight="1" x14ac:dyDescent="0.45">
      <c r="A309" s="76"/>
      <c r="D309" s="80"/>
      <c r="E309" s="76"/>
      <c r="F309" s="82"/>
      <c r="G309" s="82"/>
      <c r="H309" s="78"/>
      <c r="K309" s="78"/>
      <c r="L309" s="665"/>
      <c r="M309" s="665"/>
      <c r="N309" s="665"/>
      <c r="O309" s="665"/>
      <c r="P309" s="666"/>
      <c r="Q309" s="260"/>
      <c r="R309" s="260"/>
      <c r="S309" s="666"/>
      <c r="T309" s="78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79"/>
      <c r="AI309" s="81"/>
      <c r="AJ309" s="80"/>
      <c r="AK309" s="80"/>
      <c r="AL309" s="80"/>
      <c r="AM309" s="80"/>
      <c r="AN309" s="80"/>
      <c r="AO309" s="80"/>
      <c r="AP309" s="80"/>
      <c r="AQ309" s="76"/>
      <c r="AR309" s="76"/>
      <c r="AV309" s="76"/>
      <c r="AW309" s="78"/>
      <c r="AX309" s="80"/>
      <c r="AY309" s="77"/>
      <c r="AZ309" s="77"/>
      <c r="BA309" s="77"/>
      <c r="BB309" s="77"/>
      <c r="BC309" s="77"/>
      <c r="BD309" s="77"/>
      <c r="BE309" s="77"/>
      <c r="BF309" s="77"/>
      <c r="BG309" s="77"/>
      <c r="BH309" s="77"/>
      <c r="BI309" s="77"/>
      <c r="BJ309" s="77"/>
    </row>
    <row r="310" spans="1:62" ht="14.25" customHeight="1" x14ac:dyDescent="0.45">
      <c r="A310" s="76"/>
      <c r="D310" s="80"/>
      <c r="E310" s="76"/>
      <c r="F310" s="82"/>
      <c r="G310" s="82"/>
      <c r="H310" s="78"/>
      <c r="K310" s="78"/>
      <c r="L310" s="665"/>
      <c r="M310" s="665"/>
      <c r="N310" s="665"/>
      <c r="O310" s="665"/>
      <c r="P310" s="666"/>
      <c r="Q310" s="260"/>
      <c r="R310" s="260"/>
      <c r="S310" s="666"/>
      <c r="T310" s="78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79"/>
      <c r="AI310" s="81"/>
      <c r="AJ310" s="80"/>
      <c r="AK310" s="80"/>
      <c r="AL310" s="80"/>
      <c r="AM310" s="80"/>
      <c r="AN310" s="80"/>
      <c r="AO310" s="80"/>
      <c r="AP310" s="80"/>
      <c r="AQ310" s="76"/>
      <c r="AR310" s="76"/>
      <c r="AV310" s="76"/>
      <c r="AW310" s="78"/>
      <c r="AX310" s="80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</row>
    <row r="311" spans="1:62" ht="14.25" customHeight="1" x14ac:dyDescent="0.45">
      <c r="A311" s="76"/>
      <c r="D311" s="80"/>
      <c r="E311" s="76"/>
      <c r="F311" s="82"/>
      <c r="G311" s="82"/>
      <c r="H311" s="78"/>
      <c r="K311" s="78"/>
      <c r="L311" s="665"/>
      <c r="M311" s="665"/>
      <c r="N311" s="665"/>
      <c r="O311" s="665"/>
      <c r="P311" s="666"/>
      <c r="Q311" s="260"/>
      <c r="R311" s="260"/>
      <c r="S311" s="666"/>
      <c r="T311" s="78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79"/>
      <c r="AI311" s="81"/>
      <c r="AJ311" s="80"/>
      <c r="AK311" s="80"/>
      <c r="AL311" s="80"/>
      <c r="AM311" s="80"/>
      <c r="AN311" s="80"/>
      <c r="AO311" s="80"/>
      <c r="AP311" s="80"/>
      <c r="AQ311" s="76"/>
      <c r="AR311" s="76"/>
      <c r="AV311" s="76"/>
      <c r="AW311" s="78"/>
      <c r="AX311" s="80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</row>
    <row r="312" spans="1:62" ht="14.25" customHeight="1" x14ac:dyDescent="0.45">
      <c r="A312" s="76"/>
      <c r="D312" s="80"/>
      <c r="E312" s="76"/>
      <c r="F312" s="82"/>
      <c r="G312" s="82"/>
      <c r="H312" s="78"/>
      <c r="K312" s="78"/>
      <c r="L312" s="665"/>
      <c r="M312" s="665"/>
      <c r="N312" s="665"/>
      <c r="O312" s="665"/>
      <c r="P312" s="666"/>
      <c r="Q312" s="260"/>
      <c r="R312" s="260"/>
      <c r="S312" s="666"/>
      <c r="T312" s="78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79"/>
      <c r="AI312" s="81"/>
      <c r="AJ312" s="80"/>
      <c r="AK312" s="80"/>
      <c r="AL312" s="80"/>
      <c r="AM312" s="80"/>
      <c r="AN312" s="80"/>
      <c r="AO312" s="80"/>
      <c r="AP312" s="80"/>
      <c r="AQ312" s="76"/>
      <c r="AR312" s="76"/>
      <c r="AV312" s="76"/>
      <c r="AW312" s="78"/>
      <c r="AX312" s="80"/>
      <c r="AY312" s="77"/>
      <c r="AZ312" s="77"/>
      <c r="BA312" s="77"/>
      <c r="BB312" s="77"/>
      <c r="BC312" s="77"/>
      <c r="BD312" s="77"/>
      <c r="BE312" s="77"/>
      <c r="BF312" s="77"/>
      <c r="BG312" s="77"/>
      <c r="BH312" s="77"/>
      <c r="BI312" s="77"/>
      <c r="BJ312" s="77"/>
    </row>
    <row r="313" spans="1:62" ht="14.25" customHeight="1" x14ac:dyDescent="0.45">
      <c r="A313" s="76"/>
      <c r="D313" s="80"/>
      <c r="E313" s="76"/>
      <c r="F313" s="82"/>
      <c r="G313" s="82"/>
      <c r="H313" s="78"/>
      <c r="K313" s="78"/>
      <c r="L313" s="665"/>
      <c r="M313" s="665"/>
      <c r="N313" s="665"/>
      <c r="O313" s="665"/>
      <c r="P313" s="666"/>
      <c r="Q313" s="260"/>
      <c r="R313" s="260"/>
      <c r="S313" s="666"/>
      <c r="T313" s="78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79"/>
      <c r="AI313" s="81"/>
      <c r="AJ313" s="80"/>
      <c r="AK313" s="80"/>
      <c r="AL313" s="80"/>
      <c r="AM313" s="80"/>
      <c r="AN313" s="80"/>
      <c r="AO313" s="80"/>
      <c r="AP313" s="80"/>
      <c r="AQ313" s="76"/>
      <c r="AR313" s="76"/>
      <c r="AV313" s="76"/>
      <c r="AW313" s="78"/>
      <c r="AX313" s="80"/>
      <c r="AY313" s="77"/>
      <c r="AZ313" s="77"/>
      <c r="BA313" s="77"/>
      <c r="BB313" s="77"/>
      <c r="BC313" s="77"/>
      <c r="BD313" s="77"/>
      <c r="BE313" s="77"/>
      <c r="BF313" s="77"/>
      <c r="BG313" s="77"/>
      <c r="BH313" s="77"/>
      <c r="BI313" s="77"/>
      <c r="BJ313" s="77"/>
    </row>
    <row r="314" spans="1:62" ht="14.25" customHeight="1" x14ac:dyDescent="0.45">
      <c r="A314" s="76"/>
      <c r="D314" s="80"/>
      <c r="E314" s="76"/>
      <c r="F314" s="82"/>
      <c r="G314" s="82"/>
      <c r="H314" s="78"/>
      <c r="K314" s="78"/>
      <c r="L314" s="665"/>
      <c r="M314" s="665"/>
      <c r="N314" s="665"/>
      <c r="O314" s="665"/>
      <c r="P314" s="666"/>
      <c r="Q314" s="260"/>
      <c r="R314" s="260"/>
      <c r="S314" s="666"/>
      <c r="T314" s="78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79"/>
      <c r="AI314" s="81"/>
      <c r="AJ314" s="80"/>
      <c r="AK314" s="80"/>
      <c r="AL314" s="80"/>
      <c r="AM314" s="80"/>
      <c r="AN314" s="80"/>
      <c r="AO314" s="80"/>
      <c r="AP314" s="80"/>
      <c r="AQ314" s="76"/>
      <c r="AR314" s="76"/>
      <c r="AV314" s="76"/>
      <c r="AW314" s="78"/>
      <c r="AX314" s="80"/>
      <c r="AY314" s="77"/>
      <c r="AZ314" s="77"/>
      <c r="BA314" s="77"/>
      <c r="BB314" s="77"/>
      <c r="BC314" s="77"/>
      <c r="BD314" s="77"/>
      <c r="BE314" s="77"/>
      <c r="BF314" s="77"/>
      <c r="BG314" s="77"/>
      <c r="BH314" s="77"/>
      <c r="BI314" s="77"/>
      <c r="BJ314" s="77"/>
    </row>
    <row r="315" spans="1:62" ht="14.25" customHeight="1" x14ac:dyDescent="0.45">
      <c r="A315" s="76"/>
      <c r="D315" s="80"/>
      <c r="E315" s="76"/>
      <c r="F315" s="82"/>
      <c r="G315" s="82"/>
      <c r="H315" s="78"/>
      <c r="K315" s="78"/>
      <c r="L315" s="665"/>
      <c r="M315" s="665"/>
      <c r="N315" s="665"/>
      <c r="O315" s="665"/>
      <c r="P315" s="666"/>
      <c r="Q315" s="260"/>
      <c r="R315" s="260"/>
      <c r="S315" s="666"/>
      <c r="T315" s="78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79"/>
      <c r="AI315" s="81"/>
      <c r="AJ315" s="80"/>
      <c r="AK315" s="80"/>
      <c r="AL315" s="80"/>
      <c r="AM315" s="80"/>
      <c r="AN315" s="80"/>
      <c r="AO315" s="80"/>
      <c r="AP315" s="80"/>
      <c r="AQ315" s="76"/>
      <c r="AR315" s="76"/>
      <c r="AV315" s="76"/>
      <c r="AW315" s="78"/>
      <c r="AX315" s="80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</row>
    <row r="316" spans="1:62" ht="14.25" customHeight="1" x14ac:dyDescent="0.45">
      <c r="A316" s="76"/>
      <c r="D316" s="80"/>
      <c r="E316" s="76"/>
      <c r="F316" s="82"/>
      <c r="G316" s="82"/>
      <c r="H316" s="78"/>
      <c r="K316" s="78"/>
      <c r="L316" s="665"/>
      <c r="M316" s="665"/>
      <c r="N316" s="665"/>
      <c r="O316" s="665"/>
      <c r="P316" s="666"/>
      <c r="Q316" s="260"/>
      <c r="R316" s="260"/>
      <c r="S316" s="666"/>
      <c r="T316" s="78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79"/>
      <c r="AI316" s="81"/>
      <c r="AJ316" s="80"/>
      <c r="AK316" s="80"/>
      <c r="AL316" s="80"/>
      <c r="AM316" s="80"/>
      <c r="AN316" s="80"/>
      <c r="AO316" s="80"/>
      <c r="AP316" s="80"/>
      <c r="AQ316" s="76"/>
      <c r="AR316" s="76"/>
      <c r="AV316" s="76"/>
      <c r="AW316" s="78"/>
      <c r="AX316" s="80"/>
      <c r="AY316" s="77"/>
      <c r="AZ316" s="77"/>
      <c r="BA316" s="77"/>
      <c r="BB316" s="77"/>
      <c r="BC316" s="77"/>
      <c r="BD316" s="77"/>
      <c r="BE316" s="77"/>
      <c r="BF316" s="77"/>
      <c r="BG316" s="77"/>
      <c r="BH316" s="77"/>
      <c r="BI316" s="77"/>
      <c r="BJ316" s="77"/>
    </row>
    <row r="317" spans="1:62" ht="14.25" customHeight="1" x14ac:dyDescent="0.45">
      <c r="A317" s="76"/>
      <c r="D317" s="80"/>
      <c r="E317" s="76"/>
      <c r="F317" s="82"/>
      <c r="G317" s="82"/>
      <c r="H317" s="78"/>
      <c r="K317" s="78"/>
      <c r="L317" s="665"/>
      <c r="M317" s="665"/>
      <c r="N317" s="665"/>
      <c r="O317" s="665"/>
      <c r="P317" s="666"/>
      <c r="Q317" s="260"/>
      <c r="R317" s="260"/>
      <c r="S317" s="666"/>
      <c r="T317" s="78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79"/>
      <c r="AI317" s="81"/>
      <c r="AJ317" s="80"/>
      <c r="AK317" s="80"/>
      <c r="AL317" s="80"/>
      <c r="AM317" s="80"/>
      <c r="AN317" s="80"/>
      <c r="AO317" s="80"/>
      <c r="AP317" s="80"/>
      <c r="AQ317" s="76"/>
      <c r="AR317" s="76"/>
      <c r="AV317" s="76"/>
      <c r="AW317" s="78"/>
      <c r="AX317" s="80"/>
      <c r="AY317" s="77"/>
      <c r="AZ317" s="77"/>
      <c r="BA317" s="77"/>
      <c r="BB317" s="77"/>
      <c r="BC317" s="77"/>
      <c r="BD317" s="77"/>
      <c r="BE317" s="77"/>
      <c r="BF317" s="77"/>
      <c r="BG317" s="77"/>
      <c r="BH317" s="77"/>
      <c r="BI317" s="77"/>
      <c r="BJ317" s="77"/>
    </row>
    <row r="318" spans="1:62" ht="14.25" customHeight="1" x14ac:dyDescent="0.45">
      <c r="A318" s="76"/>
      <c r="D318" s="80"/>
      <c r="E318" s="76"/>
      <c r="F318" s="82"/>
      <c r="G318" s="82"/>
      <c r="H318" s="78"/>
      <c r="K318" s="78"/>
      <c r="L318" s="665"/>
      <c r="M318" s="665"/>
      <c r="N318" s="665"/>
      <c r="O318" s="665"/>
      <c r="P318" s="666"/>
      <c r="Q318" s="260"/>
      <c r="R318" s="260"/>
      <c r="S318" s="666"/>
      <c r="T318" s="78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79"/>
      <c r="AI318" s="81"/>
      <c r="AJ318" s="80"/>
      <c r="AK318" s="80"/>
      <c r="AL318" s="80"/>
      <c r="AM318" s="80"/>
      <c r="AN318" s="80"/>
      <c r="AO318" s="80"/>
      <c r="AP318" s="80"/>
      <c r="AQ318" s="76"/>
      <c r="AR318" s="76"/>
      <c r="AV318" s="76"/>
      <c r="AW318" s="78"/>
      <c r="AX318" s="80"/>
      <c r="AY318" s="77"/>
      <c r="AZ318" s="77"/>
      <c r="BA318" s="77"/>
      <c r="BB318" s="77"/>
      <c r="BC318" s="77"/>
      <c r="BD318" s="77"/>
      <c r="BE318" s="77"/>
      <c r="BF318" s="77"/>
      <c r="BG318" s="77"/>
      <c r="BH318" s="77"/>
      <c r="BI318" s="77"/>
      <c r="BJ318" s="77"/>
    </row>
    <row r="319" spans="1:62" ht="14.25" customHeight="1" x14ac:dyDescent="0.45">
      <c r="A319" s="76"/>
      <c r="D319" s="80"/>
      <c r="E319" s="76"/>
      <c r="F319" s="82"/>
      <c r="G319" s="82"/>
      <c r="H319" s="78"/>
      <c r="K319" s="78"/>
      <c r="L319" s="665"/>
      <c r="M319" s="665"/>
      <c r="N319" s="665"/>
      <c r="O319" s="665"/>
      <c r="P319" s="666"/>
      <c r="Q319" s="260"/>
      <c r="R319" s="260"/>
      <c r="S319" s="666"/>
      <c r="T319" s="78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79"/>
      <c r="AI319" s="81"/>
      <c r="AJ319" s="80"/>
      <c r="AK319" s="80"/>
      <c r="AL319" s="80"/>
      <c r="AM319" s="80"/>
      <c r="AN319" s="80"/>
      <c r="AO319" s="80"/>
      <c r="AP319" s="80"/>
      <c r="AQ319" s="76"/>
      <c r="AR319" s="76"/>
      <c r="AV319" s="76"/>
      <c r="AW319" s="78"/>
      <c r="AX319" s="80"/>
      <c r="AY319" s="77"/>
      <c r="AZ319" s="77"/>
      <c r="BA319" s="77"/>
      <c r="BB319" s="77"/>
      <c r="BC319" s="77"/>
      <c r="BD319" s="77"/>
      <c r="BE319" s="77"/>
      <c r="BF319" s="77"/>
      <c r="BG319" s="77"/>
      <c r="BH319" s="77"/>
      <c r="BI319" s="77"/>
      <c r="BJ319" s="77"/>
    </row>
    <row r="320" spans="1:62" ht="14.25" customHeight="1" x14ac:dyDescent="0.45">
      <c r="A320" s="76"/>
      <c r="D320" s="80"/>
      <c r="E320" s="76"/>
      <c r="F320" s="82"/>
      <c r="G320" s="82"/>
      <c r="H320" s="78"/>
      <c r="K320" s="78"/>
      <c r="L320" s="665"/>
      <c r="M320" s="665"/>
      <c r="N320" s="665"/>
      <c r="O320" s="665"/>
      <c r="P320" s="666"/>
      <c r="Q320" s="260"/>
      <c r="R320" s="260"/>
      <c r="S320" s="666"/>
      <c r="T320" s="78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79"/>
      <c r="AI320" s="81"/>
      <c r="AJ320" s="80"/>
      <c r="AK320" s="80"/>
      <c r="AL320" s="80"/>
      <c r="AM320" s="80"/>
      <c r="AN320" s="80"/>
      <c r="AO320" s="80"/>
      <c r="AP320" s="80"/>
      <c r="AQ320" s="76"/>
      <c r="AR320" s="76"/>
      <c r="AV320" s="76"/>
      <c r="AW320" s="78"/>
      <c r="AX320" s="80"/>
      <c r="AY320" s="77"/>
      <c r="AZ320" s="77"/>
      <c r="BA320" s="77"/>
      <c r="BB320" s="77"/>
      <c r="BC320" s="77"/>
      <c r="BD320" s="77"/>
      <c r="BE320" s="77"/>
      <c r="BF320" s="77"/>
      <c r="BG320" s="77"/>
      <c r="BH320" s="77"/>
      <c r="BI320" s="77"/>
      <c r="BJ320" s="77"/>
    </row>
    <row r="321" spans="1:62" ht="14.25" customHeight="1" x14ac:dyDescent="0.45">
      <c r="A321" s="76"/>
      <c r="D321" s="80"/>
      <c r="E321" s="76"/>
      <c r="F321" s="82"/>
      <c r="G321" s="82"/>
      <c r="H321" s="78"/>
      <c r="K321" s="78"/>
      <c r="L321" s="665"/>
      <c r="M321" s="665"/>
      <c r="N321" s="665"/>
      <c r="O321" s="665"/>
      <c r="P321" s="666"/>
      <c r="Q321" s="260"/>
      <c r="R321" s="260"/>
      <c r="S321" s="666"/>
      <c r="T321" s="78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79"/>
      <c r="AI321" s="81"/>
      <c r="AJ321" s="80"/>
      <c r="AK321" s="80"/>
      <c r="AL321" s="80"/>
      <c r="AM321" s="80"/>
      <c r="AN321" s="80"/>
      <c r="AO321" s="80"/>
      <c r="AP321" s="80"/>
      <c r="AQ321" s="76"/>
      <c r="AR321" s="76"/>
      <c r="AV321" s="76"/>
      <c r="AW321" s="78"/>
      <c r="AX321" s="80"/>
      <c r="AY321" s="77"/>
      <c r="AZ321" s="77"/>
      <c r="BA321" s="77"/>
      <c r="BB321" s="77"/>
      <c r="BC321" s="77"/>
      <c r="BD321" s="77"/>
      <c r="BE321" s="77"/>
      <c r="BF321" s="77"/>
      <c r="BG321" s="77"/>
      <c r="BH321" s="77"/>
      <c r="BI321" s="77"/>
      <c r="BJ321" s="77"/>
    </row>
    <row r="322" spans="1:62" ht="14.25" customHeight="1" x14ac:dyDescent="0.45">
      <c r="A322" s="76"/>
      <c r="D322" s="80"/>
      <c r="E322" s="76"/>
      <c r="F322" s="82"/>
      <c r="G322" s="82"/>
      <c r="H322" s="78"/>
      <c r="K322" s="78"/>
      <c r="L322" s="665"/>
      <c r="M322" s="665"/>
      <c r="N322" s="665"/>
      <c r="O322" s="665"/>
      <c r="P322" s="666"/>
      <c r="Q322" s="260"/>
      <c r="R322" s="260"/>
      <c r="S322" s="666"/>
      <c r="T322" s="78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79"/>
      <c r="AI322" s="81"/>
      <c r="AJ322" s="80"/>
      <c r="AK322" s="80"/>
      <c r="AL322" s="80"/>
      <c r="AM322" s="80"/>
      <c r="AN322" s="80"/>
      <c r="AO322" s="80"/>
      <c r="AP322" s="80"/>
      <c r="AQ322" s="76"/>
      <c r="AR322" s="76"/>
      <c r="AV322" s="76"/>
      <c r="AW322" s="78"/>
      <c r="AX322" s="80"/>
      <c r="AY322" s="77"/>
      <c r="AZ322" s="77"/>
      <c r="BA322" s="77"/>
      <c r="BB322" s="77"/>
      <c r="BC322" s="77"/>
      <c r="BD322" s="77"/>
      <c r="BE322" s="77"/>
      <c r="BF322" s="77"/>
      <c r="BG322" s="77"/>
      <c r="BH322" s="77"/>
      <c r="BI322" s="77"/>
      <c r="BJ322" s="77"/>
    </row>
    <row r="323" spans="1:62" ht="14.25" customHeight="1" x14ac:dyDescent="0.45">
      <c r="A323" s="76"/>
      <c r="D323" s="80"/>
      <c r="E323" s="76"/>
      <c r="F323" s="82"/>
      <c r="G323" s="82"/>
      <c r="H323" s="78"/>
      <c r="K323" s="78"/>
      <c r="L323" s="665"/>
      <c r="M323" s="665"/>
      <c r="N323" s="665"/>
      <c r="O323" s="665"/>
      <c r="P323" s="666"/>
      <c r="Q323" s="260"/>
      <c r="R323" s="260"/>
      <c r="S323" s="666"/>
      <c r="T323" s="78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79"/>
      <c r="AI323" s="81"/>
      <c r="AJ323" s="80"/>
      <c r="AK323" s="80"/>
      <c r="AL323" s="80"/>
      <c r="AM323" s="80"/>
      <c r="AN323" s="80"/>
      <c r="AO323" s="80"/>
      <c r="AP323" s="80"/>
      <c r="AQ323" s="76"/>
      <c r="AR323" s="76"/>
      <c r="AV323" s="76"/>
      <c r="AW323" s="78"/>
      <c r="AX323" s="80"/>
      <c r="AY323" s="77"/>
      <c r="AZ323" s="77"/>
      <c r="BA323" s="77"/>
      <c r="BB323" s="77"/>
      <c r="BC323" s="77"/>
      <c r="BD323" s="77"/>
      <c r="BE323" s="77"/>
      <c r="BF323" s="77"/>
      <c r="BG323" s="77"/>
      <c r="BH323" s="77"/>
      <c r="BI323" s="77"/>
      <c r="BJ323" s="77"/>
    </row>
    <row r="324" spans="1:62" ht="14.25" customHeight="1" x14ac:dyDescent="0.45">
      <c r="A324" s="76"/>
      <c r="D324" s="80"/>
      <c r="E324" s="76"/>
      <c r="F324" s="82"/>
      <c r="G324" s="82"/>
      <c r="H324" s="78"/>
      <c r="K324" s="78"/>
      <c r="L324" s="665"/>
      <c r="M324" s="665"/>
      <c r="N324" s="665"/>
      <c r="O324" s="665"/>
      <c r="P324" s="666"/>
      <c r="Q324" s="260"/>
      <c r="R324" s="260"/>
      <c r="S324" s="666"/>
      <c r="T324" s="78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79"/>
      <c r="AI324" s="81"/>
      <c r="AJ324" s="80"/>
      <c r="AK324" s="80"/>
      <c r="AL324" s="80"/>
      <c r="AM324" s="80"/>
      <c r="AN324" s="80"/>
      <c r="AO324" s="80"/>
      <c r="AP324" s="80"/>
      <c r="AQ324" s="76"/>
      <c r="AR324" s="76"/>
      <c r="AV324" s="76"/>
      <c r="AW324" s="78"/>
      <c r="AX324" s="80"/>
      <c r="AY324" s="77"/>
      <c r="AZ324" s="77"/>
      <c r="BA324" s="77"/>
      <c r="BB324" s="77"/>
      <c r="BC324" s="77"/>
      <c r="BD324" s="77"/>
      <c r="BE324" s="77"/>
      <c r="BF324" s="77"/>
      <c r="BG324" s="77"/>
      <c r="BH324" s="77"/>
      <c r="BI324" s="77"/>
      <c r="BJ324" s="77"/>
    </row>
    <row r="325" spans="1:62" ht="14.25" customHeight="1" x14ac:dyDescent="0.45">
      <c r="A325" s="76"/>
      <c r="D325" s="80"/>
      <c r="E325" s="76"/>
      <c r="F325" s="82"/>
      <c r="G325" s="82"/>
      <c r="H325" s="78"/>
      <c r="K325" s="78"/>
      <c r="L325" s="665"/>
      <c r="M325" s="665"/>
      <c r="N325" s="665"/>
      <c r="O325" s="665"/>
      <c r="P325" s="666"/>
      <c r="Q325" s="260"/>
      <c r="R325" s="260"/>
      <c r="S325" s="666"/>
      <c r="T325" s="78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79"/>
      <c r="AI325" s="81"/>
      <c r="AJ325" s="80"/>
      <c r="AK325" s="80"/>
      <c r="AL325" s="80"/>
      <c r="AM325" s="80"/>
      <c r="AN325" s="80"/>
      <c r="AO325" s="80"/>
      <c r="AP325" s="80"/>
      <c r="AQ325" s="76"/>
      <c r="AR325" s="76"/>
      <c r="AV325" s="76"/>
      <c r="AW325" s="78"/>
      <c r="AX325" s="80"/>
      <c r="AY325" s="77"/>
      <c r="AZ325" s="77"/>
      <c r="BA325" s="77"/>
      <c r="BB325" s="77"/>
      <c r="BC325" s="77"/>
      <c r="BD325" s="77"/>
      <c r="BE325" s="77"/>
      <c r="BF325" s="77"/>
      <c r="BG325" s="77"/>
      <c r="BH325" s="77"/>
      <c r="BI325" s="77"/>
      <c r="BJ325" s="77"/>
    </row>
    <row r="326" spans="1:62" ht="14.25" customHeight="1" x14ac:dyDescent="0.45">
      <c r="A326" s="76"/>
      <c r="D326" s="80"/>
      <c r="E326" s="76"/>
      <c r="F326" s="82"/>
      <c r="G326" s="82"/>
      <c r="H326" s="78"/>
      <c r="K326" s="78"/>
      <c r="L326" s="665"/>
      <c r="M326" s="665"/>
      <c r="N326" s="665"/>
      <c r="O326" s="665"/>
      <c r="P326" s="666"/>
      <c r="Q326" s="260"/>
      <c r="R326" s="260"/>
      <c r="S326" s="666"/>
      <c r="T326" s="78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79"/>
      <c r="AI326" s="81"/>
      <c r="AJ326" s="80"/>
      <c r="AK326" s="80"/>
      <c r="AL326" s="80"/>
      <c r="AM326" s="80"/>
      <c r="AN326" s="80"/>
      <c r="AO326" s="80"/>
      <c r="AP326" s="80"/>
      <c r="AQ326" s="76"/>
      <c r="AR326" s="76"/>
      <c r="AV326" s="76"/>
      <c r="AW326" s="78"/>
      <c r="AX326" s="80"/>
      <c r="AY326" s="77"/>
      <c r="AZ326" s="77"/>
      <c r="BA326" s="77"/>
      <c r="BB326" s="77"/>
      <c r="BC326" s="77"/>
      <c r="BD326" s="77"/>
      <c r="BE326" s="77"/>
      <c r="BF326" s="77"/>
      <c r="BG326" s="77"/>
      <c r="BH326" s="77"/>
      <c r="BI326" s="77"/>
      <c r="BJ326" s="77"/>
    </row>
    <row r="327" spans="1:62" ht="14.25" customHeight="1" x14ac:dyDescent="0.45">
      <c r="A327" s="76"/>
      <c r="D327" s="80"/>
      <c r="E327" s="76"/>
      <c r="F327" s="82"/>
      <c r="G327" s="82"/>
      <c r="H327" s="78"/>
      <c r="K327" s="78"/>
      <c r="L327" s="665"/>
      <c r="M327" s="665"/>
      <c r="N327" s="665"/>
      <c r="O327" s="665"/>
      <c r="P327" s="666"/>
      <c r="Q327" s="260"/>
      <c r="R327" s="260"/>
      <c r="S327" s="666"/>
      <c r="T327" s="78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79"/>
      <c r="AI327" s="81"/>
      <c r="AJ327" s="80"/>
      <c r="AK327" s="80"/>
      <c r="AL327" s="80"/>
      <c r="AM327" s="80"/>
      <c r="AN327" s="80"/>
      <c r="AO327" s="80"/>
      <c r="AP327" s="80"/>
      <c r="AQ327" s="76"/>
      <c r="AR327" s="76"/>
      <c r="AV327" s="76"/>
      <c r="AW327" s="78"/>
      <c r="AX327" s="80"/>
      <c r="AY327" s="77"/>
      <c r="AZ327" s="77"/>
      <c r="BA327" s="77"/>
      <c r="BB327" s="77"/>
      <c r="BC327" s="77"/>
      <c r="BD327" s="77"/>
      <c r="BE327" s="77"/>
      <c r="BF327" s="77"/>
      <c r="BG327" s="77"/>
      <c r="BH327" s="77"/>
      <c r="BI327" s="77"/>
      <c r="BJ327" s="77"/>
    </row>
    <row r="328" spans="1:62" ht="14.25" customHeight="1" x14ac:dyDescent="0.45">
      <c r="A328" s="76"/>
      <c r="D328" s="80"/>
      <c r="E328" s="76"/>
      <c r="F328" s="82"/>
      <c r="G328" s="82"/>
      <c r="H328" s="78"/>
      <c r="K328" s="78"/>
      <c r="L328" s="665"/>
      <c r="M328" s="665"/>
      <c r="N328" s="665"/>
      <c r="O328" s="665"/>
      <c r="P328" s="666"/>
      <c r="Q328" s="260"/>
      <c r="R328" s="260"/>
      <c r="S328" s="666"/>
      <c r="T328" s="78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79"/>
      <c r="AI328" s="81"/>
      <c r="AJ328" s="80"/>
      <c r="AK328" s="80"/>
      <c r="AL328" s="80"/>
      <c r="AM328" s="80"/>
      <c r="AN328" s="80"/>
      <c r="AO328" s="80"/>
      <c r="AP328" s="80"/>
      <c r="AQ328" s="76"/>
      <c r="AR328" s="76"/>
      <c r="AV328" s="76"/>
      <c r="AW328" s="78"/>
      <c r="AX328" s="80"/>
      <c r="AY328" s="77"/>
      <c r="AZ328" s="77"/>
      <c r="BA328" s="77"/>
      <c r="BB328" s="77"/>
      <c r="BC328" s="77"/>
      <c r="BD328" s="77"/>
      <c r="BE328" s="77"/>
      <c r="BF328" s="77"/>
      <c r="BG328" s="77"/>
      <c r="BH328" s="77"/>
      <c r="BI328" s="77"/>
      <c r="BJ328" s="77"/>
    </row>
    <row r="329" spans="1:62" ht="14.25" customHeight="1" x14ac:dyDescent="0.45">
      <c r="A329" s="76"/>
      <c r="D329" s="80"/>
      <c r="E329" s="76"/>
      <c r="F329" s="82"/>
      <c r="G329" s="82"/>
      <c r="H329" s="78"/>
      <c r="K329" s="78"/>
      <c r="L329" s="665"/>
      <c r="M329" s="665"/>
      <c r="N329" s="665"/>
      <c r="O329" s="665"/>
      <c r="P329" s="666"/>
      <c r="Q329" s="260"/>
      <c r="R329" s="260"/>
      <c r="S329" s="666"/>
      <c r="T329" s="78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79"/>
      <c r="AI329" s="81"/>
      <c r="AJ329" s="80"/>
      <c r="AK329" s="80"/>
      <c r="AL329" s="80"/>
      <c r="AM329" s="80"/>
      <c r="AN329" s="80"/>
      <c r="AO329" s="80"/>
      <c r="AP329" s="80"/>
      <c r="AQ329" s="76"/>
      <c r="AR329" s="76"/>
      <c r="AV329" s="76"/>
      <c r="AW329" s="78"/>
      <c r="AX329" s="80"/>
      <c r="AY329" s="77"/>
      <c r="AZ329" s="77"/>
      <c r="BA329" s="77"/>
      <c r="BB329" s="77"/>
      <c r="BC329" s="77"/>
      <c r="BD329" s="77"/>
      <c r="BE329" s="77"/>
      <c r="BF329" s="77"/>
      <c r="BG329" s="77"/>
      <c r="BH329" s="77"/>
      <c r="BI329" s="77"/>
      <c r="BJ329" s="77"/>
    </row>
    <row r="330" spans="1:62" ht="14.25" customHeight="1" x14ac:dyDescent="0.45">
      <c r="A330" s="76"/>
      <c r="D330" s="80"/>
      <c r="E330" s="76"/>
      <c r="F330" s="82"/>
      <c r="G330" s="82"/>
      <c r="H330" s="78"/>
      <c r="K330" s="78"/>
      <c r="L330" s="665"/>
      <c r="M330" s="665"/>
      <c r="N330" s="665"/>
      <c r="O330" s="665"/>
      <c r="P330" s="666"/>
      <c r="Q330" s="260"/>
      <c r="R330" s="260"/>
      <c r="S330" s="666"/>
      <c r="T330" s="78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79"/>
      <c r="AI330" s="81"/>
      <c r="AJ330" s="80"/>
      <c r="AK330" s="80"/>
      <c r="AL330" s="80"/>
      <c r="AM330" s="80"/>
      <c r="AN330" s="80"/>
      <c r="AO330" s="80"/>
      <c r="AP330" s="80"/>
      <c r="AQ330" s="76"/>
      <c r="AR330" s="76"/>
      <c r="AV330" s="76"/>
      <c r="AW330" s="78"/>
      <c r="AX330" s="80"/>
      <c r="AY330" s="77"/>
      <c r="AZ330" s="77"/>
      <c r="BA330" s="77"/>
      <c r="BB330" s="77"/>
      <c r="BC330" s="77"/>
      <c r="BD330" s="77"/>
      <c r="BE330" s="77"/>
      <c r="BF330" s="77"/>
      <c r="BG330" s="77"/>
      <c r="BH330" s="77"/>
      <c r="BI330" s="77"/>
      <c r="BJ330" s="77"/>
    </row>
    <row r="331" spans="1:62" ht="14.25" customHeight="1" x14ac:dyDescent="0.45">
      <c r="A331" s="76"/>
      <c r="D331" s="80"/>
      <c r="E331" s="76"/>
      <c r="F331" s="82"/>
      <c r="G331" s="82"/>
      <c r="H331" s="78"/>
      <c r="K331" s="78"/>
      <c r="L331" s="665"/>
      <c r="M331" s="665"/>
      <c r="N331" s="665"/>
      <c r="O331" s="665"/>
      <c r="P331" s="666"/>
      <c r="Q331" s="260"/>
      <c r="R331" s="260"/>
      <c r="S331" s="666"/>
      <c r="T331" s="78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79"/>
      <c r="AI331" s="81"/>
      <c r="AJ331" s="80"/>
      <c r="AK331" s="80"/>
      <c r="AL331" s="80"/>
      <c r="AM331" s="80"/>
      <c r="AN331" s="80"/>
      <c r="AO331" s="80"/>
      <c r="AP331" s="80"/>
      <c r="AQ331" s="76"/>
      <c r="AR331" s="76"/>
      <c r="AV331" s="76"/>
      <c r="AW331" s="78"/>
      <c r="AX331" s="80"/>
      <c r="AY331" s="77"/>
      <c r="AZ331" s="77"/>
      <c r="BA331" s="77"/>
      <c r="BB331" s="77"/>
      <c r="BC331" s="77"/>
      <c r="BD331" s="77"/>
      <c r="BE331" s="77"/>
      <c r="BF331" s="77"/>
      <c r="BG331" s="77"/>
      <c r="BH331" s="77"/>
      <c r="BI331" s="77"/>
      <c r="BJ331" s="77"/>
    </row>
    <row r="332" spans="1:62" ht="14.25" customHeight="1" x14ac:dyDescent="0.45">
      <c r="A332" s="76"/>
      <c r="D332" s="80"/>
      <c r="E332" s="76"/>
      <c r="F332" s="82"/>
      <c r="G332" s="82"/>
      <c r="H332" s="78"/>
      <c r="K332" s="78"/>
      <c r="L332" s="665"/>
      <c r="M332" s="665"/>
      <c r="N332" s="665"/>
      <c r="O332" s="665"/>
      <c r="P332" s="666"/>
      <c r="Q332" s="260"/>
      <c r="R332" s="260"/>
      <c r="S332" s="666"/>
      <c r="T332" s="78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79"/>
      <c r="AI332" s="81"/>
      <c r="AJ332" s="80"/>
      <c r="AK332" s="80"/>
      <c r="AL332" s="80"/>
      <c r="AM332" s="80"/>
      <c r="AN332" s="80"/>
      <c r="AO332" s="80"/>
      <c r="AP332" s="80"/>
      <c r="AQ332" s="76"/>
      <c r="AR332" s="76"/>
      <c r="AV332" s="76"/>
      <c r="AW332" s="78"/>
      <c r="AX332" s="80"/>
      <c r="AY332" s="77"/>
      <c r="AZ332" s="77"/>
      <c r="BA332" s="77"/>
      <c r="BB332" s="77"/>
      <c r="BC332" s="77"/>
      <c r="BD332" s="77"/>
      <c r="BE332" s="77"/>
      <c r="BF332" s="77"/>
      <c r="BG332" s="77"/>
      <c r="BH332" s="77"/>
      <c r="BI332" s="77"/>
      <c r="BJ332" s="77"/>
    </row>
    <row r="333" spans="1:62" ht="14.25" customHeight="1" x14ac:dyDescent="0.45">
      <c r="A333" s="76"/>
      <c r="D333" s="80"/>
      <c r="E333" s="76"/>
      <c r="F333" s="82"/>
      <c r="G333" s="82"/>
      <c r="H333" s="78"/>
      <c r="K333" s="78"/>
      <c r="L333" s="665"/>
      <c r="M333" s="665"/>
      <c r="N333" s="665"/>
      <c r="O333" s="665"/>
      <c r="P333" s="666"/>
      <c r="Q333" s="260"/>
      <c r="R333" s="260"/>
      <c r="S333" s="666"/>
      <c r="T333" s="78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79"/>
      <c r="AI333" s="81"/>
      <c r="AJ333" s="80"/>
      <c r="AK333" s="80"/>
      <c r="AL333" s="80"/>
      <c r="AM333" s="80"/>
      <c r="AN333" s="80"/>
      <c r="AO333" s="80"/>
      <c r="AP333" s="80"/>
      <c r="AQ333" s="76"/>
      <c r="AR333" s="76"/>
      <c r="AV333" s="76"/>
      <c r="AW333" s="78"/>
      <c r="AX333" s="80"/>
      <c r="AY333" s="77"/>
      <c r="AZ333" s="77"/>
      <c r="BA333" s="77"/>
      <c r="BB333" s="77"/>
      <c r="BC333" s="77"/>
      <c r="BD333" s="77"/>
      <c r="BE333" s="77"/>
      <c r="BF333" s="77"/>
      <c r="BG333" s="77"/>
      <c r="BH333" s="77"/>
      <c r="BI333" s="77"/>
      <c r="BJ333" s="77"/>
    </row>
    <row r="334" spans="1:62" ht="14.25" customHeight="1" x14ac:dyDescent="0.45">
      <c r="A334" s="76"/>
      <c r="D334" s="80"/>
      <c r="E334" s="76"/>
      <c r="F334" s="82"/>
      <c r="G334" s="82"/>
      <c r="H334" s="78"/>
      <c r="K334" s="78"/>
      <c r="L334" s="665"/>
      <c r="M334" s="665"/>
      <c r="N334" s="665"/>
      <c r="O334" s="665"/>
      <c r="P334" s="666"/>
      <c r="Q334" s="260"/>
      <c r="R334" s="260"/>
      <c r="S334" s="666"/>
      <c r="T334" s="78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79"/>
      <c r="AI334" s="81"/>
      <c r="AJ334" s="80"/>
      <c r="AK334" s="80"/>
      <c r="AL334" s="80"/>
      <c r="AM334" s="80"/>
      <c r="AN334" s="80"/>
      <c r="AO334" s="80"/>
      <c r="AP334" s="80"/>
      <c r="AQ334" s="76"/>
      <c r="AR334" s="76"/>
      <c r="AV334" s="76"/>
      <c r="AW334" s="78"/>
      <c r="AX334" s="80"/>
      <c r="AY334" s="77"/>
      <c r="AZ334" s="77"/>
      <c r="BA334" s="77"/>
      <c r="BB334" s="77"/>
      <c r="BC334" s="77"/>
      <c r="BD334" s="77"/>
      <c r="BE334" s="77"/>
      <c r="BF334" s="77"/>
      <c r="BG334" s="77"/>
      <c r="BH334" s="77"/>
      <c r="BI334" s="77"/>
      <c r="BJ334" s="77"/>
    </row>
    <row r="335" spans="1:62" ht="14.25" customHeight="1" x14ac:dyDescent="0.45">
      <c r="A335" s="76"/>
      <c r="D335" s="80"/>
      <c r="E335" s="76"/>
      <c r="F335" s="82"/>
      <c r="G335" s="82"/>
      <c r="H335" s="78"/>
      <c r="K335" s="78"/>
      <c r="L335" s="665"/>
      <c r="M335" s="665"/>
      <c r="N335" s="665"/>
      <c r="O335" s="665"/>
      <c r="P335" s="666"/>
      <c r="Q335" s="260"/>
      <c r="R335" s="260"/>
      <c r="S335" s="666"/>
      <c r="T335" s="78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79"/>
      <c r="AI335" s="81"/>
      <c r="AJ335" s="80"/>
      <c r="AK335" s="80"/>
      <c r="AL335" s="80"/>
      <c r="AM335" s="80"/>
      <c r="AN335" s="80"/>
      <c r="AO335" s="80"/>
      <c r="AP335" s="80"/>
      <c r="AQ335" s="76"/>
      <c r="AR335" s="76"/>
      <c r="AV335" s="76"/>
      <c r="AW335" s="78"/>
      <c r="AX335" s="80"/>
      <c r="AY335" s="77"/>
      <c r="AZ335" s="77"/>
      <c r="BA335" s="77"/>
      <c r="BB335" s="77"/>
      <c r="BC335" s="77"/>
      <c r="BD335" s="77"/>
      <c r="BE335" s="77"/>
      <c r="BF335" s="77"/>
      <c r="BG335" s="77"/>
      <c r="BH335" s="77"/>
      <c r="BI335" s="77"/>
      <c r="BJ335" s="77"/>
    </row>
    <row r="336" spans="1:62" ht="14.25" customHeight="1" x14ac:dyDescent="0.45">
      <c r="A336" s="76"/>
      <c r="D336" s="80"/>
      <c r="E336" s="76"/>
      <c r="F336" s="82"/>
      <c r="G336" s="82"/>
      <c r="H336" s="78"/>
      <c r="K336" s="78"/>
      <c r="L336" s="665"/>
      <c r="M336" s="665"/>
      <c r="N336" s="665"/>
      <c r="O336" s="665"/>
      <c r="P336" s="666"/>
      <c r="Q336" s="260"/>
      <c r="R336" s="260"/>
      <c r="S336" s="666"/>
      <c r="T336" s="78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79"/>
      <c r="AI336" s="81"/>
      <c r="AJ336" s="80"/>
      <c r="AK336" s="80"/>
      <c r="AL336" s="80"/>
      <c r="AM336" s="80"/>
      <c r="AN336" s="80"/>
      <c r="AO336" s="80"/>
      <c r="AP336" s="80"/>
      <c r="AQ336" s="76"/>
      <c r="AR336" s="76"/>
      <c r="AV336" s="76"/>
      <c r="AW336" s="78"/>
      <c r="AX336" s="80"/>
      <c r="AY336" s="77"/>
      <c r="AZ336" s="77"/>
      <c r="BA336" s="77"/>
      <c r="BB336" s="77"/>
      <c r="BC336" s="77"/>
      <c r="BD336" s="77"/>
      <c r="BE336" s="77"/>
      <c r="BF336" s="77"/>
      <c r="BG336" s="77"/>
      <c r="BH336" s="77"/>
      <c r="BI336" s="77"/>
      <c r="BJ336" s="77"/>
    </row>
    <row r="337" spans="1:62" ht="14.25" customHeight="1" x14ac:dyDescent="0.45">
      <c r="A337" s="76"/>
      <c r="D337" s="80"/>
      <c r="E337" s="76"/>
      <c r="F337" s="82"/>
      <c r="G337" s="82"/>
      <c r="H337" s="78"/>
      <c r="K337" s="78"/>
      <c r="L337" s="665"/>
      <c r="M337" s="665"/>
      <c r="N337" s="665"/>
      <c r="O337" s="665"/>
      <c r="P337" s="666"/>
      <c r="Q337" s="260"/>
      <c r="R337" s="260"/>
      <c r="S337" s="666"/>
      <c r="T337" s="78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79"/>
      <c r="AI337" s="81"/>
      <c r="AJ337" s="80"/>
      <c r="AK337" s="80"/>
      <c r="AL337" s="80"/>
      <c r="AM337" s="80"/>
      <c r="AN337" s="80"/>
      <c r="AO337" s="80"/>
      <c r="AP337" s="80"/>
      <c r="AQ337" s="76"/>
      <c r="AR337" s="76"/>
      <c r="AV337" s="76"/>
      <c r="AW337" s="78"/>
      <c r="AX337" s="80"/>
      <c r="AY337" s="77"/>
      <c r="AZ337" s="77"/>
      <c r="BA337" s="77"/>
      <c r="BB337" s="77"/>
      <c r="BC337" s="77"/>
      <c r="BD337" s="77"/>
      <c r="BE337" s="77"/>
      <c r="BF337" s="77"/>
      <c r="BG337" s="77"/>
      <c r="BH337" s="77"/>
      <c r="BI337" s="77"/>
      <c r="BJ337" s="77"/>
    </row>
    <row r="338" spans="1:62" ht="14.25" customHeight="1" x14ac:dyDescent="0.45">
      <c r="A338" s="76"/>
      <c r="D338" s="80"/>
      <c r="E338" s="76"/>
      <c r="F338" s="82"/>
      <c r="G338" s="82"/>
      <c r="H338" s="78"/>
      <c r="K338" s="78"/>
      <c r="L338" s="665"/>
      <c r="M338" s="665"/>
      <c r="N338" s="665"/>
      <c r="O338" s="665"/>
      <c r="P338" s="666"/>
      <c r="Q338" s="260"/>
      <c r="R338" s="260"/>
      <c r="S338" s="666"/>
      <c r="T338" s="78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79"/>
      <c r="AI338" s="81"/>
      <c r="AJ338" s="80"/>
      <c r="AK338" s="80"/>
      <c r="AL338" s="80"/>
      <c r="AM338" s="80"/>
      <c r="AN338" s="80"/>
      <c r="AO338" s="80"/>
      <c r="AP338" s="80"/>
      <c r="AQ338" s="76"/>
      <c r="AR338" s="76"/>
      <c r="AV338" s="76"/>
      <c r="AW338" s="78"/>
      <c r="AX338" s="80"/>
      <c r="AY338" s="77"/>
      <c r="AZ338" s="77"/>
      <c r="BA338" s="77"/>
      <c r="BB338" s="77"/>
      <c r="BC338" s="77"/>
      <c r="BD338" s="77"/>
      <c r="BE338" s="77"/>
      <c r="BF338" s="77"/>
      <c r="BG338" s="77"/>
      <c r="BH338" s="77"/>
      <c r="BI338" s="77"/>
      <c r="BJ338" s="77"/>
    </row>
    <row r="339" spans="1:62" ht="14.25" customHeight="1" x14ac:dyDescent="0.45">
      <c r="A339" s="76"/>
      <c r="D339" s="80"/>
      <c r="E339" s="76"/>
      <c r="F339" s="82"/>
      <c r="G339" s="82"/>
      <c r="H339" s="78"/>
      <c r="K339" s="78"/>
      <c r="L339" s="665"/>
      <c r="M339" s="665"/>
      <c r="N339" s="665"/>
      <c r="O339" s="665"/>
      <c r="P339" s="666"/>
      <c r="Q339" s="260"/>
      <c r="R339" s="260"/>
      <c r="S339" s="666"/>
      <c r="T339" s="78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79"/>
      <c r="AI339" s="81"/>
      <c r="AJ339" s="80"/>
      <c r="AK339" s="80"/>
      <c r="AL339" s="80"/>
      <c r="AM339" s="80"/>
      <c r="AN339" s="80"/>
      <c r="AO339" s="80"/>
      <c r="AP339" s="80"/>
      <c r="AQ339" s="76"/>
      <c r="AR339" s="76"/>
      <c r="AV339" s="76"/>
      <c r="AW339" s="78"/>
      <c r="AX339" s="80"/>
      <c r="AY339" s="77"/>
      <c r="AZ339" s="77"/>
      <c r="BA339" s="77"/>
      <c r="BB339" s="77"/>
      <c r="BC339" s="77"/>
      <c r="BD339" s="77"/>
      <c r="BE339" s="77"/>
      <c r="BF339" s="77"/>
      <c r="BG339" s="77"/>
      <c r="BH339" s="77"/>
      <c r="BI339" s="77"/>
      <c r="BJ339" s="77"/>
    </row>
    <row r="340" spans="1:62" ht="14.25" customHeight="1" x14ac:dyDescent="0.45">
      <c r="A340" s="76"/>
      <c r="D340" s="80"/>
      <c r="E340" s="76"/>
      <c r="F340" s="82"/>
      <c r="G340" s="82"/>
      <c r="H340" s="78"/>
      <c r="K340" s="78"/>
      <c r="L340" s="665"/>
      <c r="M340" s="665"/>
      <c r="N340" s="665"/>
      <c r="O340" s="665"/>
      <c r="P340" s="666"/>
      <c r="Q340" s="260"/>
      <c r="R340" s="260"/>
      <c r="S340" s="666"/>
      <c r="T340" s="78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79"/>
      <c r="AI340" s="81"/>
      <c r="AJ340" s="80"/>
      <c r="AK340" s="80"/>
      <c r="AL340" s="80"/>
      <c r="AM340" s="80"/>
      <c r="AN340" s="80"/>
      <c r="AO340" s="80"/>
      <c r="AP340" s="80"/>
      <c r="AQ340" s="76"/>
      <c r="AR340" s="76"/>
      <c r="AV340" s="76"/>
      <c r="AW340" s="78"/>
      <c r="AX340" s="80"/>
      <c r="AY340" s="77"/>
      <c r="AZ340" s="77"/>
      <c r="BA340" s="77"/>
      <c r="BB340" s="77"/>
      <c r="BC340" s="77"/>
      <c r="BD340" s="77"/>
      <c r="BE340" s="77"/>
      <c r="BF340" s="77"/>
      <c r="BG340" s="77"/>
      <c r="BH340" s="77"/>
      <c r="BI340" s="77"/>
      <c r="BJ340" s="77"/>
    </row>
    <row r="341" spans="1:62" ht="14.25" customHeight="1" x14ac:dyDescent="0.45">
      <c r="A341" s="76"/>
      <c r="D341" s="80"/>
      <c r="E341" s="76"/>
      <c r="F341" s="82"/>
      <c r="G341" s="82"/>
      <c r="H341" s="78"/>
      <c r="K341" s="78"/>
      <c r="L341" s="665"/>
      <c r="M341" s="665"/>
      <c r="N341" s="665"/>
      <c r="O341" s="665"/>
      <c r="P341" s="666"/>
      <c r="Q341" s="260"/>
      <c r="R341" s="260"/>
      <c r="S341" s="666"/>
      <c r="T341" s="78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79"/>
      <c r="AI341" s="81"/>
      <c r="AJ341" s="80"/>
      <c r="AK341" s="80"/>
      <c r="AL341" s="80"/>
      <c r="AM341" s="80"/>
      <c r="AN341" s="80"/>
      <c r="AO341" s="80"/>
      <c r="AP341" s="80"/>
      <c r="AQ341" s="76"/>
      <c r="AR341" s="76"/>
      <c r="AV341" s="76"/>
      <c r="AW341" s="78"/>
      <c r="AX341" s="80"/>
      <c r="AY341" s="77"/>
      <c r="AZ341" s="77"/>
      <c r="BA341" s="77"/>
      <c r="BB341" s="77"/>
      <c r="BC341" s="77"/>
      <c r="BD341" s="77"/>
      <c r="BE341" s="77"/>
      <c r="BF341" s="77"/>
      <c r="BG341" s="77"/>
      <c r="BH341" s="77"/>
      <c r="BI341" s="77"/>
      <c r="BJ341" s="77"/>
    </row>
    <row r="342" spans="1:62" ht="14.25" customHeight="1" x14ac:dyDescent="0.45">
      <c r="A342" s="76"/>
      <c r="D342" s="80"/>
      <c r="E342" s="76"/>
      <c r="F342" s="82"/>
      <c r="G342" s="82"/>
      <c r="H342" s="78"/>
      <c r="K342" s="78"/>
      <c r="L342" s="665"/>
      <c r="M342" s="665"/>
      <c r="N342" s="665"/>
      <c r="O342" s="665"/>
      <c r="P342" s="666"/>
      <c r="Q342" s="260"/>
      <c r="R342" s="260"/>
      <c r="S342" s="666"/>
      <c r="T342" s="78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79"/>
      <c r="AI342" s="81"/>
      <c r="AJ342" s="80"/>
      <c r="AK342" s="80"/>
      <c r="AL342" s="80"/>
      <c r="AM342" s="80"/>
      <c r="AN342" s="80"/>
      <c r="AO342" s="80"/>
      <c r="AP342" s="80"/>
      <c r="AQ342" s="76"/>
      <c r="AR342" s="76"/>
      <c r="AV342" s="76"/>
      <c r="AW342" s="78"/>
      <c r="AX342" s="80"/>
      <c r="AY342" s="77"/>
      <c r="AZ342" s="77"/>
      <c r="BA342" s="77"/>
      <c r="BB342" s="77"/>
      <c r="BC342" s="77"/>
      <c r="BD342" s="77"/>
      <c r="BE342" s="77"/>
      <c r="BF342" s="77"/>
      <c r="BG342" s="77"/>
      <c r="BH342" s="77"/>
      <c r="BI342" s="77"/>
      <c r="BJ342" s="77"/>
    </row>
    <row r="343" spans="1:62" ht="14.25" customHeight="1" x14ac:dyDescent="0.45">
      <c r="A343" s="76"/>
      <c r="D343" s="80"/>
      <c r="E343" s="76"/>
      <c r="F343" s="82"/>
      <c r="G343" s="82"/>
      <c r="H343" s="78"/>
      <c r="K343" s="78"/>
      <c r="L343" s="665"/>
      <c r="M343" s="665"/>
      <c r="N343" s="665"/>
      <c r="O343" s="665"/>
      <c r="P343" s="666"/>
      <c r="Q343" s="260"/>
      <c r="R343" s="260"/>
      <c r="S343" s="666"/>
      <c r="T343" s="78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79"/>
      <c r="AI343" s="81"/>
      <c r="AJ343" s="80"/>
      <c r="AK343" s="80"/>
      <c r="AL343" s="80"/>
      <c r="AM343" s="80"/>
      <c r="AN343" s="80"/>
      <c r="AO343" s="80"/>
      <c r="AP343" s="80"/>
      <c r="AQ343" s="76"/>
      <c r="AR343" s="76"/>
      <c r="AV343" s="76"/>
      <c r="AW343" s="78"/>
      <c r="AX343" s="80"/>
      <c r="AY343" s="77"/>
      <c r="AZ343" s="77"/>
      <c r="BA343" s="77"/>
      <c r="BB343" s="77"/>
      <c r="BC343" s="77"/>
      <c r="BD343" s="77"/>
      <c r="BE343" s="77"/>
      <c r="BF343" s="77"/>
      <c r="BG343" s="77"/>
      <c r="BH343" s="77"/>
      <c r="BI343" s="77"/>
      <c r="BJ343" s="77"/>
    </row>
    <row r="344" spans="1:62" ht="14.25" customHeight="1" x14ac:dyDescent="0.45">
      <c r="A344" s="76"/>
      <c r="D344" s="80"/>
      <c r="E344" s="76"/>
      <c r="F344" s="82"/>
      <c r="G344" s="82"/>
      <c r="H344" s="78"/>
      <c r="K344" s="78"/>
      <c r="L344" s="665"/>
      <c r="M344" s="665"/>
      <c r="N344" s="665"/>
      <c r="O344" s="665"/>
      <c r="P344" s="666"/>
      <c r="Q344" s="260"/>
      <c r="R344" s="260"/>
      <c r="S344" s="666"/>
      <c r="T344" s="78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79"/>
      <c r="AI344" s="81"/>
      <c r="AJ344" s="80"/>
      <c r="AK344" s="80"/>
      <c r="AL344" s="80"/>
      <c r="AM344" s="80"/>
      <c r="AN344" s="80"/>
      <c r="AO344" s="80"/>
      <c r="AP344" s="80"/>
      <c r="AQ344" s="76"/>
      <c r="AR344" s="76"/>
      <c r="AV344" s="76"/>
      <c r="AW344" s="78"/>
      <c r="AX344" s="80"/>
      <c r="AY344" s="77"/>
      <c r="AZ344" s="77"/>
      <c r="BA344" s="77"/>
      <c r="BB344" s="77"/>
      <c r="BC344" s="77"/>
      <c r="BD344" s="77"/>
      <c r="BE344" s="77"/>
      <c r="BF344" s="77"/>
      <c r="BG344" s="77"/>
      <c r="BH344" s="77"/>
      <c r="BI344" s="77"/>
      <c r="BJ344" s="77"/>
    </row>
    <row r="345" spans="1:62" ht="14.25" customHeight="1" x14ac:dyDescent="0.45">
      <c r="A345" s="76"/>
      <c r="D345" s="80"/>
      <c r="E345" s="76"/>
      <c r="F345" s="82"/>
      <c r="G345" s="82"/>
      <c r="H345" s="78"/>
      <c r="K345" s="78"/>
      <c r="L345" s="665"/>
      <c r="M345" s="665"/>
      <c r="N345" s="665"/>
      <c r="O345" s="665"/>
      <c r="P345" s="666"/>
      <c r="Q345" s="260"/>
      <c r="R345" s="260"/>
      <c r="S345" s="666"/>
      <c r="T345" s="78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79"/>
      <c r="AI345" s="81"/>
      <c r="AJ345" s="80"/>
      <c r="AK345" s="80"/>
      <c r="AL345" s="80"/>
      <c r="AM345" s="80"/>
      <c r="AN345" s="80"/>
      <c r="AO345" s="80"/>
      <c r="AP345" s="80"/>
      <c r="AQ345" s="76"/>
      <c r="AR345" s="76"/>
      <c r="AV345" s="76"/>
      <c r="AW345" s="78"/>
      <c r="AX345" s="80"/>
      <c r="AY345" s="77"/>
      <c r="AZ345" s="77"/>
      <c r="BA345" s="77"/>
      <c r="BB345" s="77"/>
      <c r="BC345" s="77"/>
      <c r="BD345" s="77"/>
      <c r="BE345" s="77"/>
      <c r="BF345" s="77"/>
      <c r="BG345" s="77"/>
      <c r="BH345" s="77"/>
      <c r="BI345" s="77"/>
      <c r="BJ345" s="77"/>
    </row>
    <row r="346" spans="1:62" ht="14.25" customHeight="1" x14ac:dyDescent="0.45">
      <c r="A346" s="76"/>
      <c r="D346" s="80"/>
      <c r="E346" s="76"/>
      <c r="F346" s="82"/>
      <c r="G346" s="82"/>
      <c r="H346" s="78"/>
      <c r="K346" s="78"/>
      <c r="L346" s="665"/>
      <c r="M346" s="665"/>
      <c r="N346" s="665"/>
      <c r="O346" s="665"/>
      <c r="P346" s="666"/>
      <c r="Q346" s="260"/>
      <c r="R346" s="260"/>
      <c r="S346" s="666"/>
      <c r="T346" s="78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79"/>
      <c r="AI346" s="81"/>
      <c r="AJ346" s="80"/>
      <c r="AK346" s="80"/>
      <c r="AL346" s="80"/>
      <c r="AM346" s="80"/>
      <c r="AN346" s="80"/>
      <c r="AO346" s="80"/>
      <c r="AP346" s="80"/>
      <c r="AQ346" s="76"/>
      <c r="AR346" s="76"/>
      <c r="AV346" s="76"/>
      <c r="AW346" s="78"/>
      <c r="AX346" s="80"/>
      <c r="AY346" s="77"/>
      <c r="AZ346" s="77"/>
      <c r="BA346" s="77"/>
      <c r="BB346" s="77"/>
      <c r="BC346" s="77"/>
      <c r="BD346" s="77"/>
      <c r="BE346" s="77"/>
      <c r="BF346" s="77"/>
      <c r="BG346" s="77"/>
      <c r="BH346" s="77"/>
      <c r="BI346" s="77"/>
      <c r="BJ346" s="77"/>
    </row>
    <row r="347" spans="1:62" ht="14.25" customHeight="1" x14ac:dyDescent="0.45">
      <c r="A347" s="76"/>
      <c r="D347" s="80"/>
      <c r="E347" s="76"/>
      <c r="F347" s="82"/>
      <c r="G347" s="82"/>
      <c r="H347" s="78"/>
      <c r="K347" s="78"/>
      <c r="L347" s="665"/>
      <c r="M347" s="665"/>
      <c r="N347" s="665"/>
      <c r="O347" s="665"/>
      <c r="P347" s="666"/>
      <c r="Q347" s="260"/>
      <c r="R347" s="260"/>
      <c r="S347" s="666"/>
      <c r="T347" s="78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79"/>
      <c r="AI347" s="81"/>
      <c r="AJ347" s="80"/>
      <c r="AK347" s="80"/>
      <c r="AL347" s="80"/>
      <c r="AM347" s="80"/>
      <c r="AN347" s="80"/>
      <c r="AO347" s="80"/>
      <c r="AP347" s="80"/>
      <c r="AQ347" s="76"/>
      <c r="AR347" s="76"/>
      <c r="AV347" s="76"/>
      <c r="AW347" s="78"/>
      <c r="AX347" s="80"/>
      <c r="AY347" s="77"/>
      <c r="AZ347" s="77"/>
      <c r="BA347" s="77"/>
      <c r="BB347" s="77"/>
      <c r="BC347" s="77"/>
      <c r="BD347" s="77"/>
      <c r="BE347" s="77"/>
      <c r="BF347" s="77"/>
      <c r="BG347" s="77"/>
      <c r="BH347" s="77"/>
      <c r="BI347" s="77"/>
      <c r="BJ347" s="77"/>
    </row>
    <row r="348" spans="1:62" ht="14.25" customHeight="1" x14ac:dyDescent="0.45">
      <c r="A348" s="76"/>
      <c r="D348" s="80"/>
      <c r="E348" s="76"/>
      <c r="F348" s="82"/>
      <c r="G348" s="82"/>
      <c r="H348" s="78"/>
      <c r="K348" s="78"/>
      <c r="L348" s="665"/>
      <c r="M348" s="665"/>
      <c r="N348" s="665"/>
      <c r="O348" s="665"/>
      <c r="P348" s="666"/>
      <c r="Q348" s="260"/>
      <c r="R348" s="260"/>
      <c r="S348" s="666"/>
      <c r="T348" s="78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79"/>
      <c r="AI348" s="81"/>
      <c r="AJ348" s="80"/>
      <c r="AK348" s="80"/>
      <c r="AL348" s="80"/>
      <c r="AM348" s="80"/>
      <c r="AN348" s="80"/>
      <c r="AO348" s="80"/>
      <c r="AP348" s="80"/>
      <c r="AQ348" s="76"/>
      <c r="AR348" s="76"/>
      <c r="AV348" s="76"/>
      <c r="AW348" s="78"/>
      <c r="AX348" s="80"/>
      <c r="AY348" s="77"/>
      <c r="AZ348" s="77"/>
      <c r="BA348" s="77"/>
      <c r="BB348" s="77"/>
      <c r="BC348" s="77"/>
      <c r="BD348" s="77"/>
      <c r="BE348" s="77"/>
      <c r="BF348" s="77"/>
      <c r="BG348" s="77"/>
      <c r="BH348" s="77"/>
      <c r="BI348" s="77"/>
      <c r="BJ348" s="77"/>
    </row>
    <row r="349" spans="1:62" ht="14.25" customHeight="1" x14ac:dyDescent="0.45">
      <c r="A349" s="76"/>
      <c r="D349" s="80"/>
      <c r="E349" s="76"/>
      <c r="F349" s="82"/>
      <c r="G349" s="82"/>
      <c r="H349" s="78"/>
      <c r="K349" s="78"/>
      <c r="L349" s="665"/>
      <c r="M349" s="665"/>
      <c r="N349" s="665"/>
      <c r="O349" s="665"/>
      <c r="P349" s="666"/>
      <c r="Q349" s="260"/>
      <c r="R349" s="260"/>
      <c r="S349" s="666"/>
      <c r="T349" s="78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79"/>
      <c r="AI349" s="81"/>
      <c r="AJ349" s="80"/>
      <c r="AK349" s="80"/>
      <c r="AL349" s="80"/>
      <c r="AM349" s="80"/>
      <c r="AN349" s="80"/>
      <c r="AO349" s="80"/>
      <c r="AP349" s="80"/>
      <c r="AQ349" s="76"/>
      <c r="AR349" s="76"/>
      <c r="AV349" s="76"/>
      <c r="AW349" s="78"/>
      <c r="AX349" s="80"/>
      <c r="AY349" s="77"/>
      <c r="AZ349" s="77"/>
      <c r="BA349" s="77"/>
      <c r="BB349" s="77"/>
      <c r="BC349" s="77"/>
      <c r="BD349" s="77"/>
      <c r="BE349" s="77"/>
      <c r="BF349" s="77"/>
      <c r="BG349" s="77"/>
      <c r="BH349" s="77"/>
      <c r="BI349" s="77"/>
      <c r="BJ349" s="77"/>
    </row>
    <row r="350" spans="1:62" ht="14.25" customHeight="1" x14ac:dyDescent="0.45">
      <c r="A350" s="76"/>
      <c r="D350" s="80"/>
      <c r="E350" s="76"/>
      <c r="F350" s="82"/>
      <c r="G350" s="82"/>
      <c r="H350" s="78"/>
      <c r="K350" s="78"/>
      <c r="L350" s="665"/>
      <c r="M350" s="665"/>
      <c r="N350" s="665"/>
      <c r="O350" s="665"/>
      <c r="P350" s="666"/>
      <c r="Q350" s="260"/>
      <c r="R350" s="260"/>
      <c r="S350" s="666"/>
      <c r="T350" s="78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79"/>
      <c r="AI350" s="81"/>
      <c r="AJ350" s="80"/>
      <c r="AK350" s="80"/>
      <c r="AL350" s="80"/>
      <c r="AM350" s="80"/>
      <c r="AN350" s="80"/>
      <c r="AO350" s="80"/>
      <c r="AP350" s="80"/>
      <c r="AQ350" s="76"/>
      <c r="AR350" s="76"/>
      <c r="AV350" s="76"/>
      <c r="AW350" s="78"/>
      <c r="AX350" s="80"/>
      <c r="AY350" s="77"/>
      <c r="AZ350" s="77"/>
      <c r="BA350" s="77"/>
      <c r="BB350" s="77"/>
      <c r="BC350" s="77"/>
      <c r="BD350" s="77"/>
      <c r="BE350" s="77"/>
      <c r="BF350" s="77"/>
      <c r="BG350" s="77"/>
      <c r="BH350" s="77"/>
      <c r="BI350" s="77"/>
      <c r="BJ350" s="77"/>
    </row>
    <row r="351" spans="1:62" ht="14.25" customHeight="1" x14ac:dyDescent="0.45">
      <c r="A351" s="76"/>
      <c r="D351" s="80"/>
      <c r="E351" s="76"/>
      <c r="F351" s="82"/>
      <c r="G351" s="82"/>
      <c r="H351" s="78"/>
      <c r="K351" s="78"/>
      <c r="L351" s="665"/>
      <c r="M351" s="665"/>
      <c r="N351" s="665"/>
      <c r="O351" s="665"/>
      <c r="P351" s="666"/>
      <c r="Q351" s="260"/>
      <c r="R351" s="260"/>
      <c r="S351" s="666"/>
      <c r="T351" s="78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79"/>
      <c r="AI351" s="81"/>
      <c r="AJ351" s="80"/>
      <c r="AK351" s="80"/>
      <c r="AL351" s="80"/>
      <c r="AM351" s="80"/>
      <c r="AN351" s="80"/>
      <c r="AO351" s="80"/>
      <c r="AP351" s="80"/>
      <c r="AQ351" s="76"/>
      <c r="AR351" s="76"/>
      <c r="AV351" s="76"/>
      <c r="AW351" s="78"/>
      <c r="AX351" s="80"/>
      <c r="AY351" s="77"/>
      <c r="AZ351" s="77"/>
      <c r="BA351" s="77"/>
      <c r="BB351" s="77"/>
      <c r="BC351" s="77"/>
      <c r="BD351" s="77"/>
      <c r="BE351" s="77"/>
      <c r="BF351" s="77"/>
      <c r="BG351" s="77"/>
      <c r="BH351" s="77"/>
      <c r="BI351" s="77"/>
      <c r="BJ351" s="77"/>
    </row>
    <row r="352" spans="1:62" ht="14.25" customHeight="1" x14ac:dyDescent="0.45">
      <c r="A352" s="76"/>
      <c r="D352" s="80"/>
      <c r="E352" s="76"/>
      <c r="F352" s="82"/>
      <c r="G352" s="82"/>
      <c r="H352" s="78"/>
      <c r="K352" s="78"/>
      <c r="L352" s="665"/>
      <c r="M352" s="665"/>
      <c r="N352" s="665"/>
      <c r="O352" s="665"/>
      <c r="P352" s="666"/>
      <c r="Q352" s="260"/>
      <c r="R352" s="260"/>
      <c r="S352" s="666"/>
      <c r="T352" s="78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79"/>
      <c r="AI352" s="81"/>
      <c r="AJ352" s="80"/>
      <c r="AK352" s="80"/>
      <c r="AL352" s="80"/>
      <c r="AM352" s="80"/>
      <c r="AN352" s="80"/>
      <c r="AO352" s="80"/>
      <c r="AP352" s="80"/>
      <c r="AQ352" s="76"/>
      <c r="AR352" s="76"/>
      <c r="AV352" s="76"/>
      <c r="AW352" s="78"/>
      <c r="AX352" s="80"/>
      <c r="AY352" s="77"/>
      <c r="AZ352" s="77"/>
      <c r="BA352" s="77"/>
      <c r="BB352" s="77"/>
      <c r="BC352" s="77"/>
      <c r="BD352" s="77"/>
      <c r="BE352" s="77"/>
      <c r="BF352" s="77"/>
      <c r="BG352" s="77"/>
      <c r="BH352" s="77"/>
      <c r="BI352" s="77"/>
      <c r="BJ352" s="77"/>
    </row>
    <row r="353" spans="1:62" ht="14.25" customHeight="1" x14ac:dyDescent="0.45">
      <c r="A353" s="76"/>
      <c r="D353" s="80"/>
      <c r="E353" s="76"/>
      <c r="F353" s="82"/>
      <c r="G353" s="82"/>
      <c r="H353" s="78"/>
      <c r="K353" s="78"/>
      <c r="L353" s="665"/>
      <c r="M353" s="665"/>
      <c r="N353" s="665"/>
      <c r="O353" s="665"/>
      <c r="P353" s="666"/>
      <c r="Q353" s="260"/>
      <c r="R353" s="260"/>
      <c r="S353" s="666"/>
      <c r="T353" s="78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79"/>
      <c r="AI353" s="81"/>
      <c r="AJ353" s="80"/>
      <c r="AK353" s="80"/>
      <c r="AL353" s="80"/>
      <c r="AM353" s="80"/>
      <c r="AN353" s="80"/>
      <c r="AO353" s="80"/>
      <c r="AP353" s="80"/>
      <c r="AQ353" s="76"/>
      <c r="AR353" s="76"/>
      <c r="AV353" s="76"/>
      <c r="AW353" s="78"/>
      <c r="AX353" s="80"/>
      <c r="AY353" s="77"/>
      <c r="AZ353" s="77"/>
      <c r="BA353" s="77"/>
      <c r="BB353" s="77"/>
      <c r="BC353" s="77"/>
      <c r="BD353" s="77"/>
      <c r="BE353" s="77"/>
      <c r="BF353" s="77"/>
      <c r="BG353" s="77"/>
      <c r="BH353" s="77"/>
      <c r="BI353" s="77"/>
      <c r="BJ353" s="77"/>
    </row>
    <row r="354" spans="1:62" ht="14.25" customHeight="1" x14ac:dyDescent="0.45">
      <c r="A354" s="76"/>
      <c r="D354" s="80"/>
      <c r="E354" s="76"/>
      <c r="F354" s="82"/>
      <c r="G354" s="82"/>
      <c r="H354" s="78"/>
      <c r="K354" s="78"/>
      <c r="L354" s="665"/>
      <c r="M354" s="665"/>
      <c r="N354" s="665"/>
      <c r="O354" s="665"/>
      <c r="P354" s="666"/>
      <c r="Q354" s="260"/>
      <c r="R354" s="260"/>
      <c r="S354" s="666"/>
      <c r="T354" s="78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79"/>
      <c r="AI354" s="81"/>
      <c r="AJ354" s="80"/>
      <c r="AK354" s="80"/>
      <c r="AL354" s="80"/>
      <c r="AM354" s="80"/>
      <c r="AN354" s="80"/>
      <c r="AO354" s="80"/>
      <c r="AP354" s="80"/>
      <c r="AQ354" s="76"/>
      <c r="AR354" s="76"/>
      <c r="AV354" s="76"/>
      <c r="AW354" s="78"/>
      <c r="AX354" s="80"/>
      <c r="AY354" s="77"/>
      <c r="AZ354" s="77"/>
      <c r="BA354" s="77"/>
      <c r="BB354" s="77"/>
      <c r="BC354" s="77"/>
      <c r="BD354" s="77"/>
      <c r="BE354" s="77"/>
      <c r="BF354" s="77"/>
      <c r="BG354" s="77"/>
      <c r="BH354" s="77"/>
      <c r="BI354" s="77"/>
      <c r="BJ354" s="77"/>
    </row>
    <row r="355" spans="1:62" ht="14.25" customHeight="1" x14ac:dyDescent="0.45">
      <c r="A355" s="76"/>
      <c r="D355" s="80"/>
      <c r="E355" s="76"/>
      <c r="F355" s="82"/>
      <c r="G355" s="82"/>
      <c r="H355" s="78"/>
      <c r="K355" s="78"/>
      <c r="L355" s="665"/>
      <c r="M355" s="665"/>
      <c r="N355" s="665"/>
      <c r="O355" s="665"/>
      <c r="P355" s="666"/>
      <c r="Q355" s="260"/>
      <c r="R355" s="260"/>
      <c r="S355" s="666"/>
      <c r="T355" s="78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79"/>
      <c r="AI355" s="81"/>
      <c r="AJ355" s="80"/>
      <c r="AK355" s="80"/>
      <c r="AL355" s="80"/>
      <c r="AM355" s="80"/>
      <c r="AN355" s="80"/>
      <c r="AO355" s="80"/>
      <c r="AP355" s="80"/>
      <c r="AQ355" s="76"/>
      <c r="AR355" s="76"/>
      <c r="AV355" s="76"/>
      <c r="AW355" s="78"/>
      <c r="AX355" s="80"/>
      <c r="AY355" s="77"/>
      <c r="AZ355" s="77"/>
      <c r="BA355" s="77"/>
      <c r="BB355" s="77"/>
      <c r="BC355" s="77"/>
      <c r="BD355" s="77"/>
      <c r="BE355" s="77"/>
      <c r="BF355" s="77"/>
      <c r="BG355" s="77"/>
      <c r="BH355" s="77"/>
      <c r="BI355" s="77"/>
      <c r="BJ355" s="77"/>
    </row>
    <row r="356" spans="1:62" ht="14.25" customHeight="1" x14ac:dyDescent="0.45">
      <c r="A356" s="76"/>
      <c r="D356" s="80"/>
      <c r="E356" s="76"/>
      <c r="F356" s="82"/>
      <c r="G356" s="82"/>
      <c r="H356" s="78"/>
      <c r="K356" s="78"/>
      <c r="L356" s="665"/>
      <c r="M356" s="665"/>
      <c r="N356" s="665"/>
      <c r="O356" s="665"/>
      <c r="P356" s="666"/>
      <c r="Q356" s="260"/>
      <c r="R356" s="260"/>
      <c r="S356" s="666"/>
      <c r="T356" s="78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79"/>
      <c r="AI356" s="81"/>
      <c r="AJ356" s="80"/>
      <c r="AK356" s="80"/>
      <c r="AL356" s="80"/>
      <c r="AM356" s="80"/>
      <c r="AN356" s="80"/>
      <c r="AO356" s="80"/>
      <c r="AP356" s="80"/>
      <c r="AQ356" s="76"/>
      <c r="AR356" s="76"/>
      <c r="AV356" s="76"/>
      <c r="AW356" s="78"/>
      <c r="AX356" s="80"/>
      <c r="AY356" s="77"/>
      <c r="AZ356" s="77"/>
      <c r="BA356" s="77"/>
      <c r="BB356" s="77"/>
      <c r="BC356" s="77"/>
      <c r="BD356" s="77"/>
      <c r="BE356" s="77"/>
      <c r="BF356" s="77"/>
      <c r="BG356" s="77"/>
      <c r="BH356" s="77"/>
      <c r="BI356" s="77"/>
      <c r="BJ356" s="77"/>
    </row>
    <row r="357" spans="1:62" ht="14.25" customHeight="1" x14ac:dyDescent="0.45">
      <c r="A357" s="76"/>
      <c r="D357" s="80"/>
      <c r="E357" s="76"/>
      <c r="F357" s="82"/>
      <c r="G357" s="82"/>
      <c r="H357" s="78"/>
      <c r="K357" s="78"/>
      <c r="L357" s="665"/>
      <c r="M357" s="665"/>
      <c r="N357" s="665"/>
      <c r="O357" s="665"/>
      <c r="P357" s="666"/>
      <c r="Q357" s="260"/>
      <c r="R357" s="260"/>
      <c r="S357" s="666"/>
      <c r="T357" s="78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79"/>
      <c r="AI357" s="81"/>
      <c r="AJ357" s="80"/>
      <c r="AK357" s="80"/>
      <c r="AL357" s="80"/>
      <c r="AM357" s="80"/>
      <c r="AN357" s="80"/>
      <c r="AO357" s="80"/>
      <c r="AP357" s="80"/>
      <c r="AQ357" s="76"/>
      <c r="AR357" s="76"/>
      <c r="AV357" s="76"/>
      <c r="AW357" s="78"/>
      <c r="AX357" s="80"/>
      <c r="AY357" s="77"/>
      <c r="AZ357" s="77"/>
      <c r="BA357" s="77"/>
      <c r="BB357" s="77"/>
      <c r="BC357" s="77"/>
      <c r="BD357" s="77"/>
      <c r="BE357" s="77"/>
      <c r="BF357" s="77"/>
      <c r="BG357" s="77"/>
      <c r="BH357" s="77"/>
      <c r="BI357" s="77"/>
      <c r="BJ357" s="77"/>
    </row>
    <row r="358" spans="1:62" ht="14.25" customHeight="1" x14ac:dyDescent="0.45">
      <c r="A358" s="76"/>
      <c r="D358" s="80"/>
      <c r="E358" s="76"/>
      <c r="F358" s="82"/>
      <c r="G358" s="82"/>
      <c r="H358" s="78"/>
      <c r="K358" s="78"/>
      <c r="L358" s="665"/>
      <c r="M358" s="665"/>
      <c r="N358" s="665"/>
      <c r="O358" s="665"/>
      <c r="P358" s="666"/>
      <c r="Q358" s="260"/>
      <c r="R358" s="260"/>
      <c r="S358" s="666"/>
      <c r="T358" s="78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79"/>
      <c r="AI358" s="81"/>
      <c r="AJ358" s="80"/>
      <c r="AK358" s="80"/>
      <c r="AL358" s="80"/>
      <c r="AM358" s="80"/>
      <c r="AN358" s="80"/>
      <c r="AO358" s="80"/>
      <c r="AP358" s="80"/>
      <c r="AQ358" s="76"/>
      <c r="AR358" s="76"/>
      <c r="AV358" s="76"/>
      <c r="AW358" s="78"/>
      <c r="AX358" s="80"/>
      <c r="AY358" s="77"/>
      <c r="AZ358" s="77"/>
      <c r="BA358" s="77"/>
      <c r="BB358" s="77"/>
      <c r="BC358" s="77"/>
      <c r="BD358" s="77"/>
      <c r="BE358" s="77"/>
      <c r="BF358" s="77"/>
      <c r="BG358" s="77"/>
      <c r="BH358" s="77"/>
      <c r="BI358" s="77"/>
      <c r="BJ358" s="77"/>
    </row>
    <row r="359" spans="1:62" ht="14.25" customHeight="1" x14ac:dyDescent="0.45">
      <c r="A359" s="76"/>
      <c r="D359" s="80"/>
      <c r="E359" s="76"/>
      <c r="F359" s="82"/>
      <c r="G359" s="82"/>
      <c r="H359" s="78"/>
      <c r="K359" s="78"/>
      <c r="L359" s="665"/>
      <c r="M359" s="665"/>
      <c r="N359" s="665"/>
      <c r="O359" s="665"/>
      <c r="P359" s="666"/>
      <c r="Q359" s="260"/>
      <c r="R359" s="260"/>
      <c r="S359" s="666"/>
      <c r="T359" s="78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79"/>
      <c r="AI359" s="81"/>
      <c r="AJ359" s="80"/>
      <c r="AK359" s="80"/>
      <c r="AL359" s="80"/>
      <c r="AM359" s="80"/>
      <c r="AN359" s="80"/>
      <c r="AO359" s="80"/>
      <c r="AP359" s="80"/>
      <c r="AQ359" s="76"/>
      <c r="AR359" s="76"/>
      <c r="AV359" s="76"/>
      <c r="AW359" s="78"/>
      <c r="AX359" s="80"/>
      <c r="AY359" s="77"/>
      <c r="AZ359" s="77"/>
      <c r="BA359" s="77"/>
      <c r="BB359" s="77"/>
      <c r="BC359" s="77"/>
      <c r="BD359" s="77"/>
      <c r="BE359" s="77"/>
      <c r="BF359" s="77"/>
      <c r="BG359" s="77"/>
      <c r="BH359" s="77"/>
      <c r="BI359" s="77"/>
      <c r="BJ359" s="77"/>
    </row>
    <row r="360" spans="1:62" ht="14.25" customHeight="1" x14ac:dyDescent="0.45">
      <c r="A360" s="76"/>
      <c r="D360" s="80"/>
      <c r="E360" s="76"/>
      <c r="F360" s="82"/>
      <c r="G360" s="82"/>
      <c r="H360" s="78"/>
      <c r="K360" s="78"/>
      <c r="L360" s="665"/>
      <c r="M360" s="665"/>
      <c r="N360" s="665"/>
      <c r="O360" s="665"/>
      <c r="P360" s="666"/>
      <c r="Q360" s="260"/>
      <c r="R360" s="260"/>
      <c r="S360" s="666"/>
      <c r="T360" s="78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79"/>
      <c r="AI360" s="81"/>
      <c r="AJ360" s="80"/>
      <c r="AK360" s="80"/>
      <c r="AL360" s="80"/>
      <c r="AM360" s="80"/>
      <c r="AN360" s="80"/>
      <c r="AO360" s="80"/>
      <c r="AP360" s="80"/>
      <c r="AQ360" s="76"/>
      <c r="AR360" s="76"/>
      <c r="AV360" s="76"/>
      <c r="AW360" s="78"/>
      <c r="AX360" s="80"/>
      <c r="AY360" s="77"/>
      <c r="AZ360" s="77"/>
      <c r="BA360" s="77"/>
      <c r="BB360" s="77"/>
      <c r="BC360" s="77"/>
      <c r="BD360" s="77"/>
      <c r="BE360" s="77"/>
      <c r="BF360" s="77"/>
      <c r="BG360" s="77"/>
      <c r="BH360" s="77"/>
      <c r="BI360" s="77"/>
      <c r="BJ360" s="77"/>
    </row>
    <row r="361" spans="1:62" ht="14.25" customHeight="1" x14ac:dyDescent="0.45">
      <c r="A361" s="76"/>
      <c r="D361" s="80"/>
      <c r="E361" s="76"/>
      <c r="F361" s="82"/>
      <c r="G361" s="82"/>
      <c r="H361" s="78"/>
      <c r="K361" s="78"/>
      <c r="L361" s="665"/>
      <c r="M361" s="665"/>
      <c r="N361" s="665"/>
      <c r="O361" s="665"/>
      <c r="P361" s="666"/>
      <c r="Q361" s="260"/>
      <c r="R361" s="260"/>
      <c r="S361" s="666"/>
      <c r="T361" s="78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79"/>
      <c r="AI361" s="81"/>
      <c r="AJ361" s="80"/>
      <c r="AK361" s="80"/>
      <c r="AL361" s="80"/>
      <c r="AM361" s="80"/>
      <c r="AN361" s="80"/>
      <c r="AO361" s="80"/>
      <c r="AP361" s="80"/>
      <c r="AQ361" s="76"/>
      <c r="AR361" s="76"/>
      <c r="AV361" s="76"/>
      <c r="AW361" s="78"/>
      <c r="AX361" s="80"/>
      <c r="AY361" s="77"/>
      <c r="AZ361" s="77"/>
      <c r="BA361" s="77"/>
      <c r="BB361" s="77"/>
      <c r="BC361" s="77"/>
      <c r="BD361" s="77"/>
      <c r="BE361" s="77"/>
      <c r="BF361" s="77"/>
      <c r="BG361" s="77"/>
      <c r="BH361" s="77"/>
      <c r="BI361" s="77"/>
      <c r="BJ361" s="77"/>
    </row>
    <row r="362" spans="1:62" ht="14.25" customHeight="1" x14ac:dyDescent="0.45">
      <c r="A362" s="76"/>
      <c r="D362" s="80"/>
      <c r="E362" s="76"/>
      <c r="F362" s="82"/>
      <c r="G362" s="82"/>
      <c r="H362" s="78"/>
      <c r="K362" s="78"/>
      <c r="L362" s="665"/>
      <c r="M362" s="665"/>
      <c r="N362" s="665"/>
      <c r="O362" s="665"/>
      <c r="P362" s="666"/>
      <c r="Q362" s="260"/>
      <c r="R362" s="260"/>
      <c r="S362" s="666"/>
      <c r="T362" s="78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79"/>
      <c r="AI362" s="81"/>
      <c r="AJ362" s="80"/>
      <c r="AK362" s="80"/>
      <c r="AL362" s="80"/>
      <c r="AM362" s="80"/>
      <c r="AN362" s="80"/>
      <c r="AO362" s="80"/>
      <c r="AP362" s="80"/>
      <c r="AQ362" s="76"/>
      <c r="AR362" s="76"/>
      <c r="AV362" s="76"/>
      <c r="AW362" s="78"/>
      <c r="AX362" s="80"/>
      <c r="AY362" s="77"/>
      <c r="AZ362" s="77"/>
      <c r="BA362" s="77"/>
      <c r="BB362" s="77"/>
      <c r="BC362" s="77"/>
      <c r="BD362" s="77"/>
      <c r="BE362" s="77"/>
      <c r="BF362" s="77"/>
      <c r="BG362" s="77"/>
      <c r="BH362" s="77"/>
      <c r="BI362" s="77"/>
      <c r="BJ362" s="77"/>
    </row>
    <row r="363" spans="1:62" ht="14.25" customHeight="1" x14ac:dyDescent="0.45">
      <c r="A363" s="76"/>
      <c r="D363" s="80"/>
      <c r="E363" s="76"/>
      <c r="F363" s="82"/>
      <c r="G363" s="82"/>
      <c r="H363" s="78"/>
      <c r="K363" s="78"/>
      <c r="L363" s="665"/>
      <c r="M363" s="665"/>
      <c r="N363" s="665"/>
      <c r="O363" s="665"/>
      <c r="P363" s="666"/>
      <c r="Q363" s="260"/>
      <c r="R363" s="260"/>
      <c r="S363" s="666"/>
      <c r="T363" s="78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79"/>
      <c r="AI363" s="81"/>
      <c r="AJ363" s="80"/>
      <c r="AK363" s="80"/>
      <c r="AL363" s="80"/>
      <c r="AM363" s="80"/>
      <c r="AN363" s="80"/>
      <c r="AO363" s="80"/>
      <c r="AP363" s="80"/>
      <c r="AQ363" s="76"/>
      <c r="AR363" s="76"/>
      <c r="AV363" s="76"/>
      <c r="AW363" s="78"/>
      <c r="AX363" s="80"/>
      <c r="AY363" s="77"/>
      <c r="AZ363" s="77"/>
      <c r="BA363" s="77"/>
      <c r="BB363" s="77"/>
      <c r="BC363" s="77"/>
      <c r="BD363" s="77"/>
      <c r="BE363" s="77"/>
      <c r="BF363" s="77"/>
      <c r="BG363" s="77"/>
      <c r="BH363" s="77"/>
      <c r="BI363" s="77"/>
      <c r="BJ363" s="77"/>
    </row>
    <row r="364" spans="1:62" ht="14.25" customHeight="1" x14ac:dyDescent="0.45">
      <c r="A364" s="76"/>
      <c r="D364" s="80"/>
      <c r="E364" s="76"/>
      <c r="F364" s="82"/>
      <c r="G364" s="82"/>
      <c r="H364" s="78"/>
      <c r="K364" s="78"/>
      <c r="L364" s="665"/>
      <c r="M364" s="665"/>
      <c r="N364" s="665"/>
      <c r="O364" s="665"/>
      <c r="P364" s="666"/>
      <c r="Q364" s="260"/>
      <c r="R364" s="260"/>
      <c r="S364" s="666"/>
      <c r="T364" s="78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79"/>
      <c r="AI364" s="81"/>
      <c r="AJ364" s="80"/>
      <c r="AK364" s="80"/>
      <c r="AL364" s="80"/>
      <c r="AM364" s="80"/>
      <c r="AN364" s="80"/>
      <c r="AO364" s="80"/>
      <c r="AP364" s="80"/>
      <c r="AQ364" s="76"/>
      <c r="AR364" s="76"/>
      <c r="AV364" s="76"/>
      <c r="AW364" s="78"/>
      <c r="AX364" s="80"/>
      <c r="AY364" s="77"/>
      <c r="AZ364" s="77"/>
      <c r="BA364" s="77"/>
      <c r="BB364" s="77"/>
      <c r="BC364" s="77"/>
      <c r="BD364" s="77"/>
      <c r="BE364" s="77"/>
      <c r="BF364" s="77"/>
      <c r="BG364" s="77"/>
      <c r="BH364" s="77"/>
      <c r="BI364" s="77"/>
      <c r="BJ364" s="77"/>
    </row>
    <row r="365" spans="1:62" ht="14.25" customHeight="1" x14ac:dyDescent="0.45">
      <c r="A365" s="76"/>
      <c r="D365" s="80"/>
      <c r="E365" s="76"/>
      <c r="F365" s="82"/>
      <c r="G365" s="82"/>
      <c r="H365" s="78"/>
      <c r="K365" s="78"/>
      <c r="L365" s="665"/>
      <c r="M365" s="665"/>
      <c r="N365" s="665"/>
      <c r="O365" s="665"/>
      <c r="P365" s="666"/>
      <c r="Q365" s="260"/>
      <c r="R365" s="260"/>
      <c r="S365" s="666"/>
      <c r="T365" s="78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79"/>
      <c r="AI365" s="81"/>
      <c r="AJ365" s="80"/>
      <c r="AK365" s="80"/>
      <c r="AL365" s="80"/>
      <c r="AM365" s="80"/>
      <c r="AN365" s="80"/>
      <c r="AO365" s="80"/>
      <c r="AP365" s="80"/>
      <c r="AQ365" s="76"/>
      <c r="AR365" s="76"/>
      <c r="AV365" s="76"/>
      <c r="AW365" s="78"/>
      <c r="AX365" s="80"/>
      <c r="AY365" s="77"/>
      <c r="AZ365" s="77"/>
      <c r="BA365" s="77"/>
      <c r="BB365" s="77"/>
      <c r="BC365" s="77"/>
      <c r="BD365" s="77"/>
      <c r="BE365" s="77"/>
      <c r="BF365" s="77"/>
      <c r="BG365" s="77"/>
      <c r="BH365" s="77"/>
      <c r="BI365" s="77"/>
      <c r="BJ365" s="77"/>
    </row>
    <row r="366" spans="1:62" ht="14.25" customHeight="1" x14ac:dyDescent="0.45">
      <c r="A366" s="76"/>
      <c r="D366" s="80"/>
      <c r="E366" s="76"/>
      <c r="F366" s="82"/>
      <c r="G366" s="82"/>
      <c r="H366" s="78"/>
      <c r="K366" s="78"/>
      <c r="L366" s="665"/>
      <c r="M366" s="665"/>
      <c r="N366" s="665"/>
      <c r="O366" s="665"/>
      <c r="P366" s="666"/>
      <c r="Q366" s="260"/>
      <c r="R366" s="260"/>
      <c r="S366" s="666"/>
      <c r="T366" s="78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79"/>
      <c r="AI366" s="81"/>
      <c r="AJ366" s="80"/>
      <c r="AK366" s="80"/>
      <c r="AL366" s="80"/>
      <c r="AM366" s="80"/>
      <c r="AN366" s="80"/>
      <c r="AO366" s="80"/>
      <c r="AP366" s="80"/>
      <c r="AQ366" s="76"/>
      <c r="AR366" s="76"/>
      <c r="AV366" s="76"/>
      <c r="AW366" s="78"/>
      <c r="AX366" s="80"/>
      <c r="AY366" s="77"/>
      <c r="AZ366" s="77"/>
      <c r="BA366" s="77"/>
      <c r="BB366" s="77"/>
      <c r="BC366" s="77"/>
      <c r="BD366" s="77"/>
      <c r="BE366" s="77"/>
      <c r="BF366" s="77"/>
      <c r="BG366" s="77"/>
      <c r="BH366" s="77"/>
      <c r="BI366" s="77"/>
      <c r="BJ366" s="77"/>
    </row>
    <row r="367" spans="1:62" ht="14.25" customHeight="1" x14ac:dyDescent="0.45">
      <c r="A367" s="76"/>
      <c r="D367" s="80"/>
      <c r="E367" s="76"/>
      <c r="F367" s="82"/>
      <c r="G367" s="82"/>
      <c r="H367" s="78"/>
      <c r="K367" s="78"/>
      <c r="L367" s="665"/>
      <c r="M367" s="665"/>
      <c r="N367" s="665"/>
      <c r="O367" s="665"/>
      <c r="P367" s="666"/>
      <c r="Q367" s="260"/>
      <c r="R367" s="260"/>
      <c r="S367" s="666"/>
      <c r="T367" s="78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79"/>
      <c r="AI367" s="81"/>
      <c r="AJ367" s="80"/>
      <c r="AK367" s="80"/>
      <c r="AL367" s="80"/>
      <c r="AM367" s="80"/>
      <c r="AN367" s="80"/>
      <c r="AO367" s="80"/>
      <c r="AP367" s="80"/>
      <c r="AQ367" s="76"/>
      <c r="AR367" s="76"/>
      <c r="AV367" s="76"/>
      <c r="AW367" s="78"/>
      <c r="AX367" s="80"/>
      <c r="AY367" s="77"/>
      <c r="AZ367" s="77"/>
      <c r="BA367" s="77"/>
      <c r="BB367" s="77"/>
      <c r="BC367" s="77"/>
      <c r="BD367" s="77"/>
      <c r="BE367" s="77"/>
      <c r="BF367" s="77"/>
      <c r="BG367" s="77"/>
      <c r="BH367" s="77"/>
      <c r="BI367" s="77"/>
      <c r="BJ367" s="77"/>
    </row>
    <row r="368" spans="1:62" ht="14.25" customHeight="1" x14ac:dyDescent="0.45">
      <c r="A368" s="76"/>
      <c r="D368" s="80"/>
      <c r="E368" s="76"/>
      <c r="F368" s="82"/>
      <c r="G368" s="82"/>
      <c r="H368" s="78"/>
      <c r="K368" s="78"/>
      <c r="L368" s="665"/>
      <c r="M368" s="665"/>
      <c r="N368" s="665"/>
      <c r="O368" s="665"/>
      <c r="P368" s="666"/>
      <c r="Q368" s="260"/>
      <c r="R368" s="260"/>
      <c r="S368" s="666"/>
      <c r="T368" s="78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79"/>
      <c r="AI368" s="81"/>
      <c r="AJ368" s="80"/>
      <c r="AK368" s="80"/>
      <c r="AL368" s="80"/>
      <c r="AM368" s="80"/>
      <c r="AN368" s="80"/>
      <c r="AO368" s="80"/>
      <c r="AP368" s="80"/>
      <c r="AQ368" s="76"/>
      <c r="AR368" s="76"/>
      <c r="AV368" s="76"/>
      <c r="AW368" s="78"/>
      <c r="AX368" s="80"/>
      <c r="AY368" s="77"/>
      <c r="AZ368" s="77"/>
      <c r="BA368" s="77"/>
      <c r="BB368" s="77"/>
      <c r="BC368" s="77"/>
      <c r="BD368" s="77"/>
      <c r="BE368" s="77"/>
      <c r="BF368" s="77"/>
      <c r="BG368" s="77"/>
      <c r="BH368" s="77"/>
      <c r="BI368" s="77"/>
      <c r="BJ368" s="77"/>
    </row>
    <row r="369" spans="1:62" ht="14.25" customHeight="1" x14ac:dyDescent="0.45">
      <c r="A369" s="76"/>
      <c r="D369" s="80"/>
      <c r="E369" s="76"/>
      <c r="F369" s="82"/>
      <c r="G369" s="82"/>
      <c r="H369" s="78"/>
      <c r="K369" s="78"/>
      <c r="L369" s="665"/>
      <c r="M369" s="665"/>
      <c r="N369" s="665"/>
      <c r="O369" s="665"/>
      <c r="P369" s="666"/>
      <c r="Q369" s="260"/>
      <c r="R369" s="260"/>
      <c r="S369" s="666"/>
      <c r="T369" s="78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79"/>
      <c r="AI369" s="81"/>
      <c r="AJ369" s="80"/>
      <c r="AK369" s="80"/>
      <c r="AL369" s="80"/>
      <c r="AM369" s="80"/>
      <c r="AN369" s="80"/>
      <c r="AO369" s="80"/>
      <c r="AP369" s="80"/>
      <c r="AQ369" s="76"/>
      <c r="AR369" s="76"/>
      <c r="AV369" s="76"/>
      <c r="AW369" s="78"/>
      <c r="AX369" s="80"/>
      <c r="AY369" s="77"/>
      <c r="AZ369" s="77"/>
      <c r="BA369" s="77"/>
      <c r="BB369" s="77"/>
      <c r="BC369" s="77"/>
      <c r="BD369" s="77"/>
      <c r="BE369" s="77"/>
      <c r="BF369" s="77"/>
      <c r="BG369" s="77"/>
      <c r="BH369" s="77"/>
      <c r="BI369" s="77"/>
      <c r="BJ369" s="77"/>
    </row>
    <row r="370" spans="1:62" ht="14.25" customHeight="1" x14ac:dyDescent="0.45">
      <c r="A370" s="76"/>
      <c r="D370" s="80"/>
      <c r="E370" s="76"/>
      <c r="F370" s="82"/>
      <c r="G370" s="82"/>
      <c r="H370" s="78"/>
      <c r="K370" s="78"/>
      <c r="L370" s="665"/>
      <c r="M370" s="665"/>
      <c r="N370" s="665"/>
      <c r="O370" s="665"/>
      <c r="P370" s="666"/>
      <c r="Q370" s="260"/>
      <c r="R370" s="260"/>
      <c r="S370" s="666"/>
      <c r="T370" s="78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79"/>
      <c r="AI370" s="81"/>
      <c r="AJ370" s="80"/>
      <c r="AK370" s="80"/>
      <c r="AL370" s="80"/>
      <c r="AM370" s="80"/>
      <c r="AN370" s="80"/>
      <c r="AO370" s="80"/>
      <c r="AP370" s="80"/>
      <c r="AQ370" s="76"/>
      <c r="AR370" s="76"/>
      <c r="AV370" s="76"/>
      <c r="AW370" s="78"/>
      <c r="AX370" s="80"/>
      <c r="AY370" s="77"/>
      <c r="AZ370" s="77"/>
      <c r="BA370" s="77"/>
      <c r="BB370" s="77"/>
      <c r="BC370" s="77"/>
      <c r="BD370" s="77"/>
      <c r="BE370" s="77"/>
      <c r="BF370" s="77"/>
      <c r="BG370" s="77"/>
      <c r="BH370" s="77"/>
      <c r="BI370" s="77"/>
      <c r="BJ370" s="77"/>
    </row>
    <row r="371" spans="1:62" ht="14.25" customHeight="1" x14ac:dyDescent="0.45">
      <c r="A371" s="76"/>
      <c r="D371" s="80"/>
      <c r="E371" s="76"/>
      <c r="F371" s="82"/>
      <c r="G371" s="82"/>
      <c r="H371" s="78"/>
      <c r="K371" s="78"/>
      <c r="L371" s="665"/>
      <c r="M371" s="665"/>
      <c r="N371" s="665"/>
      <c r="O371" s="665"/>
      <c r="P371" s="666"/>
      <c r="Q371" s="260"/>
      <c r="R371" s="260"/>
      <c r="S371" s="666"/>
      <c r="T371" s="78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79"/>
      <c r="AI371" s="81"/>
      <c r="AJ371" s="80"/>
      <c r="AK371" s="80"/>
      <c r="AL371" s="80"/>
      <c r="AM371" s="80"/>
      <c r="AN371" s="80"/>
      <c r="AO371" s="80"/>
      <c r="AP371" s="80"/>
      <c r="AQ371" s="76"/>
      <c r="AR371" s="76"/>
      <c r="AV371" s="76"/>
      <c r="AW371" s="78"/>
      <c r="AX371" s="80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77"/>
      <c r="BJ371" s="77"/>
    </row>
    <row r="372" spans="1:62" ht="14.25" customHeight="1" x14ac:dyDescent="0.45">
      <c r="A372" s="76"/>
      <c r="D372" s="80"/>
      <c r="E372" s="76"/>
      <c r="F372" s="82"/>
      <c r="G372" s="82"/>
      <c r="H372" s="78"/>
      <c r="K372" s="78"/>
      <c r="L372" s="665"/>
      <c r="M372" s="665"/>
      <c r="N372" s="665"/>
      <c r="O372" s="665"/>
      <c r="P372" s="666"/>
      <c r="Q372" s="260"/>
      <c r="R372" s="260"/>
      <c r="S372" s="666"/>
      <c r="T372" s="78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79"/>
      <c r="AI372" s="81"/>
      <c r="AJ372" s="80"/>
      <c r="AK372" s="80"/>
      <c r="AL372" s="80"/>
      <c r="AM372" s="80"/>
      <c r="AN372" s="80"/>
      <c r="AO372" s="80"/>
      <c r="AP372" s="80"/>
      <c r="AQ372" s="76"/>
      <c r="AR372" s="76"/>
      <c r="AV372" s="76"/>
      <c r="AW372" s="78"/>
      <c r="AX372" s="80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77"/>
      <c r="BJ372" s="77"/>
    </row>
    <row r="373" spans="1:62" ht="14.25" customHeight="1" x14ac:dyDescent="0.45">
      <c r="A373" s="76"/>
      <c r="D373" s="80"/>
      <c r="E373" s="76"/>
      <c r="F373" s="82"/>
      <c r="G373" s="82"/>
      <c r="H373" s="78"/>
      <c r="K373" s="78"/>
      <c r="L373" s="665"/>
      <c r="M373" s="665"/>
      <c r="N373" s="665"/>
      <c r="O373" s="665"/>
      <c r="P373" s="666"/>
      <c r="Q373" s="260"/>
      <c r="R373" s="260"/>
      <c r="S373" s="666"/>
      <c r="T373" s="78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79"/>
      <c r="AI373" s="81"/>
      <c r="AJ373" s="80"/>
      <c r="AK373" s="80"/>
      <c r="AL373" s="80"/>
      <c r="AM373" s="80"/>
      <c r="AN373" s="80"/>
      <c r="AO373" s="80"/>
      <c r="AP373" s="80"/>
      <c r="AQ373" s="76"/>
      <c r="AR373" s="76"/>
      <c r="AV373" s="76"/>
      <c r="AW373" s="78"/>
      <c r="AX373" s="80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77"/>
      <c r="BJ373" s="77"/>
    </row>
    <row r="374" spans="1:62" ht="14.25" customHeight="1" x14ac:dyDescent="0.45">
      <c r="A374" s="76"/>
      <c r="D374" s="80"/>
      <c r="E374" s="76"/>
      <c r="F374" s="82"/>
      <c r="G374" s="82"/>
      <c r="H374" s="78"/>
      <c r="K374" s="78"/>
      <c r="L374" s="665"/>
      <c r="M374" s="665"/>
      <c r="N374" s="665"/>
      <c r="O374" s="665"/>
      <c r="P374" s="666"/>
      <c r="Q374" s="260"/>
      <c r="R374" s="260"/>
      <c r="S374" s="666"/>
      <c r="T374" s="78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79"/>
      <c r="AI374" s="81"/>
      <c r="AJ374" s="80"/>
      <c r="AK374" s="80"/>
      <c r="AL374" s="80"/>
      <c r="AM374" s="80"/>
      <c r="AN374" s="80"/>
      <c r="AO374" s="80"/>
      <c r="AP374" s="80"/>
      <c r="AQ374" s="76"/>
      <c r="AR374" s="76"/>
      <c r="AV374" s="76"/>
      <c r="AW374" s="78"/>
      <c r="AX374" s="80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77"/>
      <c r="BJ374" s="77"/>
    </row>
    <row r="375" spans="1:62" ht="14.25" customHeight="1" x14ac:dyDescent="0.45">
      <c r="A375" s="76"/>
      <c r="D375" s="80"/>
      <c r="E375" s="76"/>
      <c r="F375" s="82"/>
      <c r="G375" s="82"/>
      <c r="H375" s="78"/>
      <c r="K375" s="78"/>
      <c r="L375" s="665"/>
      <c r="M375" s="665"/>
      <c r="N375" s="665"/>
      <c r="O375" s="665"/>
      <c r="P375" s="666"/>
      <c r="Q375" s="260"/>
      <c r="R375" s="260"/>
      <c r="S375" s="666"/>
      <c r="T375" s="78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79"/>
      <c r="AI375" s="81"/>
      <c r="AJ375" s="80"/>
      <c r="AK375" s="80"/>
      <c r="AL375" s="80"/>
      <c r="AM375" s="80"/>
      <c r="AN375" s="80"/>
      <c r="AO375" s="80"/>
      <c r="AP375" s="80"/>
      <c r="AQ375" s="76"/>
      <c r="AR375" s="76"/>
      <c r="AV375" s="76"/>
      <c r="AW375" s="78"/>
      <c r="AX375" s="80"/>
      <c r="AY375" s="77"/>
      <c r="AZ375" s="77"/>
      <c r="BA375" s="77"/>
      <c r="BB375" s="77"/>
      <c r="BC375" s="77"/>
      <c r="BD375" s="77"/>
      <c r="BE375" s="77"/>
      <c r="BF375" s="77"/>
      <c r="BG375" s="77"/>
      <c r="BH375" s="77"/>
      <c r="BI375" s="77"/>
      <c r="BJ375" s="77"/>
    </row>
    <row r="376" spans="1:62" ht="14.25" customHeight="1" x14ac:dyDescent="0.45">
      <c r="A376" s="76"/>
      <c r="D376" s="80"/>
      <c r="E376" s="76"/>
      <c r="F376" s="82"/>
      <c r="G376" s="82"/>
      <c r="H376" s="78"/>
      <c r="K376" s="78"/>
      <c r="L376" s="665"/>
      <c r="M376" s="665"/>
      <c r="N376" s="665"/>
      <c r="O376" s="665"/>
      <c r="P376" s="666"/>
      <c r="Q376" s="260"/>
      <c r="R376" s="260"/>
      <c r="S376" s="666"/>
      <c r="T376" s="78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79"/>
      <c r="AI376" s="81"/>
      <c r="AJ376" s="80"/>
      <c r="AK376" s="80"/>
      <c r="AL376" s="80"/>
      <c r="AM376" s="80"/>
      <c r="AN376" s="80"/>
      <c r="AO376" s="80"/>
      <c r="AP376" s="80"/>
      <c r="AQ376" s="76"/>
      <c r="AR376" s="76"/>
      <c r="AV376" s="76"/>
      <c r="AW376" s="78"/>
      <c r="AX376" s="80"/>
      <c r="AY376" s="77"/>
      <c r="AZ376" s="77"/>
      <c r="BA376" s="77"/>
      <c r="BB376" s="77"/>
      <c r="BC376" s="77"/>
      <c r="BD376" s="77"/>
      <c r="BE376" s="77"/>
      <c r="BF376" s="77"/>
      <c r="BG376" s="77"/>
      <c r="BH376" s="77"/>
      <c r="BI376" s="77"/>
      <c r="BJ376" s="77"/>
    </row>
    <row r="377" spans="1:62" ht="14.25" customHeight="1" x14ac:dyDescent="0.45">
      <c r="A377" s="76"/>
      <c r="D377" s="80"/>
      <c r="E377" s="76"/>
      <c r="F377" s="82"/>
      <c r="G377" s="82"/>
      <c r="H377" s="78"/>
      <c r="K377" s="78"/>
      <c r="L377" s="665"/>
      <c r="M377" s="665"/>
      <c r="N377" s="665"/>
      <c r="O377" s="665"/>
      <c r="P377" s="666"/>
      <c r="Q377" s="260"/>
      <c r="R377" s="260"/>
      <c r="S377" s="666"/>
      <c r="T377" s="78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79"/>
      <c r="AI377" s="81"/>
      <c r="AJ377" s="80"/>
      <c r="AK377" s="80"/>
      <c r="AL377" s="80"/>
      <c r="AM377" s="80"/>
      <c r="AN377" s="80"/>
      <c r="AO377" s="80"/>
      <c r="AP377" s="80"/>
      <c r="AQ377" s="76"/>
      <c r="AR377" s="76"/>
      <c r="AV377" s="76"/>
      <c r="AW377" s="78"/>
      <c r="AX377" s="80"/>
      <c r="AY377" s="77"/>
      <c r="AZ377" s="77"/>
      <c r="BA377" s="77"/>
      <c r="BB377" s="77"/>
      <c r="BC377" s="77"/>
      <c r="BD377" s="77"/>
      <c r="BE377" s="77"/>
      <c r="BF377" s="77"/>
      <c r="BG377" s="77"/>
      <c r="BH377" s="77"/>
      <c r="BI377" s="77"/>
      <c r="BJ377" s="77"/>
    </row>
    <row r="378" spans="1:62" ht="14.25" customHeight="1" x14ac:dyDescent="0.45">
      <c r="A378" s="76"/>
      <c r="D378" s="80"/>
      <c r="E378" s="76"/>
      <c r="F378" s="82"/>
      <c r="G378" s="82"/>
      <c r="H378" s="78"/>
      <c r="K378" s="78"/>
      <c r="L378" s="665"/>
      <c r="M378" s="665"/>
      <c r="N378" s="665"/>
      <c r="O378" s="665"/>
      <c r="P378" s="666"/>
      <c r="Q378" s="260"/>
      <c r="R378" s="260"/>
      <c r="S378" s="666"/>
      <c r="T378" s="78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79"/>
      <c r="AI378" s="81"/>
      <c r="AJ378" s="80"/>
      <c r="AK378" s="80"/>
      <c r="AL378" s="80"/>
      <c r="AM378" s="80"/>
      <c r="AN378" s="80"/>
      <c r="AO378" s="80"/>
      <c r="AP378" s="80"/>
      <c r="AQ378" s="76"/>
      <c r="AR378" s="76"/>
      <c r="AV378" s="76"/>
      <c r="AW378" s="78"/>
      <c r="AX378" s="80"/>
      <c r="AY378" s="77"/>
      <c r="AZ378" s="77"/>
      <c r="BA378" s="77"/>
      <c r="BB378" s="77"/>
      <c r="BC378" s="77"/>
      <c r="BD378" s="77"/>
      <c r="BE378" s="77"/>
      <c r="BF378" s="77"/>
      <c r="BG378" s="77"/>
      <c r="BH378" s="77"/>
      <c r="BI378" s="77"/>
      <c r="BJ378" s="77"/>
    </row>
    <row r="379" spans="1:62" ht="14.25" customHeight="1" x14ac:dyDescent="0.45">
      <c r="A379" s="76"/>
      <c r="D379" s="80"/>
      <c r="E379" s="76"/>
      <c r="F379" s="82"/>
      <c r="G379" s="82"/>
      <c r="H379" s="78"/>
      <c r="K379" s="78"/>
      <c r="L379" s="665"/>
      <c r="M379" s="665"/>
      <c r="N379" s="665"/>
      <c r="O379" s="665"/>
      <c r="P379" s="666"/>
      <c r="Q379" s="260"/>
      <c r="R379" s="260"/>
      <c r="S379" s="666"/>
      <c r="T379" s="78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79"/>
      <c r="AI379" s="81"/>
      <c r="AJ379" s="80"/>
      <c r="AK379" s="80"/>
      <c r="AL379" s="80"/>
      <c r="AM379" s="80"/>
      <c r="AN379" s="80"/>
      <c r="AO379" s="80"/>
      <c r="AP379" s="80"/>
      <c r="AQ379" s="76"/>
      <c r="AR379" s="76"/>
      <c r="AV379" s="76"/>
      <c r="AW379" s="78"/>
      <c r="AX379" s="80"/>
      <c r="AY379" s="77"/>
      <c r="AZ379" s="77"/>
      <c r="BA379" s="77"/>
      <c r="BB379" s="77"/>
      <c r="BC379" s="77"/>
      <c r="BD379" s="77"/>
      <c r="BE379" s="77"/>
      <c r="BF379" s="77"/>
      <c r="BG379" s="77"/>
      <c r="BH379" s="77"/>
      <c r="BI379" s="77"/>
      <c r="BJ379" s="77"/>
    </row>
    <row r="380" spans="1:62" ht="14.25" customHeight="1" x14ac:dyDescent="0.45">
      <c r="A380" s="76"/>
      <c r="D380" s="80"/>
      <c r="E380" s="76"/>
      <c r="F380" s="82"/>
      <c r="G380" s="82"/>
      <c r="H380" s="78"/>
      <c r="K380" s="78"/>
      <c r="L380" s="665"/>
      <c r="M380" s="665"/>
      <c r="N380" s="665"/>
      <c r="O380" s="665"/>
      <c r="P380" s="666"/>
      <c r="Q380" s="260"/>
      <c r="R380" s="260"/>
      <c r="S380" s="666"/>
      <c r="T380" s="78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79"/>
      <c r="AI380" s="81"/>
      <c r="AJ380" s="80"/>
      <c r="AK380" s="80"/>
      <c r="AL380" s="80"/>
      <c r="AM380" s="80"/>
      <c r="AN380" s="80"/>
      <c r="AO380" s="80"/>
      <c r="AP380" s="80"/>
      <c r="AQ380" s="76"/>
      <c r="AR380" s="76"/>
      <c r="AV380" s="76"/>
      <c r="AW380" s="78"/>
      <c r="AX380" s="80"/>
      <c r="AY380" s="77"/>
      <c r="AZ380" s="77"/>
      <c r="BA380" s="77"/>
      <c r="BB380" s="77"/>
      <c r="BC380" s="77"/>
      <c r="BD380" s="77"/>
      <c r="BE380" s="77"/>
      <c r="BF380" s="77"/>
      <c r="BG380" s="77"/>
      <c r="BH380" s="77"/>
      <c r="BI380" s="77"/>
      <c r="BJ380" s="77"/>
    </row>
    <row r="381" spans="1:62" ht="14.25" customHeight="1" x14ac:dyDescent="0.45">
      <c r="A381" s="76"/>
      <c r="D381" s="80"/>
      <c r="E381" s="76"/>
      <c r="F381" s="82"/>
      <c r="G381" s="82"/>
      <c r="H381" s="78"/>
      <c r="K381" s="78"/>
      <c r="L381" s="665"/>
      <c r="M381" s="665"/>
      <c r="N381" s="665"/>
      <c r="O381" s="665"/>
      <c r="P381" s="666"/>
      <c r="Q381" s="260"/>
      <c r="R381" s="260"/>
      <c r="S381" s="666"/>
      <c r="T381" s="78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79"/>
      <c r="AI381" s="81"/>
      <c r="AJ381" s="80"/>
      <c r="AK381" s="80"/>
      <c r="AL381" s="80"/>
      <c r="AM381" s="80"/>
      <c r="AN381" s="80"/>
      <c r="AO381" s="80"/>
      <c r="AP381" s="80"/>
      <c r="AQ381" s="76"/>
      <c r="AR381" s="76"/>
      <c r="AV381" s="76"/>
      <c r="AW381" s="78"/>
      <c r="AX381" s="80"/>
      <c r="AY381" s="77"/>
      <c r="AZ381" s="77"/>
      <c r="BA381" s="77"/>
      <c r="BB381" s="77"/>
      <c r="BC381" s="77"/>
      <c r="BD381" s="77"/>
      <c r="BE381" s="77"/>
      <c r="BF381" s="77"/>
      <c r="BG381" s="77"/>
      <c r="BH381" s="77"/>
      <c r="BI381" s="77"/>
      <c r="BJ381" s="77"/>
    </row>
    <row r="382" spans="1:62" ht="14.25" customHeight="1" x14ac:dyDescent="0.45">
      <c r="A382" s="76"/>
      <c r="D382" s="80"/>
      <c r="E382" s="76"/>
      <c r="F382" s="82"/>
      <c r="G382" s="82"/>
      <c r="H382" s="78"/>
      <c r="K382" s="78"/>
      <c r="L382" s="665"/>
      <c r="M382" s="665"/>
      <c r="N382" s="665"/>
      <c r="O382" s="665"/>
      <c r="P382" s="666"/>
      <c r="Q382" s="260"/>
      <c r="R382" s="260"/>
      <c r="S382" s="666"/>
      <c r="T382" s="78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79"/>
      <c r="AI382" s="81"/>
      <c r="AJ382" s="80"/>
      <c r="AK382" s="80"/>
      <c r="AL382" s="80"/>
      <c r="AM382" s="80"/>
      <c r="AN382" s="80"/>
      <c r="AO382" s="80"/>
      <c r="AP382" s="80"/>
      <c r="AQ382" s="76"/>
      <c r="AR382" s="76"/>
      <c r="AV382" s="76"/>
      <c r="AW382" s="78"/>
      <c r="AX382" s="80"/>
      <c r="AY382" s="77"/>
      <c r="AZ382" s="77"/>
      <c r="BA382" s="77"/>
      <c r="BB382" s="77"/>
      <c r="BC382" s="77"/>
      <c r="BD382" s="77"/>
      <c r="BE382" s="77"/>
      <c r="BF382" s="77"/>
      <c r="BG382" s="77"/>
      <c r="BH382" s="77"/>
      <c r="BI382" s="77"/>
      <c r="BJ382" s="77"/>
    </row>
    <row r="383" spans="1:62" ht="14.25" customHeight="1" x14ac:dyDescent="0.45">
      <c r="A383" s="76"/>
      <c r="D383" s="80"/>
      <c r="E383" s="76"/>
      <c r="F383" s="82"/>
      <c r="G383" s="82"/>
      <c r="H383" s="78"/>
      <c r="K383" s="78"/>
      <c r="L383" s="665"/>
      <c r="M383" s="665"/>
      <c r="N383" s="665"/>
      <c r="O383" s="665"/>
      <c r="P383" s="666"/>
      <c r="Q383" s="260"/>
      <c r="R383" s="260"/>
      <c r="S383" s="666"/>
      <c r="T383" s="78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79"/>
      <c r="AI383" s="81"/>
      <c r="AJ383" s="80"/>
      <c r="AK383" s="80"/>
      <c r="AL383" s="80"/>
      <c r="AM383" s="80"/>
      <c r="AN383" s="80"/>
      <c r="AO383" s="80"/>
      <c r="AP383" s="80"/>
      <c r="AQ383" s="76"/>
      <c r="AR383" s="76"/>
      <c r="AV383" s="76"/>
      <c r="AW383" s="78"/>
      <c r="AX383" s="80"/>
      <c r="AY383" s="77"/>
      <c r="AZ383" s="77"/>
      <c r="BA383" s="77"/>
      <c r="BB383" s="77"/>
      <c r="BC383" s="77"/>
      <c r="BD383" s="77"/>
      <c r="BE383" s="77"/>
      <c r="BF383" s="77"/>
      <c r="BG383" s="77"/>
      <c r="BH383" s="77"/>
      <c r="BI383" s="77"/>
      <c r="BJ383" s="77"/>
    </row>
    <row r="384" spans="1:62" ht="14.25" customHeight="1" x14ac:dyDescent="0.45">
      <c r="A384" s="76"/>
      <c r="D384" s="80"/>
      <c r="E384" s="76"/>
      <c r="F384" s="82"/>
      <c r="G384" s="82"/>
      <c r="H384" s="78"/>
      <c r="K384" s="78"/>
      <c r="L384" s="665"/>
      <c r="M384" s="665"/>
      <c r="N384" s="665"/>
      <c r="O384" s="665"/>
      <c r="P384" s="666"/>
      <c r="Q384" s="260"/>
      <c r="R384" s="260"/>
      <c r="S384" s="666"/>
      <c r="T384" s="78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79"/>
      <c r="AI384" s="81"/>
      <c r="AJ384" s="80"/>
      <c r="AK384" s="80"/>
      <c r="AL384" s="80"/>
      <c r="AM384" s="80"/>
      <c r="AN384" s="80"/>
      <c r="AO384" s="80"/>
      <c r="AP384" s="80"/>
      <c r="AQ384" s="76"/>
      <c r="AR384" s="76"/>
      <c r="AV384" s="76"/>
      <c r="AW384" s="78"/>
      <c r="AX384" s="80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77"/>
      <c r="BJ384" s="77"/>
    </row>
    <row r="385" spans="1:62" ht="14.25" customHeight="1" x14ac:dyDescent="0.45">
      <c r="A385" s="76"/>
      <c r="D385" s="80"/>
      <c r="E385" s="76"/>
      <c r="F385" s="82"/>
      <c r="G385" s="82"/>
      <c r="H385" s="78"/>
      <c r="K385" s="78"/>
      <c r="L385" s="665"/>
      <c r="M385" s="665"/>
      <c r="N385" s="665"/>
      <c r="O385" s="665"/>
      <c r="P385" s="666"/>
      <c r="Q385" s="260"/>
      <c r="R385" s="260"/>
      <c r="S385" s="666"/>
      <c r="T385" s="78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79"/>
      <c r="AI385" s="81"/>
      <c r="AJ385" s="80"/>
      <c r="AK385" s="80"/>
      <c r="AL385" s="80"/>
      <c r="AM385" s="80"/>
      <c r="AN385" s="80"/>
      <c r="AO385" s="80"/>
      <c r="AP385" s="80"/>
      <c r="AQ385" s="76"/>
      <c r="AR385" s="76"/>
      <c r="AV385" s="76"/>
      <c r="AW385" s="78"/>
      <c r="AX385" s="80"/>
      <c r="AY385" s="77"/>
      <c r="AZ385" s="77"/>
      <c r="BA385" s="77"/>
      <c r="BB385" s="77"/>
      <c r="BC385" s="77"/>
      <c r="BD385" s="77"/>
      <c r="BE385" s="77"/>
      <c r="BF385" s="77"/>
      <c r="BG385" s="77"/>
      <c r="BH385" s="77"/>
      <c r="BI385" s="77"/>
      <c r="BJ385" s="77"/>
    </row>
    <row r="386" spans="1:62" ht="14.25" customHeight="1" x14ac:dyDescent="0.45">
      <c r="A386" s="76"/>
      <c r="D386" s="80"/>
      <c r="E386" s="76"/>
      <c r="F386" s="82"/>
      <c r="G386" s="82"/>
      <c r="H386" s="78"/>
      <c r="K386" s="78"/>
      <c r="L386" s="665"/>
      <c r="M386" s="665"/>
      <c r="N386" s="665"/>
      <c r="O386" s="665"/>
      <c r="P386" s="666"/>
      <c r="Q386" s="260"/>
      <c r="R386" s="260"/>
      <c r="S386" s="666"/>
      <c r="T386" s="78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79"/>
      <c r="AI386" s="81"/>
      <c r="AJ386" s="80"/>
      <c r="AK386" s="80"/>
      <c r="AL386" s="80"/>
      <c r="AM386" s="80"/>
      <c r="AN386" s="80"/>
      <c r="AO386" s="80"/>
      <c r="AP386" s="80"/>
      <c r="AQ386" s="76"/>
      <c r="AR386" s="76"/>
      <c r="AV386" s="76"/>
      <c r="AW386" s="78"/>
      <c r="AX386" s="80"/>
      <c r="AY386" s="77"/>
      <c r="AZ386" s="77"/>
      <c r="BA386" s="77"/>
      <c r="BB386" s="77"/>
      <c r="BC386" s="77"/>
      <c r="BD386" s="77"/>
      <c r="BE386" s="77"/>
      <c r="BF386" s="77"/>
      <c r="BG386" s="77"/>
      <c r="BH386" s="77"/>
      <c r="BI386" s="77"/>
      <c r="BJ386" s="77"/>
    </row>
    <row r="387" spans="1:62" ht="14.25" customHeight="1" x14ac:dyDescent="0.45">
      <c r="A387" s="76"/>
      <c r="D387" s="80"/>
      <c r="E387" s="76"/>
      <c r="F387" s="82"/>
      <c r="G387" s="82"/>
      <c r="H387" s="78"/>
      <c r="K387" s="78"/>
      <c r="L387" s="665"/>
      <c r="M387" s="665"/>
      <c r="N387" s="665"/>
      <c r="O387" s="665"/>
      <c r="P387" s="666"/>
      <c r="Q387" s="260"/>
      <c r="R387" s="260"/>
      <c r="S387" s="666"/>
      <c r="T387" s="78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79"/>
      <c r="AI387" s="81"/>
      <c r="AJ387" s="80"/>
      <c r="AK387" s="80"/>
      <c r="AL387" s="80"/>
      <c r="AM387" s="80"/>
      <c r="AN387" s="80"/>
      <c r="AO387" s="80"/>
      <c r="AP387" s="80"/>
      <c r="AQ387" s="76"/>
      <c r="AR387" s="76"/>
      <c r="AV387" s="76"/>
      <c r="AW387" s="78"/>
      <c r="AX387" s="80"/>
      <c r="AY387" s="77"/>
      <c r="AZ387" s="77"/>
      <c r="BA387" s="77"/>
      <c r="BB387" s="77"/>
      <c r="BC387" s="77"/>
      <c r="BD387" s="77"/>
      <c r="BE387" s="77"/>
      <c r="BF387" s="77"/>
      <c r="BG387" s="77"/>
      <c r="BH387" s="77"/>
      <c r="BI387" s="77"/>
      <c r="BJ387" s="77"/>
    </row>
    <row r="388" spans="1:62" ht="14.25" customHeight="1" x14ac:dyDescent="0.45">
      <c r="A388" s="76"/>
      <c r="D388" s="80"/>
      <c r="E388" s="76"/>
      <c r="F388" s="82"/>
      <c r="G388" s="82"/>
      <c r="H388" s="78"/>
      <c r="K388" s="78"/>
      <c r="L388" s="665"/>
      <c r="M388" s="665"/>
      <c r="N388" s="665"/>
      <c r="O388" s="665"/>
      <c r="P388" s="666"/>
      <c r="Q388" s="260"/>
      <c r="R388" s="260"/>
      <c r="S388" s="666"/>
      <c r="T388" s="78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79"/>
      <c r="AI388" s="81"/>
      <c r="AJ388" s="80"/>
      <c r="AK388" s="80"/>
      <c r="AL388" s="80"/>
      <c r="AM388" s="80"/>
      <c r="AN388" s="80"/>
      <c r="AO388" s="80"/>
      <c r="AP388" s="80"/>
      <c r="AQ388" s="76"/>
      <c r="AR388" s="76"/>
      <c r="AV388" s="76"/>
      <c r="AW388" s="78"/>
      <c r="AX388" s="80"/>
      <c r="AY388" s="77"/>
      <c r="AZ388" s="77"/>
      <c r="BA388" s="77"/>
      <c r="BB388" s="77"/>
      <c r="BC388" s="77"/>
      <c r="BD388" s="77"/>
      <c r="BE388" s="77"/>
      <c r="BF388" s="77"/>
      <c r="BG388" s="77"/>
      <c r="BH388" s="77"/>
      <c r="BI388" s="77"/>
      <c r="BJ388" s="77"/>
    </row>
    <row r="389" spans="1:62" ht="14.25" customHeight="1" x14ac:dyDescent="0.45">
      <c r="A389" s="76"/>
      <c r="D389" s="80"/>
      <c r="E389" s="76"/>
      <c r="F389" s="82"/>
      <c r="G389" s="82"/>
      <c r="H389" s="78"/>
      <c r="K389" s="78"/>
      <c r="L389" s="665"/>
      <c r="M389" s="665"/>
      <c r="N389" s="665"/>
      <c r="O389" s="665"/>
      <c r="P389" s="666"/>
      <c r="Q389" s="260"/>
      <c r="R389" s="260"/>
      <c r="S389" s="666"/>
      <c r="T389" s="78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79"/>
      <c r="AI389" s="81"/>
      <c r="AJ389" s="80"/>
      <c r="AK389" s="80"/>
      <c r="AL389" s="80"/>
      <c r="AM389" s="80"/>
      <c r="AN389" s="80"/>
      <c r="AO389" s="80"/>
      <c r="AP389" s="80"/>
      <c r="AQ389" s="76"/>
      <c r="AR389" s="76"/>
      <c r="AV389" s="76"/>
      <c r="AW389" s="78"/>
      <c r="AX389" s="80"/>
      <c r="AY389" s="77"/>
      <c r="AZ389" s="77"/>
      <c r="BA389" s="77"/>
      <c r="BB389" s="77"/>
      <c r="BC389" s="77"/>
      <c r="BD389" s="77"/>
      <c r="BE389" s="77"/>
      <c r="BF389" s="77"/>
      <c r="BG389" s="77"/>
      <c r="BH389" s="77"/>
      <c r="BI389" s="77"/>
      <c r="BJ389" s="77"/>
    </row>
    <row r="390" spans="1:62" ht="14.25" customHeight="1" x14ac:dyDescent="0.45">
      <c r="A390" s="76"/>
      <c r="D390" s="80"/>
      <c r="E390" s="76"/>
      <c r="F390" s="82"/>
      <c r="G390" s="82"/>
      <c r="H390" s="78"/>
      <c r="K390" s="78"/>
      <c r="L390" s="665"/>
      <c r="M390" s="665"/>
      <c r="N390" s="665"/>
      <c r="O390" s="665"/>
      <c r="P390" s="666"/>
      <c r="Q390" s="260"/>
      <c r="R390" s="260"/>
      <c r="S390" s="666"/>
      <c r="T390" s="78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79"/>
      <c r="AI390" s="81"/>
      <c r="AJ390" s="80"/>
      <c r="AK390" s="80"/>
      <c r="AL390" s="80"/>
      <c r="AM390" s="80"/>
      <c r="AN390" s="80"/>
      <c r="AO390" s="80"/>
      <c r="AP390" s="80"/>
      <c r="AQ390" s="76"/>
      <c r="AR390" s="76"/>
      <c r="AV390" s="76"/>
      <c r="AW390" s="78"/>
      <c r="AX390" s="80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77"/>
      <c r="BJ390" s="77"/>
    </row>
    <row r="391" spans="1:62" ht="14.25" customHeight="1" x14ac:dyDescent="0.45">
      <c r="A391" s="76"/>
      <c r="D391" s="80"/>
      <c r="E391" s="76"/>
      <c r="F391" s="82"/>
      <c r="G391" s="82"/>
      <c r="H391" s="78"/>
      <c r="K391" s="78"/>
      <c r="L391" s="665"/>
      <c r="M391" s="665"/>
      <c r="N391" s="665"/>
      <c r="O391" s="665"/>
      <c r="P391" s="666"/>
      <c r="Q391" s="260"/>
      <c r="R391" s="260"/>
      <c r="S391" s="666"/>
      <c r="T391" s="78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79"/>
      <c r="AI391" s="81"/>
      <c r="AJ391" s="80"/>
      <c r="AK391" s="80"/>
      <c r="AL391" s="80"/>
      <c r="AM391" s="80"/>
      <c r="AN391" s="80"/>
      <c r="AO391" s="80"/>
      <c r="AP391" s="80"/>
      <c r="AQ391" s="76"/>
      <c r="AR391" s="76"/>
      <c r="AV391" s="76"/>
      <c r="AW391" s="78"/>
      <c r="AX391" s="80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77"/>
      <c r="BJ391" s="77"/>
    </row>
    <row r="392" spans="1:62" ht="14.25" customHeight="1" x14ac:dyDescent="0.45">
      <c r="A392" s="76"/>
      <c r="D392" s="80"/>
      <c r="E392" s="76"/>
      <c r="F392" s="82"/>
      <c r="G392" s="82"/>
      <c r="H392" s="78"/>
      <c r="K392" s="78"/>
      <c r="L392" s="665"/>
      <c r="M392" s="665"/>
      <c r="N392" s="665"/>
      <c r="O392" s="665"/>
      <c r="P392" s="666"/>
      <c r="Q392" s="260"/>
      <c r="R392" s="260"/>
      <c r="S392" s="666"/>
      <c r="T392" s="78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79"/>
      <c r="AI392" s="81"/>
      <c r="AJ392" s="80"/>
      <c r="AK392" s="80"/>
      <c r="AL392" s="80"/>
      <c r="AM392" s="80"/>
      <c r="AN392" s="80"/>
      <c r="AO392" s="80"/>
      <c r="AP392" s="80"/>
      <c r="AQ392" s="76"/>
      <c r="AR392" s="76"/>
      <c r="AV392" s="76"/>
      <c r="AW392" s="78"/>
      <c r="AX392" s="80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77"/>
      <c r="BJ392" s="77"/>
    </row>
    <row r="393" spans="1:62" ht="14.25" customHeight="1" x14ac:dyDescent="0.45">
      <c r="A393" s="76"/>
      <c r="D393" s="80"/>
      <c r="E393" s="76"/>
      <c r="F393" s="82"/>
      <c r="G393" s="82"/>
      <c r="H393" s="78"/>
      <c r="K393" s="78"/>
      <c r="L393" s="665"/>
      <c r="M393" s="665"/>
      <c r="N393" s="665"/>
      <c r="O393" s="665"/>
      <c r="P393" s="666"/>
      <c r="Q393" s="260"/>
      <c r="R393" s="260"/>
      <c r="S393" s="666"/>
      <c r="T393" s="78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79"/>
      <c r="AI393" s="81"/>
      <c r="AJ393" s="80"/>
      <c r="AK393" s="80"/>
      <c r="AL393" s="80"/>
      <c r="AM393" s="80"/>
      <c r="AN393" s="80"/>
      <c r="AO393" s="80"/>
      <c r="AP393" s="80"/>
      <c r="AQ393" s="76"/>
      <c r="AR393" s="76"/>
      <c r="AV393" s="76"/>
      <c r="AW393" s="78"/>
      <c r="AX393" s="80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77"/>
      <c r="BJ393" s="77"/>
    </row>
    <row r="394" spans="1:62" ht="14.25" customHeight="1" x14ac:dyDescent="0.45">
      <c r="A394" s="76"/>
      <c r="D394" s="80"/>
      <c r="E394" s="76"/>
      <c r="F394" s="82"/>
      <c r="G394" s="82"/>
      <c r="H394" s="78"/>
      <c r="K394" s="78"/>
      <c r="L394" s="665"/>
      <c r="M394" s="665"/>
      <c r="N394" s="665"/>
      <c r="O394" s="665"/>
      <c r="P394" s="666"/>
      <c r="Q394" s="260"/>
      <c r="R394" s="260"/>
      <c r="S394" s="666"/>
      <c r="T394" s="78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79"/>
      <c r="AI394" s="81"/>
      <c r="AJ394" s="80"/>
      <c r="AK394" s="80"/>
      <c r="AL394" s="80"/>
      <c r="AM394" s="80"/>
      <c r="AN394" s="80"/>
      <c r="AO394" s="80"/>
      <c r="AP394" s="80"/>
      <c r="AQ394" s="76"/>
      <c r="AR394" s="76"/>
      <c r="AV394" s="76"/>
      <c r="AW394" s="78"/>
      <c r="AX394" s="80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77"/>
      <c r="BJ394" s="77"/>
    </row>
    <row r="395" spans="1:62" ht="14.25" customHeight="1" x14ac:dyDescent="0.45">
      <c r="A395" s="76"/>
      <c r="D395" s="80"/>
      <c r="E395" s="76"/>
      <c r="F395" s="82"/>
      <c r="G395" s="82"/>
      <c r="H395" s="78"/>
      <c r="K395" s="78"/>
      <c r="L395" s="665"/>
      <c r="M395" s="665"/>
      <c r="N395" s="665"/>
      <c r="O395" s="665"/>
      <c r="P395" s="666"/>
      <c r="Q395" s="260"/>
      <c r="R395" s="260"/>
      <c r="S395" s="666"/>
      <c r="T395" s="78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79"/>
      <c r="AI395" s="81"/>
      <c r="AJ395" s="80"/>
      <c r="AK395" s="80"/>
      <c r="AL395" s="80"/>
      <c r="AM395" s="80"/>
      <c r="AN395" s="80"/>
      <c r="AO395" s="80"/>
      <c r="AP395" s="80"/>
      <c r="AQ395" s="76"/>
      <c r="AR395" s="76"/>
      <c r="AV395" s="76"/>
      <c r="AW395" s="78"/>
      <c r="AX395" s="80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77"/>
      <c r="BJ395" s="77"/>
    </row>
    <row r="396" spans="1:62" ht="14.25" customHeight="1" x14ac:dyDescent="0.45">
      <c r="A396" s="76"/>
      <c r="D396" s="80"/>
      <c r="E396" s="76"/>
      <c r="F396" s="82"/>
      <c r="G396" s="82"/>
      <c r="H396" s="78"/>
      <c r="K396" s="78"/>
      <c r="L396" s="665"/>
      <c r="M396" s="665"/>
      <c r="N396" s="665"/>
      <c r="O396" s="665"/>
      <c r="P396" s="666"/>
      <c r="Q396" s="260"/>
      <c r="R396" s="260"/>
      <c r="S396" s="666"/>
      <c r="T396" s="78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79"/>
      <c r="AI396" s="81"/>
      <c r="AJ396" s="80"/>
      <c r="AK396" s="80"/>
      <c r="AL396" s="80"/>
      <c r="AM396" s="80"/>
      <c r="AN396" s="80"/>
      <c r="AO396" s="80"/>
      <c r="AP396" s="80"/>
      <c r="AQ396" s="76"/>
      <c r="AR396" s="76"/>
      <c r="AV396" s="76"/>
      <c r="AW396" s="78"/>
      <c r="AX396" s="80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</row>
    <row r="397" spans="1:62" ht="14.25" customHeight="1" x14ac:dyDescent="0.45">
      <c r="A397" s="76"/>
      <c r="D397" s="80"/>
      <c r="E397" s="76"/>
      <c r="F397" s="82"/>
      <c r="G397" s="82"/>
      <c r="H397" s="78"/>
      <c r="K397" s="78"/>
      <c r="L397" s="665"/>
      <c r="M397" s="665"/>
      <c r="N397" s="665"/>
      <c r="O397" s="665"/>
      <c r="P397" s="666"/>
      <c r="Q397" s="260"/>
      <c r="R397" s="260"/>
      <c r="S397" s="666"/>
      <c r="T397" s="78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79"/>
      <c r="AI397" s="81"/>
      <c r="AJ397" s="80"/>
      <c r="AK397" s="80"/>
      <c r="AL397" s="80"/>
      <c r="AM397" s="80"/>
      <c r="AN397" s="80"/>
      <c r="AO397" s="80"/>
      <c r="AP397" s="80"/>
      <c r="AQ397" s="76"/>
      <c r="AR397" s="76"/>
      <c r="AV397" s="76"/>
      <c r="AW397" s="78"/>
      <c r="AX397" s="80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</row>
    <row r="398" spans="1:62" ht="14.25" customHeight="1" x14ac:dyDescent="0.45">
      <c r="A398" s="76"/>
      <c r="D398" s="80"/>
      <c r="E398" s="76"/>
      <c r="F398" s="82"/>
      <c r="G398" s="82"/>
      <c r="H398" s="78"/>
      <c r="K398" s="78"/>
      <c r="L398" s="665"/>
      <c r="M398" s="665"/>
      <c r="N398" s="665"/>
      <c r="O398" s="665"/>
      <c r="P398" s="666"/>
      <c r="Q398" s="260"/>
      <c r="R398" s="260"/>
      <c r="S398" s="666"/>
      <c r="T398" s="78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79"/>
      <c r="AI398" s="81"/>
      <c r="AJ398" s="80"/>
      <c r="AK398" s="80"/>
      <c r="AL398" s="80"/>
      <c r="AM398" s="80"/>
      <c r="AN398" s="80"/>
      <c r="AO398" s="80"/>
      <c r="AP398" s="80"/>
      <c r="AQ398" s="76"/>
      <c r="AR398" s="76"/>
      <c r="AV398" s="76"/>
      <c r="AW398" s="78"/>
      <c r="AX398" s="80"/>
      <c r="AY398" s="77"/>
      <c r="AZ398" s="77"/>
      <c r="BA398" s="77"/>
      <c r="BB398" s="77"/>
      <c r="BC398" s="77"/>
      <c r="BD398" s="77"/>
      <c r="BE398" s="77"/>
      <c r="BF398" s="77"/>
      <c r="BG398" s="77"/>
      <c r="BH398" s="77"/>
      <c r="BI398" s="77"/>
      <c r="BJ398" s="77"/>
    </row>
    <row r="399" spans="1:62" ht="14.25" customHeight="1" x14ac:dyDescent="0.45">
      <c r="A399" s="76"/>
      <c r="D399" s="80"/>
      <c r="E399" s="76"/>
      <c r="F399" s="82"/>
      <c r="G399" s="82"/>
      <c r="H399" s="78"/>
      <c r="K399" s="78"/>
      <c r="L399" s="665"/>
      <c r="M399" s="665"/>
      <c r="N399" s="665"/>
      <c r="O399" s="665"/>
      <c r="P399" s="666"/>
      <c r="Q399" s="260"/>
      <c r="R399" s="260"/>
      <c r="S399" s="666"/>
      <c r="T399" s="78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79"/>
      <c r="AI399" s="81"/>
      <c r="AJ399" s="80"/>
      <c r="AK399" s="80"/>
      <c r="AL399" s="80"/>
      <c r="AM399" s="80"/>
      <c r="AN399" s="80"/>
      <c r="AO399" s="80"/>
      <c r="AP399" s="80"/>
      <c r="AQ399" s="76"/>
      <c r="AR399" s="76"/>
      <c r="AV399" s="76"/>
      <c r="AW399" s="78"/>
      <c r="AX399" s="80"/>
      <c r="AY399" s="77"/>
      <c r="AZ399" s="77"/>
      <c r="BA399" s="77"/>
      <c r="BB399" s="77"/>
      <c r="BC399" s="77"/>
      <c r="BD399" s="77"/>
      <c r="BE399" s="77"/>
      <c r="BF399" s="77"/>
      <c r="BG399" s="77"/>
      <c r="BH399" s="77"/>
      <c r="BI399" s="77"/>
      <c r="BJ399" s="77"/>
    </row>
    <row r="400" spans="1:62" ht="14.25" customHeight="1" x14ac:dyDescent="0.45">
      <c r="A400" s="76"/>
      <c r="D400" s="80"/>
      <c r="E400" s="76"/>
      <c r="F400" s="82"/>
      <c r="G400" s="82"/>
      <c r="H400" s="78"/>
      <c r="K400" s="78"/>
      <c r="L400" s="665"/>
      <c r="M400" s="665"/>
      <c r="N400" s="665"/>
      <c r="O400" s="665"/>
      <c r="P400" s="666"/>
      <c r="Q400" s="260"/>
      <c r="R400" s="260"/>
      <c r="S400" s="666"/>
      <c r="T400" s="78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79"/>
      <c r="AI400" s="81"/>
      <c r="AJ400" s="80"/>
      <c r="AK400" s="80"/>
      <c r="AL400" s="80"/>
      <c r="AM400" s="80"/>
      <c r="AN400" s="80"/>
      <c r="AO400" s="80"/>
      <c r="AP400" s="80"/>
      <c r="AQ400" s="76"/>
      <c r="AR400" s="76"/>
      <c r="AV400" s="76"/>
      <c r="AW400" s="78"/>
      <c r="AX400" s="80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77"/>
      <c r="BJ400" s="77"/>
    </row>
    <row r="401" spans="1:62" ht="14.25" customHeight="1" x14ac:dyDescent="0.45">
      <c r="A401" s="76"/>
      <c r="D401" s="80"/>
      <c r="E401" s="76"/>
      <c r="F401" s="82"/>
      <c r="G401" s="82"/>
      <c r="H401" s="78"/>
      <c r="K401" s="78"/>
      <c r="L401" s="665"/>
      <c r="M401" s="665"/>
      <c r="N401" s="665"/>
      <c r="O401" s="665"/>
      <c r="P401" s="666"/>
      <c r="Q401" s="260"/>
      <c r="R401" s="260"/>
      <c r="S401" s="666"/>
      <c r="T401" s="78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79"/>
      <c r="AI401" s="81"/>
      <c r="AJ401" s="80"/>
      <c r="AK401" s="80"/>
      <c r="AL401" s="80"/>
      <c r="AM401" s="80"/>
      <c r="AN401" s="80"/>
      <c r="AO401" s="80"/>
      <c r="AP401" s="80"/>
      <c r="AQ401" s="76"/>
      <c r="AR401" s="76"/>
      <c r="AV401" s="76"/>
      <c r="AW401" s="78"/>
      <c r="AX401" s="80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77"/>
      <c r="BJ401" s="77"/>
    </row>
    <row r="402" spans="1:62" ht="14.25" customHeight="1" x14ac:dyDescent="0.45">
      <c r="A402" s="76"/>
      <c r="D402" s="80"/>
      <c r="E402" s="76"/>
      <c r="F402" s="82"/>
      <c r="G402" s="82"/>
      <c r="H402" s="78"/>
      <c r="K402" s="78"/>
      <c r="L402" s="665"/>
      <c r="M402" s="665"/>
      <c r="N402" s="665"/>
      <c r="O402" s="665"/>
      <c r="P402" s="666"/>
      <c r="Q402" s="260"/>
      <c r="R402" s="260"/>
      <c r="S402" s="666"/>
      <c r="T402" s="78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79"/>
      <c r="AI402" s="81"/>
      <c r="AJ402" s="80"/>
      <c r="AK402" s="80"/>
      <c r="AL402" s="80"/>
      <c r="AM402" s="80"/>
      <c r="AN402" s="80"/>
      <c r="AO402" s="80"/>
      <c r="AP402" s="80"/>
      <c r="AQ402" s="76"/>
      <c r="AR402" s="76"/>
      <c r="AV402" s="76"/>
      <c r="AW402" s="78"/>
      <c r="AX402" s="80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</row>
    <row r="403" spans="1:62" ht="14.25" customHeight="1" x14ac:dyDescent="0.45">
      <c r="A403" s="76"/>
      <c r="D403" s="80"/>
      <c r="E403" s="76"/>
      <c r="F403" s="82"/>
      <c r="G403" s="82"/>
      <c r="H403" s="78"/>
      <c r="K403" s="78"/>
      <c r="L403" s="665"/>
      <c r="M403" s="665"/>
      <c r="N403" s="665"/>
      <c r="O403" s="665"/>
      <c r="P403" s="666"/>
      <c r="Q403" s="260"/>
      <c r="R403" s="260"/>
      <c r="S403" s="666"/>
      <c r="T403" s="78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79"/>
      <c r="AI403" s="81"/>
      <c r="AJ403" s="80"/>
      <c r="AK403" s="80"/>
      <c r="AL403" s="80"/>
      <c r="AM403" s="80"/>
      <c r="AN403" s="80"/>
      <c r="AO403" s="80"/>
      <c r="AP403" s="80"/>
      <c r="AQ403" s="76"/>
      <c r="AR403" s="76"/>
      <c r="AV403" s="76"/>
      <c r="AW403" s="78"/>
      <c r="AX403" s="80"/>
      <c r="AY403" s="77"/>
      <c r="AZ403" s="77"/>
      <c r="BA403" s="77"/>
      <c r="BB403" s="77"/>
      <c r="BC403" s="77"/>
      <c r="BD403" s="77"/>
      <c r="BE403" s="77"/>
      <c r="BF403" s="77"/>
      <c r="BG403" s="77"/>
      <c r="BH403" s="77"/>
      <c r="BI403" s="77"/>
      <c r="BJ403" s="77"/>
    </row>
    <row r="404" spans="1:62" ht="14.25" customHeight="1" x14ac:dyDescent="0.45">
      <c r="A404" s="76"/>
      <c r="D404" s="80"/>
      <c r="E404" s="76"/>
      <c r="F404" s="82"/>
      <c r="G404" s="82"/>
      <c r="H404" s="78"/>
      <c r="K404" s="78"/>
      <c r="L404" s="665"/>
      <c r="M404" s="665"/>
      <c r="N404" s="665"/>
      <c r="O404" s="665"/>
      <c r="P404" s="666"/>
      <c r="Q404" s="260"/>
      <c r="R404" s="260"/>
      <c r="S404" s="666"/>
      <c r="T404" s="78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79"/>
      <c r="AI404" s="81"/>
      <c r="AJ404" s="80"/>
      <c r="AK404" s="80"/>
      <c r="AL404" s="80"/>
      <c r="AM404" s="80"/>
      <c r="AN404" s="80"/>
      <c r="AO404" s="80"/>
      <c r="AP404" s="80"/>
      <c r="AQ404" s="76"/>
      <c r="AR404" s="76"/>
      <c r="AV404" s="76"/>
      <c r="AW404" s="78"/>
      <c r="AX404" s="80"/>
      <c r="AY404" s="77"/>
      <c r="AZ404" s="77"/>
      <c r="BA404" s="77"/>
      <c r="BB404" s="77"/>
      <c r="BC404" s="77"/>
      <c r="BD404" s="77"/>
      <c r="BE404" s="77"/>
      <c r="BF404" s="77"/>
      <c r="BG404" s="77"/>
      <c r="BH404" s="77"/>
      <c r="BI404" s="77"/>
      <c r="BJ404" s="77"/>
    </row>
    <row r="405" spans="1:62" ht="14.25" customHeight="1" x14ac:dyDescent="0.45">
      <c r="A405" s="76"/>
      <c r="D405" s="80"/>
      <c r="E405" s="76"/>
      <c r="F405" s="82"/>
      <c r="G405" s="82"/>
      <c r="H405" s="78"/>
      <c r="K405" s="78"/>
      <c r="L405" s="665"/>
      <c r="M405" s="665"/>
      <c r="N405" s="665"/>
      <c r="O405" s="665"/>
      <c r="P405" s="666"/>
      <c r="Q405" s="260"/>
      <c r="R405" s="260"/>
      <c r="S405" s="666"/>
      <c r="T405" s="78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79"/>
      <c r="AI405" s="81"/>
      <c r="AJ405" s="80"/>
      <c r="AK405" s="80"/>
      <c r="AL405" s="80"/>
      <c r="AM405" s="80"/>
      <c r="AN405" s="80"/>
      <c r="AO405" s="80"/>
      <c r="AP405" s="80"/>
      <c r="AQ405" s="76"/>
      <c r="AR405" s="76"/>
      <c r="AV405" s="76"/>
      <c r="AW405" s="78"/>
      <c r="AX405" s="80"/>
      <c r="AY405" s="77"/>
      <c r="AZ405" s="77"/>
      <c r="BA405" s="77"/>
      <c r="BB405" s="77"/>
      <c r="BC405" s="77"/>
      <c r="BD405" s="77"/>
      <c r="BE405" s="77"/>
      <c r="BF405" s="77"/>
      <c r="BG405" s="77"/>
      <c r="BH405" s="77"/>
      <c r="BI405" s="77"/>
      <c r="BJ405" s="77"/>
    </row>
    <row r="406" spans="1:62" ht="14.25" customHeight="1" x14ac:dyDescent="0.45">
      <c r="A406" s="76"/>
      <c r="D406" s="80"/>
      <c r="E406" s="76"/>
      <c r="F406" s="82"/>
      <c r="G406" s="82"/>
      <c r="H406" s="78"/>
      <c r="K406" s="78"/>
      <c r="L406" s="665"/>
      <c r="M406" s="665"/>
      <c r="N406" s="665"/>
      <c r="O406" s="665"/>
      <c r="P406" s="666"/>
      <c r="Q406" s="260"/>
      <c r="R406" s="260"/>
      <c r="S406" s="666"/>
      <c r="T406" s="78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79"/>
      <c r="AI406" s="81"/>
      <c r="AJ406" s="80"/>
      <c r="AK406" s="80"/>
      <c r="AL406" s="80"/>
      <c r="AM406" s="80"/>
      <c r="AN406" s="80"/>
      <c r="AO406" s="80"/>
      <c r="AP406" s="80"/>
      <c r="AQ406" s="76"/>
      <c r="AR406" s="76"/>
      <c r="AV406" s="76"/>
      <c r="AW406" s="78"/>
      <c r="AX406" s="80"/>
      <c r="AY406" s="77"/>
      <c r="AZ406" s="77"/>
      <c r="BA406" s="77"/>
      <c r="BB406" s="77"/>
      <c r="BC406" s="77"/>
      <c r="BD406" s="77"/>
      <c r="BE406" s="77"/>
      <c r="BF406" s="77"/>
      <c r="BG406" s="77"/>
      <c r="BH406" s="77"/>
      <c r="BI406" s="77"/>
      <c r="BJ406" s="77"/>
    </row>
    <row r="407" spans="1:62" ht="14.25" customHeight="1" x14ac:dyDescent="0.45">
      <c r="A407" s="76"/>
      <c r="D407" s="80"/>
      <c r="E407" s="76"/>
      <c r="F407" s="82"/>
      <c r="G407" s="82"/>
      <c r="H407" s="78"/>
      <c r="K407" s="78"/>
      <c r="L407" s="665"/>
      <c r="M407" s="665"/>
      <c r="N407" s="665"/>
      <c r="O407" s="665"/>
      <c r="P407" s="666"/>
      <c r="Q407" s="260"/>
      <c r="R407" s="260"/>
      <c r="S407" s="666"/>
      <c r="T407" s="78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79"/>
      <c r="AI407" s="81"/>
      <c r="AJ407" s="80"/>
      <c r="AK407" s="80"/>
      <c r="AL407" s="80"/>
      <c r="AM407" s="80"/>
      <c r="AN407" s="80"/>
      <c r="AO407" s="80"/>
      <c r="AP407" s="80"/>
      <c r="AQ407" s="76"/>
      <c r="AR407" s="76"/>
      <c r="AV407" s="76"/>
      <c r="AW407" s="78"/>
      <c r="AX407" s="80"/>
      <c r="AY407" s="77"/>
      <c r="AZ407" s="77"/>
      <c r="BA407" s="77"/>
      <c r="BB407" s="77"/>
      <c r="BC407" s="77"/>
      <c r="BD407" s="77"/>
      <c r="BE407" s="77"/>
      <c r="BF407" s="77"/>
      <c r="BG407" s="77"/>
      <c r="BH407" s="77"/>
      <c r="BI407" s="77"/>
      <c r="BJ407" s="77"/>
    </row>
    <row r="408" spans="1:62" ht="14.25" customHeight="1" x14ac:dyDescent="0.45">
      <c r="A408" s="76"/>
      <c r="D408" s="80"/>
      <c r="E408" s="76"/>
      <c r="F408" s="82"/>
      <c r="G408" s="82"/>
      <c r="H408" s="78"/>
      <c r="K408" s="78"/>
      <c r="L408" s="665"/>
      <c r="M408" s="665"/>
      <c r="N408" s="665"/>
      <c r="O408" s="665"/>
      <c r="P408" s="666"/>
      <c r="Q408" s="260"/>
      <c r="R408" s="260"/>
      <c r="S408" s="666"/>
      <c r="T408" s="78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79"/>
      <c r="AI408" s="81"/>
      <c r="AJ408" s="80"/>
      <c r="AK408" s="80"/>
      <c r="AL408" s="80"/>
      <c r="AM408" s="80"/>
      <c r="AN408" s="80"/>
      <c r="AO408" s="80"/>
      <c r="AP408" s="80"/>
      <c r="AQ408" s="76"/>
      <c r="AR408" s="76"/>
      <c r="AV408" s="76"/>
      <c r="AW408" s="78"/>
      <c r="AX408" s="80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77"/>
      <c r="BJ408" s="77"/>
    </row>
    <row r="409" spans="1:62" ht="14.25" customHeight="1" x14ac:dyDescent="0.45">
      <c r="A409" s="76"/>
      <c r="D409" s="80"/>
      <c r="E409" s="76"/>
      <c r="F409" s="82"/>
      <c r="G409" s="82"/>
      <c r="H409" s="78"/>
      <c r="K409" s="78"/>
      <c r="L409" s="665"/>
      <c r="M409" s="665"/>
      <c r="N409" s="665"/>
      <c r="O409" s="665"/>
      <c r="P409" s="666"/>
      <c r="Q409" s="260"/>
      <c r="R409" s="260"/>
      <c r="S409" s="666"/>
      <c r="T409" s="78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79"/>
      <c r="AI409" s="81"/>
      <c r="AJ409" s="80"/>
      <c r="AK409" s="80"/>
      <c r="AL409" s="80"/>
      <c r="AM409" s="80"/>
      <c r="AN409" s="80"/>
      <c r="AO409" s="80"/>
      <c r="AP409" s="80"/>
      <c r="AQ409" s="76"/>
      <c r="AR409" s="76"/>
      <c r="AV409" s="76"/>
      <c r="AW409" s="78"/>
      <c r="AX409" s="80"/>
      <c r="AY409" s="77"/>
      <c r="AZ409" s="77"/>
      <c r="BA409" s="77"/>
      <c r="BB409" s="77"/>
      <c r="BC409" s="77"/>
      <c r="BD409" s="77"/>
      <c r="BE409" s="77"/>
      <c r="BF409" s="77"/>
      <c r="BG409" s="77"/>
      <c r="BH409" s="77"/>
      <c r="BI409" s="77"/>
      <c r="BJ409" s="77"/>
    </row>
    <row r="410" spans="1:62" ht="14.25" customHeight="1" x14ac:dyDescent="0.45">
      <c r="A410" s="76"/>
      <c r="D410" s="80"/>
      <c r="E410" s="76"/>
      <c r="F410" s="82"/>
      <c r="G410" s="82"/>
      <c r="H410" s="78"/>
      <c r="K410" s="78"/>
      <c r="L410" s="665"/>
      <c r="M410" s="665"/>
      <c r="N410" s="665"/>
      <c r="O410" s="665"/>
      <c r="P410" s="666"/>
      <c r="Q410" s="260"/>
      <c r="R410" s="260"/>
      <c r="S410" s="666"/>
      <c r="T410" s="78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79"/>
      <c r="AI410" s="81"/>
      <c r="AJ410" s="80"/>
      <c r="AK410" s="80"/>
      <c r="AL410" s="80"/>
      <c r="AM410" s="80"/>
      <c r="AN410" s="80"/>
      <c r="AO410" s="80"/>
      <c r="AP410" s="80"/>
      <c r="AQ410" s="76"/>
      <c r="AR410" s="76"/>
      <c r="AV410" s="76"/>
      <c r="AW410" s="78"/>
      <c r="AX410" s="80"/>
      <c r="AY410" s="77"/>
      <c r="AZ410" s="77"/>
      <c r="BA410" s="77"/>
      <c r="BB410" s="77"/>
      <c r="BC410" s="77"/>
      <c r="BD410" s="77"/>
      <c r="BE410" s="77"/>
      <c r="BF410" s="77"/>
      <c r="BG410" s="77"/>
      <c r="BH410" s="77"/>
      <c r="BI410" s="77"/>
      <c r="BJ410" s="77"/>
    </row>
    <row r="411" spans="1:62" ht="14.25" customHeight="1" x14ac:dyDescent="0.45">
      <c r="A411" s="76"/>
      <c r="D411" s="80"/>
      <c r="E411" s="76"/>
      <c r="F411" s="82"/>
      <c r="G411" s="82"/>
      <c r="H411" s="78"/>
      <c r="K411" s="78"/>
      <c r="L411" s="665"/>
      <c r="M411" s="665"/>
      <c r="N411" s="665"/>
      <c r="O411" s="665"/>
      <c r="P411" s="666"/>
      <c r="Q411" s="260"/>
      <c r="R411" s="260"/>
      <c r="S411" s="666"/>
      <c r="T411" s="78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79"/>
      <c r="AI411" s="81"/>
      <c r="AJ411" s="80"/>
      <c r="AK411" s="80"/>
      <c r="AL411" s="80"/>
      <c r="AM411" s="80"/>
      <c r="AN411" s="80"/>
      <c r="AO411" s="80"/>
      <c r="AP411" s="80"/>
      <c r="AQ411" s="76"/>
      <c r="AR411" s="76"/>
      <c r="AV411" s="76"/>
      <c r="AW411" s="78"/>
      <c r="AX411" s="80"/>
      <c r="AY411" s="77"/>
      <c r="AZ411" s="77"/>
      <c r="BA411" s="77"/>
      <c r="BB411" s="77"/>
      <c r="BC411" s="77"/>
      <c r="BD411" s="77"/>
      <c r="BE411" s="77"/>
      <c r="BF411" s="77"/>
      <c r="BG411" s="77"/>
      <c r="BH411" s="77"/>
      <c r="BI411" s="77"/>
      <c r="BJ411" s="77"/>
    </row>
    <row r="412" spans="1:62" ht="14.25" customHeight="1" x14ac:dyDescent="0.45">
      <c r="A412" s="76"/>
      <c r="D412" s="80"/>
      <c r="E412" s="76"/>
      <c r="F412" s="82"/>
      <c r="G412" s="82"/>
      <c r="H412" s="78"/>
      <c r="K412" s="78"/>
      <c r="L412" s="665"/>
      <c r="M412" s="665"/>
      <c r="N412" s="665"/>
      <c r="O412" s="665"/>
      <c r="P412" s="666"/>
      <c r="Q412" s="260"/>
      <c r="R412" s="260"/>
      <c r="S412" s="666"/>
      <c r="T412" s="78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79"/>
      <c r="AI412" s="81"/>
      <c r="AJ412" s="80"/>
      <c r="AK412" s="80"/>
      <c r="AL412" s="80"/>
      <c r="AM412" s="80"/>
      <c r="AN412" s="80"/>
      <c r="AO412" s="80"/>
      <c r="AP412" s="80"/>
      <c r="AQ412" s="76"/>
      <c r="AR412" s="76"/>
      <c r="AV412" s="76"/>
      <c r="AW412" s="78"/>
      <c r="AX412" s="80"/>
      <c r="AY412" s="77"/>
      <c r="AZ412" s="77"/>
      <c r="BA412" s="77"/>
      <c r="BB412" s="77"/>
      <c r="BC412" s="77"/>
      <c r="BD412" s="77"/>
      <c r="BE412" s="77"/>
      <c r="BF412" s="77"/>
      <c r="BG412" s="77"/>
      <c r="BH412" s="77"/>
      <c r="BI412" s="77"/>
      <c r="BJ412" s="77"/>
    </row>
    <row r="413" spans="1:62" ht="14.25" customHeight="1" x14ac:dyDescent="0.45">
      <c r="A413" s="76"/>
      <c r="D413" s="80"/>
      <c r="E413" s="76"/>
      <c r="F413" s="82"/>
      <c r="G413" s="82"/>
      <c r="H413" s="78"/>
      <c r="K413" s="78"/>
      <c r="L413" s="665"/>
      <c r="M413" s="665"/>
      <c r="N413" s="665"/>
      <c r="O413" s="665"/>
      <c r="P413" s="666"/>
      <c r="Q413" s="260"/>
      <c r="R413" s="260"/>
      <c r="S413" s="666"/>
      <c r="T413" s="78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79"/>
      <c r="AI413" s="81"/>
      <c r="AJ413" s="80"/>
      <c r="AK413" s="80"/>
      <c r="AL413" s="80"/>
      <c r="AM413" s="80"/>
      <c r="AN413" s="80"/>
      <c r="AO413" s="80"/>
      <c r="AP413" s="80"/>
      <c r="AQ413" s="76"/>
      <c r="AR413" s="76"/>
      <c r="AV413" s="76"/>
      <c r="AW413" s="78"/>
      <c r="AX413" s="80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77"/>
      <c r="BJ413" s="77"/>
    </row>
    <row r="414" spans="1:62" ht="14.25" customHeight="1" x14ac:dyDescent="0.45">
      <c r="A414" s="76"/>
      <c r="D414" s="80"/>
      <c r="E414" s="76"/>
      <c r="F414" s="82"/>
      <c r="G414" s="82"/>
      <c r="H414" s="78"/>
      <c r="K414" s="78"/>
      <c r="L414" s="665"/>
      <c r="M414" s="665"/>
      <c r="N414" s="665"/>
      <c r="O414" s="665"/>
      <c r="P414" s="666"/>
      <c r="Q414" s="260"/>
      <c r="R414" s="260"/>
      <c r="S414" s="666"/>
      <c r="T414" s="78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79"/>
      <c r="AI414" s="81"/>
      <c r="AJ414" s="80"/>
      <c r="AK414" s="80"/>
      <c r="AL414" s="80"/>
      <c r="AM414" s="80"/>
      <c r="AN414" s="80"/>
      <c r="AO414" s="80"/>
      <c r="AP414" s="80"/>
      <c r="AQ414" s="76"/>
      <c r="AR414" s="76"/>
      <c r="AV414" s="76"/>
      <c r="AW414" s="78"/>
      <c r="AX414" s="80"/>
      <c r="AY414" s="77"/>
      <c r="AZ414" s="77"/>
      <c r="BA414" s="77"/>
      <c r="BB414" s="77"/>
      <c r="BC414" s="77"/>
      <c r="BD414" s="77"/>
      <c r="BE414" s="77"/>
      <c r="BF414" s="77"/>
      <c r="BG414" s="77"/>
      <c r="BH414" s="77"/>
      <c r="BI414" s="77"/>
      <c r="BJ414" s="77"/>
    </row>
    <row r="415" spans="1:62" ht="14.25" customHeight="1" x14ac:dyDescent="0.45">
      <c r="A415" s="76"/>
      <c r="D415" s="80"/>
      <c r="E415" s="76"/>
      <c r="F415" s="82"/>
      <c r="G415" s="82"/>
      <c r="H415" s="78"/>
      <c r="K415" s="78"/>
      <c r="L415" s="665"/>
      <c r="M415" s="665"/>
      <c r="N415" s="665"/>
      <c r="O415" s="665"/>
      <c r="P415" s="666"/>
      <c r="Q415" s="260"/>
      <c r="R415" s="260"/>
      <c r="S415" s="666"/>
      <c r="T415" s="78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79"/>
      <c r="AI415" s="81"/>
      <c r="AJ415" s="80"/>
      <c r="AK415" s="80"/>
      <c r="AL415" s="80"/>
      <c r="AM415" s="80"/>
      <c r="AN415" s="80"/>
      <c r="AO415" s="80"/>
      <c r="AP415" s="80"/>
      <c r="AQ415" s="76"/>
      <c r="AR415" s="76"/>
      <c r="AV415" s="76"/>
      <c r="AW415" s="78"/>
      <c r="AX415" s="80"/>
      <c r="AY415" s="77"/>
      <c r="AZ415" s="77"/>
      <c r="BA415" s="77"/>
      <c r="BB415" s="77"/>
      <c r="BC415" s="77"/>
      <c r="BD415" s="77"/>
      <c r="BE415" s="77"/>
      <c r="BF415" s="77"/>
      <c r="BG415" s="77"/>
      <c r="BH415" s="77"/>
      <c r="BI415" s="77"/>
      <c r="BJ415" s="77"/>
    </row>
    <row r="416" spans="1:62" ht="14.25" customHeight="1" x14ac:dyDescent="0.45">
      <c r="A416" s="76"/>
      <c r="D416" s="80"/>
      <c r="E416" s="76"/>
      <c r="F416" s="82"/>
      <c r="G416" s="82"/>
      <c r="H416" s="78"/>
      <c r="K416" s="78"/>
      <c r="L416" s="665"/>
      <c r="M416" s="665"/>
      <c r="N416" s="665"/>
      <c r="O416" s="665"/>
      <c r="P416" s="666"/>
      <c r="Q416" s="260"/>
      <c r="R416" s="260"/>
      <c r="S416" s="666"/>
      <c r="T416" s="78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79"/>
      <c r="AI416" s="81"/>
      <c r="AJ416" s="80"/>
      <c r="AK416" s="80"/>
      <c r="AL416" s="80"/>
      <c r="AM416" s="80"/>
      <c r="AN416" s="80"/>
      <c r="AO416" s="80"/>
      <c r="AP416" s="80"/>
      <c r="AQ416" s="76"/>
      <c r="AR416" s="76"/>
      <c r="AV416" s="76"/>
      <c r="AW416" s="78"/>
      <c r="AX416" s="80"/>
      <c r="AY416" s="77"/>
      <c r="AZ416" s="77"/>
      <c r="BA416" s="77"/>
      <c r="BB416" s="77"/>
      <c r="BC416" s="77"/>
      <c r="BD416" s="77"/>
      <c r="BE416" s="77"/>
      <c r="BF416" s="77"/>
      <c r="BG416" s="77"/>
      <c r="BH416" s="77"/>
      <c r="BI416" s="77"/>
      <c r="BJ416" s="77"/>
    </row>
    <row r="417" spans="1:62" ht="14.25" customHeight="1" x14ac:dyDescent="0.45">
      <c r="A417" s="76"/>
      <c r="D417" s="80"/>
      <c r="E417" s="76"/>
      <c r="F417" s="82"/>
      <c r="G417" s="82"/>
      <c r="H417" s="78"/>
      <c r="K417" s="78"/>
      <c r="L417" s="665"/>
      <c r="M417" s="665"/>
      <c r="N417" s="665"/>
      <c r="O417" s="665"/>
      <c r="P417" s="666"/>
      <c r="Q417" s="260"/>
      <c r="R417" s="260"/>
      <c r="S417" s="666"/>
      <c r="T417" s="78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79"/>
      <c r="AI417" s="81"/>
      <c r="AJ417" s="80"/>
      <c r="AK417" s="80"/>
      <c r="AL417" s="80"/>
      <c r="AM417" s="80"/>
      <c r="AN417" s="80"/>
      <c r="AO417" s="80"/>
      <c r="AP417" s="80"/>
      <c r="AQ417" s="76"/>
      <c r="AR417" s="76"/>
      <c r="AV417" s="76"/>
      <c r="AW417" s="78"/>
      <c r="AX417" s="80"/>
      <c r="AY417" s="77"/>
      <c r="AZ417" s="77"/>
      <c r="BA417" s="77"/>
      <c r="BB417" s="77"/>
      <c r="BC417" s="77"/>
      <c r="BD417" s="77"/>
      <c r="BE417" s="77"/>
      <c r="BF417" s="77"/>
      <c r="BG417" s="77"/>
      <c r="BH417" s="77"/>
      <c r="BI417" s="77"/>
      <c r="BJ417" s="77"/>
    </row>
    <row r="418" spans="1:62" ht="14.25" customHeight="1" x14ac:dyDescent="0.45">
      <c r="A418" s="76"/>
      <c r="D418" s="80"/>
      <c r="E418" s="76"/>
      <c r="F418" s="82"/>
      <c r="G418" s="82"/>
      <c r="H418" s="78"/>
      <c r="K418" s="78"/>
      <c r="L418" s="665"/>
      <c r="M418" s="665"/>
      <c r="N418" s="665"/>
      <c r="O418" s="665"/>
      <c r="P418" s="666"/>
      <c r="Q418" s="260"/>
      <c r="R418" s="260"/>
      <c r="S418" s="666"/>
      <c r="T418" s="78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79"/>
      <c r="AI418" s="81"/>
      <c r="AJ418" s="80"/>
      <c r="AK418" s="80"/>
      <c r="AL418" s="80"/>
      <c r="AM418" s="80"/>
      <c r="AN418" s="80"/>
      <c r="AO418" s="80"/>
      <c r="AP418" s="80"/>
      <c r="AQ418" s="76"/>
      <c r="AR418" s="76"/>
      <c r="AV418" s="76"/>
      <c r="AW418" s="78"/>
      <c r="AX418" s="80"/>
      <c r="AY418" s="77"/>
      <c r="AZ418" s="77"/>
      <c r="BA418" s="77"/>
      <c r="BB418" s="77"/>
      <c r="BC418" s="77"/>
      <c r="BD418" s="77"/>
      <c r="BE418" s="77"/>
      <c r="BF418" s="77"/>
      <c r="BG418" s="77"/>
      <c r="BH418" s="77"/>
      <c r="BI418" s="77"/>
      <c r="BJ418" s="77"/>
    </row>
    <row r="419" spans="1:62" ht="14.25" customHeight="1" x14ac:dyDescent="0.45">
      <c r="A419" s="76"/>
      <c r="D419" s="80"/>
      <c r="E419" s="76"/>
      <c r="F419" s="82"/>
      <c r="G419" s="82"/>
      <c r="H419" s="78"/>
      <c r="K419" s="78"/>
      <c r="L419" s="665"/>
      <c r="M419" s="665"/>
      <c r="N419" s="665"/>
      <c r="O419" s="665"/>
      <c r="P419" s="666"/>
      <c r="Q419" s="260"/>
      <c r="R419" s="260"/>
      <c r="S419" s="666"/>
      <c r="T419" s="78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79"/>
      <c r="AI419" s="81"/>
      <c r="AJ419" s="80"/>
      <c r="AK419" s="80"/>
      <c r="AL419" s="80"/>
      <c r="AM419" s="80"/>
      <c r="AN419" s="80"/>
      <c r="AO419" s="80"/>
      <c r="AP419" s="80"/>
      <c r="AQ419" s="76"/>
      <c r="AR419" s="76"/>
      <c r="AV419" s="76"/>
      <c r="AW419" s="78"/>
      <c r="AX419" s="80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77"/>
      <c r="BJ419" s="77"/>
    </row>
    <row r="420" spans="1:62" ht="14.25" customHeight="1" x14ac:dyDescent="0.45">
      <c r="A420" s="76"/>
      <c r="D420" s="80"/>
      <c r="E420" s="76"/>
      <c r="F420" s="82"/>
      <c r="G420" s="82"/>
      <c r="H420" s="78"/>
      <c r="K420" s="78"/>
      <c r="L420" s="665"/>
      <c r="M420" s="665"/>
      <c r="N420" s="665"/>
      <c r="O420" s="665"/>
      <c r="P420" s="666"/>
      <c r="Q420" s="260"/>
      <c r="R420" s="260"/>
      <c r="S420" s="666"/>
      <c r="T420" s="78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79"/>
      <c r="AI420" s="81"/>
      <c r="AJ420" s="80"/>
      <c r="AK420" s="80"/>
      <c r="AL420" s="80"/>
      <c r="AM420" s="80"/>
      <c r="AN420" s="80"/>
      <c r="AO420" s="80"/>
      <c r="AP420" s="80"/>
      <c r="AQ420" s="76"/>
      <c r="AR420" s="76"/>
      <c r="AV420" s="76"/>
      <c r="AW420" s="78"/>
      <c r="AX420" s="80"/>
      <c r="AY420" s="77"/>
      <c r="AZ420" s="77"/>
      <c r="BA420" s="77"/>
      <c r="BB420" s="77"/>
      <c r="BC420" s="77"/>
      <c r="BD420" s="77"/>
      <c r="BE420" s="77"/>
      <c r="BF420" s="77"/>
      <c r="BG420" s="77"/>
      <c r="BH420" s="77"/>
      <c r="BI420" s="77"/>
      <c r="BJ420" s="77"/>
    </row>
    <row r="421" spans="1:62" ht="14.25" customHeight="1" x14ac:dyDescent="0.45">
      <c r="A421" s="76"/>
      <c r="D421" s="80"/>
      <c r="E421" s="76"/>
      <c r="F421" s="82"/>
      <c r="G421" s="82"/>
      <c r="H421" s="78"/>
      <c r="K421" s="78"/>
      <c r="L421" s="665"/>
      <c r="M421" s="665"/>
      <c r="N421" s="665"/>
      <c r="O421" s="665"/>
      <c r="P421" s="666"/>
      <c r="Q421" s="260"/>
      <c r="R421" s="260"/>
      <c r="S421" s="666"/>
      <c r="T421" s="78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79"/>
      <c r="AI421" s="81"/>
      <c r="AJ421" s="80"/>
      <c r="AK421" s="80"/>
      <c r="AL421" s="80"/>
      <c r="AM421" s="80"/>
      <c r="AN421" s="80"/>
      <c r="AO421" s="80"/>
      <c r="AP421" s="80"/>
      <c r="AQ421" s="76"/>
      <c r="AR421" s="76"/>
      <c r="AV421" s="76"/>
      <c r="AW421" s="78"/>
      <c r="AX421" s="80"/>
      <c r="AY421" s="77"/>
      <c r="AZ421" s="77"/>
      <c r="BA421" s="77"/>
      <c r="BB421" s="77"/>
      <c r="BC421" s="77"/>
      <c r="BD421" s="77"/>
      <c r="BE421" s="77"/>
      <c r="BF421" s="77"/>
      <c r="BG421" s="77"/>
      <c r="BH421" s="77"/>
      <c r="BI421" s="77"/>
      <c r="BJ421" s="77"/>
    </row>
    <row r="422" spans="1:62" ht="14.25" customHeight="1" x14ac:dyDescent="0.45">
      <c r="A422" s="76"/>
      <c r="D422" s="80"/>
      <c r="E422" s="76"/>
      <c r="F422" s="82"/>
      <c r="G422" s="82"/>
      <c r="H422" s="78"/>
      <c r="K422" s="78"/>
      <c r="L422" s="665"/>
      <c r="M422" s="665"/>
      <c r="N422" s="665"/>
      <c r="O422" s="665"/>
      <c r="P422" s="666"/>
      <c r="Q422" s="260"/>
      <c r="R422" s="260"/>
      <c r="S422" s="666"/>
      <c r="T422" s="78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79"/>
      <c r="AI422" s="81"/>
      <c r="AJ422" s="80"/>
      <c r="AK422" s="80"/>
      <c r="AL422" s="80"/>
      <c r="AM422" s="80"/>
      <c r="AN422" s="80"/>
      <c r="AO422" s="80"/>
      <c r="AP422" s="80"/>
      <c r="AQ422" s="76"/>
      <c r="AR422" s="76"/>
      <c r="AV422" s="76"/>
      <c r="AW422" s="78"/>
      <c r="AX422" s="80"/>
      <c r="AY422" s="77"/>
      <c r="AZ422" s="77"/>
      <c r="BA422" s="77"/>
      <c r="BB422" s="77"/>
      <c r="BC422" s="77"/>
      <c r="BD422" s="77"/>
      <c r="BE422" s="77"/>
      <c r="BF422" s="77"/>
      <c r="BG422" s="77"/>
      <c r="BH422" s="77"/>
      <c r="BI422" s="77"/>
      <c r="BJ422" s="77"/>
    </row>
    <row r="423" spans="1:62" ht="14.25" customHeight="1" x14ac:dyDescent="0.45">
      <c r="A423" s="76"/>
      <c r="D423" s="80"/>
      <c r="E423" s="76"/>
      <c r="F423" s="82"/>
      <c r="G423" s="82"/>
      <c r="H423" s="78"/>
      <c r="K423" s="78"/>
      <c r="L423" s="665"/>
      <c r="M423" s="665"/>
      <c r="N423" s="665"/>
      <c r="O423" s="665"/>
      <c r="P423" s="666"/>
      <c r="Q423" s="260"/>
      <c r="R423" s="260"/>
      <c r="S423" s="666"/>
      <c r="T423" s="78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79"/>
      <c r="AI423" s="81"/>
      <c r="AJ423" s="80"/>
      <c r="AK423" s="80"/>
      <c r="AL423" s="80"/>
      <c r="AM423" s="80"/>
      <c r="AN423" s="80"/>
      <c r="AO423" s="80"/>
      <c r="AP423" s="80"/>
      <c r="AQ423" s="76"/>
      <c r="AR423" s="76"/>
      <c r="AV423" s="76"/>
      <c r="AW423" s="78"/>
      <c r="AX423" s="80"/>
      <c r="AY423" s="77"/>
      <c r="AZ423" s="77"/>
      <c r="BA423" s="77"/>
      <c r="BB423" s="77"/>
      <c r="BC423" s="77"/>
      <c r="BD423" s="77"/>
      <c r="BE423" s="77"/>
      <c r="BF423" s="77"/>
      <c r="BG423" s="77"/>
      <c r="BH423" s="77"/>
      <c r="BI423" s="77"/>
      <c r="BJ423" s="77"/>
    </row>
    <row r="424" spans="1:62" ht="14.25" customHeight="1" x14ac:dyDescent="0.45">
      <c r="A424" s="76"/>
      <c r="D424" s="80"/>
      <c r="E424" s="76"/>
      <c r="F424" s="82"/>
      <c r="G424" s="82"/>
      <c r="H424" s="78"/>
      <c r="K424" s="78"/>
      <c r="L424" s="665"/>
      <c r="M424" s="665"/>
      <c r="N424" s="665"/>
      <c r="O424" s="665"/>
      <c r="P424" s="666"/>
      <c r="Q424" s="260"/>
      <c r="R424" s="260"/>
      <c r="S424" s="666"/>
      <c r="T424" s="78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79"/>
      <c r="AI424" s="81"/>
      <c r="AJ424" s="80"/>
      <c r="AK424" s="80"/>
      <c r="AL424" s="80"/>
      <c r="AM424" s="80"/>
      <c r="AN424" s="80"/>
      <c r="AO424" s="80"/>
      <c r="AP424" s="80"/>
      <c r="AQ424" s="76"/>
      <c r="AR424" s="76"/>
      <c r="AV424" s="76"/>
      <c r="AW424" s="78"/>
      <c r="AX424" s="80"/>
      <c r="AY424" s="77"/>
      <c r="AZ424" s="77"/>
      <c r="BA424" s="77"/>
      <c r="BB424" s="77"/>
      <c r="BC424" s="77"/>
      <c r="BD424" s="77"/>
      <c r="BE424" s="77"/>
      <c r="BF424" s="77"/>
      <c r="BG424" s="77"/>
      <c r="BH424" s="77"/>
      <c r="BI424" s="77"/>
      <c r="BJ424" s="77"/>
    </row>
    <row r="425" spans="1:62" ht="14.25" customHeight="1" x14ac:dyDescent="0.45">
      <c r="A425" s="76"/>
      <c r="D425" s="80"/>
      <c r="E425" s="76"/>
      <c r="F425" s="82"/>
      <c r="G425" s="82"/>
      <c r="H425" s="78"/>
      <c r="K425" s="78"/>
      <c r="L425" s="665"/>
      <c r="M425" s="665"/>
      <c r="N425" s="665"/>
      <c r="O425" s="665"/>
      <c r="P425" s="666"/>
      <c r="Q425" s="260"/>
      <c r="R425" s="260"/>
      <c r="S425" s="666"/>
      <c r="T425" s="78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79"/>
      <c r="AI425" s="81"/>
      <c r="AJ425" s="80"/>
      <c r="AK425" s="80"/>
      <c r="AL425" s="80"/>
      <c r="AM425" s="80"/>
      <c r="AN425" s="80"/>
      <c r="AO425" s="80"/>
      <c r="AP425" s="80"/>
      <c r="AQ425" s="76"/>
      <c r="AR425" s="76"/>
      <c r="AV425" s="76"/>
      <c r="AW425" s="78"/>
      <c r="AX425" s="80"/>
      <c r="AY425" s="77"/>
      <c r="AZ425" s="77"/>
      <c r="BA425" s="77"/>
      <c r="BB425" s="77"/>
      <c r="BC425" s="77"/>
      <c r="BD425" s="77"/>
      <c r="BE425" s="77"/>
      <c r="BF425" s="77"/>
      <c r="BG425" s="77"/>
      <c r="BH425" s="77"/>
      <c r="BI425" s="77"/>
      <c r="BJ425" s="77"/>
    </row>
    <row r="426" spans="1:62" ht="14.25" customHeight="1" x14ac:dyDescent="0.45">
      <c r="A426" s="76"/>
      <c r="D426" s="80"/>
      <c r="E426" s="76"/>
      <c r="F426" s="82"/>
      <c r="G426" s="82"/>
      <c r="H426" s="78"/>
      <c r="K426" s="78"/>
      <c r="L426" s="665"/>
      <c r="M426" s="665"/>
      <c r="N426" s="665"/>
      <c r="O426" s="665"/>
      <c r="P426" s="666"/>
      <c r="Q426" s="260"/>
      <c r="R426" s="260"/>
      <c r="S426" s="666"/>
      <c r="T426" s="78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79"/>
      <c r="AI426" s="81"/>
      <c r="AJ426" s="80"/>
      <c r="AK426" s="80"/>
      <c r="AL426" s="80"/>
      <c r="AM426" s="80"/>
      <c r="AN426" s="80"/>
      <c r="AO426" s="80"/>
      <c r="AP426" s="80"/>
      <c r="AQ426" s="76"/>
      <c r="AR426" s="76"/>
      <c r="AV426" s="76"/>
      <c r="AW426" s="78"/>
      <c r="AX426" s="80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77"/>
      <c r="BJ426" s="77"/>
    </row>
    <row r="427" spans="1:62" ht="14.25" customHeight="1" x14ac:dyDescent="0.45">
      <c r="A427" s="76"/>
      <c r="D427" s="80"/>
      <c r="E427" s="76"/>
      <c r="F427" s="82"/>
      <c r="G427" s="82"/>
      <c r="H427" s="78"/>
      <c r="K427" s="78"/>
      <c r="L427" s="665"/>
      <c r="M427" s="665"/>
      <c r="N427" s="665"/>
      <c r="O427" s="665"/>
      <c r="P427" s="666"/>
      <c r="Q427" s="260"/>
      <c r="R427" s="260"/>
      <c r="S427" s="666"/>
      <c r="T427" s="78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79"/>
      <c r="AI427" s="81"/>
      <c r="AJ427" s="80"/>
      <c r="AK427" s="80"/>
      <c r="AL427" s="80"/>
      <c r="AM427" s="80"/>
      <c r="AN427" s="80"/>
      <c r="AO427" s="80"/>
      <c r="AP427" s="80"/>
      <c r="AQ427" s="76"/>
      <c r="AR427" s="76"/>
      <c r="AV427" s="76"/>
      <c r="AW427" s="78"/>
      <c r="AX427" s="80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77"/>
      <c r="BJ427" s="77"/>
    </row>
    <row r="428" spans="1:62" ht="14.25" customHeight="1" x14ac:dyDescent="0.45">
      <c r="A428" s="76"/>
      <c r="D428" s="80"/>
      <c r="E428" s="76"/>
      <c r="F428" s="82"/>
      <c r="G428" s="82"/>
      <c r="H428" s="78"/>
      <c r="K428" s="78"/>
      <c r="L428" s="665"/>
      <c r="M428" s="665"/>
      <c r="N428" s="665"/>
      <c r="O428" s="665"/>
      <c r="P428" s="666"/>
      <c r="Q428" s="260"/>
      <c r="R428" s="260"/>
      <c r="S428" s="666"/>
      <c r="T428" s="78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79"/>
      <c r="AI428" s="81"/>
      <c r="AJ428" s="80"/>
      <c r="AK428" s="80"/>
      <c r="AL428" s="80"/>
      <c r="AM428" s="80"/>
      <c r="AN428" s="80"/>
      <c r="AO428" s="80"/>
      <c r="AP428" s="80"/>
      <c r="AQ428" s="76"/>
      <c r="AR428" s="76"/>
      <c r="AV428" s="76"/>
      <c r="AW428" s="78"/>
      <c r="AX428" s="80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77"/>
      <c r="BJ428" s="77"/>
    </row>
    <row r="429" spans="1:62" ht="14.25" customHeight="1" x14ac:dyDescent="0.45">
      <c r="A429" s="76"/>
      <c r="D429" s="80"/>
      <c r="E429" s="76"/>
      <c r="F429" s="82"/>
      <c r="G429" s="82"/>
      <c r="H429" s="78"/>
      <c r="K429" s="78"/>
      <c r="L429" s="665"/>
      <c r="M429" s="665"/>
      <c r="N429" s="665"/>
      <c r="O429" s="665"/>
      <c r="P429" s="666"/>
      <c r="Q429" s="260"/>
      <c r="R429" s="260"/>
      <c r="S429" s="666"/>
      <c r="T429" s="78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79"/>
      <c r="AI429" s="81"/>
      <c r="AJ429" s="80"/>
      <c r="AK429" s="80"/>
      <c r="AL429" s="80"/>
      <c r="AM429" s="80"/>
      <c r="AN429" s="80"/>
      <c r="AO429" s="80"/>
      <c r="AP429" s="80"/>
      <c r="AQ429" s="76"/>
      <c r="AR429" s="76"/>
      <c r="AV429" s="76"/>
      <c r="AW429" s="78"/>
      <c r="AX429" s="80"/>
      <c r="AY429" s="77"/>
      <c r="AZ429" s="77"/>
      <c r="BA429" s="77"/>
      <c r="BB429" s="77"/>
      <c r="BC429" s="77"/>
      <c r="BD429" s="77"/>
      <c r="BE429" s="77"/>
      <c r="BF429" s="77"/>
      <c r="BG429" s="77"/>
      <c r="BH429" s="77"/>
      <c r="BI429" s="77"/>
      <c r="BJ429" s="77"/>
    </row>
    <row r="430" spans="1:62" ht="14.25" customHeight="1" x14ac:dyDescent="0.45">
      <c r="A430" s="76"/>
      <c r="D430" s="80"/>
      <c r="E430" s="76"/>
      <c r="F430" s="82"/>
      <c r="G430" s="82"/>
      <c r="H430" s="78"/>
      <c r="K430" s="78"/>
      <c r="L430" s="665"/>
      <c r="M430" s="665"/>
      <c r="N430" s="665"/>
      <c r="O430" s="665"/>
      <c r="P430" s="666"/>
      <c r="Q430" s="260"/>
      <c r="R430" s="260"/>
      <c r="S430" s="666"/>
      <c r="T430" s="78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79"/>
      <c r="AI430" s="81"/>
      <c r="AJ430" s="80"/>
      <c r="AK430" s="80"/>
      <c r="AL430" s="80"/>
      <c r="AM430" s="80"/>
      <c r="AN430" s="80"/>
      <c r="AO430" s="80"/>
      <c r="AP430" s="80"/>
      <c r="AQ430" s="76"/>
      <c r="AR430" s="76"/>
      <c r="AV430" s="76"/>
      <c r="AW430" s="78"/>
      <c r="AX430" s="80"/>
      <c r="AY430" s="77"/>
      <c r="AZ430" s="77"/>
      <c r="BA430" s="77"/>
      <c r="BB430" s="77"/>
      <c r="BC430" s="77"/>
      <c r="BD430" s="77"/>
      <c r="BE430" s="77"/>
      <c r="BF430" s="77"/>
      <c r="BG430" s="77"/>
      <c r="BH430" s="77"/>
      <c r="BI430" s="77"/>
      <c r="BJ430" s="77"/>
    </row>
    <row r="431" spans="1:62" ht="14.25" customHeight="1" x14ac:dyDescent="0.45">
      <c r="A431" s="76"/>
      <c r="D431" s="80"/>
      <c r="E431" s="76"/>
      <c r="F431" s="82"/>
      <c r="G431" s="82"/>
      <c r="H431" s="78"/>
      <c r="K431" s="78"/>
      <c r="L431" s="665"/>
      <c r="M431" s="665"/>
      <c r="N431" s="665"/>
      <c r="O431" s="665"/>
      <c r="P431" s="666"/>
      <c r="Q431" s="260"/>
      <c r="R431" s="260"/>
      <c r="S431" s="666"/>
      <c r="T431" s="78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79"/>
      <c r="AI431" s="81"/>
      <c r="AJ431" s="80"/>
      <c r="AK431" s="80"/>
      <c r="AL431" s="80"/>
      <c r="AM431" s="80"/>
      <c r="AN431" s="80"/>
      <c r="AO431" s="80"/>
      <c r="AP431" s="80"/>
      <c r="AQ431" s="76"/>
      <c r="AR431" s="76"/>
      <c r="AV431" s="76"/>
      <c r="AW431" s="78"/>
      <c r="AX431" s="80"/>
      <c r="AY431" s="77"/>
      <c r="AZ431" s="77"/>
      <c r="BA431" s="77"/>
      <c r="BB431" s="77"/>
      <c r="BC431" s="77"/>
      <c r="BD431" s="77"/>
      <c r="BE431" s="77"/>
      <c r="BF431" s="77"/>
      <c r="BG431" s="77"/>
      <c r="BH431" s="77"/>
      <c r="BI431" s="77"/>
      <c r="BJ431" s="77"/>
    </row>
    <row r="432" spans="1:62" ht="14.25" customHeight="1" x14ac:dyDescent="0.45">
      <c r="A432" s="76"/>
      <c r="D432" s="80"/>
      <c r="E432" s="76"/>
      <c r="F432" s="82"/>
      <c r="G432" s="82"/>
      <c r="H432" s="78"/>
      <c r="K432" s="78"/>
      <c r="L432" s="665"/>
      <c r="M432" s="665"/>
      <c r="N432" s="665"/>
      <c r="O432" s="665"/>
      <c r="P432" s="666"/>
      <c r="Q432" s="260"/>
      <c r="R432" s="260"/>
      <c r="S432" s="666"/>
      <c r="T432" s="78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79"/>
      <c r="AI432" s="81"/>
      <c r="AJ432" s="80"/>
      <c r="AK432" s="80"/>
      <c r="AL432" s="80"/>
      <c r="AM432" s="80"/>
      <c r="AN432" s="80"/>
      <c r="AO432" s="80"/>
      <c r="AP432" s="80"/>
      <c r="AQ432" s="76"/>
      <c r="AR432" s="76"/>
      <c r="AV432" s="76"/>
      <c r="AW432" s="78"/>
      <c r="AX432" s="80"/>
      <c r="AY432" s="77"/>
      <c r="AZ432" s="77"/>
      <c r="BA432" s="77"/>
      <c r="BB432" s="77"/>
      <c r="BC432" s="77"/>
      <c r="BD432" s="77"/>
      <c r="BE432" s="77"/>
      <c r="BF432" s="77"/>
      <c r="BG432" s="77"/>
      <c r="BH432" s="77"/>
      <c r="BI432" s="77"/>
      <c r="BJ432" s="77"/>
    </row>
    <row r="433" spans="1:62" ht="14.25" customHeight="1" x14ac:dyDescent="0.45">
      <c r="A433" s="76"/>
      <c r="D433" s="80"/>
      <c r="E433" s="76"/>
      <c r="F433" s="82"/>
      <c r="G433" s="82"/>
      <c r="H433" s="78"/>
      <c r="K433" s="78"/>
      <c r="L433" s="665"/>
      <c r="M433" s="665"/>
      <c r="N433" s="665"/>
      <c r="O433" s="665"/>
      <c r="P433" s="666"/>
      <c r="Q433" s="260"/>
      <c r="R433" s="260"/>
      <c r="S433" s="666"/>
      <c r="T433" s="78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79"/>
      <c r="AI433" s="81"/>
      <c r="AJ433" s="80"/>
      <c r="AK433" s="80"/>
      <c r="AL433" s="80"/>
      <c r="AM433" s="80"/>
      <c r="AN433" s="80"/>
      <c r="AO433" s="80"/>
      <c r="AP433" s="80"/>
      <c r="AQ433" s="76"/>
      <c r="AR433" s="76"/>
      <c r="AV433" s="76"/>
      <c r="AW433" s="78"/>
      <c r="AX433" s="80"/>
      <c r="AY433" s="77"/>
      <c r="AZ433" s="77"/>
      <c r="BA433" s="77"/>
      <c r="BB433" s="77"/>
      <c r="BC433" s="77"/>
      <c r="BD433" s="77"/>
      <c r="BE433" s="77"/>
      <c r="BF433" s="77"/>
      <c r="BG433" s="77"/>
      <c r="BH433" s="77"/>
      <c r="BI433" s="77"/>
      <c r="BJ433" s="77"/>
    </row>
    <row r="434" spans="1:62" ht="14.25" customHeight="1" x14ac:dyDescent="0.45">
      <c r="A434" s="76"/>
      <c r="D434" s="80"/>
      <c r="E434" s="76"/>
      <c r="F434" s="82"/>
      <c r="G434" s="82"/>
      <c r="H434" s="78"/>
      <c r="K434" s="78"/>
      <c r="L434" s="665"/>
      <c r="M434" s="665"/>
      <c r="N434" s="665"/>
      <c r="O434" s="665"/>
      <c r="P434" s="666"/>
      <c r="Q434" s="260"/>
      <c r="R434" s="260"/>
      <c r="S434" s="666"/>
      <c r="T434" s="78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79"/>
      <c r="AI434" s="81"/>
      <c r="AJ434" s="80"/>
      <c r="AK434" s="80"/>
      <c r="AL434" s="80"/>
      <c r="AM434" s="80"/>
      <c r="AN434" s="80"/>
      <c r="AO434" s="80"/>
      <c r="AP434" s="80"/>
      <c r="AQ434" s="76"/>
      <c r="AR434" s="76"/>
      <c r="AV434" s="76"/>
      <c r="AW434" s="78"/>
      <c r="AX434" s="80"/>
      <c r="AY434" s="77"/>
      <c r="AZ434" s="77"/>
      <c r="BA434" s="77"/>
      <c r="BB434" s="77"/>
      <c r="BC434" s="77"/>
      <c r="BD434" s="77"/>
      <c r="BE434" s="77"/>
      <c r="BF434" s="77"/>
      <c r="BG434" s="77"/>
      <c r="BH434" s="77"/>
      <c r="BI434" s="77"/>
      <c r="BJ434" s="77"/>
    </row>
    <row r="435" spans="1:62" ht="14.25" customHeight="1" x14ac:dyDescent="0.45">
      <c r="A435" s="76"/>
      <c r="D435" s="80"/>
      <c r="E435" s="76"/>
      <c r="F435" s="82"/>
      <c r="G435" s="82"/>
      <c r="H435" s="78"/>
      <c r="K435" s="78"/>
      <c r="L435" s="665"/>
      <c r="M435" s="665"/>
      <c r="N435" s="665"/>
      <c r="O435" s="665"/>
      <c r="P435" s="666"/>
      <c r="Q435" s="260"/>
      <c r="R435" s="260"/>
      <c r="S435" s="666"/>
      <c r="T435" s="78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79"/>
      <c r="AI435" s="81"/>
      <c r="AJ435" s="80"/>
      <c r="AK435" s="80"/>
      <c r="AL435" s="80"/>
      <c r="AM435" s="80"/>
      <c r="AN435" s="80"/>
      <c r="AO435" s="80"/>
      <c r="AP435" s="80"/>
      <c r="AQ435" s="76"/>
      <c r="AR435" s="76"/>
      <c r="AV435" s="76"/>
      <c r="AW435" s="78"/>
      <c r="AX435" s="80"/>
      <c r="AY435" s="77"/>
      <c r="AZ435" s="77"/>
      <c r="BA435" s="77"/>
      <c r="BB435" s="77"/>
      <c r="BC435" s="77"/>
      <c r="BD435" s="77"/>
      <c r="BE435" s="77"/>
      <c r="BF435" s="77"/>
      <c r="BG435" s="77"/>
      <c r="BH435" s="77"/>
      <c r="BI435" s="77"/>
      <c r="BJ435" s="77"/>
    </row>
    <row r="436" spans="1:62" ht="14.25" customHeight="1" x14ac:dyDescent="0.45">
      <c r="A436" s="76"/>
      <c r="D436" s="80"/>
      <c r="E436" s="76"/>
      <c r="F436" s="82"/>
      <c r="G436" s="82"/>
      <c r="H436" s="78"/>
      <c r="K436" s="78"/>
      <c r="L436" s="665"/>
      <c r="M436" s="665"/>
      <c r="N436" s="665"/>
      <c r="O436" s="665"/>
      <c r="P436" s="666"/>
      <c r="Q436" s="260"/>
      <c r="R436" s="260"/>
      <c r="S436" s="666"/>
      <c r="T436" s="78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79"/>
      <c r="AI436" s="81"/>
      <c r="AJ436" s="80"/>
      <c r="AK436" s="80"/>
      <c r="AL436" s="80"/>
      <c r="AM436" s="80"/>
      <c r="AN436" s="80"/>
      <c r="AO436" s="80"/>
      <c r="AP436" s="80"/>
      <c r="AQ436" s="76"/>
      <c r="AR436" s="76"/>
      <c r="AV436" s="76"/>
      <c r="AW436" s="78"/>
      <c r="AX436" s="80"/>
      <c r="AY436" s="77"/>
      <c r="AZ436" s="77"/>
      <c r="BA436" s="77"/>
      <c r="BB436" s="77"/>
      <c r="BC436" s="77"/>
      <c r="BD436" s="77"/>
      <c r="BE436" s="77"/>
      <c r="BF436" s="77"/>
      <c r="BG436" s="77"/>
      <c r="BH436" s="77"/>
      <c r="BI436" s="77"/>
      <c r="BJ436" s="77"/>
    </row>
    <row r="437" spans="1:62" ht="14.25" customHeight="1" x14ac:dyDescent="0.45">
      <c r="A437" s="76"/>
      <c r="D437" s="80"/>
      <c r="E437" s="76"/>
      <c r="F437" s="82"/>
      <c r="G437" s="82"/>
      <c r="H437" s="78"/>
      <c r="K437" s="78"/>
      <c r="L437" s="665"/>
      <c r="M437" s="665"/>
      <c r="N437" s="665"/>
      <c r="O437" s="665"/>
      <c r="P437" s="666"/>
      <c r="Q437" s="260"/>
      <c r="R437" s="260"/>
      <c r="S437" s="666"/>
      <c r="T437" s="78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79"/>
      <c r="AI437" s="81"/>
      <c r="AJ437" s="80"/>
      <c r="AK437" s="80"/>
      <c r="AL437" s="80"/>
      <c r="AM437" s="80"/>
      <c r="AN437" s="80"/>
      <c r="AO437" s="80"/>
      <c r="AP437" s="80"/>
      <c r="AQ437" s="76"/>
      <c r="AR437" s="76"/>
      <c r="AV437" s="76"/>
      <c r="AW437" s="78"/>
      <c r="AX437" s="80"/>
      <c r="AY437" s="77"/>
      <c r="AZ437" s="77"/>
      <c r="BA437" s="77"/>
      <c r="BB437" s="77"/>
      <c r="BC437" s="77"/>
      <c r="BD437" s="77"/>
      <c r="BE437" s="77"/>
      <c r="BF437" s="77"/>
      <c r="BG437" s="77"/>
      <c r="BH437" s="77"/>
      <c r="BI437" s="77"/>
      <c r="BJ437" s="77"/>
    </row>
    <row r="438" spans="1:62" ht="14.25" customHeight="1" x14ac:dyDescent="0.45">
      <c r="A438" s="76"/>
      <c r="D438" s="80"/>
      <c r="E438" s="76"/>
      <c r="F438" s="82"/>
      <c r="G438" s="82"/>
      <c r="H438" s="78"/>
      <c r="K438" s="78"/>
      <c r="L438" s="665"/>
      <c r="M438" s="665"/>
      <c r="N438" s="665"/>
      <c r="O438" s="665"/>
      <c r="P438" s="666"/>
      <c r="Q438" s="260"/>
      <c r="R438" s="260"/>
      <c r="S438" s="666"/>
      <c r="T438" s="78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79"/>
      <c r="AI438" s="81"/>
      <c r="AJ438" s="80"/>
      <c r="AK438" s="80"/>
      <c r="AL438" s="80"/>
      <c r="AM438" s="80"/>
      <c r="AN438" s="80"/>
      <c r="AO438" s="80"/>
      <c r="AP438" s="80"/>
      <c r="AQ438" s="76"/>
      <c r="AR438" s="76"/>
      <c r="AV438" s="76"/>
      <c r="AW438" s="78"/>
      <c r="AX438" s="80"/>
      <c r="AY438" s="77"/>
      <c r="AZ438" s="77"/>
      <c r="BA438" s="77"/>
      <c r="BB438" s="77"/>
      <c r="BC438" s="77"/>
      <c r="BD438" s="77"/>
      <c r="BE438" s="77"/>
      <c r="BF438" s="77"/>
      <c r="BG438" s="77"/>
      <c r="BH438" s="77"/>
      <c r="BI438" s="77"/>
      <c r="BJ438" s="77"/>
    </row>
    <row r="439" spans="1:62" ht="14.25" customHeight="1" x14ac:dyDescent="0.45">
      <c r="A439" s="76"/>
      <c r="D439" s="80"/>
      <c r="E439" s="76"/>
      <c r="F439" s="82"/>
      <c r="G439" s="82"/>
      <c r="H439" s="78"/>
      <c r="K439" s="78"/>
      <c r="L439" s="665"/>
      <c r="M439" s="665"/>
      <c r="N439" s="665"/>
      <c r="O439" s="665"/>
      <c r="P439" s="666"/>
      <c r="Q439" s="260"/>
      <c r="R439" s="260"/>
      <c r="S439" s="666"/>
      <c r="T439" s="78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79"/>
      <c r="AI439" s="81"/>
      <c r="AJ439" s="80"/>
      <c r="AK439" s="80"/>
      <c r="AL439" s="80"/>
      <c r="AM439" s="80"/>
      <c r="AN439" s="80"/>
      <c r="AO439" s="80"/>
      <c r="AP439" s="80"/>
      <c r="AQ439" s="76"/>
      <c r="AR439" s="76"/>
      <c r="AV439" s="76"/>
      <c r="AW439" s="78"/>
      <c r="AX439" s="80"/>
      <c r="AY439" s="77"/>
      <c r="AZ439" s="77"/>
      <c r="BA439" s="77"/>
      <c r="BB439" s="77"/>
      <c r="BC439" s="77"/>
      <c r="BD439" s="77"/>
      <c r="BE439" s="77"/>
      <c r="BF439" s="77"/>
      <c r="BG439" s="77"/>
      <c r="BH439" s="77"/>
      <c r="BI439" s="77"/>
      <c r="BJ439" s="77"/>
    </row>
    <row r="440" spans="1:62" ht="14.25" customHeight="1" x14ac:dyDescent="0.45">
      <c r="A440" s="76"/>
      <c r="D440" s="80"/>
      <c r="E440" s="76"/>
      <c r="F440" s="82"/>
      <c r="G440" s="82"/>
      <c r="H440" s="78"/>
      <c r="K440" s="78"/>
      <c r="L440" s="665"/>
      <c r="M440" s="665"/>
      <c r="N440" s="665"/>
      <c r="O440" s="665"/>
      <c r="P440" s="666"/>
      <c r="Q440" s="260"/>
      <c r="R440" s="260"/>
      <c r="S440" s="666"/>
      <c r="T440" s="78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79"/>
      <c r="AI440" s="81"/>
      <c r="AJ440" s="80"/>
      <c r="AK440" s="80"/>
      <c r="AL440" s="80"/>
      <c r="AM440" s="80"/>
      <c r="AN440" s="80"/>
      <c r="AO440" s="80"/>
      <c r="AP440" s="80"/>
      <c r="AQ440" s="76"/>
      <c r="AR440" s="76"/>
      <c r="AV440" s="76"/>
      <c r="AW440" s="78"/>
      <c r="AX440" s="80"/>
      <c r="AY440" s="77"/>
      <c r="AZ440" s="77"/>
      <c r="BA440" s="77"/>
      <c r="BB440" s="77"/>
      <c r="BC440" s="77"/>
      <c r="BD440" s="77"/>
      <c r="BE440" s="77"/>
      <c r="BF440" s="77"/>
      <c r="BG440" s="77"/>
      <c r="BH440" s="77"/>
      <c r="BI440" s="77"/>
      <c r="BJ440" s="77"/>
    </row>
    <row r="441" spans="1:62" ht="14.25" customHeight="1" x14ac:dyDescent="0.45">
      <c r="A441" s="76"/>
      <c r="D441" s="80"/>
      <c r="E441" s="76"/>
      <c r="F441" s="82"/>
      <c r="G441" s="82"/>
      <c r="H441" s="78"/>
      <c r="K441" s="78"/>
      <c r="L441" s="665"/>
      <c r="M441" s="665"/>
      <c r="N441" s="665"/>
      <c r="O441" s="665"/>
      <c r="P441" s="666"/>
      <c r="Q441" s="260"/>
      <c r="R441" s="260"/>
      <c r="S441" s="666"/>
      <c r="T441" s="78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79"/>
      <c r="AI441" s="81"/>
      <c r="AJ441" s="80"/>
      <c r="AK441" s="80"/>
      <c r="AL441" s="80"/>
      <c r="AM441" s="80"/>
      <c r="AN441" s="80"/>
      <c r="AO441" s="80"/>
      <c r="AP441" s="80"/>
      <c r="AQ441" s="76"/>
      <c r="AR441" s="76"/>
      <c r="AV441" s="76"/>
      <c r="AW441" s="78"/>
      <c r="AX441" s="80"/>
      <c r="AY441" s="77"/>
      <c r="AZ441" s="77"/>
      <c r="BA441" s="77"/>
      <c r="BB441" s="77"/>
      <c r="BC441" s="77"/>
      <c r="BD441" s="77"/>
      <c r="BE441" s="77"/>
      <c r="BF441" s="77"/>
      <c r="BG441" s="77"/>
      <c r="BH441" s="77"/>
      <c r="BI441" s="77"/>
      <c r="BJ441" s="77"/>
    </row>
    <row r="442" spans="1:62" ht="14.25" customHeight="1" x14ac:dyDescent="0.45">
      <c r="A442" s="76"/>
      <c r="D442" s="80"/>
      <c r="E442" s="76"/>
      <c r="F442" s="82"/>
      <c r="G442" s="82"/>
      <c r="H442" s="78"/>
      <c r="K442" s="78"/>
      <c r="L442" s="665"/>
      <c r="M442" s="665"/>
      <c r="N442" s="665"/>
      <c r="O442" s="665"/>
      <c r="P442" s="666"/>
      <c r="Q442" s="260"/>
      <c r="R442" s="260"/>
      <c r="S442" s="666"/>
      <c r="T442" s="78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79"/>
      <c r="AI442" s="81"/>
      <c r="AJ442" s="80"/>
      <c r="AK442" s="80"/>
      <c r="AL442" s="80"/>
      <c r="AM442" s="80"/>
      <c r="AN442" s="80"/>
      <c r="AO442" s="80"/>
      <c r="AP442" s="80"/>
      <c r="AQ442" s="76"/>
      <c r="AR442" s="76"/>
      <c r="AV442" s="76"/>
      <c r="AW442" s="78"/>
      <c r="AX442" s="80"/>
      <c r="AY442" s="77"/>
      <c r="AZ442" s="77"/>
      <c r="BA442" s="77"/>
      <c r="BB442" s="77"/>
      <c r="BC442" s="77"/>
      <c r="BD442" s="77"/>
      <c r="BE442" s="77"/>
      <c r="BF442" s="77"/>
      <c r="BG442" s="77"/>
      <c r="BH442" s="77"/>
      <c r="BI442" s="77"/>
      <c r="BJ442" s="77"/>
    </row>
    <row r="443" spans="1:62" ht="14.25" customHeight="1" x14ac:dyDescent="0.45">
      <c r="A443" s="76"/>
      <c r="D443" s="80"/>
      <c r="E443" s="76"/>
      <c r="F443" s="82"/>
      <c r="G443" s="82"/>
      <c r="H443" s="78"/>
      <c r="K443" s="78"/>
      <c r="L443" s="665"/>
      <c r="M443" s="665"/>
      <c r="N443" s="665"/>
      <c r="O443" s="665"/>
      <c r="P443" s="666"/>
      <c r="Q443" s="260"/>
      <c r="R443" s="260"/>
      <c r="S443" s="666"/>
      <c r="T443" s="78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79"/>
      <c r="AI443" s="81"/>
      <c r="AJ443" s="80"/>
      <c r="AK443" s="80"/>
      <c r="AL443" s="80"/>
      <c r="AM443" s="80"/>
      <c r="AN443" s="80"/>
      <c r="AO443" s="80"/>
      <c r="AP443" s="80"/>
      <c r="AQ443" s="76"/>
      <c r="AR443" s="76"/>
      <c r="AV443" s="76"/>
      <c r="AW443" s="78"/>
      <c r="AX443" s="80"/>
      <c r="AY443" s="77"/>
      <c r="AZ443" s="77"/>
      <c r="BA443" s="77"/>
      <c r="BB443" s="77"/>
      <c r="BC443" s="77"/>
      <c r="BD443" s="77"/>
      <c r="BE443" s="77"/>
      <c r="BF443" s="77"/>
      <c r="BG443" s="77"/>
      <c r="BH443" s="77"/>
      <c r="BI443" s="77"/>
      <c r="BJ443" s="77"/>
    </row>
    <row r="444" spans="1:62" ht="14.25" customHeight="1" x14ac:dyDescent="0.45">
      <c r="A444" s="76"/>
      <c r="D444" s="80"/>
      <c r="E444" s="76"/>
      <c r="F444" s="82"/>
      <c r="G444" s="82"/>
      <c r="H444" s="78"/>
      <c r="K444" s="78"/>
      <c r="L444" s="665"/>
      <c r="M444" s="665"/>
      <c r="N444" s="665"/>
      <c r="O444" s="665"/>
      <c r="P444" s="666"/>
      <c r="Q444" s="260"/>
      <c r="R444" s="260"/>
      <c r="S444" s="666"/>
      <c r="T444" s="78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79"/>
      <c r="AI444" s="81"/>
      <c r="AJ444" s="80"/>
      <c r="AK444" s="80"/>
      <c r="AL444" s="80"/>
      <c r="AM444" s="80"/>
      <c r="AN444" s="80"/>
      <c r="AO444" s="80"/>
      <c r="AP444" s="80"/>
      <c r="AQ444" s="76"/>
      <c r="AR444" s="76"/>
      <c r="AV444" s="76"/>
      <c r="AW444" s="78"/>
      <c r="AX444" s="80"/>
      <c r="AY444" s="77"/>
      <c r="AZ444" s="77"/>
      <c r="BA444" s="77"/>
      <c r="BB444" s="77"/>
      <c r="BC444" s="77"/>
      <c r="BD444" s="77"/>
      <c r="BE444" s="77"/>
      <c r="BF444" s="77"/>
      <c r="BG444" s="77"/>
      <c r="BH444" s="77"/>
      <c r="BI444" s="77"/>
      <c r="BJ444" s="77"/>
    </row>
    <row r="445" spans="1:62" ht="14.25" customHeight="1" x14ac:dyDescent="0.45">
      <c r="A445" s="76"/>
      <c r="D445" s="80"/>
      <c r="E445" s="76"/>
      <c r="F445" s="82"/>
      <c r="G445" s="82"/>
      <c r="H445" s="78"/>
      <c r="K445" s="78"/>
      <c r="L445" s="665"/>
      <c r="M445" s="665"/>
      <c r="N445" s="665"/>
      <c r="O445" s="665"/>
      <c r="P445" s="666"/>
      <c r="Q445" s="260"/>
      <c r="R445" s="260"/>
      <c r="S445" s="666"/>
      <c r="T445" s="78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79"/>
      <c r="AI445" s="81"/>
      <c r="AJ445" s="80"/>
      <c r="AK445" s="80"/>
      <c r="AL445" s="80"/>
      <c r="AM445" s="80"/>
      <c r="AN445" s="80"/>
      <c r="AO445" s="80"/>
      <c r="AP445" s="80"/>
      <c r="AQ445" s="76"/>
      <c r="AR445" s="76"/>
      <c r="AV445" s="76"/>
      <c r="AW445" s="78"/>
      <c r="AX445" s="80"/>
      <c r="AY445" s="77"/>
      <c r="AZ445" s="77"/>
      <c r="BA445" s="77"/>
      <c r="BB445" s="77"/>
      <c r="BC445" s="77"/>
      <c r="BD445" s="77"/>
      <c r="BE445" s="77"/>
      <c r="BF445" s="77"/>
      <c r="BG445" s="77"/>
      <c r="BH445" s="77"/>
      <c r="BI445" s="77"/>
      <c r="BJ445" s="77"/>
    </row>
    <row r="446" spans="1:62" ht="14.25" customHeight="1" x14ac:dyDescent="0.45">
      <c r="A446" s="76"/>
      <c r="D446" s="80"/>
      <c r="E446" s="76"/>
      <c r="F446" s="82"/>
      <c r="G446" s="82"/>
      <c r="H446" s="78"/>
      <c r="K446" s="78"/>
      <c r="L446" s="665"/>
      <c r="M446" s="665"/>
      <c r="N446" s="665"/>
      <c r="O446" s="665"/>
      <c r="P446" s="666"/>
      <c r="Q446" s="260"/>
      <c r="R446" s="260"/>
      <c r="S446" s="666"/>
      <c r="T446" s="78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79"/>
      <c r="AI446" s="81"/>
      <c r="AJ446" s="80"/>
      <c r="AK446" s="80"/>
      <c r="AL446" s="80"/>
      <c r="AM446" s="80"/>
      <c r="AN446" s="80"/>
      <c r="AO446" s="80"/>
      <c r="AP446" s="80"/>
      <c r="AQ446" s="76"/>
      <c r="AR446" s="76"/>
      <c r="AV446" s="76"/>
      <c r="AW446" s="78"/>
      <c r="AX446" s="80"/>
      <c r="AY446" s="77"/>
      <c r="AZ446" s="77"/>
      <c r="BA446" s="77"/>
      <c r="BB446" s="77"/>
      <c r="BC446" s="77"/>
      <c r="BD446" s="77"/>
      <c r="BE446" s="77"/>
      <c r="BF446" s="77"/>
      <c r="BG446" s="77"/>
      <c r="BH446" s="77"/>
      <c r="BI446" s="77"/>
      <c r="BJ446" s="77"/>
    </row>
    <row r="447" spans="1:62" ht="14.25" customHeight="1" x14ac:dyDescent="0.45">
      <c r="A447" s="76"/>
      <c r="D447" s="80"/>
      <c r="E447" s="76"/>
      <c r="F447" s="82"/>
      <c r="G447" s="82"/>
      <c r="H447" s="78"/>
      <c r="K447" s="78"/>
      <c r="L447" s="665"/>
      <c r="M447" s="665"/>
      <c r="N447" s="665"/>
      <c r="O447" s="665"/>
      <c r="P447" s="666"/>
      <c r="Q447" s="260"/>
      <c r="R447" s="260"/>
      <c r="S447" s="666"/>
      <c r="T447" s="78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79"/>
      <c r="AI447" s="81"/>
      <c r="AJ447" s="80"/>
      <c r="AK447" s="80"/>
      <c r="AL447" s="80"/>
      <c r="AM447" s="80"/>
      <c r="AN447" s="80"/>
      <c r="AO447" s="80"/>
      <c r="AP447" s="80"/>
      <c r="AQ447" s="76"/>
      <c r="AR447" s="76"/>
      <c r="AV447" s="76"/>
      <c r="AW447" s="78"/>
      <c r="AX447" s="80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77"/>
      <c r="BJ447" s="77"/>
    </row>
    <row r="448" spans="1:62" ht="14.25" customHeight="1" x14ac:dyDescent="0.45">
      <c r="A448" s="76"/>
      <c r="D448" s="80"/>
      <c r="E448" s="76"/>
      <c r="F448" s="82"/>
      <c r="G448" s="82"/>
      <c r="H448" s="78"/>
      <c r="K448" s="78"/>
      <c r="L448" s="665"/>
      <c r="M448" s="665"/>
      <c r="N448" s="665"/>
      <c r="O448" s="665"/>
      <c r="P448" s="666"/>
      <c r="Q448" s="260"/>
      <c r="R448" s="260"/>
      <c r="S448" s="666"/>
      <c r="T448" s="78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79"/>
      <c r="AI448" s="81"/>
      <c r="AJ448" s="80"/>
      <c r="AK448" s="80"/>
      <c r="AL448" s="80"/>
      <c r="AM448" s="80"/>
      <c r="AN448" s="80"/>
      <c r="AO448" s="80"/>
      <c r="AP448" s="80"/>
      <c r="AQ448" s="76"/>
      <c r="AR448" s="76"/>
      <c r="AV448" s="76"/>
      <c r="AW448" s="78"/>
      <c r="AX448" s="80"/>
      <c r="AY448" s="77"/>
      <c r="AZ448" s="77"/>
      <c r="BA448" s="77"/>
      <c r="BB448" s="77"/>
      <c r="BC448" s="77"/>
      <c r="BD448" s="77"/>
      <c r="BE448" s="77"/>
      <c r="BF448" s="77"/>
      <c r="BG448" s="77"/>
      <c r="BH448" s="77"/>
      <c r="BI448" s="77"/>
      <c r="BJ448" s="77"/>
    </row>
    <row r="449" spans="1:62" ht="14.25" customHeight="1" x14ac:dyDescent="0.45">
      <c r="A449" s="76"/>
      <c r="D449" s="80"/>
      <c r="E449" s="76"/>
      <c r="F449" s="82"/>
      <c r="G449" s="82"/>
      <c r="H449" s="78"/>
      <c r="K449" s="78"/>
      <c r="L449" s="665"/>
      <c r="M449" s="665"/>
      <c r="N449" s="665"/>
      <c r="O449" s="665"/>
      <c r="P449" s="666"/>
      <c r="Q449" s="260"/>
      <c r="R449" s="260"/>
      <c r="S449" s="666"/>
      <c r="T449" s="78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79"/>
      <c r="AI449" s="81"/>
      <c r="AJ449" s="80"/>
      <c r="AK449" s="80"/>
      <c r="AL449" s="80"/>
      <c r="AM449" s="80"/>
      <c r="AN449" s="80"/>
      <c r="AO449" s="80"/>
      <c r="AP449" s="80"/>
      <c r="AQ449" s="76"/>
      <c r="AR449" s="76"/>
      <c r="AV449" s="76"/>
      <c r="AW449" s="78"/>
      <c r="AX449" s="80"/>
      <c r="AY449" s="77"/>
      <c r="AZ449" s="77"/>
      <c r="BA449" s="77"/>
      <c r="BB449" s="77"/>
      <c r="BC449" s="77"/>
      <c r="BD449" s="77"/>
      <c r="BE449" s="77"/>
      <c r="BF449" s="77"/>
      <c r="BG449" s="77"/>
      <c r="BH449" s="77"/>
      <c r="BI449" s="77"/>
      <c r="BJ449" s="77"/>
    </row>
    <row r="450" spans="1:62" ht="14.25" customHeight="1" x14ac:dyDescent="0.45">
      <c r="A450" s="76"/>
      <c r="D450" s="80"/>
      <c r="E450" s="76"/>
      <c r="F450" s="82"/>
      <c r="G450" s="82"/>
      <c r="H450" s="78"/>
      <c r="K450" s="78"/>
      <c r="L450" s="665"/>
      <c r="M450" s="665"/>
      <c r="N450" s="665"/>
      <c r="O450" s="665"/>
      <c r="P450" s="666"/>
      <c r="Q450" s="260"/>
      <c r="R450" s="260"/>
      <c r="S450" s="666"/>
      <c r="T450" s="78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79"/>
      <c r="AI450" s="81"/>
      <c r="AJ450" s="80"/>
      <c r="AK450" s="80"/>
      <c r="AL450" s="80"/>
      <c r="AM450" s="80"/>
      <c r="AN450" s="80"/>
      <c r="AO450" s="80"/>
      <c r="AP450" s="80"/>
      <c r="AQ450" s="76"/>
      <c r="AR450" s="76"/>
      <c r="AV450" s="76"/>
      <c r="AW450" s="78"/>
      <c r="AX450" s="80"/>
      <c r="AY450" s="77"/>
      <c r="AZ450" s="77"/>
      <c r="BA450" s="77"/>
      <c r="BB450" s="77"/>
      <c r="BC450" s="77"/>
      <c r="BD450" s="77"/>
      <c r="BE450" s="77"/>
      <c r="BF450" s="77"/>
      <c r="BG450" s="77"/>
      <c r="BH450" s="77"/>
      <c r="BI450" s="77"/>
      <c r="BJ450" s="77"/>
    </row>
    <row r="451" spans="1:62" ht="14.25" customHeight="1" x14ac:dyDescent="0.45">
      <c r="A451" s="76"/>
      <c r="D451" s="80"/>
      <c r="E451" s="76"/>
      <c r="F451" s="82"/>
      <c r="G451" s="82"/>
      <c r="H451" s="78"/>
      <c r="K451" s="78"/>
      <c r="L451" s="665"/>
      <c r="M451" s="665"/>
      <c r="N451" s="665"/>
      <c r="O451" s="665"/>
      <c r="P451" s="666"/>
      <c r="Q451" s="260"/>
      <c r="R451" s="260"/>
      <c r="S451" s="666"/>
      <c r="T451" s="78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79"/>
      <c r="AI451" s="81"/>
      <c r="AJ451" s="80"/>
      <c r="AK451" s="80"/>
      <c r="AL451" s="80"/>
      <c r="AM451" s="80"/>
      <c r="AN451" s="80"/>
      <c r="AO451" s="80"/>
      <c r="AP451" s="80"/>
      <c r="AQ451" s="76"/>
      <c r="AR451" s="76"/>
      <c r="AV451" s="76"/>
      <c r="AW451" s="78"/>
      <c r="AX451" s="80"/>
      <c r="AY451" s="77"/>
      <c r="AZ451" s="77"/>
      <c r="BA451" s="77"/>
      <c r="BB451" s="77"/>
      <c r="BC451" s="77"/>
      <c r="BD451" s="77"/>
      <c r="BE451" s="77"/>
      <c r="BF451" s="77"/>
      <c r="BG451" s="77"/>
      <c r="BH451" s="77"/>
      <c r="BI451" s="77"/>
      <c r="BJ451" s="77"/>
    </row>
    <row r="452" spans="1:62" ht="14.25" customHeight="1" x14ac:dyDescent="0.45">
      <c r="A452" s="76"/>
      <c r="D452" s="80"/>
      <c r="E452" s="76"/>
      <c r="F452" s="82"/>
      <c r="G452" s="82"/>
      <c r="H452" s="78"/>
      <c r="K452" s="78"/>
      <c r="L452" s="665"/>
      <c r="M452" s="665"/>
      <c r="N452" s="665"/>
      <c r="O452" s="665"/>
      <c r="P452" s="666"/>
      <c r="Q452" s="260"/>
      <c r="R452" s="260"/>
      <c r="S452" s="666"/>
      <c r="T452" s="78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79"/>
      <c r="AI452" s="81"/>
      <c r="AJ452" s="80"/>
      <c r="AK452" s="80"/>
      <c r="AL452" s="80"/>
      <c r="AM452" s="80"/>
      <c r="AN452" s="80"/>
      <c r="AO452" s="80"/>
      <c r="AP452" s="80"/>
      <c r="AQ452" s="76"/>
      <c r="AR452" s="76"/>
      <c r="AV452" s="76"/>
      <c r="AW452" s="78"/>
      <c r="AX452" s="80"/>
      <c r="AY452" s="77"/>
      <c r="AZ452" s="77"/>
      <c r="BA452" s="77"/>
      <c r="BB452" s="77"/>
      <c r="BC452" s="77"/>
      <c r="BD452" s="77"/>
      <c r="BE452" s="77"/>
      <c r="BF452" s="77"/>
      <c r="BG452" s="77"/>
      <c r="BH452" s="77"/>
      <c r="BI452" s="77"/>
      <c r="BJ452" s="77"/>
    </row>
    <row r="453" spans="1:62" ht="14.25" customHeight="1" x14ac:dyDescent="0.45">
      <c r="A453" s="76"/>
      <c r="D453" s="80"/>
      <c r="E453" s="76"/>
      <c r="F453" s="82"/>
      <c r="G453" s="82"/>
      <c r="H453" s="78"/>
      <c r="K453" s="78"/>
      <c r="L453" s="665"/>
      <c r="M453" s="665"/>
      <c r="N453" s="665"/>
      <c r="O453" s="665"/>
      <c r="P453" s="666"/>
      <c r="Q453" s="260"/>
      <c r="R453" s="260"/>
      <c r="S453" s="666"/>
      <c r="T453" s="78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79"/>
      <c r="AI453" s="81"/>
      <c r="AJ453" s="80"/>
      <c r="AK453" s="80"/>
      <c r="AL453" s="80"/>
      <c r="AM453" s="80"/>
      <c r="AN453" s="80"/>
      <c r="AO453" s="80"/>
      <c r="AP453" s="80"/>
      <c r="AQ453" s="76"/>
      <c r="AR453" s="76"/>
      <c r="AV453" s="76"/>
      <c r="AW453" s="78"/>
      <c r="AX453" s="80"/>
      <c r="AY453" s="77"/>
      <c r="AZ453" s="77"/>
      <c r="BA453" s="77"/>
      <c r="BB453" s="77"/>
      <c r="BC453" s="77"/>
      <c r="BD453" s="77"/>
      <c r="BE453" s="77"/>
      <c r="BF453" s="77"/>
      <c r="BG453" s="77"/>
      <c r="BH453" s="77"/>
      <c r="BI453" s="77"/>
      <c r="BJ453" s="77"/>
    </row>
    <row r="454" spans="1:62" ht="14.25" customHeight="1" x14ac:dyDescent="0.45">
      <c r="A454" s="76"/>
      <c r="D454" s="80"/>
      <c r="E454" s="76"/>
      <c r="F454" s="82"/>
      <c r="G454" s="82"/>
      <c r="H454" s="78"/>
      <c r="K454" s="78"/>
      <c r="L454" s="665"/>
      <c r="M454" s="665"/>
      <c r="N454" s="665"/>
      <c r="O454" s="665"/>
      <c r="P454" s="666"/>
      <c r="Q454" s="260"/>
      <c r="R454" s="260"/>
      <c r="S454" s="666"/>
      <c r="T454" s="78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79"/>
      <c r="AI454" s="81"/>
      <c r="AJ454" s="80"/>
      <c r="AK454" s="80"/>
      <c r="AL454" s="80"/>
      <c r="AM454" s="80"/>
      <c r="AN454" s="80"/>
      <c r="AO454" s="80"/>
      <c r="AP454" s="80"/>
      <c r="AQ454" s="76"/>
      <c r="AR454" s="76"/>
      <c r="AV454" s="76"/>
      <c r="AW454" s="78"/>
      <c r="AX454" s="80"/>
      <c r="AY454" s="77"/>
      <c r="AZ454" s="77"/>
      <c r="BA454" s="77"/>
      <c r="BB454" s="77"/>
      <c r="BC454" s="77"/>
      <c r="BD454" s="77"/>
      <c r="BE454" s="77"/>
      <c r="BF454" s="77"/>
      <c r="BG454" s="77"/>
      <c r="BH454" s="77"/>
      <c r="BI454" s="77"/>
      <c r="BJ454" s="77"/>
    </row>
    <row r="455" spans="1:62" ht="14.25" customHeight="1" x14ac:dyDescent="0.45">
      <c r="A455" s="76"/>
      <c r="D455" s="80"/>
      <c r="E455" s="76"/>
      <c r="F455" s="82"/>
      <c r="G455" s="82"/>
      <c r="H455" s="78"/>
      <c r="K455" s="78"/>
      <c r="L455" s="665"/>
      <c r="M455" s="665"/>
      <c r="N455" s="665"/>
      <c r="O455" s="665"/>
      <c r="P455" s="666"/>
      <c r="Q455" s="260"/>
      <c r="R455" s="260"/>
      <c r="S455" s="666"/>
      <c r="T455" s="78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79"/>
      <c r="AI455" s="81"/>
      <c r="AJ455" s="80"/>
      <c r="AK455" s="80"/>
      <c r="AL455" s="80"/>
      <c r="AM455" s="80"/>
      <c r="AN455" s="80"/>
      <c r="AO455" s="80"/>
      <c r="AP455" s="80"/>
      <c r="AQ455" s="76"/>
      <c r="AR455" s="76"/>
      <c r="AV455" s="76"/>
      <c r="AW455" s="78"/>
      <c r="AX455" s="80"/>
      <c r="AY455" s="77"/>
      <c r="AZ455" s="77"/>
      <c r="BA455" s="77"/>
      <c r="BB455" s="77"/>
      <c r="BC455" s="77"/>
      <c r="BD455" s="77"/>
      <c r="BE455" s="77"/>
      <c r="BF455" s="77"/>
      <c r="BG455" s="77"/>
      <c r="BH455" s="77"/>
      <c r="BI455" s="77"/>
      <c r="BJ455" s="77"/>
    </row>
    <row r="456" spans="1:62" ht="14.25" customHeight="1" x14ac:dyDescent="0.45">
      <c r="A456" s="76"/>
      <c r="D456" s="80"/>
      <c r="E456" s="76"/>
      <c r="F456" s="82"/>
      <c r="G456" s="82"/>
      <c r="H456" s="78"/>
      <c r="K456" s="78"/>
      <c r="L456" s="665"/>
      <c r="M456" s="665"/>
      <c r="N456" s="665"/>
      <c r="O456" s="665"/>
      <c r="P456" s="666"/>
      <c r="Q456" s="260"/>
      <c r="R456" s="260"/>
      <c r="S456" s="666"/>
      <c r="T456" s="78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79"/>
      <c r="AI456" s="81"/>
      <c r="AJ456" s="80"/>
      <c r="AK456" s="80"/>
      <c r="AL456" s="80"/>
      <c r="AM456" s="80"/>
      <c r="AN456" s="80"/>
      <c r="AO456" s="80"/>
      <c r="AP456" s="80"/>
      <c r="AQ456" s="76"/>
      <c r="AR456" s="76"/>
      <c r="AV456" s="76"/>
      <c r="AW456" s="78"/>
      <c r="AX456" s="80"/>
      <c r="AY456" s="77"/>
      <c r="AZ456" s="77"/>
      <c r="BA456" s="77"/>
      <c r="BB456" s="77"/>
      <c r="BC456" s="77"/>
      <c r="BD456" s="77"/>
      <c r="BE456" s="77"/>
      <c r="BF456" s="77"/>
      <c r="BG456" s="77"/>
      <c r="BH456" s="77"/>
      <c r="BI456" s="77"/>
      <c r="BJ456" s="77"/>
    </row>
    <row r="457" spans="1:62" ht="14.25" customHeight="1" x14ac:dyDescent="0.45">
      <c r="A457" s="76"/>
      <c r="D457" s="80"/>
      <c r="E457" s="76"/>
      <c r="F457" s="82"/>
      <c r="G457" s="82"/>
      <c r="H457" s="78"/>
      <c r="K457" s="78"/>
      <c r="L457" s="665"/>
      <c r="M457" s="665"/>
      <c r="N457" s="665"/>
      <c r="O457" s="665"/>
      <c r="P457" s="666"/>
      <c r="Q457" s="260"/>
      <c r="R457" s="260"/>
      <c r="S457" s="666"/>
      <c r="T457" s="78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79"/>
      <c r="AI457" s="81"/>
      <c r="AJ457" s="80"/>
      <c r="AK457" s="80"/>
      <c r="AL457" s="80"/>
      <c r="AM457" s="80"/>
      <c r="AN457" s="80"/>
      <c r="AO457" s="80"/>
      <c r="AP457" s="80"/>
      <c r="AQ457" s="76"/>
      <c r="AR457" s="76"/>
      <c r="AV457" s="76"/>
      <c r="AW457" s="78"/>
      <c r="AX457" s="80"/>
      <c r="AY457" s="77"/>
      <c r="AZ457" s="77"/>
      <c r="BA457" s="77"/>
      <c r="BB457" s="77"/>
      <c r="BC457" s="77"/>
      <c r="BD457" s="77"/>
      <c r="BE457" s="77"/>
      <c r="BF457" s="77"/>
      <c r="BG457" s="77"/>
      <c r="BH457" s="77"/>
      <c r="BI457" s="77"/>
      <c r="BJ457" s="77"/>
    </row>
    <row r="458" spans="1:62" ht="14.25" customHeight="1" x14ac:dyDescent="0.45">
      <c r="A458" s="76"/>
      <c r="D458" s="80"/>
      <c r="E458" s="76"/>
      <c r="F458" s="82"/>
      <c r="G458" s="82"/>
      <c r="H458" s="78"/>
      <c r="K458" s="78"/>
      <c r="L458" s="665"/>
      <c r="M458" s="665"/>
      <c r="N458" s="665"/>
      <c r="O458" s="665"/>
      <c r="P458" s="666"/>
      <c r="Q458" s="260"/>
      <c r="R458" s="260"/>
      <c r="S458" s="666"/>
      <c r="T458" s="78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79"/>
      <c r="AI458" s="81"/>
      <c r="AJ458" s="80"/>
      <c r="AK458" s="80"/>
      <c r="AL458" s="80"/>
      <c r="AM458" s="80"/>
      <c r="AN458" s="80"/>
      <c r="AO458" s="80"/>
      <c r="AP458" s="80"/>
      <c r="AQ458" s="76"/>
      <c r="AR458" s="76"/>
      <c r="AV458" s="76"/>
      <c r="AW458" s="78"/>
      <c r="AX458" s="80"/>
      <c r="AY458" s="77"/>
      <c r="AZ458" s="77"/>
      <c r="BA458" s="77"/>
      <c r="BB458" s="77"/>
      <c r="BC458" s="77"/>
      <c r="BD458" s="77"/>
      <c r="BE458" s="77"/>
      <c r="BF458" s="77"/>
      <c r="BG458" s="77"/>
      <c r="BH458" s="77"/>
      <c r="BI458" s="77"/>
      <c r="BJ458" s="77"/>
    </row>
    <row r="459" spans="1:62" ht="14.25" customHeight="1" x14ac:dyDescent="0.45">
      <c r="A459" s="76"/>
      <c r="D459" s="80"/>
      <c r="E459" s="76"/>
      <c r="F459" s="82"/>
      <c r="G459" s="82"/>
      <c r="H459" s="78"/>
      <c r="K459" s="78"/>
      <c r="L459" s="665"/>
      <c r="M459" s="665"/>
      <c r="N459" s="665"/>
      <c r="O459" s="665"/>
      <c r="P459" s="666"/>
      <c r="Q459" s="260"/>
      <c r="R459" s="260"/>
      <c r="S459" s="666"/>
      <c r="T459" s="78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79"/>
      <c r="AI459" s="81"/>
      <c r="AJ459" s="80"/>
      <c r="AK459" s="80"/>
      <c r="AL459" s="80"/>
      <c r="AM459" s="80"/>
      <c r="AN459" s="80"/>
      <c r="AO459" s="80"/>
      <c r="AP459" s="80"/>
      <c r="AQ459" s="76"/>
      <c r="AR459" s="76"/>
      <c r="AV459" s="76"/>
      <c r="AW459" s="78"/>
      <c r="AX459" s="80"/>
      <c r="AY459" s="77"/>
      <c r="AZ459" s="77"/>
      <c r="BA459" s="77"/>
      <c r="BB459" s="77"/>
      <c r="BC459" s="77"/>
      <c r="BD459" s="77"/>
      <c r="BE459" s="77"/>
      <c r="BF459" s="77"/>
      <c r="BG459" s="77"/>
      <c r="BH459" s="77"/>
      <c r="BI459" s="77"/>
      <c r="BJ459" s="77"/>
    </row>
    <row r="460" spans="1:62" ht="14.25" customHeight="1" x14ac:dyDescent="0.45">
      <c r="A460" s="76"/>
      <c r="D460" s="80"/>
      <c r="E460" s="76"/>
      <c r="F460" s="82"/>
      <c r="G460" s="82"/>
      <c r="H460" s="78"/>
      <c r="K460" s="78"/>
      <c r="L460" s="665"/>
      <c r="M460" s="665"/>
      <c r="N460" s="665"/>
      <c r="O460" s="665"/>
      <c r="P460" s="666"/>
      <c r="Q460" s="260"/>
      <c r="R460" s="260"/>
      <c r="S460" s="666"/>
      <c r="T460" s="78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79"/>
      <c r="AI460" s="81"/>
      <c r="AJ460" s="80"/>
      <c r="AK460" s="80"/>
      <c r="AL460" s="80"/>
      <c r="AM460" s="80"/>
      <c r="AN460" s="80"/>
      <c r="AO460" s="80"/>
      <c r="AP460" s="80"/>
      <c r="AQ460" s="76"/>
      <c r="AR460" s="76"/>
      <c r="AV460" s="76"/>
      <c r="AW460" s="78"/>
      <c r="AX460" s="80"/>
      <c r="AY460" s="77"/>
      <c r="AZ460" s="77"/>
      <c r="BA460" s="77"/>
      <c r="BB460" s="77"/>
      <c r="BC460" s="77"/>
      <c r="BD460" s="77"/>
      <c r="BE460" s="77"/>
      <c r="BF460" s="77"/>
      <c r="BG460" s="77"/>
      <c r="BH460" s="77"/>
      <c r="BI460" s="77"/>
      <c r="BJ460" s="77"/>
    </row>
    <row r="461" spans="1:62" ht="14.25" customHeight="1" x14ac:dyDescent="0.45">
      <c r="A461" s="76"/>
      <c r="D461" s="80"/>
      <c r="E461" s="76"/>
      <c r="F461" s="82"/>
      <c r="G461" s="82"/>
      <c r="H461" s="78"/>
      <c r="K461" s="78"/>
      <c r="L461" s="665"/>
      <c r="M461" s="665"/>
      <c r="N461" s="665"/>
      <c r="O461" s="665"/>
      <c r="P461" s="666"/>
      <c r="Q461" s="260"/>
      <c r="R461" s="260"/>
      <c r="S461" s="666"/>
      <c r="T461" s="78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79"/>
      <c r="AI461" s="81"/>
      <c r="AJ461" s="80"/>
      <c r="AK461" s="80"/>
      <c r="AL461" s="80"/>
      <c r="AM461" s="80"/>
      <c r="AN461" s="80"/>
      <c r="AO461" s="80"/>
      <c r="AP461" s="80"/>
      <c r="AQ461" s="76"/>
      <c r="AR461" s="76"/>
      <c r="AV461" s="76"/>
      <c r="AW461" s="78"/>
      <c r="AX461" s="80"/>
      <c r="AY461" s="77"/>
      <c r="AZ461" s="77"/>
      <c r="BA461" s="77"/>
      <c r="BB461" s="77"/>
      <c r="BC461" s="77"/>
      <c r="BD461" s="77"/>
      <c r="BE461" s="77"/>
      <c r="BF461" s="77"/>
      <c r="BG461" s="77"/>
      <c r="BH461" s="77"/>
      <c r="BI461" s="77"/>
      <c r="BJ461" s="77"/>
    </row>
    <row r="462" spans="1:62" ht="14.25" customHeight="1" x14ac:dyDescent="0.45">
      <c r="A462" s="76"/>
      <c r="D462" s="80"/>
      <c r="E462" s="76"/>
      <c r="F462" s="82"/>
      <c r="G462" s="82"/>
      <c r="H462" s="78"/>
      <c r="K462" s="78"/>
      <c r="L462" s="665"/>
      <c r="M462" s="665"/>
      <c r="N462" s="665"/>
      <c r="O462" s="665"/>
      <c r="P462" s="666"/>
      <c r="Q462" s="260"/>
      <c r="R462" s="260"/>
      <c r="S462" s="666"/>
      <c r="T462" s="78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79"/>
      <c r="AI462" s="81"/>
      <c r="AJ462" s="80"/>
      <c r="AK462" s="80"/>
      <c r="AL462" s="80"/>
      <c r="AM462" s="80"/>
      <c r="AN462" s="80"/>
      <c r="AO462" s="80"/>
      <c r="AP462" s="80"/>
      <c r="AQ462" s="76"/>
      <c r="AR462" s="76"/>
      <c r="AV462" s="76"/>
      <c r="AW462" s="78"/>
      <c r="AX462" s="80"/>
      <c r="AY462" s="77"/>
      <c r="AZ462" s="77"/>
      <c r="BA462" s="77"/>
      <c r="BB462" s="77"/>
      <c r="BC462" s="77"/>
      <c r="BD462" s="77"/>
      <c r="BE462" s="77"/>
      <c r="BF462" s="77"/>
      <c r="BG462" s="77"/>
      <c r="BH462" s="77"/>
      <c r="BI462" s="77"/>
      <c r="BJ462" s="77"/>
    </row>
    <row r="463" spans="1:62" ht="14.25" customHeight="1" x14ac:dyDescent="0.45">
      <c r="A463" s="76"/>
      <c r="D463" s="80"/>
      <c r="E463" s="76"/>
      <c r="F463" s="82"/>
      <c r="G463" s="82"/>
      <c r="H463" s="78"/>
      <c r="K463" s="78"/>
      <c r="L463" s="665"/>
      <c r="M463" s="665"/>
      <c r="N463" s="665"/>
      <c r="O463" s="665"/>
      <c r="P463" s="666"/>
      <c r="Q463" s="260"/>
      <c r="R463" s="260"/>
      <c r="S463" s="666"/>
      <c r="T463" s="78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79"/>
      <c r="AI463" s="81"/>
      <c r="AJ463" s="80"/>
      <c r="AK463" s="80"/>
      <c r="AL463" s="80"/>
      <c r="AM463" s="80"/>
      <c r="AN463" s="80"/>
      <c r="AO463" s="80"/>
      <c r="AP463" s="80"/>
      <c r="AQ463" s="76"/>
      <c r="AR463" s="76"/>
      <c r="AV463" s="76"/>
      <c r="AW463" s="78"/>
      <c r="AX463" s="80"/>
      <c r="AY463" s="77"/>
      <c r="AZ463" s="77"/>
      <c r="BA463" s="77"/>
      <c r="BB463" s="77"/>
      <c r="BC463" s="77"/>
      <c r="BD463" s="77"/>
      <c r="BE463" s="77"/>
      <c r="BF463" s="77"/>
      <c r="BG463" s="77"/>
      <c r="BH463" s="77"/>
      <c r="BI463" s="77"/>
      <c r="BJ463" s="77"/>
    </row>
    <row r="464" spans="1:62" ht="14.25" customHeight="1" x14ac:dyDescent="0.45">
      <c r="A464" s="76"/>
      <c r="D464" s="80"/>
      <c r="E464" s="76"/>
      <c r="F464" s="82"/>
      <c r="G464" s="82"/>
      <c r="H464" s="78"/>
      <c r="K464" s="78"/>
      <c r="L464" s="665"/>
      <c r="M464" s="665"/>
      <c r="N464" s="665"/>
      <c r="O464" s="665"/>
      <c r="P464" s="666"/>
      <c r="Q464" s="260"/>
      <c r="R464" s="260"/>
      <c r="S464" s="666"/>
      <c r="T464" s="78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79"/>
      <c r="AI464" s="81"/>
      <c r="AJ464" s="80"/>
      <c r="AK464" s="80"/>
      <c r="AL464" s="80"/>
      <c r="AM464" s="80"/>
      <c r="AN464" s="80"/>
      <c r="AO464" s="80"/>
      <c r="AP464" s="80"/>
      <c r="AQ464" s="76"/>
      <c r="AR464" s="76"/>
      <c r="AV464" s="76"/>
      <c r="AW464" s="78"/>
      <c r="AX464" s="80"/>
      <c r="AY464" s="77"/>
      <c r="AZ464" s="77"/>
      <c r="BA464" s="77"/>
      <c r="BB464" s="77"/>
      <c r="BC464" s="77"/>
      <c r="BD464" s="77"/>
      <c r="BE464" s="77"/>
      <c r="BF464" s="77"/>
      <c r="BG464" s="77"/>
      <c r="BH464" s="77"/>
      <c r="BI464" s="77"/>
      <c r="BJ464" s="77"/>
    </row>
    <row r="465" spans="1:62" ht="14.25" customHeight="1" x14ac:dyDescent="0.45">
      <c r="A465" s="76"/>
      <c r="D465" s="80"/>
      <c r="E465" s="76"/>
      <c r="F465" s="82"/>
      <c r="G465" s="82"/>
      <c r="H465" s="78"/>
      <c r="K465" s="78"/>
      <c r="L465" s="665"/>
      <c r="M465" s="665"/>
      <c r="N465" s="665"/>
      <c r="O465" s="665"/>
      <c r="P465" s="666"/>
      <c r="Q465" s="260"/>
      <c r="R465" s="260"/>
      <c r="S465" s="666"/>
      <c r="T465" s="78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79"/>
      <c r="AI465" s="81"/>
      <c r="AJ465" s="80"/>
      <c r="AK465" s="80"/>
      <c r="AL465" s="80"/>
      <c r="AM465" s="80"/>
      <c r="AN465" s="80"/>
      <c r="AO465" s="80"/>
      <c r="AP465" s="80"/>
      <c r="AQ465" s="76"/>
      <c r="AR465" s="76"/>
      <c r="AV465" s="76"/>
      <c r="AW465" s="78"/>
      <c r="AX465" s="80"/>
      <c r="AY465" s="77"/>
      <c r="AZ465" s="77"/>
      <c r="BA465" s="77"/>
      <c r="BB465" s="77"/>
      <c r="BC465" s="77"/>
      <c r="BD465" s="77"/>
      <c r="BE465" s="77"/>
      <c r="BF465" s="77"/>
      <c r="BG465" s="77"/>
      <c r="BH465" s="77"/>
      <c r="BI465" s="77"/>
      <c r="BJ465" s="77"/>
    </row>
    <row r="466" spans="1:62" ht="14.25" customHeight="1" x14ac:dyDescent="0.45">
      <c r="A466" s="76"/>
      <c r="D466" s="80"/>
      <c r="E466" s="76"/>
      <c r="F466" s="82"/>
      <c r="G466" s="82"/>
      <c r="H466" s="78"/>
      <c r="K466" s="78"/>
      <c r="L466" s="665"/>
      <c r="M466" s="665"/>
      <c r="N466" s="665"/>
      <c r="O466" s="665"/>
      <c r="P466" s="666"/>
      <c r="Q466" s="260"/>
      <c r="R466" s="260"/>
      <c r="S466" s="666"/>
      <c r="T466" s="78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79"/>
      <c r="AI466" s="81"/>
      <c r="AJ466" s="80"/>
      <c r="AK466" s="80"/>
      <c r="AL466" s="80"/>
      <c r="AM466" s="80"/>
      <c r="AN466" s="80"/>
      <c r="AO466" s="80"/>
      <c r="AP466" s="80"/>
      <c r="AQ466" s="76"/>
      <c r="AR466" s="76"/>
      <c r="AV466" s="76"/>
      <c r="AW466" s="78"/>
      <c r="AX466" s="80"/>
      <c r="AY466" s="77"/>
      <c r="AZ466" s="77"/>
      <c r="BA466" s="77"/>
      <c r="BB466" s="77"/>
      <c r="BC466" s="77"/>
      <c r="BD466" s="77"/>
      <c r="BE466" s="77"/>
      <c r="BF466" s="77"/>
      <c r="BG466" s="77"/>
      <c r="BH466" s="77"/>
      <c r="BI466" s="77"/>
      <c r="BJ466" s="77"/>
    </row>
    <row r="467" spans="1:62" ht="14.25" customHeight="1" x14ac:dyDescent="0.45">
      <c r="A467" s="76"/>
      <c r="D467" s="80"/>
      <c r="E467" s="76"/>
      <c r="F467" s="82"/>
      <c r="G467" s="82"/>
      <c r="H467" s="78"/>
      <c r="K467" s="78"/>
      <c r="L467" s="665"/>
      <c r="M467" s="665"/>
      <c r="N467" s="665"/>
      <c r="O467" s="665"/>
      <c r="P467" s="666"/>
      <c r="Q467" s="260"/>
      <c r="R467" s="260"/>
      <c r="S467" s="666"/>
      <c r="T467" s="78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79"/>
      <c r="AI467" s="81"/>
      <c r="AJ467" s="80"/>
      <c r="AK467" s="80"/>
      <c r="AL467" s="80"/>
      <c r="AM467" s="80"/>
      <c r="AN467" s="80"/>
      <c r="AO467" s="80"/>
      <c r="AP467" s="80"/>
      <c r="AQ467" s="76"/>
      <c r="AR467" s="76"/>
      <c r="AV467" s="76"/>
      <c r="AW467" s="78"/>
      <c r="AX467" s="80"/>
      <c r="AY467" s="77"/>
      <c r="AZ467" s="77"/>
      <c r="BA467" s="77"/>
      <c r="BB467" s="77"/>
      <c r="BC467" s="77"/>
      <c r="BD467" s="77"/>
      <c r="BE467" s="77"/>
      <c r="BF467" s="77"/>
      <c r="BG467" s="77"/>
      <c r="BH467" s="77"/>
      <c r="BI467" s="77"/>
      <c r="BJ467" s="77"/>
    </row>
    <row r="468" spans="1:62" ht="14.25" customHeight="1" x14ac:dyDescent="0.45">
      <c r="A468" s="76"/>
      <c r="D468" s="80"/>
      <c r="E468" s="76"/>
      <c r="F468" s="82"/>
      <c r="G468" s="82"/>
      <c r="H468" s="78"/>
      <c r="K468" s="78"/>
      <c r="L468" s="665"/>
      <c r="M468" s="665"/>
      <c r="N468" s="665"/>
      <c r="O468" s="665"/>
      <c r="P468" s="666"/>
      <c r="Q468" s="260"/>
      <c r="R468" s="260"/>
      <c r="S468" s="666"/>
      <c r="T468" s="78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79"/>
      <c r="AI468" s="81"/>
      <c r="AJ468" s="80"/>
      <c r="AK468" s="80"/>
      <c r="AL468" s="80"/>
      <c r="AM468" s="80"/>
      <c r="AN468" s="80"/>
      <c r="AO468" s="80"/>
      <c r="AP468" s="80"/>
      <c r="AQ468" s="76"/>
      <c r="AR468" s="76"/>
      <c r="AV468" s="76"/>
      <c r="AW468" s="78"/>
      <c r="AX468" s="80"/>
      <c r="AY468" s="77"/>
      <c r="AZ468" s="77"/>
      <c r="BA468" s="77"/>
      <c r="BB468" s="77"/>
      <c r="BC468" s="77"/>
      <c r="BD468" s="77"/>
      <c r="BE468" s="77"/>
      <c r="BF468" s="77"/>
      <c r="BG468" s="77"/>
      <c r="BH468" s="77"/>
      <c r="BI468" s="77"/>
      <c r="BJ468" s="77"/>
    </row>
    <row r="469" spans="1:62" ht="14.25" customHeight="1" x14ac:dyDescent="0.45">
      <c r="A469" s="76"/>
      <c r="D469" s="80"/>
      <c r="E469" s="76"/>
      <c r="F469" s="82"/>
      <c r="G469" s="82"/>
      <c r="H469" s="78"/>
      <c r="K469" s="78"/>
      <c r="L469" s="665"/>
      <c r="M469" s="665"/>
      <c r="N469" s="665"/>
      <c r="O469" s="665"/>
      <c r="P469" s="666"/>
      <c r="Q469" s="260"/>
      <c r="R469" s="260"/>
      <c r="S469" s="666"/>
      <c r="T469" s="78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79"/>
      <c r="AI469" s="81"/>
      <c r="AJ469" s="80"/>
      <c r="AK469" s="80"/>
      <c r="AL469" s="80"/>
      <c r="AM469" s="80"/>
      <c r="AN469" s="80"/>
      <c r="AO469" s="80"/>
      <c r="AP469" s="80"/>
      <c r="AQ469" s="76"/>
      <c r="AR469" s="76"/>
      <c r="AV469" s="76"/>
      <c r="AW469" s="78"/>
      <c r="AX469" s="80"/>
      <c r="AY469" s="77"/>
      <c r="AZ469" s="77"/>
      <c r="BA469" s="77"/>
      <c r="BB469" s="77"/>
      <c r="BC469" s="77"/>
      <c r="BD469" s="77"/>
      <c r="BE469" s="77"/>
      <c r="BF469" s="77"/>
      <c r="BG469" s="77"/>
      <c r="BH469" s="77"/>
      <c r="BI469" s="77"/>
      <c r="BJ469" s="77"/>
    </row>
    <row r="470" spans="1:62" ht="14.25" customHeight="1" x14ac:dyDescent="0.45">
      <c r="A470" s="76"/>
      <c r="D470" s="80"/>
      <c r="E470" s="76"/>
      <c r="F470" s="82"/>
      <c r="G470" s="82"/>
      <c r="H470" s="78"/>
      <c r="K470" s="78"/>
      <c r="L470" s="665"/>
      <c r="M470" s="665"/>
      <c r="N470" s="665"/>
      <c r="O470" s="665"/>
      <c r="P470" s="666"/>
      <c r="Q470" s="260"/>
      <c r="R470" s="260"/>
      <c r="S470" s="666"/>
      <c r="T470" s="78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79"/>
      <c r="AI470" s="81"/>
      <c r="AJ470" s="80"/>
      <c r="AK470" s="80"/>
      <c r="AL470" s="80"/>
      <c r="AM470" s="80"/>
      <c r="AN470" s="80"/>
      <c r="AO470" s="80"/>
      <c r="AP470" s="80"/>
      <c r="AQ470" s="76"/>
      <c r="AR470" s="76"/>
      <c r="AV470" s="76"/>
      <c r="AW470" s="78"/>
      <c r="AX470" s="80"/>
      <c r="AY470" s="77"/>
      <c r="AZ470" s="77"/>
      <c r="BA470" s="77"/>
      <c r="BB470" s="77"/>
      <c r="BC470" s="77"/>
      <c r="BD470" s="77"/>
      <c r="BE470" s="77"/>
      <c r="BF470" s="77"/>
      <c r="BG470" s="77"/>
      <c r="BH470" s="77"/>
      <c r="BI470" s="77"/>
      <c r="BJ470" s="77"/>
    </row>
    <row r="471" spans="1:62" ht="14.25" customHeight="1" x14ac:dyDescent="0.45">
      <c r="A471" s="76"/>
      <c r="D471" s="80"/>
      <c r="E471" s="76"/>
      <c r="F471" s="82"/>
      <c r="G471" s="82"/>
      <c r="H471" s="78"/>
      <c r="K471" s="78"/>
      <c r="L471" s="665"/>
      <c r="M471" s="665"/>
      <c r="N471" s="665"/>
      <c r="O471" s="665"/>
      <c r="P471" s="666"/>
      <c r="Q471" s="260"/>
      <c r="R471" s="260"/>
      <c r="S471" s="666"/>
      <c r="T471" s="78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79"/>
      <c r="AI471" s="81"/>
      <c r="AJ471" s="80"/>
      <c r="AK471" s="80"/>
      <c r="AL471" s="80"/>
      <c r="AM471" s="80"/>
      <c r="AN471" s="80"/>
      <c r="AO471" s="80"/>
      <c r="AP471" s="80"/>
      <c r="AQ471" s="76"/>
      <c r="AR471" s="76"/>
      <c r="AV471" s="76"/>
      <c r="AW471" s="78"/>
      <c r="AX471" s="80"/>
      <c r="AY471" s="77"/>
      <c r="AZ471" s="77"/>
      <c r="BA471" s="77"/>
      <c r="BB471" s="77"/>
      <c r="BC471" s="77"/>
      <c r="BD471" s="77"/>
      <c r="BE471" s="77"/>
      <c r="BF471" s="77"/>
      <c r="BG471" s="77"/>
      <c r="BH471" s="77"/>
      <c r="BI471" s="77"/>
      <c r="BJ471" s="77"/>
    </row>
    <row r="472" spans="1:62" ht="14.25" customHeight="1" x14ac:dyDescent="0.45">
      <c r="A472" s="76"/>
      <c r="D472" s="80"/>
      <c r="E472" s="76"/>
      <c r="F472" s="82"/>
      <c r="G472" s="82"/>
      <c r="H472" s="78"/>
      <c r="K472" s="78"/>
      <c r="L472" s="665"/>
      <c r="M472" s="665"/>
      <c r="N472" s="665"/>
      <c r="O472" s="665"/>
      <c r="P472" s="666"/>
      <c r="Q472" s="260"/>
      <c r="R472" s="260"/>
      <c r="S472" s="666"/>
      <c r="T472" s="78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79"/>
      <c r="AI472" s="81"/>
      <c r="AJ472" s="80"/>
      <c r="AK472" s="80"/>
      <c r="AL472" s="80"/>
      <c r="AM472" s="80"/>
      <c r="AN472" s="80"/>
      <c r="AO472" s="80"/>
      <c r="AP472" s="80"/>
      <c r="AQ472" s="76"/>
      <c r="AR472" s="76"/>
      <c r="AV472" s="76"/>
      <c r="AW472" s="78"/>
      <c r="AX472" s="80"/>
      <c r="AY472" s="77"/>
      <c r="AZ472" s="77"/>
      <c r="BA472" s="77"/>
      <c r="BB472" s="77"/>
      <c r="BC472" s="77"/>
      <c r="BD472" s="77"/>
      <c r="BE472" s="77"/>
      <c r="BF472" s="77"/>
      <c r="BG472" s="77"/>
      <c r="BH472" s="77"/>
      <c r="BI472" s="77"/>
      <c r="BJ472" s="77"/>
    </row>
    <row r="473" spans="1:62" ht="14.25" customHeight="1" x14ac:dyDescent="0.45">
      <c r="A473" s="76"/>
      <c r="D473" s="80"/>
      <c r="E473" s="76"/>
      <c r="F473" s="82"/>
      <c r="G473" s="82"/>
      <c r="H473" s="78"/>
      <c r="K473" s="78"/>
      <c r="L473" s="665"/>
      <c r="M473" s="665"/>
      <c r="N473" s="665"/>
      <c r="O473" s="665"/>
      <c r="P473" s="666"/>
      <c r="Q473" s="260"/>
      <c r="R473" s="260"/>
      <c r="S473" s="666"/>
      <c r="T473" s="78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79"/>
      <c r="AI473" s="81"/>
      <c r="AJ473" s="80"/>
      <c r="AK473" s="80"/>
      <c r="AL473" s="80"/>
      <c r="AM473" s="80"/>
      <c r="AN473" s="80"/>
      <c r="AO473" s="80"/>
      <c r="AP473" s="80"/>
      <c r="AQ473" s="76"/>
      <c r="AR473" s="76"/>
      <c r="AV473" s="76"/>
      <c r="AW473" s="78"/>
      <c r="AX473" s="80"/>
      <c r="AY473" s="77"/>
      <c r="AZ473" s="77"/>
      <c r="BA473" s="77"/>
      <c r="BB473" s="77"/>
      <c r="BC473" s="77"/>
      <c r="BD473" s="77"/>
      <c r="BE473" s="77"/>
      <c r="BF473" s="77"/>
      <c r="BG473" s="77"/>
      <c r="BH473" s="77"/>
      <c r="BI473" s="77"/>
      <c r="BJ473" s="77"/>
    </row>
    <row r="474" spans="1:62" ht="14.25" customHeight="1" x14ac:dyDescent="0.45">
      <c r="A474" s="76"/>
      <c r="D474" s="80"/>
      <c r="E474" s="76"/>
      <c r="F474" s="82"/>
      <c r="G474" s="82"/>
      <c r="H474" s="78"/>
      <c r="K474" s="78"/>
      <c r="L474" s="665"/>
      <c r="M474" s="665"/>
      <c r="N474" s="665"/>
      <c r="O474" s="665"/>
      <c r="P474" s="666"/>
      <c r="Q474" s="260"/>
      <c r="R474" s="260"/>
      <c r="S474" s="666"/>
      <c r="T474" s="78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79"/>
      <c r="AI474" s="81"/>
      <c r="AJ474" s="80"/>
      <c r="AK474" s="80"/>
      <c r="AL474" s="80"/>
      <c r="AM474" s="80"/>
      <c r="AN474" s="80"/>
      <c r="AO474" s="80"/>
      <c r="AP474" s="80"/>
      <c r="AQ474" s="76"/>
      <c r="AR474" s="76"/>
      <c r="AV474" s="76"/>
      <c r="AW474" s="78"/>
      <c r="AX474" s="80"/>
      <c r="AY474" s="77"/>
      <c r="AZ474" s="77"/>
      <c r="BA474" s="77"/>
      <c r="BB474" s="77"/>
      <c r="BC474" s="77"/>
      <c r="BD474" s="77"/>
      <c r="BE474" s="77"/>
      <c r="BF474" s="77"/>
      <c r="BG474" s="77"/>
      <c r="BH474" s="77"/>
      <c r="BI474" s="77"/>
      <c r="BJ474" s="77"/>
    </row>
    <row r="475" spans="1:62" ht="14.25" customHeight="1" x14ac:dyDescent="0.45">
      <c r="A475" s="76"/>
      <c r="D475" s="80"/>
      <c r="E475" s="76"/>
      <c r="F475" s="82"/>
      <c r="G475" s="82"/>
      <c r="H475" s="78"/>
      <c r="K475" s="78"/>
      <c r="L475" s="665"/>
      <c r="M475" s="665"/>
      <c r="N475" s="665"/>
      <c r="O475" s="665"/>
      <c r="P475" s="666"/>
      <c r="Q475" s="260"/>
      <c r="R475" s="260"/>
      <c r="S475" s="666"/>
      <c r="T475" s="78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79"/>
      <c r="AI475" s="81"/>
      <c r="AJ475" s="80"/>
      <c r="AK475" s="80"/>
      <c r="AL475" s="80"/>
      <c r="AM475" s="80"/>
      <c r="AN475" s="80"/>
      <c r="AO475" s="80"/>
      <c r="AP475" s="80"/>
      <c r="AQ475" s="76"/>
      <c r="AR475" s="76"/>
      <c r="AV475" s="76"/>
      <c r="AW475" s="78"/>
      <c r="AX475" s="80"/>
      <c r="AY475" s="77"/>
      <c r="AZ475" s="77"/>
      <c r="BA475" s="77"/>
      <c r="BB475" s="77"/>
      <c r="BC475" s="77"/>
      <c r="BD475" s="77"/>
      <c r="BE475" s="77"/>
      <c r="BF475" s="77"/>
      <c r="BG475" s="77"/>
      <c r="BH475" s="77"/>
      <c r="BI475" s="77"/>
      <c r="BJ475" s="77"/>
    </row>
    <row r="476" spans="1:62" ht="14.25" customHeight="1" x14ac:dyDescent="0.45">
      <c r="A476" s="76"/>
      <c r="D476" s="80"/>
      <c r="E476" s="76"/>
      <c r="F476" s="82"/>
      <c r="G476" s="82"/>
      <c r="H476" s="78"/>
      <c r="K476" s="78"/>
      <c r="L476" s="665"/>
      <c r="M476" s="665"/>
      <c r="N476" s="665"/>
      <c r="O476" s="665"/>
      <c r="P476" s="666"/>
      <c r="Q476" s="260"/>
      <c r="R476" s="260"/>
      <c r="S476" s="666"/>
      <c r="T476" s="78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79"/>
      <c r="AI476" s="81"/>
      <c r="AJ476" s="80"/>
      <c r="AK476" s="80"/>
      <c r="AL476" s="80"/>
      <c r="AM476" s="80"/>
      <c r="AN476" s="80"/>
      <c r="AO476" s="80"/>
      <c r="AP476" s="80"/>
      <c r="AQ476" s="76"/>
      <c r="AR476" s="76"/>
      <c r="AV476" s="76"/>
      <c r="AW476" s="78"/>
      <c r="AX476" s="80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</row>
    <row r="477" spans="1:62" ht="14.25" customHeight="1" x14ac:dyDescent="0.45">
      <c r="A477" s="76"/>
      <c r="D477" s="80"/>
      <c r="E477" s="76"/>
      <c r="F477" s="82"/>
      <c r="G477" s="82"/>
      <c r="H477" s="78"/>
      <c r="K477" s="78"/>
      <c r="L477" s="665"/>
      <c r="M477" s="665"/>
      <c r="N477" s="665"/>
      <c r="O477" s="665"/>
      <c r="P477" s="666"/>
      <c r="Q477" s="260"/>
      <c r="R477" s="260"/>
      <c r="S477" s="666"/>
      <c r="T477" s="78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79"/>
      <c r="AI477" s="81"/>
      <c r="AJ477" s="80"/>
      <c r="AK477" s="80"/>
      <c r="AL477" s="80"/>
      <c r="AM477" s="80"/>
      <c r="AN477" s="80"/>
      <c r="AO477" s="80"/>
      <c r="AP477" s="80"/>
      <c r="AQ477" s="76"/>
      <c r="AR477" s="76"/>
      <c r="AV477" s="76"/>
      <c r="AW477" s="78"/>
      <c r="AX477" s="80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</row>
    <row r="478" spans="1:62" ht="14.25" customHeight="1" x14ac:dyDescent="0.45">
      <c r="A478" s="76"/>
      <c r="D478" s="80"/>
      <c r="E478" s="76"/>
      <c r="F478" s="82"/>
      <c r="G478" s="82"/>
      <c r="H478" s="78"/>
      <c r="K478" s="78"/>
      <c r="L478" s="665"/>
      <c r="M478" s="665"/>
      <c r="N478" s="665"/>
      <c r="O478" s="665"/>
      <c r="P478" s="666"/>
      <c r="Q478" s="260"/>
      <c r="R478" s="260"/>
      <c r="S478" s="666"/>
      <c r="T478" s="78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79"/>
      <c r="AI478" s="81"/>
      <c r="AJ478" s="80"/>
      <c r="AK478" s="80"/>
      <c r="AL478" s="80"/>
      <c r="AM478" s="80"/>
      <c r="AN478" s="80"/>
      <c r="AO478" s="80"/>
      <c r="AP478" s="80"/>
      <c r="AQ478" s="76"/>
      <c r="AR478" s="76"/>
      <c r="AV478" s="76"/>
      <c r="AW478" s="78"/>
      <c r="AX478" s="80"/>
      <c r="AY478" s="77"/>
      <c r="AZ478" s="77"/>
      <c r="BA478" s="77"/>
      <c r="BB478" s="77"/>
      <c r="BC478" s="77"/>
      <c r="BD478" s="77"/>
      <c r="BE478" s="77"/>
      <c r="BF478" s="77"/>
      <c r="BG478" s="77"/>
      <c r="BH478" s="77"/>
      <c r="BI478" s="77"/>
      <c r="BJ478" s="77"/>
    </row>
    <row r="479" spans="1:62" ht="14.25" customHeight="1" x14ac:dyDescent="0.45">
      <c r="A479" s="76"/>
      <c r="D479" s="80"/>
      <c r="E479" s="76"/>
      <c r="F479" s="82"/>
      <c r="G479" s="82"/>
      <c r="H479" s="78"/>
      <c r="K479" s="78"/>
      <c r="L479" s="665"/>
      <c r="M479" s="665"/>
      <c r="N479" s="665"/>
      <c r="O479" s="665"/>
      <c r="P479" s="666"/>
      <c r="Q479" s="260"/>
      <c r="R479" s="260"/>
      <c r="S479" s="666"/>
      <c r="T479" s="78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79"/>
      <c r="AI479" s="81"/>
      <c r="AJ479" s="80"/>
      <c r="AK479" s="80"/>
      <c r="AL479" s="80"/>
      <c r="AM479" s="80"/>
      <c r="AN479" s="80"/>
      <c r="AO479" s="80"/>
      <c r="AP479" s="80"/>
      <c r="AQ479" s="76"/>
      <c r="AR479" s="76"/>
      <c r="AV479" s="76"/>
      <c r="AW479" s="78"/>
      <c r="AX479" s="80"/>
      <c r="AY479" s="77"/>
      <c r="AZ479" s="77"/>
      <c r="BA479" s="77"/>
      <c r="BB479" s="77"/>
      <c r="BC479" s="77"/>
      <c r="BD479" s="77"/>
      <c r="BE479" s="77"/>
      <c r="BF479" s="77"/>
      <c r="BG479" s="77"/>
      <c r="BH479" s="77"/>
      <c r="BI479" s="77"/>
      <c r="BJ479" s="77"/>
    </row>
    <row r="480" spans="1:62" ht="14.25" customHeight="1" x14ac:dyDescent="0.45">
      <c r="A480" s="76"/>
      <c r="D480" s="80"/>
      <c r="E480" s="76"/>
      <c r="F480" s="82"/>
      <c r="G480" s="82"/>
      <c r="H480" s="78"/>
      <c r="K480" s="78"/>
      <c r="L480" s="665"/>
      <c r="M480" s="665"/>
      <c r="N480" s="665"/>
      <c r="O480" s="665"/>
      <c r="P480" s="666"/>
      <c r="Q480" s="260"/>
      <c r="R480" s="260"/>
      <c r="S480" s="666"/>
      <c r="T480" s="78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79"/>
      <c r="AI480" s="81"/>
      <c r="AJ480" s="80"/>
      <c r="AK480" s="80"/>
      <c r="AL480" s="80"/>
      <c r="AM480" s="80"/>
      <c r="AN480" s="80"/>
      <c r="AO480" s="80"/>
      <c r="AP480" s="80"/>
      <c r="AQ480" s="76"/>
      <c r="AR480" s="76"/>
      <c r="AV480" s="76"/>
      <c r="AW480" s="78"/>
      <c r="AX480" s="80"/>
      <c r="AY480" s="77"/>
      <c r="AZ480" s="77"/>
      <c r="BA480" s="77"/>
      <c r="BB480" s="77"/>
      <c r="BC480" s="77"/>
      <c r="BD480" s="77"/>
      <c r="BE480" s="77"/>
      <c r="BF480" s="77"/>
      <c r="BG480" s="77"/>
      <c r="BH480" s="77"/>
      <c r="BI480" s="77"/>
      <c r="BJ480" s="77"/>
    </row>
    <row r="481" spans="1:62" ht="14.25" customHeight="1" x14ac:dyDescent="0.45">
      <c r="A481" s="76"/>
      <c r="D481" s="80"/>
      <c r="E481" s="76"/>
      <c r="F481" s="82"/>
      <c r="G481" s="82"/>
      <c r="H481" s="78"/>
      <c r="K481" s="78"/>
      <c r="L481" s="665"/>
      <c r="M481" s="665"/>
      <c r="N481" s="665"/>
      <c r="O481" s="665"/>
      <c r="P481" s="666"/>
      <c r="Q481" s="260"/>
      <c r="R481" s="260"/>
      <c r="S481" s="666"/>
      <c r="T481" s="78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79"/>
      <c r="AI481" s="81"/>
      <c r="AJ481" s="80"/>
      <c r="AK481" s="80"/>
      <c r="AL481" s="80"/>
      <c r="AM481" s="80"/>
      <c r="AN481" s="80"/>
      <c r="AO481" s="80"/>
      <c r="AP481" s="80"/>
      <c r="AQ481" s="76"/>
      <c r="AR481" s="76"/>
      <c r="AV481" s="76"/>
      <c r="AW481" s="78"/>
      <c r="AX481" s="80"/>
      <c r="AY481" s="77"/>
      <c r="AZ481" s="77"/>
      <c r="BA481" s="77"/>
      <c r="BB481" s="77"/>
      <c r="BC481" s="77"/>
      <c r="BD481" s="77"/>
      <c r="BE481" s="77"/>
      <c r="BF481" s="77"/>
      <c r="BG481" s="77"/>
      <c r="BH481" s="77"/>
      <c r="BI481" s="77"/>
      <c r="BJ481" s="77"/>
    </row>
    <row r="482" spans="1:62" ht="14.25" customHeight="1" x14ac:dyDescent="0.45">
      <c r="A482" s="76"/>
      <c r="D482" s="80"/>
      <c r="E482" s="76"/>
      <c r="F482" s="82"/>
      <c r="G482" s="82"/>
      <c r="H482" s="78"/>
      <c r="K482" s="78"/>
      <c r="L482" s="665"/>
      <c r="M482" s="665"/>
      <c r="N482" s="665"/>
      <c r="O482" s="665"/>
      <c r="P482" s="666"/>
      <c r="Q482" s="260"/>
      <c r="R482" s="260"/>
      <c r="S482" s="666"/>
      <c r="T482" s="78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79"/>
      <c r="AI482" s="81"/>
      <c r="AJ482" s="80"/>
      <c r="AK482" s="80"/>
      <c r="AL482" s="80"/>
      <c r="AM482" s="80"/>
      <c r="AN482" s="80"/>
      <c r="AO482" s="80"/>
      <c r="AP482" s="80"/>
      <c r="AQ482" s="76"/>
      <c r="AR482" s="76"/>
      <c r="AV482" s="76"/>
      <c r="AW482" s="78"/>
      <c r="AX482" s="80"/>
      <c r="AY482" s="77"/>
      <c r="AZ482" s="77"/>
      <c r="BA482" s="77"/>
      <c r="BB482" s="77"/>
      <c r="BC482" s="77"/>
      <c r="BD482" s="77"/>
      <c r="BE482" s="77"/>
      <c r="BF482" s="77"/>
      <c r="BG482" s="77"/>
      <c r="BH482" s="77"/>
      <c r="BI482" s="77"/>
      <c r="BJ482" s="77"/>
    </row>
    <row r="483" spans="1:62" ht="14.25" customHeight="1" x14ac:dyDescent="0.45">
      <c r="A483" s="76"/>
      <c r="D483" s="80"/>
      <c r="E483" s="76"/>
      <c r="F483" s="82"/>
      <c r="G483" s="82"/>
      <c r="H483" s="78"/>
      <c r="K483" s="78"/>
      <c r="L483" s="665"/>
      <c r="M483" s="665"/>
      <c r="N483" s="665"/>
      <c r="O483" s="665"/>
      <c r="P483" s="666"/>
      <c r="Q483" s="260"/>
      <c r="R483" s="260"/>
      <c r="S483" s="666"/>
      <c r="T483" s="78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79"/>
      <c r="AI483" s="81"/>
      <c r="AJ483" s="80"/>
      <c r="AK483" s="80"/>
      <c r="AL483" s="80"/>
      <c r="AM483" s="80"/>
      <c r="AN483" s="80"/>
      <c r="AO483" s="80"/>
      <c r="AP483" s="80"/>
      <c r="AQ483" s="76"/>
      <c r="AR483" s="76"/>
      <c r="AV483" s="76"/>
      <c r="AW483" s="78"/>
      <c r="AX483" s="80"/>
      <c r="AY483" s="77"/>
      <c r="AZ483" s="77"/>
      <c r="BA483" s="77"/>
      <c r="BB483" s="77"/>
      <c r="BC483" s="77"/>
      <c r="BD483" s="77"/>
      <c r="BE483" s="77"/>
      <c r="BF483" s="77"/>
      <c r="BG483" s="77"/>
      <c r="BH483" s="77"/>
      <c r="BI483" s="77"/>
      <c r="BJ483" s="77"/>
    </row>
    <row r="484" spans="1:62" ht="14.25" customHeight="1" x14ac:dyDescent="0.45">
      <c r="A484" s="76"/>
      <c r="D484" s="80"/>
      <c r="E484" s="76"/>
      <c r="F484" s="82"/>
      <c r="G484" s="82"/>
      <c r="H484" s="78"/>
      <c r="K484" s="78"/>
      <c r="L484" s="665"/>
      <c r="M484" s="665"/>
      <c r="N484" s="665"/>
      <c r="O484" s="665"/>
      <c r="P484" s="666"/>
      <c r="Q484" s="260"/>
      <c r="R484" s="260"/>
      <c r="S484" s="666"/>
      <c r="T484" s="78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79"/>
      <c r="AI484" s="81"/>
      <c r="AJ484" s="80"/>
      <c r="AK484" s="80"/>
      <c r="AL484" s="80"/>
      <c r="AM484" s="80"/>
      <c r="AN484" s="80"/>
      <c r="AO484" s="80"/>
      <c r="AP484" s="80"/>
      <c r="AQ484" s="76"/>
      <c r="AR484" s="76"/>
      <c r="AV484" s="76"/>
      <c r="AW484" s="78"/>
      <c r="AX484" s="80"/>
      <c r="AY484" s="77"/>
      <c r="AZ484" s="77"/>
      <c r="BA484" s="77"/>
      <c r="BB484" s="77"/>
      <c r="BC484" s="77"/>
      <c r="BD484" s="77"/>
      <c r="BE484" s="77"/>
      <c r="BF484" s="77"/>
      <c r="BG484" s="77"/>
      <c r="BH484" s="77"/>
      <c r="BI484" s="77"/>
      <c r="BJ484" s="77"/>
    </row>
    <row r="485" spans="1:62" ht="14.25" customHeight="1" x14ac:dyDescent="0.45">
      <c r="A485" s="76"/>
      <c r="D485" s="80"/>
      <c r="E485" s="76"/>
      <c r="F485" s="82"/>
      <c r="G485" s="82"/>
      <c r="H485" s="78"/>
      <c r="K485" s="78"/>
      <c r="L485" s="665"/>
      <c r="M485" s="665"/>
      <c r="N485" s="665"/>
      <c r="O485" s="665"/>
      <c r="P485" s="666"/>
      <c r="Q485" s="260"/>
      <c r="R485" s="260"/>
      <c r="S485" s="666"/>
      <c r="T485" s="78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79"/>
      <c r="AI485" s="81"/>
      <c r="AJ485" s="80"/>
      <c r="AK485" s="80"/>
      <c r="AL485" s="80"/>
      <c r="AM485" s="80"/>
      <c r="AN485" s="80"/>
      <c r="AO485" s="80"/>
      <c r="AP485" s="80"/>
      <c r="AQ485" s="76"/>
      <c r="AR485" s="76"/>
      <c r="AV485" s="76"/>
      <c r="AW485" s="78"/>
      <c r="AX485" s="80"/>
      <c r="AY485" s="77"/>
      <c r="AZ485" s="77"/>
      <c r="BA485" s="77"/>
      <c r="BB485" s="77"/>
      <c r="BC485" s="77"/>
      <c r="BD485" s="77"/>
      <c r="BE485" s="77"/>
      <c r="BF485" s="77"/>
      <c r="BG485" s="77"/>
      <c r="BH485" s="77"/>
      <c r="BI485" s="77"/>
      <c r="BJ485" s="77"/>
    </row>
    <row r="486" spans="1:62" ht="14.25" customHeight="1" x14ac:dyDescent="0.45">
      <c r="A486" s="76"/>
      <c r="D486" s="80"/>
      <c r="E486" s="76"/>
      <c r="F486" s="82"/>
      <c r="G486" s="82"/>
      <c r="H486" s="78"/>
      <c r="K486" s="78"/>
      <c r="L486" s="665"/>
      <c r="M486" s="665"/>
      <c r="N486" s="665"/>
      <c r="O486" s="665"/>
      <c r="P486" s="666"/>
      <c r="Q486" s="260"/>
      <c r="R486" s="260"/>
      <c r="S486" s="666"/>
      <c r="T486" s="78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79"/>
      <c r="AI486" s="81"/>
      <c r="AJ486" s="80"/>
      <c r="AK486" s="80"/>
      <c r="AL486" s="80"/>
      <c r="AM486" s="80"/>
      <c r="AN486" s="80"/>
      <c r="AO486" s="80"/>
      <c r="AP486" s="80"/>
      <c r="AQ486" s="76"/>
      <c r="AR486" s="76"/>
      <c r="AV486" s="76"/>
      <c r="AW486" s="78"/>
      <c r="AX486" s="80"/>
      <c r="AY486" s="77"/>
      <c r="AZ486" s="77"/>
      <c r="BA486" s="77"/>
      <c r="BB486" s="77"/>
      <c r="BC486" s="77"/>
      <c r="BD486" s="77"/>
      <c r="BE486" s="77"/>
      <c r="BF486" s="77"/>
      <c r="BG486" s="77"/>
      <c r="BH486" s="77"/>
      <c r="BI486" s="77"/>
      <c r="BJ486" s="77"/>
    </row>
    <row r="487" spans="1:62" ht="14.25" customHeight="1" x14ac:dyDescent="0.45">
      <c r="A487" s="76"/>
      <c r="D487" s="80"/>
      <c r="E487" s="76"/>
      <c r="F487" s="82"/>
      <c r="G487" s="82"/>
      <c r="H487" s="78"/>
      <c r="K487" s="78"/>
      <c r="L487" s="665"/>
      <c r="M487" s="665"/>
      <c r="N487" s="665"/>
      <c r="O487" s="665"/>
      <c r="P487" s="666"/>
      <c r="Q487" s="260"/>
      <c r="R487" s="260"/>
      <c r="S487" s="666"/>
      <c r="T487" s="78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79"/>
      <c r="AI487" s="81"/>
      <c r="AJ487" s="80"/>
      <c r="AK487" s="80"/>
      <c r="AL487" s="80"/>
      <c r="AM487" s="80"/>
      <c r="AN487" s="80"/>
      <c r="AO487" s="80"/>
      <c r="AP487" s="80"/>
      <c r="AQ487" s="76"/>
      <c r="AR487" s="76"/>
      <c r="AV487" s="76"/>
      <c r="AW487" s="78"/>
      <c r="AX487" s="80"/>
      <c r="AY487" s="77"/>
      <c r="AZ487" s="77"/>
      <c r="BA487" s="77"/>
      <c r="BB487" s="77"/>
      <c r="BC487" s="77"/>
      <c r="BD487" s="77"/>
      <c r="BE487" s="77"/>
      <c r="BF487" s="77"/>
      <c r="BG487" s="77"/>
      <c r="BH487" s="77"/>
      <c r="BI487" s="77"/>
      <c r="BJ487" s="77"/>
    </row>
    <row r="488" spans="1:62" ht="14.25" customHeight="1" x14ac:dyDescent="0.45">
      <c r="A488" s="76"/>
      <c r="D488" s="80"/>
      <c r="E488" s="76"/>
      <c r="F488" s="82"/>
      <c r="G488" s="82"/>
      <c r="H488" s="78"/>
      <c r="K488" s="78"/>
      <c r="L488" s="665"/>
      <c r="M488" s="665"/>
      <c r="N488" s="665"/>
      <c r="O488" s="665"/>
      <c r="P488" s="666"/>
      <c r="Q488" s="260"/>
      <c r="R488" s="260"/>
      <c r="S488" s="666"/>
      <c r="T488" s="78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79"/>
      <c r="AI488" s="81"/>
      <c r="AJ488" s="80"/>
      <c r="AK488" s="80"/>
      <c r="AL488" s="80"/>
      <c r="AM488" s="80"/>
      <c r="AN488" s="80"/>
      <c r="AO488" s="80"/>
      <c r="AP488" s="80"/>
      <c r="AQ488" s="76"/>
      <c r="AR488" s="76"/>
      <c r="AV488" s="76"/>
      <c r="AW488" s="78"/>
      <c r="AX488" s="80"/>
      <c r="AY488" s="77"/>
      <c r="AZ488" s="77"/>
      <c r="BA488" s="77"/>
      <c r="BB488" s="77"/>
      <c r="BC488" s="77"/>
      <c r="BD488" s="77"/>
      <c r="BE488" s="77"/>
      <c r="BF488" s="77"/>
      <c r="BG488" s="77"/>
      <c r="BH488" s="77"/>
      <c r="BI488" s="77"/>
      <c r="BJ488" s="77"/>
    </row>
    <row r="489" spans="1:62" ht="14.25" customHeight="1" x14ac:dyDescent="0.45">
      <c r="A489" s="76"/>
      <c r="D489" s="80"/>
      <c r="E489" s="76"/>
      <c r="F489" s="82"/>
      <c r="G489" s="82"/>
      <c r="H489" s="78"/>
      <c r="K489" s="78"/>
      <c r="L489" s="665"/>
      <c r="M489" s="665"/>
      <c r="N489" s="665"/>
      <c r="O489" s="665"/>
      <c r="P489" s="666"/>
      <c r="Q489" s="260"/>
      <c r="R489" s="260"/>
      <c r="S489" s="666"/>
      <c r="T489" s="78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79"/>
      <c r="AI489" s="81"/>
      <c r="AJ489" s="80"/>
      <c r="AK489" s="80"/>
      <c r="AL489" s="80"/>
      <c r="AM489" s="80"/>
      <c r="AN489" s="80"/>
      <c r="AO489" s="80"/>
      <c r="AP489" s="80"/>
      <c r="AQ489" s="76"/>
      <c r="AR489" s="76"/>
      <c r="AV489" s="76"/>
      <c r="AW489" s="78"/>
      <c r="AX489" s="80"/>
      <c r="AY489" s="77"/>
      <c r="AZ489" s="77"/>
      <c r="BA489" s="77"/>
      <c r="BB489" s="77"/>
      <c r="BC489" s="77"/>
      <c r="BD489" s="77"/>
      <c r="BE489" s="77"/>
      <c r="BF489" s="77"/>
      <c r="BG489" s="77"/>
      <c r="BH489" s="77"/>
      <c r="BI489" s="77"/>
      <c r="BJ489" s="77"/>
    </row>
    <row r="490" spans="1:62" ht="14.25" customHeight="1" x14ac:dyDescent="0.45">
      <c r="A490" s="76"/>
      <c r="D490" s="80"/>
      <c r="E490" s="76"/>
      <c r="F490" s="82"/>
      <c r="G490" s="82"/>
      <c r="H490" s="78"/>
      <c r="K490" s="78"/>
      <c r="L490" s="665"/>
      <c r="M490" s="665"/>
      <c r="N490" s="665"/>
      <c r="O490" s="665"/>
      <c r="P490" s="666"/>
      <c r="Q490" s="260"/>
      <c r="R490" s="260"/>
      <c r="S490" s="666"/>
      <c r="T490" s="78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79"/>
      <c r="AI490" s="81"/>
      <c r="AJ490" s="80"/>
      <c r="AK490" s="80"/>
      <c r="AL490" s="80"/>
      <c r="AM490" s="80"/>
      <c r="AN490" s="80"/>
      <c r="AO490" s="80"/>
      <c r="AP490" s="80"/>
      <c r="AQ490" s="76"/>
      <c r="AR490" s="76"/>
      <c r="AV490" s="76"/>
      <c r="AW490" s="78"/>
      <c r="AX490" s="80"/>
      <c r="AY490" s="77"/>
      <c r="AZ490" s="77"/>
      <c r="BA490" s="77"/>
      <c r="BB490" s="77"/>
      <c r="BC490" s="77"/>
      <c r="BD490" s="77"/>
      <c r="BE490" s="77"/>
      <c r="BF490" s="77"/>
      <c r="BG490" s="77"/>
      <c r="BH490" s="77"/>
      <c r="BI490" s="77"/>
      <c r="BJ490" s="77"/>
    </row>
    <row r="491" spans="1:62" ht="14.25" customHeight="1" x14ac:dyDescent="0.45">
      <c r="A491" s="76"/>
      <c r="D491" s="80"/>
      <c r="E491" s="76"/>
      <c r="F491" s="82"/>
      <c r="G491" s="82"/>
      <c r="H491" s="78"/>
      <c r="K491" s="78"/>
      <c r="L491" s="665"/>
      <c r="M491" s="665"/>
      <c r="N491" s="665"/>
      <c r="O491" s="665"/>
      <c r="P491" s="666"/>
      <c r="Q491" s="260"/>
      <c r="R491" s="260"/>
      <c r="S491" s="666"/>
      <c r="T491" s="78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79"/>
      <c r="AI491" s="81"/>
      <c r="AJ491" s="80"/>
      <c r="AK491" s="80"/>
      <c r="AL491" s="80"/>
      <c r="AM491" s="80"/>
      <c r="AN491" s="80"/>
      <c r="AO491" s="80"/>
      <c r="AP491" s="80"/>
      <c r="AQ491" s="76"/>
      <c r="AR491" s="76"/>
      <c r="AV491" s="76"/>
      <c r="AW491" s="78"/>
      <c r="AX491" s="80"/>
      <c r="AY491" s="77"/>
      <c r="AZ491" s="77"/>
      <c r="BA491" s="77"/>
      <c r="BB491" s="77"/>
      <c r="BC491" s="77"/>
      <c r="BD491" s="77"/>
      <c r="BE491" s="77"/>
      <c r="BF491" s="77"/>
      <c r="BG491" s="77"/>
      <c r="BH491" s="77"/>
      <c r="BI491" s="77"/>
      <c r="BJ491" s="77"/>
    </row>
    <row r="492" spans="1:62" ht="14.25" customHeight="1" x14ac:dyDescent="0.45">
      <c r="A492" s="76"/>
      <c r="D492" s="80"/>
      <c r="E492" s="76"/>
      <c r="F492" s="82"/>
      <c r="G492" s="82"/>
      <c r="H492" s="78"/>
      <c r="K492" s="78"/>
      <c r="L492" s="665"/>
      <c r="M492" s="665"/>
      <c r="N492" s="665"/>
      <c r="O492" s="665"/>
      <c r="P492" s="666"/>
      <c r="Q492" s="260"/>
      <c r="R492" s="260"/>
      <c r="S492" s="666"/>
      <c r="T492" s="78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79"/>
      <c r="AI492" s="81"/>
      <c r="AJ492" s="80"/>
      <c r="AK492" s="80"/>
      <c r="AL492" s="80"/>
      <c r="AM492" s="80"/>
      <c r="AN492" s="80"/>
      <c r="AO492" s="80"/>
      <c r="AP492" s="80"/>
      <c r="AQ492" s="76"/>
      <c r="AR492" s="76"/>
      <c r="AV492" s="76"/>
      <c r="AW492" s="78"/>
      <c r="AX492" s="80"/>
      <c r="AY492" s="77"/>
      <c r="AZ492" s="77"/>
      <c r="BA492" s="77"/>
      <c r="BB492" s="77"/>
      <c r="BC492" s="77"/>
      <c r="BD492" s="77"/>
      <c r="BE492" s="77"/>
      <c r="BF492" s="77"/>
      <c r="BG492" s="77"/>
      <c r="BH492" s="77"/>
      <c r="BI492" s="77"/>
      <c r="BJ492" s="77"/>
    </row>
    <row r="493" spans="1:62" ht="14.25" customHeight="1" x14ac:dyDescent="0.45">
      <c r="A493" s="76"/>
      <c r="D493" s="80"/>
      <c r="E493" s="76"/>
      <c r="F493" s="82"/>
      <c r="G493" s="82"/>
      <c r="H493" s="78"/>
      <c r="K493" s="78"/>
      <c r="L493" s="665"/>
      <c r="M493" s="665"/>
      <c r="N493" s="665"/>
      <c r="O493" s="665"/>
      <c r="P493" s="666"/>
      <c r="Q493" s="260"/>
      <c r="R493" s="260"/>
      <c r="S493" s="666"/>
      <c r="T493" s="78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79"/>
      <c r="AI493" s="81"/>
      <c r="AJ493" s="80"/>
      <c r="AK493" s="80"/>
      <c r="AL493" s="80"/>
      <c r="AM493" s="80"/>
      <c r="AN493" s="80"/>
      <c r="AO493" s="80"/>
      <c r="AP493" s="80"/>
      <c r="AQ493" s="76"/>
      <c r="AR493" s="76"/>
      <c r="AV493" s="76"/>
      <c r="AW493" s="78"/>
      <c r="AX493" s="80"/>
      <c r="AY493" s="77"/>
      <c r="AZ493" s="77"/>
      <c r="BA493" s="77"/>
      <c r="BB493" s="77"/>
      <c r="BC493" s="77"/>
      <c r="BD493" s="77"/>
      <c r="BE493" s="77"/>
      <c r="BF493" s="77"/>
      <c r="BG493" s="77"/>
      <c r="BH493" s="77"/>
      <c r="BI493" s="77"/>
      <c r="BJ493" s="77"/>
    </row>
    <row r="494" spans="1:62" ht="14.25" customHeight="1" x14ac:dyDescent="0.45">
      <c r="A494" s="76"/>
      <c r="D494" s="80"/>
      <c r="E494" s="76"/>
      <c r="F494" s="82"/>
      <c r="G494" s="82"/>
      <c r="H494" s="78"/>
      <c r="K494" s="78"/>
      <c r="L494" s="665"/>
      <c r="M494" s="665"/>
      <c r="N494" s="665"/>
      <c r="O494" s="665"/>
      <c r="P494" s="666"/>
      <c r="Q494" s="260"/>
      <c r="R494" s="260"/>
      <c r="S494" s="666"/>
      <c r="T494" s="78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79"/>
      <c r="AI494" s="81"/>
      <c r="AJ494" s="80"/>
      <c r="AK494" s="80"/>
      <c r="AL494" s="80"/>
      <c r="AM494" s="80"/>
      <c r="AN494" s="80"/>
      <c r="AO494" s="80"/>
      <c r="AP494" s="80"/>
      <c r="AQ494" s="76"/>
      <c r="AR494" s="76"/>
      <c r="AV494" s="76"/>
      <c r="AW494" s="78"/>
      <c r="AX494" s="80"/>
      <c r="AY494" s="77"/>
      <c r="AZ494" s="77"/>
      <c r="BA494" s="77"/>
      <c r="BB494" s="77"/>
      <c r="BC494" s="77"/>
      <c r="BD494" s="77"/>
      <c r="BE494" s="77"/>
      <c r="BF494" s="77"/>
      <c r="BG494" s="77"/>
      <c r="BH494" s="77"/>
      <c r="BI494" s="77"/>
      <c r="BJ494" s="77"/>
    </row>
    <row r="495" spans="1:62" ht="14.25" customHeight="1" x14ac:dyDescent="0.45">
      <c r="A495" s="76"/>
      <c r="D495" s="80"/>
      <c r="E495" s="76"/>
      <c r="F495" s="82"/>
      <c r="G495" s="82"/>
      <c r="H495" s="78"/>
      <c r="K495" s="78"/>
      <c r="L495" s="665"/>
      <c r="M495" s="665"/>
      <c r="N495" s="665"/>
      <c r="O495" s="665"/>
      <c r="P495" s="666"/>
      <c r="Q495" s="260"/>
      <c r="R495" s="260"/>
      <c r="S495" s="666"/>
      <c r="T495" s="78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79"/>
      <c r="AI495" s="81"/>
      <c r="AJ495" s="80"/>
      <c r="AK495" s="80"/>
      <c r="AL495" s="80"/>
      <c r="AM495" s="80"/>
      <c r="AN495" s="80"/>
      <c r="AO495" s="80"/>
      <c r="AP495" s="80"/>
      <c r="AQ495" s="76"/>
      <c r="AR495" s="76"/>
      <c r="AV495" s="76"/>
      <c r="AW495" s="78"/>
      <c r="AX495" s="80"/>
      <c r="AY495" s="77"/>
      <c r="AZ495" s="77"/>
      <c r="BA495" s="77"/>
      <c r="BB495" s="77"/>
      <c r="BC495" s="77"/>
      <c r="BD495" s="77"/>
      <c r="BE495" s="77"/>
      <c r="BF495" s="77"/>
      <c r="BG495" s="77"/>
      <c r="BH495" s="77"/>
      <c r="BI495" s="77"/>
      <c r="BJ495" s="77"/>
    </row>
    <row r="496" spans="1:62" ht="14.25" customHeight="1" x14ac:dyDescent="0.45">
      <c r="A496" s="76"/>
      <c r="D496" s="80"/>
      <c r="E496" s="76"/>
      <c r="F496" s="82"/>
      <c r="G496" s="82"/>
      <c r="H496" s="78"/>
      <c r="K496" s="78"/>
      <c r="L496" s="665"/>
      <c r="M496" s="665"/>
      <c r="N496" s="665"/>
      <c r="O496" s="665"/>
      <c r="P496" s="666"/>
      <c r="Q496" s="260"/>
      <c r="R496" s="260"/>
      <c r="S496" s="666"/>
      <c r="T496" s="78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79"/>
      <c r="AI496" s="81"/>
      <c r="AJ496" s="80"/>
      <c r="AK496" s="80"/>
      <c r="AL496" s="80"/>
      <c r="AM496" s="80"/>
      <c r="AN496" s="80"/>
      <c r="AO496" s="80"/>
      <c r="AP496" s="80"/>
      <c r="AQ496" s="76"/>
      <c r="AR496" s="76"/>
      <c r="AV496" s="76"/>
      <c r="AW496" s="78"/>
      <c r="AX496" s="80"/>
      <c r="AY496" s="77"/>
      <c r="AZ496" s="77"/>
      <c r="BA496" s="77"/>
      <c r="BB496" s="77"/>
      <c r="BC496" s="77"/>
      <c r="BD496" s="77"/>
      <c r="BE496" s="77"/>
      <c r="BF496" s="77"/>
      <c r="BG496" s="77"/>
      <c r="BH496" s="77"/>
      <c r="BI496" s="77"/>
      <c r="BJ496" s="77"/>
    </row>
    <row r="497" spans="1:62" ht="14.25" customHeight="1" x14ac:dyDescent="0.45">
      <c r="A497" s="76"/>
      <c r="D497" s="80"/>
      <c r="E497" s="76"/>
      <c r="F497" s="82"/>
      <c r="G497" s="82"/>
      <c r="H497" s="78"/>
      <c r="K497" s="78"/>
      <c r="L497" s="665"/>
      <c r="M497" s="665"/>
      <c r="N497" s="665"/>
      <c r="O497" s="665"/>
      <c r="P497" s="666"/>
      <c r="Q497" s="260"/>
      <c r="R497" s="260"/>
      <c r="S497" s="666"/>
      <c r="T497" s="78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79"/>
      <c r="AI497" s="81"/>
      <c r="AJ497" s="80"/>
      <c r="AK497" s="80"/>
      <c r="AL497" s="80"/>
      <c r="AM497" s="80"/>
      <c r="AN497" s="80"/>
      <c r="AO497" s="80"/>
      <c r="AP497" s="80"/>
      <c r="AQ497" s="76"/>
      <c r="AR497" s="76"/>
      <c r="AV497" s="76"/>
      <c r="AW497" s="78"/>
      <c r="AX497" s="80"/>
      <c r="AY497" s="77"/>
      <c r="AZ497" s="77"/>
      <c r="BA497" s="77"/>
      <c r="BB497" s="77"/>
      <c r="BC497" s="77"/>
      <c r="BD497" s="77"/>
      <c r="BE497" s="77"/>
      <c r="BF497" s="77"/>
      <c r="BG497" s="77"/>
      <c r="BH497" s="77"/>
      <c r="BI497" s="77"/>
      <c r="BJ497" s="77"/>
    </row>
    <row r="498" spans="1:62" ht="14.25" customHeight="1" x14ac:dyDescent="0.45">
      <c r="A498" s="76"/>
      <c r="D498" s="80"/>
      <c r="E498" s="76"/>
      <c r="F498" s="82"/>
      <c r="G498" s="82"/>
      <c r="H498" s="78"/>
      <c r="K498" s="78"/>
      <c r="L498" s="665"/>
      <c r="M498" s="665"/>
      <c r="N498" s="665"/>
      <c r="O498" s="665"/>
      <c r="P498" s="666"/>
      <c r="Q498" s="260"/>
      <c r="R498" s="260"/>
      <c r="S498" s="666"/>
      <c r="T498" s="78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79"/>
      <c r="AI498" s="81"/>
      <c r="AJ498" s="80"/>
      <c r="AK498" s="80"/>
      <c r="AL498" s="80"/>
      <c r="AM498" s="80"/>
      <c r="AN498" s="80"/>
      <c r="AO498" s="80"/>
      <c r="AP498" s="80"/>
      <c r="AQ498" s="76"/>
      <c r="AR498" s="76"/>
      <c r="AV498" s="76"/>
      <c r="AW498" s="78"/>
      <c r="AX498" s="80"/>
      <c r="AY498" s="77"/>
      <c r="AZ498" s="77"/>
      <c r="BA498" s="77"/>
      <c r="BB498" s="77"/>
      <c r="BC498" s="77"/>
      <c r="BD498" s="77"/>
      <c r="BE498" s="77"/>
      <c r="BF498" s="77"/>
      <c r="BG498" s="77"/>
      <c r="BH498" s="77"/>
      <c r="BI498" s="77"/>
      <c r="BJ498" s="77"/>
    </row>
    <row r="499" spans="1:62" ht="14.25" customHeight="1" x14ac:dyDescent="0.45">
      <c r="A499" s="76"/>
      <c r="D499" s="80"/>
      <c r="E499" s="76"/>
      <c r="F499" s="82"/>
      <c r="G499" s="82"/>
      <c r="H499" s="78"/>
      <c r="K499" s="78"/>
      <c r="L499" s="665"/>
      <c r="M499" s="665"/>
      <c r="N499" s="665"/>
      <c r="O499" s="665"/>
      <c r="P499" s="666"/>
      <c r="Q499" s="260"/>
      <c r="R499" s="260"/>
      <c r="S499" s="666"/>
      <c r="T499" s="78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79"/>
      <c r="AI499" s="81"/>
      <c r="AJ499" s="80"/>
      <c r="AK499" s="80"/>
      <c r="AL499" s="80"/>
      <c r="AM499" s="80"/>
      <c r="AN499" s="80"/>
      <c r="AO499" s="80"/>
      <c r="AP499" s="80"/>
      <c r="AQ499" s="76"/>
      <c r="AR499" s="76"/>
      <c r="AV499" s="76"/>
      <c r="AW499" s="78"/>
      <c r="AX499" s="80"/>
      <c r="AY499" s="77"/>
      <c r="AZ499" s="77"/>
      <c r="BA499" s="77"/>
      <c r="BB499" s="77"/>
      <c r="BC499" s="77"/>
      <c r="BD499" s="77"/>
      <c r="BE499" s="77"/>
      <c r="BF499" s="77"/>
      <c r="BG499" s="77"/>
      <c r="BH499" s="77"/>
      <c r="BI499" s="77"/>
      <c r="BJ499" s="77"/>
    </row>
    <row r="500" spans="1:62" ht="14.25" customHeight="1" x14ac:dyDescent="0.45">
      <c r="A500" s="76"/>
      <c r="D500" s="80"/>
      <c r="E500" s="76"/>
      <c r="F500" s="82"/>
      <c r="G500" s="82"/>
      <c r="H500" s="78"/>
      <c r="K500" s="78"/>
      <c r="L500" s="665"/>
      <c r="M500" s="665"/>
      <c r="N500" s="665"/>
      <c r="O500" s="665"/>
      <c r="P500" s="666"/>
      <c r="Q500" s="260"/>
      <c r="R500" s="260"/>
      <c r="S500" s="666"/>
      <c r="T500" s="78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79"/>
      <c r="AI500" s="81"/>
      <c r="AJ500" s="80"/>
      <c r="AK500" s="80"/>
      <c r="AL500" s="80"/>
      <c r="AM500" s="80"/>
      <c r="AN500" s="80"/>
      <c r="AO500" s="80"/>
      <c r="AP500" s="80"/>
      <c r="AQ500" s="76"/>
      <c r="AR500" s="76"/>
      <c r="AV500" s="76"/>
      <c r="AW500" s="78"/>
      <c r="AX500" s="80"/>
      <c r="AY500" s="77"/>
      <c r="AZ500" s="77"/>
      <c r="BA500" s="77"/>
      <c r="BB500" s="77"/>
      <c r="BC500" s="77"/>
      <c r="BD500" s="77"/>
      <c r="BE500" s="77"/>
      <c r="BF500" s="77"/>
      <c r="BG500" s="77"/>
      <c r="BH500" s="77"/>
      <c r="BI500" s="77"/>
      <c r="BJ500" s="77"/>
    </row>
    <row r="501" spans="1:62" ht="14.25" customHeight="1" x14ac:dyDescent="0.45">
      <c r="A501" s="76"/>
      <c r="D501" s="80"/>
      <c r="E501" s="76"/>
      <c r="F501" s="82"/>
      <c r="G501" s="82"/>
      <c r="H501" s="78"/>
      <c r="K501" s="78"/>
      <c r="L501" s="665"/>
      <c r="M501" s="665"/>
      <c r="N501" s="665"/>
      <c r="O501" s="665"/>
      <c r="P501" s="666"/>
      <c r="Q501" s="260"/>
      <c r="R501" s="260"/>
      <c r="S501" s="666"/>
      <c r="T501" s="78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79"/>
      <c r="AI501" s="81"/>
      <c r="AJ501" s="80"/>
      <c r="AK501" s="80"/>
      <c r="AL501" s="80"/>
      <c r="AM501" s="80"/>
      <c r="AN501" s="80"/>
      <c r="AO501" s="80"/>
      <c r="AP501" s="80"/>
      <c r="AQ501" s="76"/>
      <c r="AR501" s="76"/>
      <c r="AV501" s="76"/>
      <c r="AW501" s="78"/>
      <c r="AX501" s="80"/>
      <c r="AY501" s="77"/>
      <c r="AZ501" s="77"/>
      <c r="BA501" s="77"/>
      <c r="BB501" s="77"/>
      <c r="BC501" s="77"/>
      <c r="BD501" s="77"/>
      <c r="BE501" s="77"/>
      <c r="BF501" s="77"/>
      <c r="BG501" s="77"/>
      <c r="BH501" s="77"/>
      <c r="BI501" s="77"/>
      <c r="BJ501" s="77"/>
    </row>
    <row r="502" spans="1:62" ht="14.25" customHeight="1" x14ac:dyDescent="0.45">
      <c r="A502" s="76"/>
      <c r="D502" s="80"/>
      <c r="E502" s="76"/>
      <c r="F502" s="82"/>
      <c r="G502" s="82"/>
      <c r="H502" s="78"/>
      <c r="K502" s="78"/>
      <c r="L502" s="665"/>
      <c r="M502" s="665"/>
      <c r="N502" s="665"/>
      <c r="O502" s="665"/>
      <c r="P502" s="666"/>
      <c r="Q502" s="260"/>
      <c r="R502" s="260"/>
      <c r="S502" s="666"/>
      <c r="T502" s="78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79"/>
      <c r="AI502" s="81"/>
      <c r="AJ502" s="80"/>
      <c r="AK502" s="80"/>
      <c r="AL502" s="80"/>
      <c r="AM502" s="80"/>
      <c r="AN502" s="80"/>
      <c r="AO502" s="80"/>
      <c r="AP502" s="80"/>
      <c r="AQ502" s="76"/>
      <c r="AR502" s="76"/>
      <c r="AV502" s="76"/>
      <c r="AW502" s="78"/>
      <c r="AX502" s="80"/>
      <c r="AY502" s="77"/>
      <c r="AZ502" s="77"/>
      <c r="BA502" s="77"/>
      <c r="BB502" s="77"/>
      <c r="BC502" s="77"/>
      <c r="BD502" s="77"/>
      <c r="BE502" s="77"/>
      <c r="BF502" s="77"/>
      <c r="BG502" s="77"/>
      <c r="BH502" s="77"/>
      <c r="BI502" s="77"/>
      <c r="BJ502" s="77"/>
    </row>
    <row r="503" spans="1:62" ht="14.25" customHeight="1" x14ac:dyDescent="0.45">
      <c r="A503" s="76"/>
      <c r="D503" s="80"/>
      <c r="E503" s="76"/>
      <c r="F503" s="82"/>
      <c r="G503" s="82"/>
      <c r="H503" s="78"/>
      <c r="K503" s="78"/>
      <c r="L503" s="665"/>
      <c r="M503" s="665"/>
      <c r="N503" s="665"/>
      <c r="O503" s="665"/>
      <c r="P503" s="666"/>
      <c r="Q503" s="260"/>
      <c r="R503" s="260"/>
      <c r="S503" s="666"/>
      <c r="T503" s="78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79"/>
      <c r="AI503" s="81"/>
      <c r="AJ503" s="80"/>
      <c r="AK503" s="80"/>
      <c r="AL503" s="80"/>
      <c r="AM503" s="80"/>
      <c r="AN503" s="80"/>
      <c r="AO503" s="80"/>
      <c r="AP503" s="80"/>
      <c r="AQ503" s="76"/>
      <c r="AR503" s="76"/>
      <c r="AV503" s="76"/>
      <c r="AW503" s="78"/>
      <c r="AX503" s="80"/>
      <c r="AY503" s="77"/>
      <c r="AZ503" s="77"/>
      <c r="BA503" s="77"/>
      <c r="BB503" s="77"/>
      <c r="BC503" s="77"/>
      <c r="BD503" s="77"/>
      <c r="BE503" s="77"/>
      <c r="BF503" s="77"/>
      <c r="BG503" s="77"/>
      <c r="BH503" s="77"/>
      <c r="BI503" s="77"/>
      <c r="BJ503" s="77"/>
    </row>
    <row r="504" spans="1:62" ht="14.25" customHeight="1" x14ac:dyDescent="0.45">
      <c r="A504" s="76"/>
      <c r="D504" s="80"/>
      <c r="E504" s="76"/>
      <c r="F504" s="82"/>
      <c r="G504" s="82"/>
      <c r="H504" s="78"/>
      <c r="K504" s="78"/>
      <c r="L504" s="665"/>
      <c r="M504" s="665"/>
      <c r="N504" s="665"/>
      <c r="O504" s="665"/>
      <c r="P504" s="666"/>
      <c r="Q504" s="260"/>
      <c r="R504" s="260"/>
      <c r="S504" s="666"/>
      <c r="T504" s="78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79"/>
      <c r="AI504" s="81"/>
      <c r="AJ504" s="80"/>
      <c r="AK504" s="80"/>
      <c r="AL504" s="80"/>
      <c r="AM504" s="80"/>
      <c r="AN504" s="80"/>
      <c r="AO504" s="80"/>
      <c r="AP504" s="80"/>
      <c r="AQ504" s="76"/>
      <c r="AR504" s="76"/>
      <c r="AV504" s="76"/>
      <c r="AW504" s="78"/>
      <c r="AX504" s="80"/>
      <c r="AY504" s="77"/>
      <c r="AZ504" s="77"/>
      <c r="BA504" s="77"/>
      <c r="BB504" s="77"/>
      <c r="BC504" s="77"/>
      <c r="BD504" s="77"/>
      <c r="BE504" s="77"/>
      <c r="BF504" s="77"/>
      <c r="BG504" s="77"/>
      <c r="BH504" s="77"/>
      <c r="BI504" s="77"/>
      <c r="BJ504" s="77"/>
    </row>
    <row r="505" spans="1:62" ht="14.25" customHeight="1" x14ac:dyDescent="0.45">
      <c r="A505" s="76"/>
      <c r="D505" s="80"/>
      <c r="E505" s="76"/>
      <c r="F505" s="82"/>
      <c r="G505" s="82"/>
      <c r="H505" s="78"/>
      <c r="K505" s="78"/>
      <c r="L505" s="665"/>
      <c r="M505" s="665"/>
      <c r="N505" s="665"/>
      <c r="O505" s="665"/>
      <c r="P505" s="666"/>
      <c r="Q505" s="260"/>
      <c r="R505" s="260"/>
      <c r="S505" s="666"/>
      <c r="T505" s="78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79"/>
      <c r="AI505" s="81"/>
      <c r="AJ505" s="80"/>
      <c r="AK505" s="80"/>
      <c r="AL505" s="80"/>
      <c r="AM505" s="80"/>
      <c r="AN505" s="80"/>
      <c r="AO505" s="80"/>
      <c r="AP505" s="80"/>
      <c r="AQ505" s="76"/>
      <c r="AR505" s="76"/>
      <c r="AV505" s="76"/>
      <c r="AW505" s="78"/>
      <c r="AX505" s="80"/>
      <c r="AY505" s="77"/>
      <c r="AZ505" s="77"/>
      <c r="BA505" s="77"/>
      <c r="BB505" s="77"/>
      <c r="BC505" s="77"/>
      <c r="BD505" s="77"/>
      <c r="BE505" s="77"/>
      <c r="BF505" s="77"/>
      <c r="BG505" s="77"/>
      <c r="BH505" s="77"/>
      <c r="BI505" s="77"/>
      <c r="BJ505" s="77"/>
    </row>
    <row r="506" spans="1:62" ht="14.25" customHeight="1" x14ac:dyDescent="0.45">
      <c r="A506" s="76"/>
      <c r="D506" s="80"/>
      <c r="E506" s="76"/>
      <c r="F506" s="82"/>
      <c r="G506" s="82"/>
      <c r="H506" s="78"/>
      <c r="K506" s="78"/>
      <c r="L506" s="665"/>
      <c r="M506" s="665"/>
      <c r="N506" s="665"/>
      <c r="O506" s="665"/>
      <c r="P506" s="666"/>
      <c r="Q506" s="260"/>
      <c r="R506" s="260"/>
      <c r="S506" s="666"/>
      <c r="T506" s="78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79"/>
      <c r="AI506" s="81"/>
      <c r="AJ506" s="80"/>
      <c r="AK506" s="80"/>
      <c r="AL506" s="80"/>
      <c r="AM506" s="80"/>
      <c r="AN506" s="80"/>
      <c r="AO506" s="80"/>
      <c r="AP506" s="80"/>
      <c r="AQ506" s="76"/>
      <c r="AR506" s="76"/>
      <c r="AV506" s="76"/>
      <c r="AW506" s="78"/>
      <c r="AX506" s="80"/>
      <c r="AY506" s="77"/>
      <c r="AZ506" s="77"/>
      <c r="BA506" s="77"/>
      <c r="BB506" s="77"/>
      <c r="BC506" s="77"/>
      <c r="BD506" s="77"/>
      <c r="BE506" s="77"/>
      <c r="BF506" s="77"/>
      <c r="BG506" s="77"/>
      <c r="BH506" s="77"/>
      <c r="BI506" s="77"/>
      <c r="BJ506" s="77"/>
    </row>
    <row r="507" spans="1:62" ht="14.25" customHeight="1" x14ac:dyDescent="0.45">
      <c r="A507" s="76"/>
      <c r="D507" s="80"/>
      <c r="E507" s="76"/>
      <c r="F507" s="82"/>
      <c r="G507" s="82"/>
      <c r="H507" s="78"/>
      <c r="K507" s="78"/>
      <c r="L507" s="665"/>
      <c r="M507" s="665"/>
      <c r="N507" s="665"/>
      <c r="O507" s="665"/>
      <c r="P507" s="666"/>
      <c r="Q507" s="260"/>
      <c r="R507" s="260"/>
      <c r="S507" s="666"/>
      <c r="T507" s="78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79"/>
      <c r="AI507" s="81"/>
      <c r="AJ507" s="80"/>
      <c r="AK507" s="80"/>
      <c r="AL507" s="80"/>
      <c r="AM507" s="80"/>
      <c r="AN507" s="80"/>
      <c r="AO507" s="80"/>
      <c r="AP507" s="80"/>
      <c r="AQ507" s="76"/>
      <c r="AR507" s="76"/>
      <c r="AV507" s="76"/>
      <c r="AW507" s="78"/>
      <c r="AX507" s="80"/>
      <c r="AY507" s="77"/>
      <c r="AZ507" s="77"/>
      <c r="BA507" s="77"/>
      <c r="BB507" s="77"/>
      <c r="BC507" s="77"/>
      <c r="BD507" s="77"/>
      <c r="BE507" s="77"/>
      <c r="BF507" s="77"/>
      <c r="BG507" s="77"/>
      <c r="BH507" s="77"/>
      <c r="BI507" s="77"/>
      <c r="BJ507" s="77"/>
    </row>
    <row r="508" spans="1:62" ht="14.25" customHeight="1" x14ac:dyDescent="0.45">
      <c r="A508" s="76"/>
      <c r="D508" s="80"/>
      <c r="E508" s="76"/>
      <c r="F508" s="82"/>
      <c r="G508" s="82"/>
      <c r="H508" s="78"/>
      <c r="K508" s="78"/>
      <c r="L508" s="665"/>
      <c r="M508" s="665"/>
      <c r="N508" s="665"/>
      <c r="O508" s="665"/>
      <c r="P508" s="666"/>
      <c r="Q508" s="260"/>
      <c r="R508" s="260"/>
      <c r="S508" s="666"/>
      <c r="T508" s="78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79"/>
      <c r="AI508" s="81"/>
      <c r="AJ508" s="80"/>
      <c r="AK508" s="80"/>
      <c r="AL508" s="80"/>
      <c r="AM508" s="80"/>
      <c r="AN508" s="80"/>
      <c r="AO508" s="80"/>
      <c r="AP508" s="80"/>
      <c r="AQ508" s="76"/>
      <c r="AR508" s="76"/>
      <c r="AV508" s="76"/>
      <c r="AW508" s="78"/>
      <c r="AX508" s="80"/>
      <c r="AY508" s="77"/>
      <c r="AZ508" s="77"/>
      <c r="BA508" s="77"/>
      <c r="BB508" s="77"/>
      <c r="BC508" s="77"/>
      <c r="BD508" s="77"/>
      <c r="BE508" s="77"/>
      <c r="BF508" s="77"/>
      <c r="BG508" s="77"/>
      <c r="BH508" s="77"/>
      <c r="BI508" s="77"/>
      <c r="BJ508" s="77"/>
    </row>
    <row r="509" spans="1:62" ht="14.25" customHeight="1" x14ac:dyDescent="0.45">
      <c r="A509" s="76"/>
      <c r="D509" s="80"/>
      <c r="E509" s="76"/>
      <c r="F509" s="82"/>
      <c r="G509" s="82"/>
      <c r="H509" s="78"/>
      <c r="K509" s="78"/>
      <c r="L509" s="665"/>
      <c r="M509" s="665"/>
      <c r="N509" s="665"/>
      <c r="O509" s="665"/>
      <c r="P509" s="666"/>
      <c r="Q509" s="260"/>
      <c r="R509" s="260"/>
      <c r="S509" s="666"/>
      <c r="T509" s="78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79"/>
      <c r="AI509" s="81"/>
      <c r="AJ509" s="80"/>
      <c r="AK509" s="80"/>
      <c r="AL509" s="80"/>
      <c r="AM509" s="80"/>
      <c r="AN509" s="80"/>
      <c r="AO509" s="80"/>
      <c r="AP509" s="80"/>
      <c r="AQ509" s="76"/>
      <c r="AR509" s="76"/>
      <c r="AV509" s="76"/>
      <c r="AW509" s="78"/>
      <c r="AX509" s="80"/>
      <c r="AY509" s="77"/>
      <c r="AZ509" s="77"/>
      <c r="BA509" s="77"/>
      <c r="BB509" s="77"/>
      <c r="BC509" s="77"/>
      <c r="BD509" s="77"/>
      <c r="BE509" s="77"/>
      <c r="BF509" s="77"/>
      <c r="BG509" s="77"/>
      <c r="BH509" s="77"/>
      <c r="BI509" s="77"/>
      <c r="BJ509" s="77"/>
    </row>
    <row r="510" spans="1:62" ht="14.25" customHeight="1" x14ac:dyDescent="0.45">
      <c r="A510" s="76"/>
      <c r="D510" s="80"/>
      <c r="E510" s="76"/>
      <c r="F510" s="82"/>
      <c r="G510" s="82"/>
      <c r="H510" s="78"/>
      <c r="K510" s="78"/>
      <c r="L510" s="665"/>
      <c r="M510" s="665"/>
      <c r="N510" s="665"/>
      <c r="O510" s="665"/>
      <c r="P510" s="666"/>
      <c r="Q510" s="260"/>
      <c r="R510" s="260"/>
      <c r="S510" s="666"/>
      <c r="T510" s="78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79"/>
      <c r="AI510" s="81"/>
      <c r="AJ510" s="80"/>
      <c r="AK510" s="80"/>
      <c r="AL510" s="80"/>
      <c r="AM510" s="80"/>
      <c r="AN510" s="80"/>
      <c r="AO510" s="80"/>
      <c r="AP510" s="80"/>
      <c r="AQ510" s="76"/>
      <c r="AR510" s="76"/>
      <c r="AV510" s="76"/>
      <c r="AW510" s="78"/>
      <c r="AX510" s="80"/>
      <c r="AY510" s="77"/>
      <c r="AZ510" s="77"/>
      <c r="BA510" s="77"/>
      <c r="BB510" s="77"/>
      <c r="BC510" s="77"/>
      <c r="BD510" s="77"/>
      <c r="BE510" s="77"/>
      <c r="BF510" s="77"/>
      <c r="BG510" s="77"/>
      <c r="BH510" s="77"/>
      <c r="BI510" s="77"/>
      <c r="BJ510" s="77"/>
    </row>
    <row r="511" spans="1:62" ht="14.25" customHeight="1" x14ac:dyDescent="0.45">
      <c r="A511" s="76"/>
      <c r="D511" s="80"/>
      <c r="E511" s="76"/>
      <c r="F511" s="82"/>
      <c r="G511" s="82"/>
      <c r="H511" s="78"/>
      <c r="K511" s="78"/>
      <c r="L511" s="665"/>
      <c r="M511" s="665"/>
      <c r="N511" s="665"/>
      <c r="O511" s="665"/>
      <c r="P511" s="666"/>
      <c r="Q511" s="260"/>
      <c r="R511" s="260"/>
      <c r="S511" s="666"/>
      <c r="T511" s="78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79"/>
      <c r="AI511" s="81"/>
      <c r="AJ511" s="80"/>
      <c r="AK511" s="80"/>
      <c r="AL511" s="80"/>
      <c r="AM511" s="80"/>
      <c r="AN511" s="80"/>
      <c r="AO511" s="80"/>
      <c r="AP511" s="80"/>
      <c r="AQ511" s="76"/>
      <c r="AR511" s="76"/>
      <c r="AV511" s="76"/>
      <c r="AW511" s="78"/>
      <c r="AX511" s="80"/>
      <c r="AY511" s="77"/>
      <c r="AZ511" s="77"/>
      <c r="BA511" s="77"/>
      <c r="BB511" s="77"/>
      <c r="BC511" s="77"/>
      <c r="BD511" s="77"/>
      <c r="BE511" s="77"/>
      <c r="BF511" s="77"/>
      <c r="BG511" s="77"/>
      <c r="BH511" s="77"/>
      <c r="BI511" s="77"/>
      <c r="BJ511" s="77"/>
    </row>
    <row r="512" spans="1:62" ht="14.25" customHeight="1" x14ac:dyDescent="0.45">
      <c r="A512" s="76"/>
      <c r="D512" s="80"/>
      <c r="E512" s="76"/>
      <c r="F512" s="82"/>
      <c r="G512" s="82"/>
      <c r="H512" s="78"/>
      <c r="K512" s="78"/>
      <c r="L512" s="665"/>
      <c r="M512" s="665"/>
      <c r="N512" s="665"/>
      <c r="O512" s="665"/>
      <c r="P512" s="666"/>
      <c r="Q512" s="260"/>
      <c r="R512" s="260"/>
      <c r="S512" s="666"/>
      <c r="T512" s="78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79"/>
      <c r="AI512" s="81"/>
      <c r="AJ512" s="80"/>
      <c r="AK512" s="80"/>
      <c r="AL512" s="80"/>
      <c r="AM512" s="80"/>
      <c r="AN512" s="80"/>
      <c r="AO512" s="80"/>
      <c r="AP512" s="80"/>
      <c r="AQ512" s="76"/>
      <c r="AR512" s="76"/>
      <c r="AV512" s="76"/>
      <c r="AW512" s="78"/>
      <c r="AX512" s="80"/>
      <c r="AY512" s="77"/>
      <c r="AZ512" s="77"/>
      <c r="BA512" s="77"/>
      <c r="BB512" s="77"/>
      <c r="BC512" s="77"/>
      <c r="BD512" s="77"/>
      <c r="BE512" s="77"/>
      <c r="BF512" s="77"/>
      <c r="BG512" s="77"/>
      <c r="BH512" s="77"/>
      <c r="BI512" s="77"/>
      <c r="BJ512" s="77"/>
    </row>
    <row r="513" spans="1:62" ht="14.25" customHeight="1" x14ac:dyDescent="0.45">
      <c r="A513" s="76"/>
      <c r="D513" s="80"/>
      <c r="E513" s="76"/>
      <c r="F513" s="82"/>
      <c r="G513" s="82"/>
      <c r="H513" s="78"/>
      <c r="K513" s="78"/>
      <c r="L513" s="665"/>
      <c r="M513" s="665"/>
      <c r="N513" s="665"/>
      <c r="O513" s="665"/>
      <c r="P513" s="666"/>
      <c r="Q513" s="260"/>
      <c r="R513" s="260"/>
      <c r="S513" s="666"/>
      <c r="T513" s="78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79"/>
      <c r="AI513" s="81"/>
      <c r="AJ513" s="80"/>
      <c r="AK513" s="80"/>
      <c r="AL513" s="80"/>
      <c r="AM513" s="80"/>
      <c r="AN513" s="80"/>
      <c r="AO513" s="80"/>
      <c r="AP513" s="80"/>
      <c r="AQ513" s="76"/>
      <c r="AR513" s="76"/>
      <c r="AV513" s="76"/>
      <c r="AW513" s="78"/>
      <c r="AX513" s="80"/>
      <c r="AY513" s="77"/>
      <c r="AZ513" s="77"/>
      <c r="BA513" s="77"/>
      <c r="BB513" s="77"/>
      <c r="BC513" s="77"/>
      <c r="BD513" s="77"/>
      <c r="BE513" s="77"/>
      <c r="BF513" s="77"/>
      <c r="BG513" s="77"/>
      <c r="BH513" s="77"/>
      <c r="BI513" s="77"/>
      <c r="BJ513" s="77"/>
    </row>
    <row r="514" spans="1:62" ht="14.25" customHeight="1" x14ac:dyDescent="0.45">
      <c r="A514" s="76"/>
      <c r="D514" s="80"/>
      <c r="E514" s="76"/>
      <c r="F514" s="82"/>
      <c r="G514" s="82"/>
      <c r="H514" s="78"/>
      <c r="K514" s="78"/>
      <c r="L514" s="665"/>
      <c r="M514" s="665"/>
      <c r="N514" s="665"/>
      <c r="O514" s="665"/>
      <c r="P514" s="666"/>
      <c r="Q514" s="260"/>
      <c r="R514" s="260"/>
      <c r="S514" s="666"/>
      <c r="T514" s="78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79"/>
      <c r="AI514" s="81"/>
      <c r="AJ514" s="80"/>
      <c r="AK514" s="80"/>
      <c r="AL514" s="80"/>
      <c r="AM514" s="80"/>
      <c r="AN514" s="80"/>
      <c r="AO514" s="80"/>
      <c r="AP514" s="80"/>
      <c r="AQ514" s="76"/>
      <c r="AR514" s="76"/>
      <c r="AV514" s="76"/>
      <c r="AW514" s="78"/>
      <c r="AX514" s="80"/>
      <c r="AY514" s="77"/>
      <c r="AZ514" s="77"/>
      <c r="BA514" s="77"/>
      <c r="BB514" s="77"/>
      <c r="BC514" s="77"/>
      <c r="BD514" s="77"/>
      <c r="BE514" s="77"/>
      <c r="BF514" s="77"/>
      <c r="BG514" s="77"/>
      <c r="BH514" s="77"/>
      <c r="BI514" s="77"/>
      <c r="BJ514" s="77"/>
    </row>
    <row r="515" spans="1:62" ht="14.25" customHeight="1" x14ac:dyDescent="0.45">
      <c r="A515" s="76"/>
      <c r="D515" s="80"/>
      <c r="E515" s="76"/>
      <c r="F515" s="82"/>
      <c r="G515" s="82"/>
      <c r="H515" s="78"/>
      <c r="K515" s="78"/>
      <c r="L515" s="665"/>
      <c r="M515" s="665"/>
      <c r="N515" s="665"/>
      <c r="O515" s="665"/>
      <c r="P515" s="666"/>
      <c r="Q515" s="260"/>
      <c r="R515" s="260"/>
      <c r="S515" s="666"/>
      <c r="T515" s="78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79"/>
      <c r="AI515" s="81"/>
      <c r="AJ515" s="80"/>
      <c r="AK515" s="80"/>
      <c r="AL515" s="80"/>
      <c r="AM515" s="80"/>
      <c r="AN515" s="80"/>
      <c r="AO515" s="80"/>
      <c r="AP515" s="80"/>
      <c r="AQ515" s="76"/>
      <c r="AR515" s="76"/>
      <c r="AV515" s="76"/>
      <c r="AW515" s="78"/>
      <c r="AX515" s="80"/>
      <c r="AY515" s="77"/>
      <c r="AZ515" s="77"/>
      <c r="BA515" s="77"/>
      <c r="BB515" s="77"/>
      <c r="BC515" s="77"/>
      <c r="BD515" s="77"/>
      <c r="BE515" s="77"/>
      <c r="BF515" s="77"/>
      <c r="BG515" s="77"/>
      <c r="BH515" s="77"/>
      <c r="BI515" s="77"/>
      <c r="BJ515" s="77"/>
    </row>
    <row r="516" spans="1:62" ht="14.25" customHeight="1" x14ac:dyDescent="0.45">
      <c r="A516" s="76"/>
      <c r="D516" s="80"/>
      <c r="E516" s="76"/>
      <c r="F516" s="82"/>
      <c r="G516" s="82"/>
      <c r="H516" s="78"/>
      <c r="K516" s="78"/>
      <c r="L516" s="665"/>
      <c r="M516" s="665"/>
      <c r="N516" s="665"/>
      <c r="O516" s="665"/>
      <c r="P516" s="666"/>
      <c r="Q516" s="260"/>
      <c r="R516" s="260"/>
      <c r="S516" s="666"/>
      <c r="T516" s="78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79"/>
      <c r="AI516" s="81"/>
      <c r="AJ516" s="80"/>
      <c r="AK516" s="80"/>
      <c r="AL516" s="80"/>
      <c r="AM516" s="80"/>
      <c r="AN516" s="80"/>
      <c r="AO516" s="80"/>
      <c r="AP516" s="80"/>
      <c r="AQ516" s="76"/>
      <c r="AR516" s="76"/>
      <c r="AV516" s="76"/>
      <c r="AW516" s="78"/>
      <c r="AX516" s="80"/>
      <c r="AY516" s="77"/>
      <c r="AZ516" s="77"/>
      <c r="BA516" s="77"/>
      <c r="BB516" s="77"/>
      <c r="BC516" s="77"/>
      <c r="BD516" s="77"/>
      <c r="BE516" s="77"/>
      <c r="BF516" s="77"/>
      <c r="BG516" s="77"/>
      <c r="BH516" s="77"/>
      <c r="BI516" s="77"/>
      <c r="BJ516" s="77"/>
    </row>
    <row r="517" spans="1:62" ht="14.25" customHeight="1" x14ac:dyDescent="0.45">
      <c r="A517" s="76"/>
      <c r="D517" s="80"/>
      <c r="E517" s="76"/>
      <c r="F517" s="82"/>
      <c r="G517" s="82"/>
      <c r="H517" s="78"/>
      <c r="K517" s="78"/>
      <c r="L517" s="665"/>
      <c r="M517" s="665"/>
      <c r="N517" s="665"/>
      <c r="O517" s="665"/>
      <c r="P517" s="666"/>
      <c r="Q517" s="260"/>
      <c r="R517" s="260"/>
      <c r="S517" s="666"/>
      <c r="T517" s="78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79"/>
      <c r="AI517" s="81"/>
      <c r="AJ517" s="80"/>
      <c r="AK517" s="80"/>
      <c r="AL517" s="80"/>
      <c r="AM517" s="80"/>
      <c r="AN517" s="80"/>
      <c r="AO517" s="80"/>
      <c r="AP517" s="80"/>
      <c r="AQ517" s="76"/>
      <c r="AR517" s="76"/>
      <c r="AV517" s="76"/>
      <c r="AW517" s="78"/>
      <c r="AX517" s="80"/>
      <c r="AY517" s="77"/>
      <c r="AZ517" s="77"/>
      <c r="BA517" s="77"/>
      <c r="BB517" s="77"/>
      <c r="BC517" s="77"/>
      <c r="BD517" s="77"/>
      <c r="BE517" s="77"/>
      <c r="BF517" s="77"/>
      <c r="BG517" s="77"/>
      <c r="BH517" s="77"/>
      <c r="BI517" s="77"/>
      <c r="BJ517" s="77"/>
    </row>
    <row r="518" spans="1:62" ht="14.25" customHeight="1" x14ac:dyDescent="0.45">
      <c r="A518" s="76"/>
      <c r="D518" s="80"/>
      <c r="E518" s="76"/>
      <c r="F518" s="82"/>
      <c r="G518" s="82"/>
      <c r="H518" s="78"/>
      <c r="K518" s="78"/>
      <c r="L518" s="665"/>
      <c r="M518" s="665"/>
      <c r="N518" s="665"/>
      <c r="O518" s="665"/>
      <c r="P518" s="666"/>
      <c r="Q518" s="260"/>
      <c r="R518" s="260"/>
      <c r="S518" s="666"/>
      <c r="T518" s="78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79"/>
      <c r="AI518" s="81"/>
      <c r="AJ518" s="80"/>
      <c r="AK518" s="80"/>
      <c r="AL518" s="80"/>
      <c r="AM518" s="80"/>
      <c r="AN518" s="80"/>
      <c r="AO518" s="80"/>
      <c r="AP518" s="80"/>
      <c r="AQ518" s="76"/>
      <c r="AR518" s="76"/>
      <c r="AV518" s="76"/>
      <c r="AW518" s="78"/>
      <c r="AX518" s="80"/>
      <c r="AY518" s="77"/>
      <c r="AZ518" s="77"/>
      <c r="BA518" s="77"/>
      <c r="BB518" s="77"/>
      <c r="BC518" s="77"/>
      <c r="BD518" s="77"/>
      <c r="BE518" s="77"/>
      <c r="BF518" s="77"/>
      <c r="BG518" s="77"/>
      <c r="BH518" s="77"/>
      <c r="BI518" s="77"/>
      <c r="BJ518" s="77"/>
    </row>
    <row r="519" spans="1:62" ht="14.25" customHeight="1" x14ac:dyDescent="0.45">
      <c r="A519" s="76"/>
      <c r="D519" s="80"/>
      <c r="E519" s="76"/>
      <c r="F519" s="82"/>
      <c r="G519" s="82"/>
      <c r="H519" s="78"/>
      <c r="K519" s="78"/>
      <c r="L519" s="665"/>
      <c r="M519" s="665"/>
      <c r="N519" s="665"/>
      <c r="O519" s="665"/>
      <c r="P519" s="666"/>
      <c r="Q519" s="260"/>
      <c r="R519" s="260"/>
      <c r="S519" s="666"/>
      <c r="T519" s="78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79"/>
      <c r="AI519" s="81"/>
      <c r="AJ519" s="80"/>
      <c r="AK519" s="80"/>
      <c r="AL519" s="80"/>
      <c r="AM519" s="80"/>
      <c r="AN519" s="80"/>
      <c r="AO519" s="80"/>
      <c r="AP519" s="80"/>
      <c r="AQ519" s="76"/>
      <c r="AR519" s="76"/>
      <c r="AV519" s="76"/>
      <c r="AW519" s="78"/>
      <c r="AX519" s="80"/>
      <c r="AY519" s="77"/>
      <c r="AZ519" s="77"/>
      <c r="BA519" s="77"/>
      <c r="BB519" s="77"/>
      <c r="BC519" s="77"/>
      <c r="BD519" s="77"/>
      <c r="BE519" s="77"/>
      <c r="BF519" s="77"/>
      <c r="BG519" s="77"/>
      <c r="BH519" s="77"/>
      <c r="BI519" s="77"/>
      <c r="BJ519" s="77"/>
    </row>
    <row r="520" spans="1:62" ht="14.25" customHeight="1" x14ac:dyDescent="0.45">
      <c r="A520" s="76"/>
      <c r="D520" s="80"/>
      <c r="E520" s="76"/>
      <c r="F520" s="82"/>
      <c r="G520" s="82"/>
      <c r="H520" s="78"/>
      <c r="K520" s="78"/>
      <c r="L520" s="665"/>
      <c r="M520" s="665"/>
      <c r="N520" s="665"/>
      <c r="O520" s="665"/>
      <c r="P520" s="666"/>
      <c r="Q520" s="260"/>
      <c r="R520" s="260"/>
      <c r="S520" s="666"/>
      <c r="T520" s="78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79"/>
      <c r="AI520" s="81"/>
      <c r="AJ520" s="80"/>
      <c r="AK520" s="80"/>
      <c r="AL520" s="80"/>
      <c r="AM520" s="80"/>
      <c r="AN520" s="80"/>
      <c r="AO520" s="80"/>
      <c r="AP520" s="80"/>
      <c r="AQ520" s="76"/>
      <c r="AR520" s="76"/>
      <c r="AV520" s="76"/>
      <c r="AW520" s="78"/>
      <c r="AX520" s="80"/>
      <c r="AY520" s="77"/>
      <c r="AZ520" s="77"/>
      <c r="BA520" s="77"/>
      <c r="BB520" s="77"/>
      <c r="BC520" s="77"/>
      <c r="BD520" s="77"/>
      <c r="BE520" s="77"/>
      <c r="BF520" s="77"/>
      <c r="BG520" s="77"/>
      <c r="BH520" s="77"/>
      <c r="BI520" s="77"/>
      <c r="BJ520" s="77"/>
    </row>
    <row r="521" spans="1:62" ht="14.25" customHeight="1" x14ac:dyDescent="0.45">
      <c r="A521" s="76"/>
      <c r="D521" s="80"/>
      <c r="E521" s="76"/>
      <c r="F521" s="82"/>
      <c r="G521" s="82"/>
      <c r="H521" s="78"/>
      <c r="K521" s="78"/>
      <c r="L521" s="665"/>
      <c r="M521" s="665"/>
      <c r="N521" s="665"/>
      <c r="O521" s="665"/>
      <c r="P521" s="666"/>
      <c r="Q521" s="260"/>
      <c r="R521" s="260"/>
      <c r="S521" s="666"/>
      <c r="T521" s="78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79"/>
      <c r="AI521" s="81"/>
      <c r="AJ521" s="80"/>
      <c r="AK521" s="80"/>
      <c r="AL521" s="80"/>
      <c r="AM521" s="80"/>
      <c r="AN521" s="80"/>
      <c r="AO521" s="80"/>
      <c r="AP521" s="80"/>
      <c r="AQ521" s="76"/>
      <c r="AR521" s="76"/>
      <c r="AV521" s="76"/>
      <c r="AW521" s="78"/>
      <c r="AX521" s="80"/>
      <c r="AY521" s="77"/>
      <c r="AZ521" s="77"/>
      <c r="BA521" s="77"/>
      <c r="BB521" s="77"/>
      <c r="BC521" s="77"/>
      <c r="BD521" s="77"/>
      <c r="BE521" s="77"/>
      <c r="BF521" s="77"/>
      <c r="BG521" s="77"/>
      <c r="BH521" s="77"/>
      <c r="BI521" s="77"/>
      <c r="BJ521" s="77"/>
    </row>
    <row r="522" spans="1:62" ht="14.25" customHeight="1" x14ac:dyDescent="0.45">
      <c r="A522" s="76"/>
      <c r="D522" s="80"/>
      <c r="E522" s="76"/>
      <c r="F522" s="82"/>
      <c r="G522" s="82"/>
      <c r="H522" s="78"/>
      <c r="K522" s="78"/>
      <c r="L522" s="665"/>
      <c r="M522" s="665"/>
      <c r="N522" s="665"/>
      <c r="O522" s="665"/>
      <c r="P522" s="666"/>
      <c r="Q522" s="260"/>
      <c r="R522" s="260"/>
      <c r="S522" s="666"/>
      <c r="T522" s="78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79"/>
      <c r="AI522" s="81"/>
      <c r="AJ522" s="80"/>
      <c r="AK522" s="80"/>
      <c r="AL522" s="80"/>
      <c r="AM522" s="80"/>
      <c r="AN522" s="80"/>
      <c r="AO522" s="80"/>
      <c r="AP522" s="80"/>
      <c r="AQ522" s="76"/>
      <c r="AR522" s="76"/>
      <c r="AV522" s="76"/>
      <c r="AW522" s="78"/>
      <c r="AX522" s="80"/>
      <c r="AY522" s="77"/>
      <c r="AZ522" s="77"/>
      <c r="BA522" s="77"/>
      <c r="BB522" s="77"/>
      <c r="BC522" s="77"/>
      <c r="BD522" s="77"/>
      <c r="BE522" s="77"/>
      <c r="BF522" s="77"/>
      <c r="BG522" s="77"/>
      <c r="BH522" s="77"/>
      <c r="BI522" s="77"/>
      <c r="BJ522" s="77"/>
    </row>
    <row r="523" spans="1:62" ht="14.25" customHeight="1" x14ac:dyDescent="0.45">
      <c r="A523" s="76"/>
      <c r="D523" s="80"/>
      <c r="E523" s="76"/>
      <c r="F523" s="82"/>
      <c r="G523" s="82"/>
      <c r="H523" s="78"/>
      <c r="K523" s="78"/>
      <c r="L523" s="665"/>
      <c r="M523" s="665"/>
      <c r="N523" s="665"/>
      <c r="O523" s="665"/>
      <c r="P523" s="666"/>
      <c r="Q523" s="260"/>
      <c r="R523" s="260"/>
      <c r="S523" s="666"/>
      <c r="T523" s="78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79"/>
      <c r="AI523" s="81"/>
      <c r="AJ523" s="80"/>
      <c r="AK523" s="80"/>
      <c r="AL523" s="80"/>
      <c r="AM523" s="80"/>
      <c r="AN523" s="80"/>
      <c r="AO523" s="80"/>
      <c r="AP523" s="80"/>
      <c r="AQ523" s="76"/>
      <c r="AR523" s="76"/>
      <c r="AV523" s="76"/>
      <c r="AW523" s="78"/>
      <c r="AX523" s="80"/>
      <c r="AY523" s="77"/>
      <c r="AZ523" s="77"/>
      <c r="BA523" s="77"/>
      <c r="BB523" s="77"/>
      <c r="BC523" s="77"/>
      <c r="BD523" s="77"/>
      <c r="BE523" s="77"/>
      <c r="BF523" s="77"/>
      <c r="BG523" s="77"/>
      <c r="BH523" s="77"/>
      <c r="BI523" s="77"/>
      <c r="BJ523" s="77"/>
    </row>
    <row r="524" spans="1:62" ht="14.25" customHeight="1" x14ac:dyDescent="0.45">
      <c r="A524" s="76"/>
      <c r="D524" s="80"/>
      <c r="E524" s="76"/>
      <c r="F524" s="82"/>
      <c r="G524" s="82"/>
      <c r="H524" s="78"/>
      <c r="K524" s="78"/>
      <c r="L524" s="665"/>
      <c r="M524" s="665"/>
      <c r="N524" s="665"/>
      <c r="O524" s="665"/>
      <c r="P524" s="666"/>
      <c r="Q524" s="260"/>
      <c r="R524" s="260"/>
      <c r="S524" s="666"/>
      <c r="T524" s="78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79"/>
      <c r="AI524" s="81"/>
      <c r="AJ524" s="80"/>
      <c r="AK524" s="80"/>
      <c r="AL524" s="80"/>
      <c r="AM524" s="80"/>
      <c r="AN524" s="80"/>
      <c r="AO524" s="80"/>
      <c r="AP524" s="80"/>
      <c r="AQ524" s="76"/>
      <c r="AR524" s="76"/>
      <c r="AV524" s="76"/>
      <c r="AW524" s="78"/>
      <c r="AX524" s="80"/>
      <c r="AY524" s="77"/>
      <c r="AZ524" s="77"/>
      <c r="BA524" s="77"/>
      <c r="BB524" s="77"/>
      <c r="BC524" s="77"/>
      <c r="BD524" s="77"/>
      <c r="BE524" s="77"/>
      <c r="BF524" s="77"/>
      <c r="BG524" s="77"/>
      <c r="BH524" s="77"/>
      <c r="BI524" s="77"/>
      <c r="BJ524" s="77"/>
    </row>
    <row r="525" spans="1:62" ht="14.25" customHeight="1" x14ac:dyDescent="0.45">
      <c r="A525" s="76"/>
      <c r="D525" s="80"/>
      <c r="E525" s="76"/>
      <c r="F525" s="82"/>
      <c r="G525" s="82"/>
      <c r="H525" s="78"/>
      <c r="K525" s="78"/>
      <c r="L525" s="665"/>
      <c r="M525" s="665"/>
      <c r="N525" s="665"/>
      <c r="O525" s="665"/>
      <c r="P525" s="666"/>
      <c r="Q525" s="260"/>
      <c r="R525" s="260"/>
      <c r="S525" s="666"/>
      <c r="T525" s="78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79"/>
      <c r="AI525" s="81"/>
      <c r="AJ525" s="80"/>
      <c r="AK525" s="80"/>
      <c r="AL525" s="80"/>
      <c r="AM525" s="80"/>
      <c r="AN525" s="80"/>
      <c r="AO525" s="80"/>
      <c r="AP525" s="80"/>
      <c r="AQ525" s="76"/>
      <c r="AR525" s="76"/>
      <c r="AV525" s="76"/>
      <c r="AW525" s="78"/>
      <c r="AX525" s="80"/>
      <c r="AY525" s="77"/>
      <c r="AZ525" s="77"/>
      <c r="BA525" s="77"/>
      <c r="BB525" s="77"/>
      <c r="BC525" s="77"/>
      <c r="BD525" s="77"/>
      <c r="BE525" s="77"/>
      <c r="BF525" s="77"/>
      <c r="BG525" s="77"/>
      <c r="BH525" s="77"/>
      <c r="BI525" s="77"/>
      <c r="BJ525" s="77"/>
    </row>
    <row r="526" spans="1:62" ht="14.25" customHeight="1" x14ac:dyDescent="0.45">
      <c r="A526" s="76"/>
      <c r="D526" s="80"/>
      <c r="E526" s="76"/>
      <c r="F526" s="82"/>
      <c r="G526" s="82"/>
      <c r="H526" s="78"/>
      <c r="K526" s="78"/>
      <c r="L526" s="665"/>
      <c r="M526" s="665"/>
      <c r="N526" s="665"/>
      <c r="O526" s="665"/>
      <c r="P526" s="666"/>
      <c r="Q526" s="260"/>
      <c r="R526" s="260"/>
      <c r="S526" s="666"/>
      <c r="T526" s="78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79"/>
      <c r="AI526" s="81"/>
      <c r="AJ526" s="80"/>
      <c r="AK526" s="80"/>
      <c r="AL526" s="80"/>
      <c r="AM526" s="80"/>
      <c r="AN526" s="80"/>
      <c r="AO526" s="80"/>
      <c r="AP526" s="80"/>
      <c r="AQ526" s="76"/>
      <c r="AR526" s="76"/>
      <c r="AV526" s="76"/>
      <c r="AW526" s="78"/>
      <c r="AX526" s="80"/>
      <c r="AY526" s="77"/>
      <c r="AZ526" s="77"/>
      <c r="BA526" s="77"/>
      <c r="BB526" s="77"/>
      <c r="BC526" s="77"/>
      <c r="BD526" s="77"/>
      <c r="BE526" s="77"/>
      <c r="BF526" s="77"/>
      <c r="BG526" s="77"/>
      <c r="BH526" s="77"/>
      <c r="BI526" s="77"/>
      <c r="BJ526" s="77"/>
    </row>
    <row r="527" spans="1:62" ht="14.25" customHeight="1" x14ac:dyDescent="0.45">
      <c r="A527" s="76"/>
      <c r="D527" s="80"/>
      <c r="E527" s="76"/>
      <c r="F527" s="82"/>
      <c r="G527" s="82"/>
      <c r="H527" s="78"/>
      <c r="K527" s="78"/>
      <c r="L527" s="665"/>
      <c r="M527" s="665"/>
      <c r="N527" s="665"/>
      <c r="O527" s="665"/>
      <c r="P527" s="666"/>
      <c r="Q527" s="260"/>
      <c r="R527" s="260"/>
      <c r="S527" s="666"/>
      <c r="T527" s="78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79"/>
      <c r="AI527" s="81"/>
      <c r="AJ527" s="80"/>
      <c r="AK527" s="80"/>
      <c r="AL527" s="80"/>
      <c r="AM527" s="80"/>
      <c r="AN527" s="80"/>
      <c r="AO527" s="80"/>
      <c r="AP527" s="80"/>
      <c r="AQ527" s="76"/>
      <c r="AR527" s="76"/>
      <c r="AV527" s="76"/>
      <c r="AW527" s="78"/>
      <c r="AX527" s="80"/>
      <c r="AY527" s="77"/>
      <c r="AZ527" s="77"/>
      <c r="BA527" s="77"/>
      <c r="BB527" s="77"/>
      <c r="BC527" s="77"/>
      <c r="BD527" s="77"/>
      <c r="BE527" s="77"/>
      <c r="BF527" s="77"/>
      <c r="BG527" s="77"/>
      <c r="BH527" s="77"/>
      <c r="BI527" s="77"/>
      <c r="BJ527" s="77"/>
    </row>
    <row r="528" spans="1:62" ht="14.25" customHeight="1" x14ac:dyDescent="0.45">
      <c r="A528" s="76"/>
      <c r="D528" s="80"/>
      <c r="E528" s="76"/>
      <c r="F528" s="82"/>
      <c r="G528" s="82"/>
      <c r="H528" s="78"/>
      <c r="K528" s="78"/>
      <c r="L528" s="665"/>
      <c r="M528" s="665"/>
      <c r="N528" s="665"/>
      <c r="O528" s="665"/>
      <c r="P528" s="666"/>
      <c r="Q528" s="260"/>
      <c r="R528" s="260"/>
      <c r="S528" s="666"/>
      <c r="T528" s="78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79"/>
      <c r="AI528" s="81"/>
      <c r="AJ528" s="80"/>
      <c r="AK528" s="80"/>
      <c r="AL528" s="80"/>
      <c r="AM528" s="80"/>
      <c r="AN528" s="80"/>
      <c r="AO528" s="80"/>
      <c r="AP528" s="80"/>
      <c r="AQ528" s="76"/>
      <c r="AR528" s="76"/>
      <c r="AV528" s="76"/>
      <c r="AW528" s="78"/>
      <c r="AX528" s="80"/>
      <c r="AY528" s="77"/>
      <c r="AZ528" s="77"/>
      <c r="BA528" s="77"/>
      <c r="BB528" s="77"/>
      <c r="BC528" s="77"/>
      <c r="BD528" s="77"/>
      <c r="BE528" s="77"/>
      <c r="BF528" s="77"/>
      <c r="BG528" s="77"/>
      <c r="BH528" s="77"/>
      <c r="BI528" s="77"/>
      <c r="BJ528" s="77"/>
    </row>
    <row r="529" spans="1:62" ht="14.25" customHeight="1" x14ac:dyDescent="0.45">
      <c r="A529" s="76"/>
      <c r="D529" s="80"/>
      <c r="E529" s="76"/>
      <c r="F529" s="82"/>
      <c r="G529" s="82"/>
      <c r="H529" s="78"/>
      <c r="K529" s="78"/>
      <c r="L529" s="665"/>
      <c r="M529" s="665"/>
      <c r="N529" s="665"/>
      <c r="O529" s="665"/>
      <c r="P529" s="666"/>
      <c r="Q529" s="260"/>
      <c r="R529" s="260"/>
      <c r="S529" s="666"/>
      <c r="T529" s="78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79"/>
      <c r="AI529" s="81"/>
      <c r="AJ529" s="80"/>
      <c r="AK529" s="80"/>
      <c r="AL529" s="80"/>
      <c r="AM529" s="80"/>
      <c r="AN529" s="80"/>
      <c r="AO529" s="80"/>
      <c r="AP529" s="80"/>
      <c r="AQ529" s="76"/>
      <c r="AR529" s="76"/>
      <c r="AV529" s="76"/>
      <c r="AW529" s="78"/>
      <c r="AX529" s="80"/>
      <c r="AY529" s="77"/>
      <c r="AZ529" s="77"/>
      <c r="BA529" s="77"/>
      <c r="BB529" s="77"/>
      <c r="BC529" s="77"/>
      <c r="BD529" s="77"/>
      <c r="BE529" s="77"/>
      <c r="BF529" s="77"/>
      <c r="BG529" s="77"/>
      <c r="BH529" s="77"/>
      <c r="BI529" s="77"/>
      <c r="BJ529" s="77"/>
    </row>
    <row r="530" spans="1:62" ht="14.25" customHeight="1" x14ac:dyDescent="0.45">
      <c r="A530" s="76"/>
      <c r="D530" s="80"/>
      <c r="E530" s="76"/>
      <c r="F530" s="82"/>
      <c r="G530" s="82"/>
      <c r="H530" s="78"/>
      <c r="K530" s="78"/>
      <c r="L530" s="665"/>
      <c r="M530" s="665"/>
      <c r="N530" s="665"/>
      <c r="O530" s="665"/>
      <c r="P530" s="666"/>
      <c r="Q530" s="260"/>
      <c r="R530" s="260"/>
      <c r="S530" s="666"/>
      <c r="T530" s="78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79"/>
      <c r="AI530" s="81"/>
      <c r="AJ530" s="80"/>
      <c r="AK530" s="80"/>
      <c r="AL530" s="80"/>
      <c r="AM530" s="80"/>
      <c r="AN530" s="80"/>
      <c r="AO530" s="80"/>
      <c r="AP530" s="80"/>
      <c r="AQ530" s="76"/>
      <c r="AR530" s="76"/>
      <c r="AV530" s="76"/>
      <c r="AW530" s="78"/>
      <c r="AX530" s="80"/>
      <c r="AY530" s="77"/>
      <c r="AZ530" s="77"/>
      <c r="BA530" s="77"/>
      <c r="BB530" s="77"/>
      <c r="BC530" s="77"/>
      <c r="BD530" s="77"/>
      <c r="BE530" s="77"/>
      <c r="BF530" s="77"/>
      <c r="BG530" s="77"/>
      <c r="BH530" s="77"/>
      <c r="BI530" s="77"/>
      <c r="BJ530" s="77"/>
    </row>
    <row r="531" spans="1:62" ht="14.25" customHeight="1" x14ac:dyDescent="0.45">
      <c r="A531" s="76"/>
      <c r="D531" s="80"/>
      <c r="E531" s="76"/>
      <c r="F531" s="82"/>
      <c r="G531" s="82"/>
      <c r="H531" s="78"/>
      <c r="K531" s="78"/>
      <c r="L531" s="665"/>
      <c r="M531" s="665"/>
      <c r="N531" s="665"/>
      <c r="O531" s="665"/>
      <c r="P531" s="666"/>
      <c r="Q531" s="260"/>
      <c r="R531" s="260"/>
      <c r="S531" s="666"/>
      <c r="T531" s="78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79"/>
      <c r="AI531" s="81"/>
      <c r="AJ531" s="80"/>
      <c r="AK531" s="80"/>
      <c r="AL531" s="80"/>
      <c r="AM531" s="80"/>
      <c r="AN531" s="80"/>
      <c r="AO531" s="80"/>
      <c r="AP531" s="80"/>
      <c r="AQ531" s="76"/>
      <c r="AR531" s="76"/>
      <c r="AV531" s="76"/>
      <c r="AW531" s="78"/>
      <c r="AX531" s="80"/>
      <c r="AY531" s="77"/>
      <c r="AZ531" s="77"/>
      <c r="BA531" s="77"/>
      <c r="BB531" s="77"/>
      <c r="BC531" s="77"/>
      <c r="BD531" s="77"/>
      <c r="BE531" s="77"/>
      <c r="BF531" s="77"/>
      <c r="BG531" s="77"/>
      <c r="BH531" s="77"/>
      <c r="BI531" s="77"/>
      <c r="BJ531" s="77"/>
    </row>
    <row r="532" spans="1:62" ht="14.25" customHeight="1" x14ac:dyDescent="0.45">
      <c r="A532" s="76"/>
      <c r="D532" s="80"/>
      <c r="E532" s="76"/>
      <c r="F532" s="82"/>
      <c r="G532" s="82"/>
      <c r="H532" s="78"/>
      <c r="K532" s="78"/>
      <c r="L532" s="665"/>
      <c r="M532" s="665"/>
      <c r="N532" s="665"/>
      <c r="O532" s="665"/>
      <c r="P532" s="666"/>
      <c r="Q532" s="260"/>
      <c r="R532" s="260"/>
      <c r="S532" s="666"/>
      <c r="T532" s="78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79"/>
      <c r="AI532" s="81"/>
      <c r="AJ532" s="80"/>
      <c r="AK532" s="80"/>
      <c r="AL532" s="80"/>
      <c r="AM532" s="80"/>
      <c r="AN532" s="80"/>
      <c r="AO532" s="80"/>
      <c r="AP532" s="80"/>
      <c r="AQ532" s="76"/>
      <c r="AR532" s="76"/>
      <c r="AV532" s="76"/>
      <c r="AW532" s="78"/>
      <c r="AX532" s="80"/>
      <c r="AY532" s="77"/>
      <c r="AZ532" s="77"/>
      <c r="BA532" s="77"/>
      <c r="BB532" s="77"/>
      <c r="BC532" s="77"/>
      <c r="BD532" s="77"/>
      <c r="BE532" s="77"/>
      <c r="BF532" s="77"/>
      <c r="BG532" s="77"/>
      <c r="BH532" s="77"/>
      <c r="BI532" s="77"/>
      <c r="BJ532" s="77"/>
    </row>
    <row r="533" spans="1:62" ht="14.25" customHeight="1" x14ac:dyDescent="0.45">
      <c r="A533" s="76"/>
      <c r="D533" s="80"/>
      <c r="E533" s="76"/>
      <c r="F533" s="82"/>
      <c r="G533" s="82"/>
      <c r="H533" s="78"/>
      <c r="K533" s="78"/>
      <c r="L533" s="665"/>
      <c r="M533" s="665"/>
      <c r="N533" s="665"/>
      <c r="O533" s="665"/>
      <c r="P533" s="666"/>
      <c r="Q533" s="260"/>
      <c r="R533" s="260"/>
      <c r="S533" s="666"/>
      <c r="T533" s="78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79"/>
      <c r="AI533" s="81"/>
      <c r="AJ533" s="80"/>
      <c r="AK533" s="80"/>
      <c r="AL533" s="80"/>
      <c r="AM533" s="80"/>
      <c r="AN533" s="80"/>
      <c r="AO533" s="80"/>
      <c r="AP533" s="80"/>
      <c r="AQ533" s="76"/>
      <c r="AR533" s="76"/>
      <c r="AV533" s="76"/>
      <c r="AW533" s="78"/>
      <c r="AX533" s="80"/>
      <c r="AY533" s="77"/>
      <c r="AZ533" s="77"/>
      <c r="BA533" s="77"/>
      <c r="BB533" s="77"/>
      <c r="BC533" s="77"/>
      <c r="BD533" s="77"/>
      <c r="BE533" s="77"/>
      <c r="BF533" s="77"/>
      <c r="BG533" s="77"/>
      <c r="BH533" s="77"/>
      <c r="BI533" s="77"/>
      <c r="BJ533" s="77"/>
    </row>
    <row r="534" spans="1:62" ht="14.25" customHeight="1" x14ac:dyDescent="0.45">
      <c r="A534" s="76"/>
      <c r="D534" s="80"/>
      <c r="E534" s="76"/>
      <c r="F534" s="82"/>
      <c r="G534" s="82"/>
      <c r="H534" s="78"/>
      <c r="K534" s="78"/>
      <c r="L534" s="665"/>
      <c r="M534" s="665"/>
      <c r="N534" s="665"/>
      <c r="O534" s="665"/>
      <c r="P534" s="666"/>
      <c r="Q534" s="260"/>
      <c r="R534" s="260"/>
      <c r="S534" s="666"/>
      <c r="T534" s="78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79"/>
      <c r="AI534" s="81"/>
      <c r="AJ534" s="80"/>
      <c r="AK534" s="80"/>
      <c r="AL534" s="80"/>
      <c r="AM534" s="80"/>
      <c r="AN534" s="80"/>
      <c r="AO534" s="80"/>
      <c r="AP534" s="80"/>
      <c r="AQ534" s="76"/>
      <c r="AR534" s="76"/>
      <c r="AV534" s="76"/>
      <c r="AW534" s="78"/>
      <c r="AX534" s="80"/>
      <c r="AY534" s="77"/>
      <c r="AZ534" s="77"/>
      <c r="BA534" s="77"/>
      <c r="BB534" s="77"/>
      <c r="BC534" s="77"/>
      <c r="BD534" s="77"/>
      <c r="BE534" s="77"/>
      <c r="BF534" s="77"/>
      <c r="BG534" s="77"/>
      <c r="BH534" s="77"/>
      <c r="BI534" s="77"/>
      <c r="BJ534" s="77"/>
    </row>
    <row r="535" spans="1:62" ht="14.25" customHeight="1" x14ac:dyDescent="0.45">
      <c r="A535" s="76"/>
      <c r="D535" s="80"/>
      <c r="E535" s="76"/>
      <c r="F535" s="82"/>
      <c r="G535" s="82"/>
      <c r="H535" s="78"/>
      <c r="K535" s="78"/>
      <c r="L535" s="665"/>
      <c r="M535" s="665"/>
      <c r="N535" s="665"/>
      <c r="O535" s="665"/>
      <c r="P535" s="666"/>
      <c r="Q535" s="260"/>
      <c r="R535" s="260"/>
      <c r="S535" s="666"/>
      <c r="T535" s="78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79"/>
      <c r="AI535" s="81"/>
      <c r="AJ535" s="80"/>
      <c r="AK535" s="80"/>
      <c r="AL535" s="80"/>
      <c r="AM535" s="80"/>
      <c r="AN535" s="80"/>
      <c r="AO535" s="80"/>
      <c r="AP535" s="80"/>
      <c r="AQ535" s="76"/>
      <c r="AR535" s="76"/>
      <c r="AV535" s="76"/>
      <c r="AW535" s="78"/>
      <c r="AX535" s="80"/>
      <c r="AY535" s="77"/>
      <c r="AZ535" s="77"/>
      <c r="BA535" s="77"/>
      <c r="BB535" s="77"/>
      <c r="BC535" s="77"/>
      <c r="BD535" s="77"/>
      <c r="BE535" s="77"/>
      <c r="BF535" s="77"/>
      <c r="BG535" s="77"/>
      <c r="BH535" s="77"/>
      <c r="BI535" s="77"/>
      <c r="BJ535" s="77"/>
    </row>
    <row r="536" spans="1:62" ht="14.25" customHeight="1" x14ac:dyDescent="0.45">
      <c r="A536" s="76"/>
      <c r="D536" s="80"/>
      <c r="E536" s="76"/>
      <c r="F536" s="82"/>
      <c r="G536" s="82"/>
      <c r="H536" s="78"/>
      <c r="K536" s="78"/>
      <c r="L536" s="665"/>
      <c r="M536" s="665"/>
      <c r="N536" s="665"/>
      <c r="O536" s="665"/>
      <c r="P536" s="666"/>
      <c r="Q536" s="260"/>
      <c r="R536" s="260"/>
      <c r="S536" s="666"/>
      <c r="T536" s="78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79"/>
      <c r="AI536" s="81"/>
      <c r="AJ536" s="80"/>
      <c r="AK536" s="80"/>
      <c r="AL536" s="80"/>
      <c r="AM536" s="80"/>
      <c r="AN536" s="80"/>
      <c r="AO536" s="80"/>
      <c r="AP536" s="80"/>
      <c r="AQ536" s="76"/>
      <c r="AR536" s="76"/>
      <c r="AV536" s="76"/>
      <c r="AW536" s="78"/>
      <c r="AX536" s="80"/>
      <c r="AY536" s="77"/>
      <c r="AZ536" s="77"/>
      <c r="BA536" s="77"/>
      <c r="BB536" s="77"/>
      <c r="BC536" s="77"/>
      <c r="BD536" s="77"/>
      <c r="BE536" s="77"/>
      <c r="BF536" s="77"/>
      <c r="BG536" s="77"/>
      <c r="BH536" s="77"/>
      <c r="BI536" s="77"/>
      <c r="BJ536" s="77"/>
    </row>
    <row r="537" spans="1:62" ht="14.25" customHeight="1" x14ac:dyDescent="0.45">
      <c r="A537" s="76"/>
      <c r="D537" s="80"/>
      <c r="E537" s="76"/>
      <c r="F537" s="82"/>
      <c r="G537" s="82"/>
      <c r="H537" s="78"/>
      <c r="K537" s="78"/>
      <c r="L537" s="665"/>
      <c r="M537" s="665"/>
      <c r="N537" s="665"/>
      <c r="O537" s="665"/>
      <c r="P537" s="666"/>
      <c r="Q537" s="260"/>
      <c r="R537" s="260"/>
      <c r="S537" s="666"/>
      <c r="T537" s="78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79"/>
      <c r="AI537" s="81"/>
      <c r="AJ537" s="80"/>
      <c r="AK537" s="80"/>
      <c r="AL537" s="80"/>
      <c r="AM537" s="80"/>
      <c r="AN537" s="80"/>
      <c r="AO537" s="80"/>
      <c r="AP537" s="80"/>
      <c r="AQ537" s="76"/>
      <c r="AR537" s="76"/>
      <c r="AV537" s="76"/>
      <c r="AW537" s="78"/>
      <c r="AX537" s="80"/>
      <c r="AY537" s="77"/>
      <c r="AZ537" s="77"/>
      <c r="BA537" s="77"/>
      <c r="BB537" s="77"/>
      <c r="BC537" s="77"/>
      <c r="BD537" s="77"/>
      <c r="BE537" s="77"/>
      <c r="BF537" s="77"/>
      <c r="BG537" s="77"/>
      <c r="BH537" s="77"/>
      <c r="BI537" s="77"/>
      <c r="BJ537" s="77"/>
    </row>
    <row r="538" spans="1:62" ht="14.25" customHeight="1" x14ac:dyDescent="0.45">
      <c r="A538" s="76"/>
      <c r="D538" s="80"/>
      <c r="E538" s="76"/>
      <c r="F538" s="82"/>
      <c r="G538" s="82"/>
      <c r="H538" s="78"/>
      <c r="K538" s="78"/>
      <c r="L538" s="665"/>
      <c r="M538" s="665"/>
      <c r="N538" s="665"/>
      <c r="O538" s="665"/>
      <c r="P538" s="666"/>
      <c r="Q538" s="260"/>
      <c r="R538" s="260"/>
      <c r="S538" s="666"/>
      <c r="T538" s="78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79"/>
      <c r="AI538" s="81"/>
      <c r="AJ538" s="80"/>
      <c r="AK538" s="80"/>
      <c r="AL538" s="80"/>
      <c r="AM538" s="80"/>
      <c r="AN538" s="80"/>
      <c r="AO538" s="80"/>
      <c r="AP538" s="80"/>
      <c r="AQ538" s="76"/>
      <c r="AR538" s="76"/>
      <c r="AV538" s="76"/>
      <c r="AW538" s="78"/>
      <c r="AX538" s="80"/>
      <c r="AY538" s="77"/>
      <c r="AZ538" s="77"/>
      <c r="BA538" s="77"/>
      <c r="BB538" s="77"/>
      <c r="BC538" s="77"/>
      <c r="BD538" s="77"/>
      <c r="BE538" s="77"/>
      <c r="BF538" s="77"/>
      <c r="BG538" s="77"/>
      <c r="BH538" s="77"/>
      <c r="BI538" s="77"/>
      <c r="BJ538" s="77"/>
    </row>
    <row r="539" spans="1:62" ht="14.25" customHeight="1" x14ac:dyDescent="0.45">
      <c r="A539" s="76"/>
      <c r="D539" s="80"/>
      <c r="E539" s="76"/>
      <c r="F539" s="82"/>
      <c r="G539" s="82"/>
      <c r="H539" s="78"/>
      <c r="K539" s="78"/>
      <c r="L539" s="665"/>
      <c r="M539" s="665"/>
      <c r="N539" s="665"/>
      <c r="O539" s="665"/>
      <c r="P539" s="666"/>
      <c r="Q539" s="260"/>
      <c r="R539" s="260"/>
      <c r="S539" s="666"/>
      <c r="T539" s="78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79"/>
      <c r="AI539" s="81"/>
      <c r="AJ539" s="80"/>
      <c r="AK539" s="80"/>
      <c r="AL539" s="80"/>
      <c r="AM539" s="80"/>
      <c r="AN539" s="80"/>
      <c r="AO539" s="80"/>
      <c r="AP539" s="80"/>
      <c r="AQ539" s="76"/>
      <c r="AR539" s="76"/>
      <c r="AV539" s="76"/>
      <c r="AW539" s="78"/>
      <c r="AX539" s="80"/>
      <c r="AY539" s="77"/>
      <c r="AZ539" s="77"/>
      <c r="BA539" s="77"/>
      <c r="BB539" s="77"/>
      <c r="BC539" s="77"/>
      <c r="BD539" s="77"/>
      <c r="BE539" s="77"/>
      <c r="BF539" s="77"/>
      <c r="BG539" s="77"/>
      <c r="BH539" s="77"/>
      <c r="BI539" s="77"/>
      <c r="BJ539" s="77"/>
    </row>
    <row r="540" spans="1:62" ht="14.25" customHeight="1" x14ac:dyDescent="0.45">
      <c r="A540" s="76"/>
      <c r="D540" s="80"/>
      <c r="E540" s="76"/>
      <c r="F540" s="82"/>
      <c r="G540" s="82"/>
      <c r="H540" s="78"/>
      <c r="K540" s="78"/>
      <c r="L540" s="665"/>
      <c r="M540" s="665"/>
      <c r="N540" s="665"/>
      <c r="O540" s="665"/>
      <c r="P540" s="666"/>
      <c r="Q540" s="260"/>
      <c r="R540" s="260"/>
      <c r="S540" s="666"/>
      <c r="T540" s="78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79"/>
      <c r="AI540" s="81"/>
      <c r="AJ540" s="80"/>
      <c r="AK540" s="80"/>
      <c r="AL540" s="80"/>
      <c r="AM540" s="80"/>
      <c r="AN540" s="80"/>
      <c r="AO540" s="80"/>
      <c r="AP540" s="80"/>
      <c r="AQ540" s="76"/>
      <c r="AR540" s="76"/>
      <c r="AV540" s="76"/>
      <c r="AW540" s="78"/>
      <c r="AX540" s="80"/>
      <c r="AY540" s="77"/>
      <c r="AZ540" s="77"/>
      <c r="BA540" s="77"/>
      <c r="BB540" s="77"/>
      <c r="BC540" s="77"/>
      <c r="BD540" s="77"/>
      <c r="BE540" s="77"/>
      <c r="BF540" s="77"/>
      <c r="BG540" s="77"/>
      <c r="BH540" s="77"/>
      <c r="BI540" s="77"/>
      <c r="BJ540" s="77"/>
    </row>
    <row r="541" spans="1:62" ht="14.25" customHeight="1" x14ac:dyDescent="0.45">
      <c r="A541" s="76"/>
      <c r="D541" s="80"/>
      <c r="E541" s="76"/>
      <c r="F541" s="82"/>
      <c r="G541" s="82"/>
      <c r="H541" s="78"/>
      <c r="K541" s="78"/>
      <c r="L541" s="665"/>
      <c r="M541" s="665"/>
      <c r="N541" s="665"/>
      <c r="O541" s="665"/>
      <c r="P541" s="666"/>
      <c r="Q541" s="260"/>
      <c r="R541" s="260"/>
      <c r="S541" s="666"/>
      <c r="T541" s="78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79"/>
      <c r="AI541" s="81"/>
      <c r="AJ541" s="80"/>
      <c r="AK541" s="80"/>
      <c r="AL541" s="80"/>
      <c r="AM541" s="80"/>
      <c r="AN541" s="80"/>
      <c r="AO541" s="80"/>
      <c r="AP541" s="80"/>
      <c r="AQ541" s="76"/>
      <c r="AR541" s="76"/>
      <c r="AV541" s="76"/>
      <c r="AW541" s="78"/>
      <c r="AX541" s="80"/>
      <c r="AY541" s="77"/>
      <c r="AZ541" s="77"/>
      <c r="BA541" s="77"/>
      <c r="BB541" s="77"/>
      <c r="BC541" s="77"/>
      <c r="BD541" s="77"/>
      <c r="BE541" s="77"/>
      <c r="BF541" s="77"/>
      <c r="BG541" s="77"/>
      <c r="BH541" s="77"/>
      <c r="BI541" s="77"/>
      <c r="BJ541" s="77"/>
    </row>
    <row r="542" spans="1:62" ht="14.25" customHeight="1" x14ac:dyDescent="0.45">
      <c r="A542" s="76"/>
      <c r="D542" s="80"/>
      <c r="E542" s="76"/>
      <c r="F542" s="82"/>
      <c r="G542" s="82"/>
      <c r="H542" s="78"/>
      <c r="K542" s="78"/>
      <c r="L542" s="665"/>
      <c r="M542" s="665"/>
      <c r="N542" s="665"/>
      <c r="O542" s="665"/>
      <c r="P542" s="666"/>
      <c r="Q542" s="260"/>
      <c r="R542" s="260"/>
      <c r="S542" s="666"/>
      <c r="T542" s="78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79"/>
      <c r="AI542" s="81"/>
      <c r="AJ542" s="80"/>
      <c r="AK542" s="80"/>
      <c r="AL542" s="80"/>
      <c r="AM542" s="80"/>
      <c r="AN542" s="80"/>
      <c r="AO542" s="80"/>
      <c r="AP542" s="80"/>
      <c r="AQ542" s="76"/>
      <c r="AR542" s="76"/>
      <c r="AV542" s="76"/>
      <c r="AW542" s="78"/>
      <c r="AX542" s="80"/>
      <c r="AY542" s="77"/>
      <c r="AZ542" s="77"/>
      <c r="BA542" s="77"/>
      <c r="BB542" s="77"/>
      <c r="BC542" s="77"/>
      <c r="BD542" s="77"/>
      <c r="BE542" s="77"/>
      <c r="BF542" s="77"/>
      <c r="BG542" s="77"/>
      <c r="BH542" s="77"/>
      <c r="BI542" s="77"/>
      <c r="BJ542" s="77"/>
    </row>
    <row r="543" spans="1:62" ht="14.25" customHeight="1" x14ac:dyDescent="0.45">
      <c r="A543" s="76"/>
      <c r="D543" s="80"/>
      <c r="E543" s="76"/>
      <c r="F543" s="82"/>
      <c r="G543" s="82"/>
      <c r="H543" s="78"/>
      <c r="K543" s="78"/>
      <c r="L543" s="665"/>
      <c r="M543" s="665"/>
      <c r="N543" s="665"/>
      <c r="O543" s="665"/>
      <c r="P543" s="666"/>
      <c r="Q543" s="260"/>
      <c r="R543" s="260"/>
      <c r="S543" s="666"/>
      <c r="T543" s="78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79"/>
      <c r="AI543" s="81"/>
      <c r="AJ543" s="80"/>
      <c r="AK543" s="80"/>
      <c r="AL543" s="80"/>
      <c r="AM543" s="80"/>
      <c r="AN543" s="80"/>
      <c r="AO543" s="80"/>
      <c r="AP543" s="80"/>
      <c r="AQ543" s="76"/>
      <c r="AR543" s="76"/>
      <c r="AV543" s="76"/>
      <c r="AW543" s="78"/>
      <c r="AX543" s="80"/>
      <c r="AY543" s="77"/>
      <c r="AZ543" s="77"/>
      <c r="BA543" s="77"/>
      <c r="BB543" s="77"/>
      <c r="BC543" s="77"/>
      <c r="BD543" s="77"/>
      <c r="BE543" s="77"/>
      <c r="BF543" s="77"/>
      <c r="BG543" s="77"/>
      <c r="BH543" s="77"/>
      <c r="BI543" s="77"/>
      <c r="BJ543" s="77"/>
    </row>
    <row r="544" spans="1:62" ht="14.25" customHeight="1" x14ac:dyDescent="0.45">
      <c r="A544" s="76"/>
      <c r="D544" s="80"/>
      <c r="E544" s="76"/>
      <c r="F544" s="82"/>
      <c r="G544" s="82"/>
      <c r="H544" s="78"/>
      <c r="K544" s="78"/>
      <c r="L544" s="665"/>
      <c r="M544" s="665"/>
      <c r="N544" s="665"/>
      <c r="O544" s="665"/>
      <c r="P544" s="666"/>
      <c r="Q544" s="260"/>
      <c r="R544" s="260"/>
      <c r="S544" s="666"/>
      <c r="T544" s="78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79"/>
      <c r="AI544" s="81"/>
      <c r="AJ544" s="80"/>
      <c r="AK544" s="80"/>
      <c r="AL544" s="80"/>
      <c r="AM544" s="80"/>
      <c r="AN544" s="80"/>
      <c r="AO544" s="80"/>
      <c r="AP544" s="80"/>
      <c r="AQ544" s="76"/>
      <c r="AR544" s="76"/>
      <c r="AV544" s="76"/>
      <c r="AW544" s="78"/>
      <c r="AX544" s="80"/>
      <c r="AY544" s="77"/>
      <c r="AZ544" s="77"/>
      <c r="BA544" s="77"/>
      <c r="BB544" s="77"/>
      <c r="BC544" s="77"/>
      <c r="BD544" s="77"/>
      <c r="BE544" s="77"/>
      <c r="BF544" s="77"/>
      <c r="BG544" s="77"/>
      <c r="BH544" s="77"/>
      <c r="BI544" s="77"/>
      <c r="BJ544" s="77"/>
    </row>
    <row r="545" spans="1:62" ht="14.25" customHeight="1" x14ac:dyDescent="0.45">
      <c r="A545" s="76"/>
      <c r="D545" s="80"/>
      <c r="E545" s="76"/>
      <c r="F545" s="82"/>
      <c r="G545" s="82"/>
      <c r="H545" s="78"/>
      <c r="K545" s="78"/>
      <c r="L545" s="665"/>
      <c r="M545" s="665"/>
      <c r="N545" s="665"/>
      <c r="O545" s="665"/>
      <c r="P545" s="666"/>
      <c r="Q545" s="260"/>
      <c r="R545" s="260"/>
      <c r="S545" s="666"/>
      <c r="T545" s="78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79"/>
      <c r="AI545" s="81"/>
      <c r="AJ545" s="80"/>
      <c r="AK545" s="80"/>
      <c r="AL545" s="80"/>
      <c r="AM545" s="80"/>
      <c r="AN545" s="80"/>
      <c r="AO545" s="80"/>
      <c r="AP545" s="80"/>
      <c r="AQ545" s="76"/>
      <c r="AR545" s="76"/>
      <c r="AV545" s="76"/>
      <c r="AW545" s="78"/>
      <c r="AX545" s="80"/>
      <c r="AY545" s="77"/>
      <c r="AZ545" s="77"/>
      <c r="BA545" s="77"/>
      <c r="BB545" s="77"/>
      <c r="BC545" s="77"/>
      <c r="BD545" s="77"/>
      <c r="BE545" s="77"/>
      <c r="BF545" s="77"/>
      <c r="BG545" s="77"/>
      <c r="BH545" s="77"/>
      <c r="BI545" s="77"/>
      <c r="BJ545" s="77"/>
    </row>
    <row r="546" spans="1:62" ht="14.25" customHeight="1" x14ac:dyDescent="0.45">
      <c r="A546" s="76"/>
      <c r="D546" s="80"/>
      <c r="E546" s="76"/>
      <c r="F546" s="82"/>
      <c r="G546" s="82"/>
      <c r="H546" s="78"/>
      <c r="K546" s="78"/>
      <c r="L546" s="665"/>
      <c r="M546" s="665"/>
      <c r="N546" s="665"/>
      <c r="O546" s="665"/>
      <c r="P546" s="666"/>
      <c r="Q546" s="260"/>
      <c r="R546" s="260"/>
      <c r="S546" s="666"/>
      <c r="T546" s="78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79"/>
      <c r="AI546" s="81"/>
      <c r="AJ546" s="80"/>
      <c r="AK546" s="80"/>
      <c r="AL546" s="80"/>
      <c r="AM546" s="80"/>
      <c r="AN546" s="80"/>
      <c r="AO546" s="80"/>
      <c r="AP546" s="80"/>
      <c r="AQ546" s="76"/>
      <c r="AR546" s="76"/>
      <c r="AV546" s="76"/>
      <c r="AW546" s="78"/>
      <c r="AX546" s="80"/>
      <c r="AY546" s="77"/>
      <c r="AZ546" s="77"/>
      <c r="BA546" s="77"/>
      <c r="BB546" s="77"/>
      <c r="BC546" s="77"/>
      <c r="BD546" s="77"/>
      <c r="BE546" s="77"/>
      <c r="BF546" s="77"/>
      <c r="BG546" s="77"/>
      <c r="BH546" s="77"/>
      <c r="BI546" s="77"/>
      <c r="BJ546" s="77"/>
    </row>
    <row r="547" spans="1:62" ht="14.25" customHeight="1" x14ac:dyDescent="0.45">
      <c r="A547" s="76"/>
      <c r="D547" s="80"/>
      <c r="E547" s="76"/>
      <c r="F547" s="82"/>
      <c r="G547" s="82"/>
      <c r="H547" s="78"/>
      <c r="K547" s="78"/>
      <c r="L547" s="665"/>
      <c r="M547" s="665"/>
      <c r="N547" s="665"/>
      <c r="O547" s="665"/>
      <c r="P547" s="666"/>
      <c r="Q547" s="260"/>
      <c r="R547" s="260"/>
      <c r="S547" s="666"/>
      <c r="T547" s="78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79"/>
      <c r="AI547" s="81"/>
      <c r="AJ547" s="80"/>
      <c r="AK547" s="80"/>
      <c r="AL547" s="80"/>
      <c r="AM547" s="80"/>
      <c r="AN547" s="80"/>
      <c r="AO547" s="80"/>
      <c r="AP547" s="80"/>
      <c r="AQ547" s="76"/>
      <c r="AR547" s="76"/>
      <c r="AV547" s="76"/>
      <c r="AW547" s="78"/>
      <c r="AX547" s="80"/>
      <c r="AY547" s="77"/>
      <c r="AZ547" s="77"/>
      <c r="BA547" s="77"/>
      <c r="BB547" s="77"/>
      <c r="BC547" s="77"/>
      <c r="BD547" s="77"/>
      <c r="BE547" s="77"/>
      <c r="BF547" s="77"/>
      <c r="BG547" s="77"/>
      <c r="BH547" s="77"/>
      <c r="BI547" s="77"/>
      <c r="BJ547" s="77"/>
    </row>
    <row r="548" spans="1:62" ht="14.25" customHeight="1" x14ac:dyDescent="0.45">
      <c r="A548" s="76"/>
      <c r="D548" s="80"/>
      <c r="E548" s="76"/>
      <c r="F548" s="82"/>
      <c r="G548" s="82"/>
      <c r="H548" s="78"/>
      <c r="K548" s="78"/>
      <c r="L548" s="665"/>
      <c r="M548" s="665"/>
      <c r="N548" s="665"/>
      <c r="O548" s="665"/>
      <c r="P548" s="666"/>
      <c r="Q548" s="260"/>
      <c r="R548" s="260"/>
      <c r="S548" s="666"/>
      <c r="T548" s="78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79"/>
      <c r="AI548" s="81"/>
      <c r="AJ548" s="80"/>
      <c r="AK548" s="80"/>
      <c r="AL548" s="80"/>
      <c r="AM548" s="80"/>
      <c r="AN548" s="80"/>
      <c r="AO548" s="80"/>
      <c r="AP548" s="80"/>
      <c r="AQ548" s="76"/>
      <c r="AR548" s="76"/>
      <c r="AV548" s="76"/>
      <c r="AW548" s="78"/>
      <c r="AX548" s="80"/>
      <c r="AY548" s="77"/>
      <c r="AZ548" s="77"/>
      <c r="BA548" s="77"/>
      <c r="BB548" s="77"/>
      <c r="BC548" s="77"/>
      <c r="BD548" s="77"/>
      <c r="BE548" s="77"/>
      <c r="BF548" s="77"/>
      <c r="BG548" s="77"/>
      <c r="BH548" s="77"/>
      <c r="BI548" s="77"/>
      <c r="BJ548" s="77"/>
    </row>
    <row r="549" spans="1:62" ht="14.25" customHeight="1" x14ac:dyDescent="0.45">
      <c r="A549" s="76"/>
      <c r="D549" s="80"/>
      <c r="E549" s="76"/>
      <c r="F549" s="82"/>
      <c r="G549" s="82"/>
      <c r="H549" s="78"/>
      <c r="K549" s="78"/>
      <c r="L549" s="665"/>
      <c r="M549" s="665"/>
      <c r="N549" s="665"/>
      <c r="O549" s="665"/>
      <c r="P549" s="666"/>
      <c r="Q549" s="260"/>
      <c r="R549" s="260"/>
      <c r="S549" s="666"/>
      <c r="T549" s="78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79"/>
      <c r="AI549" s="81"/>
      <c r="AJ549" s="80"/>
      <c r="AK549" s="80"/>
      <c r="AL549" s="80"/>
      <c r="AM549" s="80"/>
      <c r="AN549" s="80"/>
      <c r="AO549" s="80"/>
      <c r="AP549" s="80"/>
      <c r="AQ549" s="76"/>
      <c r="AR549" s="76"/>
      <c r="AV549" s="76"/>
      <c r="AW549" s="78"/>
      <c r="AX549" s="80"/>
      <c r="AY549" s="77"/>
      <c r="AZ549" s="77"/>
      <c r="BA549" s="77"/>
      <c r="BB549" s="77"/>
      <c r="BC549" s="77"/>
      <c r="BD549" s="77"/>
      <c r="BE549" s="77"/>
      <c r="BF549" s="77"/>
      <c r="BG549" s="77"/>
      <c r="BH549" s="77"/>
      <c r="BI549" s="77"/>
      <c r="BJ549" s="77"/>
    </row>
    <row r="550" spans="1:62" ht="14.25" customHeight="1" x14ac:dyDescent="0.45">
      <c r="A550" s="76"/>
      <c r="D550" s="80"/>
      <c r="E550" s="76"/>
      <c r="F550" s="82"/>
      <c r="G550" s="82"/>
      <c r="H550" s="78"/>
      <c r="K550" s="78"/>
      <c r="L550" s="665"/>
      <c r="M550" s="665"/>
      <c r="N550" s="665"/>
      <c r="O550" s="665"/>
      <c r="P550" s="666"/>
      <c r="Q550" s="260"/>
      <c r="R550" s="260"/>
      <c r="S550" s="666"/>
      <c r="T550" s="78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79"/>
      <c r="AI550" s="81"/>
      <c r="AJ550" s="80"/>
      <c r="AK550" s="80"/>
      <c r="AL550" s="80"/>
      <c r="AM550" s="80"/>
      <c r="AN550" s="80"/>
      <c r="AO550" s="80"/>
      <c r="AP550" s="80"/>
      <c r="AQ550" s="76"/>
      <c r="AR550" s="76"/>
      <c r="AV550" s="76"/>
      <c r="AW550" s="78"/>
      <c r="AX550" s="80"/>
      <c r="AY550" s="77"/>
      <c r="AZ550" s="77"/>
      <c r="BA550" s="77"/>
      <c r="BB550" s="77"/>
      <c r="BC550" s="77"/>
      <c r="BD550" s="77"/>
      <c r="BE550" s="77"/>
      <c r="BF550" s="77"/>
      <c r="BG550" s="77"/>
      <c r="BH550" s="77"/>
      <c r="BI550" s="77"/>
      <c r="BJ550" s="77"/>
    </row>
    <row r="551" spans="1:62" ht="14.25" customHeight="1" x14ac:dyDescent="0.45">
      <c r="A551" s="76"/>
      <c r="D551" s="80"/>
      <c r="E551" s="76"/>
      <c r="F551" s="82"/>
      <c r="G551" s="82"/>
      <c r="H551" s="78"/>
      <c r="K551" s="78"/>
      <c r="L551" s="665"/>
      <c r="M551" s="665"/>
      <c r="N551" s="665"/>
      <c r="O551" s="665"/>
      <c r="P551" s="666"/>
      <c r="Q551" s="260"/>
      <c r="R551" s="260"/>
      <c r="S551" s="666"/>
      <c r="T551" s="78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79"/>
      <c r="AI551" s="81"/>
      <c r="AJ551" s="80"/>
      <c r="AK551" s="80"/>
      <c r="AL551" s="80"/>
      <c r="AM551" s="80"/>
      <c r="AN551" s="80"/>
      <c r="AO551" s="80"/>
      <c r="AP551" s="80"/>
      <c r="AQ551" s="76"/>
      <c r="AR551" s="76"/>
      <c r="AV551" s="76"/>
      <c r="AW551" s="78"/>
      <c r="AX551" s="80"/>
      <c r="AY551" s="77"/>
      <c r="AZ551" s="77"/>
      <c r="BA551" s="77"/>
      <c r="BB551" s="77"/>
      <c r="BC551" s="77"/>
      <c r="BD551" s="77"/>
      <c r="BE551" s="77"/>
      <c r="BF551" s="77"/>
      <c r="BG551" s="77"/>
      <c r="BH551" s="77"/>
      <c r="BI551" s="77"/>
      <c r="BJ551" s="77"/>
    </row>
    <row r="552" spans="1:62" ht="14.25" customHeight="1" x14ac:dyDescent="0.45">
      <c r="A552" s="76"/>
      <c r="D552" s="80"/>
      <c r="E552" s="76"/>
      <c r="F552" s="82"/>
      <c r="G552" s="82"/>
      <c r="H552" s="78"/>
      <c r="K552" s="78"/>
      <c r="L552" s="665"/>
      <c r="M552" s="665"/>
      <c r="N552" s="665"/>
      <c r="O552" s="665"/>
      <c r="P552" s="666"/>
      <c r="Q552" s="260"/>
      <c r="R552" s="260"/>
      <c r="S552" s="666"/>
      <c r="T552" s="78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79"/>
      <c r="AI552" s="81"/>
      <c r="AJ552" s="80"/>
      <c r="AK552" s="80"/>
      <c r="AL552" s="80"/>
      <c r="AM552" s="80"/>
      <c r="AN552" s="80"/>
      <c r="AO552" s="80"/>
      <c r="AP552" s="80"/>
      <c r="AQ552" s="76"/>
      <c r="AR552" s="76"/>
      <c r="AV552" s="76"/>
      <c r="AW552" s="78"/>
      <c r="AX552" s="80"/>
      <c r="AY552" s="77"/>
      <c r="AZ552" s="77"/>
      <c r="BA552" s="77"/>
      <c r="BB552" s="77"/>
      <c r="BC552" s="77"/>
      <c r="BD552" s="77"/>
      <c r="BE552" s="77"/>
      <c r="BF552" s="77"/>
      <c r="BG552" s="77"/>
      <c r="BH552" s="77"/>
      <c r="BI552" s="77"/>
      <c r="BJ552" s="77"/>
    </row>
    <row r="553" spans="1:62" ht="14.25" customHeight="1" x14ac:dyDescent="0.45">
      <c r="A553" s="76"/>
      <c r="D553" s="80"/>
      <c r="E553" s="76"/>
      <c r="F553" s="82"/>
      <c r="G553" s="82"/>
      <c r="H553" s="78"/>
      <c r="K553" s="78"/>
      <c r="L553" s="665"/>
      <c r="M553" s="665"/>
      <c r="N553" s="665"/>
      <c r="O553" s="665"/>
      <c r="P553" s="666"/>
      <c r="Q553" s="260"/>
      <c r="R553" s="260"/>
      <c r="S553" s="666"/>
      <c r="T553" s="78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79"/>
      <c r="AI553" s="81"/>
      <c r="AJ553" s="80"/>
      <c r="AK553" s="80"/>
      <c r="AL553" s="80"/>
      <c r="AM553" s="80"/>
      <c r="AN553" s="80"/>
      <c r="AO553" s="80"/>
      <c r="AP553" s="80"/>
      <c r="AQ553" s="76"/>
      <c r="AR553" s="76"/>
      <c r="AV553" s="76"/>
      <c r="AW553" s="78"/>
      <c r="AX553" s="80"/>
      <c r="AY553" s="77"/>
      <c r="AZ553" s="77"/>
      <c r="BA553" s="77"/>
      <c r="BB553" s="77"/>
      <c r="BC553" s="77"/>
      <c r="BD553" s="77"/>
      <c r="BE553" s="77"/>
      <c r="BF553" s="77"/>
      <c r="BG553" s="77"/>
      <c r="BH553" s="77"/>
      <c r="BI553" s="77"/>
      <c r="BJ553" s="77"/>
    </row>
    <row r="554" spans="1:62" ht="14.25" customHeight="1" x14ac:dyDescent="0.45">
      <c r="A554" s="76"/>
      <c r="D554" s="80"/>
      <c r="E554" s="76"/>
      <c r="F554" s="82"/>
      <c r="G554" s="82"/>
      <c r="H554" s="78"/>
      <c r="K554" s="78"/>
      <c r="L554" s="665"/>
      <c r="M554" s="665"/>
      <c r="N554" s="665"/>
      <c r="O554" s="665"/>
      <c r="P554" s="666"/>
      <c r="Q554" s="260"/>
      <c r="R554" s="260"/>
      <c r="S554" s="666"/>
      <c r="T554" s="78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79"/>
      <c r="AI554" s="81"/>
      <c r="AJ554" s="80"/>
      <c r="AK554" s="80"/>
      <c r="AL554" s="80"/>
      <c r="AM554" s="80"/>
      <c r="AN554" s="80"/>
      <c r="AO554" s="80"/>
      <c r="AP554" s="80"/>
      <c r="AQ554" s="76"/>
      <c r="AR554" s="76"/>
      <c r="AV554" s="76"/>
      <c r="AW554" s="78"/>
      <c r="AX554" s="80"/>
      <c r="AY554" s="77"/>
      <c r="AZ554" s="77"/>
      <c r="BA554" s="77"/>
      <c r="BB554" s="77"/>
      <c r="BC554" s="77"/>
      <c r="BD554" s="77"/>
      <c r="BE554" s="77"/>
      <c r="BF554" s="77"/>
      <c r="BG554" s="77"/>
      <c r="BH554" s="77"/>
      <c r="BI554" s="77"/>
      <c r="BJ554" s="77"/>
    </row>
    <row r="555" spans="1:62" ht="14.25" customHeight="1" x14ac:dyDescent="0.45">
      <c r="A555" s="76"/>
      <c r="D555" s="80"/>
      <c r="E555" s="76"/>
      <c r="F555" s="82"/>
      <c r="G555" s="82"/>
      <c r="H555" s="78"/>
      <c r="K555" s="78"/>
      <c r="L555" s="665"/>
      <c r="M555" s="665"/>
      <c r="N555" s="665"/>
      <c r="O555" s="665"/>
      <c r="P555" s="666"/>
      <c r="Q555" s="260"/>
      <c r="R555" s="260"/>
      <c r="S555" s="666"/>
      <c r="T555" s="78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79"/>
      <c r="AI555" s="81"/>
      <c r="AJ555" s="80"/>
      <c r="AK555" s="80"/>
      <c r="AL555" s="80"/>
      <c r="AM555" s="80"/>
      <c r="AN555" s="80"/>
      <c r="AO555" s="80"/>
      <c r="AP555" s="80"/>
      <c r="AQ555" s="76"/>
      <c r="AR555" s="76"/>
      <c r="AV555" s="76"/>
      <c r="AW555" s="78"/>
      <c r="AX555" s="80"/>
      <c r="AY555" s="77"/>
      <c r="AZ555" s="77"/>
      <c r="BA555" s="77"/>
      <c r="BB555" s="77"/>
      <c r="BC555" s="77"/>
      <c r="BD555" s="77"/>
      <c r="BE555" s="77"/>
      <c r="BF555" s="77"/>
      <c r="BG555" s="77"/>
      <c r="BH555" s="77"/>
      <c r="BI555" s="77"/>
      <c r="BJ555" s="77"/>
    </row>
    <row r="556" spans="1:62" ht="14.25" customHeight="1" x14ac:dyDescent="0.45">
      <c r="A556" s="76"/>
      <c r="D556" s="80"/>
      <c r="E556" s="76"/>
      <c r="F556" s="82"/>
      <c r="G556" s="82"/>
      <c r="H556" s="78"/>
      <c r="K556" s="78"/>
      <c r="L556" s="665"/>
      <c r="M556" s="665"/>
      <c r="N556" s="665"/>
      <c r="O556" s="665"/>
      <c r="P556" s="666"/>
      <c r="Q556" s="260"/>
      <c r="R556" s="260"/>
      <c r="S556" s="666"/>
      <c r="T556" s="78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79"/>
      <c r="AI556" s="81"/>
      <c r="AJ556" s="80"/>
      <c r="AK556" s="80"/>
      <c r="AL556" s="80"/>
      <c r="AM556" s="80"/>
      <c r="AN556" s="80"/>
      <c r="AO556" s="80"/>
      <c r="AP556" s="80"/>
      <c r="AQ556" s="76"/>
      <c r="AR556" s="76"/>
      <c r="AV556" s="76"/>
      <c r="AW556" s="78"/>
      <c r="AX556" s="80"/>
      <c r="AY556" s="77"/>
      <c r="AZ556" s="77"/>
      <c r="BA556" s="77"/>
      <c r="BB556" s="77"/>
      <c r="BC556" s="77"/>
      <c r="BD556" s="77"/>
      <c r="BE556" s="77"/>
      <c r="BF556" s="77"/>
      <c r="BG556" s="77"/>
      <c r="BH556" s="77"/>
      <c r="BI556" s="77"/>
      <c r="BJ556" s="77"/>
    </row>
    <row r="557" spans="1:62" ht="14.25" customHeight="1" x14ac:dyDescent="0.45">
      <c r="A557" s="76"/>
      <c r="D557" s="80"/>
      <c r="E557" s="76"/>
      <c r="F557" s="82"/>
      <c r="G557" s="82"/>
      <c r="H557" s="78"/>
      <c r="K557" s="78"/>
      <c r="L557" s="665"/>
      <c r="M557" s="665"/>
      <c r="N557" s="665"/>
      <c r="O557" s="665"/>
      <c r="P557" s="666"/>
      <c r="Q557" s="260"/>
      <c r="R557" s="260"/>
      <c r="S557" s="666"/>
      <c r="T557" s="78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79"/>
      <c r="AI557" s="81"/>
      <c r="AJ557" s="80"/>
      <c r="AK557" s="80"/>
      <c r="AL557" s="80"/>
      <c r="AM557" s="80"/>
      <c r="AN557" s="80"/>
      <c r="AO557" s="80"/>
      <c r="AP557" s="80"/>
      <c r="AQ557" s="76"/>
      <c r="AR557" s="76"/>
      <c r="AV557" s="76"/>
      <c r="AW557" s="78"/>
      <c r="AX557" s="80"/>
      <c r="AY557" s="77"/>
      <c r="AZ557" s="77"/>
      <c r="BA557" s="77"/>
      <c r="BB557" s="77"/>
      <c r="BC557" s="77"/>
      <c r="BD557" s="77"/>
      <c r="BE557" s="77"/>
      <c r="BF557" s="77"/>
      <c r="BG557" s="77"/>
      <c r="BH557" s="77"/>
      <c r="BI557" s="77"/>
      <c r="BJ557" s="77"/>
    </row>
    <row r="558" spans="1:62" ht="14.25" customHeight="1" x14ac:dyDescent="0.45">
      <c r="A558" s="76"/>
      <c r="D558" s="80"/>
      <c r="E558" s="76"/>
      <c r="F558" s="82"/>
      <c r="G558" s="82"/>
      <c r="H558" s="78"/>
      <c r="K558" s="78"/>
      <c r="L558" s="665"/>
      <c r="M558" s="665"/>
      <c r="N558" s="665"/>
      <c r="O558" s="665"/>
      <c r="P558" s="666"/>
      <c r="Q558" s="260"/>
      <c r="R558" s="260"/>
      <c r="S558" s="666"/>
      <c r="T558" s="78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79"/>
      <c r="AI558" s="81"/>
      <c r="AJ558" s="80"/>
      <c r="AK558" s="80"/>
      <c r="AL558" s="80"/>
      <c r="AM558" s="80"/>
      <c r="AN558" s="80"/>
      <c r="AO558" s="80"/>
      <c r="AP558" s="80"/>
      <c r="AQ558" s="76"/>
      <c r="AR558" s="76"/>
      <c r="AV558" s="76"/>
      <c r="AW558" s="78"/>
      <c r="AX558" s="80"/>
      <c r="AY558" s="77"/>
      <c r="AZ558" s="77"/>
      <c r="BA558" s="77"/>
      <c r="BB558" s="77"/>
      <c r="BC558" s="77"/>
      <c r="BD558" s="77"/>
      <c r="BE558" s="77"/>
      <c r="BF558" s="77"/>
      <c r="BG558" s="77"/>
      <c r="BH558" s="77"/>
      <c r="BI558" s="77"/>
      <c r="BJ558" s="77"/>
    </row>
    <row r="559" spans="1:62" ht="14.25" customHeight="1" x14ac:dyDescent="0.45">
      <c r="A559" s="76"/>
      <c r="D559" s="80"/>
      <c r="E559" s="76"/>
      <c r="F559" s="82"/>
      <c r="G559" s="82"/>
      <c r="H559" s="78"/>
      <c r="K559" s="78"/>
      <c r="L559" s="665"/>
      <c r="M559" s="665"/>
      <c r="N559" s="665"/>
      <c r="O559" s="665"/>
      <c r="P559" s="666"/>
      <c r="Q559" s="260"/>
      <c r="R559" s="260"/>
      <c r="S559" s="666"/>
      <c r="T559" s="78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79"/>
      <c r="AI559" s="81"/>
      <c r="AJ559" s="80"/>
      <c r="AK559" s="80"/>
      <c r="AL559" s="80"/>
      <c r="AM559" s="80"/>
      <c r="AN559" s="80"/>
      <c r="AO559" s="80"/>
      <c r="AP559" s="80"/>
      <c r="AQ559" s="76"/>
      <c r="AR559" s="76"/>
      <c r="AV559" s="76"/>
      <c r="AW559" s="78"/>
      <c r="AX559" s="80"/>
      <c r="AY559" s="77"/>
      <c r="AZ559" s="77"/>
      <c r="BA559" s="77"/>
      <c r="BB559" s="77"/>
      <c r="BC559" s="77"/>
      <c r="BD559" s="77"/>
      <c r="BE559" s="77"/>
      <c r="BF559" s="77"/>
      <c r="BG559" s="77"/>
      <c r="BH559" s="77"/>
      <c r="BI559" s="77"/>
      <c r="BJ559" s="77"/>
    </row>
    <row r="560" spans="1:62" ht="14.25" customHeight="1" x14ac:dyDescent="0.45">
      <c r="A560" s="76"/>
      <c r="D560" s="80"/>
      <c r="E560" s="76"/>
      <c r="F560" s="82"/>
      <c r="G560" s="82"/>
      <c r="H560" s="78"/>
      <c r="K560" s="78"/>
      <c r="L560" s="665"/>
      <c r="M560" s="665"/>
      <c r="N560" s="665"/>
      <c r="O560" s="665"/>
      <c r="P560" s="666"/>
      <c r="Q560" s="260"/>
      <c r="R560" s="260"/>
      <c r="S560" s="666"/>
      <c r="T560" s="78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79"/>
      <c r="AI560" s="81"/>
      <c r="AJ560" s="80"/>
      <c r="AK560" s="80"/>
      <c r="AL560" s="80"/>
      <c r="AM560" s="80"/>
      <c r="AN560" s="80"/>
      <c r="AO560" s="80"/>
      <c r="AP560" s="80"/>
      <c r="AQ560" s="76"/>
      <c r="AR560" s="76"/>
      <c r="AV560" s="76"/>
      <c r="AW560" s="78"/>
      <c r="AX560" s="80"/>
      <c r="AY560" s="77"/>
      <c r="AZ560" s="77"/>
      <c r="BA560" s="77"/>
      <c r="BB560" s="77"/>
      <c r="BC560" s="77"/>
      <c r="BD560" s="77"/>
      <c r="BE560" s="77"/>
      <c r="BF560" s="77"/>
      <c r="BG560" s="77"/>
      <c r="BH560" s="77"/>
      <c r="BI560" s="77"/>
      <c r="BJ560" s="77"/>
    </row>
    <row r="561" spans="1:62" ht="14.25" customHeight="1" x14ac:dyDescent="0.45">
      <c r="A561" s="76"/>
      <c r="D561" s="80"/>
      <c r="E561" s="76"/>
      <c r="F561" s="82"/>
      <c r="G561" s="82"/>
      <c r="H561" s="78"/>
      <c r="K561" s="78"/>
      <c r="L561" s="665"/>
      <c r="M561" s="665"/>
      <c r="N561" s="665"/>
      <c r="O561" s="665"/>
      <c r="P561" s="666"/>
      <c r="Q561" s="260"/>
      <c r="R561" s="260"/>
      <c r="S561" s="666"/>
      <c r="T561" s="78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79"/>
      <c r="AI561" s="81"/>
      <c r="AJ561" s="80"/>
      <c r="AK561" s="80"/>
      <c r="AL561" s="80"/>
      <c r="AM561" s="80"/>
      <c r="AN561" s="80"/>
      <c r="AO561" s="80"/>
      <c r="AP561" s="80"/>
      <c r="AQ561" s="76"/>
      <c r="AR561" s="76"/>
      <c r="AV561" s="76"/>
      <c r="AW561" s="78"/>
      <c r="AX561" s="80"/>
      <c r="AY561" s="77"/>
      <c r="AZ561" s="77"/>
      <c r="BA561" s="77"/>
      <c r="BB561" s="77"/>
      <c r="BC561" s="77"/>
      <c r="BD561" s="77"/>
      <c r="BE561" s="77"/>
      <c r="BF561" s="77"/>
      <c r="BG561" s="77"/>
      <c r="BH561" s="77"/>
      <c r="BI561" s="77"/>
      <c r="BJ561" s="77"/>
    </row>
    <row r="562" spans="1:62" ht="14.25" customHeight="1" x14ac:dyDescent="0.45">
      <c r="A562" s="76"/>
      <c r="D562" s="80"/>
      <c r="E562" s="76"/>
      <c r="F562" s="82"/>
      <c r="G562" s="82"/>
      <c r="H562" s="78"/>
      <c r="K562" s="78"/>
      <c r="L562" s="665"/>
      <c r="M562" s="665"/>
      <c r="N562" s="665"/>
      <c r="O562" s="665"/>
      <c r="P562" s="666"/>
      <c r="Q562" s="260"/>
      <c r="R562" s="260"/>
      <c r="S562" s="666"/>
      <c r="T562" s="78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79"/>
      <c r="AI562" s="81"/>
      <c r="AJ562" s="80"/>
      <c r="AK562" s="80"/>
      <c r="AL562" s="80"/>
      <c r="AM562" s="80"/>
      <c r="AN562" s="80"/>
      <c r="AO562" s="80"/>
      <c r="AP562" s="80"/>
      <c r="AQ562" s="76"/>
      <c r="AR562" s="76"/>
      <c r="AV562" s="76"/>
      <c r="AW562" s="78"/>
      <c r="AX562" s="80"/>
      <c r="AY562" s="77"/>
      <c r="AZ562" s="77"/>
      <c r="BA562" s="77"/>
      <c r="BB562" s="77"/>
      <c r="BC562" s="77"/>
      <c r="BD562" s="77"/>
      <c r="BE562" s="77"/>
      <c r="BF562" s="77"/>
      <c r="BG562" s="77"/>
      <c r="BH562" s="77"/>
      <c r="BI562" s="77"/>
      <c r="BJ562" s="77"/>
    </row>
    <row r="563" spans="1:62" ht="14.25" customHeight="1" x14ac:dyDescent="0.45">
      <c r="A563" s="76"/>
      <c r="D563" s="80"/>
      <c r="E563" s="76"/>
      <c r="F563" s="82"/>
      <c r="G563" s="82"/>
      <c r="H563" s="78"/>
      <c r="K563" s="78"/>
      <c r="L563" s="665"/>
      <c r="M563" s="665"/>
      <c r="N563" s="665"/>
      <c r="O563" s="665"/>
      <c r="P563" s="666"/>
      <c r="Q563" s="260"/>
      <c r="R563" s="260"/>
      <c r="S563" s="666"/>
      <c r="T563" s="78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79"/>
      <c r="AI563" s="81"/>
      <c r="AJ563" s="80"/>
      <c r="AK563" s="80"/>
      <c r="AL563" s="80"/>
      <c r="AM563" s="80"/>
      <c r="AN563" s="80"/>
      <c r="AO563" s="80"/>
      <c r="AP563" s="80"/>
      <c r="AQ563" s="76"/>
      <c r="AR563" s="76"/>
      <c r="AV563" s="76"/>
      <c r="AW563" s="78"/>
      <c r="AX563" s="80"/>
      <c r="AY563" s="77"/>
      <c r="AZ563" s="77"/>
      <c r="BA563" s="77"/>
      <c r="BB563" s="77"/>
      <c r="BC563" s="77"/>
      <c r="BD563" s="77"/>
      <c r="BE563" s="77"/>
      <c r="BF563" s="77"/>
      <c r="BG563" s="77"/>
      <c r="BH563" s="77"/>
      <c r="BI563" s="77"/>
      <c r="BJ563" s="77"/>
    </row>
    <row r="564" spans="1:62" ht="14.25" customHeight="1" x14ac:dyDescent="0.45">
      <c r="A564" s="76"/>
      <c r="D564" s="80"/>
      <c r="E564" s="76"/>
      <c r="F564" s="82"/>
      <c r="G564" s="82"/>
      <c r="H564" s="78"/>
      <c r="K564" s="78"/>
      <c r="L564" s="665"/>
      <c r="M564" s="665"/>
      <c r="N564" s="665"/>
      <c r="O564" s="665"/>
      <c r="P564" s="666"/>
      <c r="Q564" s="260"/>
      <c r="R564" s="260"/>
      <c r="S564" s="666"/>
      <c r="T564" s="78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79"/>
      <c r="AI564" s="81"/>
      <c r="AJ564" s="80"/>
      <c r="AK564" s="80"/>
      <c r="AL564" s="80"/>
      <c r="AM564" s="80"/>
      <c r="AN564" s="80"/>
      <c r="AO564" s="80"/>
      <c r="AP564" s="80"/>
      <c r="AQ564" s="76"/>
      <c r="AR564" s="76"/>
      <c r="AV564" s="76"/>
      <c r="AW564" s="78"/>
      <c r="AX564" s="80"/>
      <c r="AY564" s="77"/>
      <c r="AZ564" s="77"/>
      <c r="BA564" s="77"/>
      <c r="BB564" s="77"/>
      <c r="BC564" s="77"/>
      <c r="BD564" s="77"/>
      <c r="BE564" s="77"/>
      <c r="BF564" s="77"/>
      <c r="BG564" s="77"/>
      <c r="BH564" s="77"/>
      <c r="BI564" s="77"/>
      <c r="BJ564" s="77"/>
    </row>
    <row r="565" spans="1:62" ht="14.25" customHeight="1" x14ac:dyDescent="0.45">
      <c r="A565" s="76"/>
      <c r="D565" s="80"/>
      <c r="E565" s="76"/>
      <c r="F565" s="82"/>
      <c r="G565" s="82"/>
      <c r="H565" s="78"/>
      <c r="K565" s="78"/>
      <c r="L565" s="665"/>
      <c r="M565" s="665"/>
      <c r="N565" s="665"/>
      <c r="O565" s="665"/>
      <c r="P565" s="666"/>
      <c r="Q565" s="260"/>
      <c r="R565" s="260"/>
      <c r="S565" s="666"/>
      <c r="T565" s="78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79"/>
      <c r="AI565" s="81"/>
      <c r="AJ565" s="80"/>
      <c r="AK565" s="80"/>
      <c r="AL565" s="80"/>
      <c r="AM565" s="80"/>
      <c r="AN565" s="80"/>
      <c r="AO565" s="80"/>
      <c r="AP565" s="80"/>
      <c r="AQ565" s="76"/>
      <c r="AR565" s="76"/>
      <c r="AV565" s="76"/>
      <c r="AW565" s="78"/>
      <c r="AX565" s="80"/>
      <c r="AY565" s="77"/>
      <c r="AZ565" s="77"/>
      <c r="BA565" s="77"/>
      <c r="BB565" s="77"/>
      <c r="BC565" s="77"/>
      <c r="BD565" s="77"/>
      <c r="BE565" s="77"/>
      <c r="BF565" s="77"/>
      <c r="BG565" s="77"/>
      <c r="BH565" s="77"/>
      <c r="BI565" s="77"/>
      <c r="BJ565" s="77"/>
    </row>
    <row r="566" spans="1:62" ht="14.25" customHeight="1" x14ac:dyDescent="0.45">
      <c r="A566" s="76"/>
      <c r="D566" s="80"/>
      <c r="E566" s="76"/>
      <c r="F566" s="82"/>
      <c r="G566" s="82"/>
      <c r="H566" s="78"/>
      <c r="K566" s="78"/>
      <c r="L566" s="665"/>
      <c r="M566" s="665"/>
      <c r="N566" s="665"/>
      <c r="O566" s="665"/>
      <c r="P566" s="666"/>
      <c r="Q566" s="260"/>
      <c r="R566" s="260"/>
      <c r="S566" s="666"/>
      <c r="T566" s="78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79"/>
      <c r="AI566" s="81"/>
      <c r="AJ566" s="80"/>
      <c r="AK566" s="80"/>
      <c r="AL566" s="80"/>
      <c r="AM566" s="80"/>
      <c r="AN566" s="80"/>
      <c r="AO566" s="80"/>
      <c r="AP566" s="80"/>
      <c r="AQ566" s="76"/>
      <c r="AR566" s="76"/>
      <c r="AV566" s="76"/>
      <c r="AW566" s="78"/>
      <c r="AX566" s="80"/>
      <c r="AY566" s="77"/>
      <c r="AZ566" s="77"/>
      <c r="BA566" s="77"/>
      <c r="BB566" s="77"/>
      <c r="BC566" s="77"/>
      <c r="BD566" s="77"/>
      <c r="BE566" s="77"/>
      <c r="BF566" s="77"/>
      <c r="BG566" s="77"/>
      <c r="BH566" s="77"/>
      <c r="BI566" s="77"/>
      <c r="BJ566" s="77"/>
    </row>
    <row r="567" spans="1:62" ht="14.25" customHeight="1" x14ac:dyDescent="0.45">
      <c r="A567" s="76"/>
      <c r="D567" s="80"/>
      <c r="E567" s="76"/>
      <c r="F567" s="82"/>
      <c r="G567" s="82"/>
      <c r="H567" s="78"/>
      <c r="K567" s="78"/>
      <c r="L567" s="665"/>
      <c r="M567" s="665"/>
      <c r="N567" s="665"/>
      <c r="O567" s="665"/>
      <c r="P567" s="666"/>
      <c r="Q567" s="260"/>
      <c r="R567" s="260"/>
      <c r="S567" s="666"/>
      <c r="T567" s="78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79"/>
      <c r="AI567" s="81"/>
      <c r="AJ567" s="80"/>
      <c r="AK567" s="80"/>
      <c r="AL567" s="80"/>
      <c r="AM567" s="80"/>
      <c r="AN567" s="80"/>
      <c r="AO567" s="80"/>
      <c r="AP567" s="80"/>
      <c r="AQ567" s="76"/>
      <c r="AR567" s="76"/>
      <c r="AV567" s="76"/>
      <c r="AW567" s="78"/>
      <c r="AX567" s="80"/>
      <c r="AY567" s="77"/>
      <c r="AZ567" s="77"/>
      <c r="BA567" s="77"/>
      <c r="BB567" s="77"/>
      <c r="BC567" s="77"/>
      <c r="BD567" s="77"/>
      <c r="BE567" s="77"/>
      <c r="BF567" s="77"/>
      <c r="BG567" s="77"/>
      <c r="BH567" s="77"/>
      <c r="BI567" s="77"/>
      <c r="BJ567" s="77"/>
    </row>
    <row r="568" spans="1:62" ht="14.25" customHeight="1" x14ac:dyDescent="0.45">
      <c r="A568" s="76"/>
      <c r="D568" s="80"/>
      <c r="E568" s="76"/>
      <c r="F568" s="82"/>
      <c r="G568" s="82"/>
      <c r="H568" s="78"/>
      <c r="K568" s="78"/>
      <c r="L568" s="665"/>
      <c r="M568" s="665"/>
      <c r="N568" s="665"/>
      <c r="O568" s="665"/>
      <c r="P568" s="666"/>
      <c r="Q568" s="260"/>
      <c r="R568" s="260"/>
      <c r="S568" s="666"/>
      <c r="T568" s="78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79"/>
      <c r="AI568" s="81"/>
      <c r="AJ568" s="80"/>
      <c r="AK568" s="80"/>
      <c r="AL568" s="80"/>
      <c r="AM568" s="80"/>
      <c r="AN568" s="80"/>
      <c r="AO568" s="80"/>
      <c r="AP568" s="80"/>
      <c r="AQ568" s="76"/>
      <c r="AR568" s="76"/>
      <c r="AV568" s="76"/>
      <c r="AW568" s="78"/>
      <c r="AX568" s="80"/>
      <c r="AY568" s="77"/>
      <c r="AZ568" s="77"/>
      <c r="BA568" s="77"/>
      <c r="BB568" s="77"/>
      <c r="BC568" s="77"/>
      <c r="BD568" s="77"/>
      <c r="BE568" s="77"/>
      <c r="BF568" s="77"/>
      <c r="BG568" s="77"/>
      <c r="BH568" s="77"/>
      <c r="BI568" s="77"/>
      <c r="BJ568" s="77"/>
    </row>
    <row r="569" spans="1:62" ht="14.25" customHeight="1" x14ac:dyDescent="0.45">
      <c r="A569" s="76"/>
      <c r="D569" s="80"/>
      <c r="E569" s="76"/>
      <c r="F569" s="82"/>
      <c r="G569" s="82"/>
      <c r="H569" s="78"/>
      <c r="K569" s="78"/>
      <c r="L569" s="665"/>
      <c r="M569" s="665"/>
      <c r="N569" s="665"/>
      <c r="O569" s="665"/>
      <c r="P569" s="666"/>
      <c r="Q569" s="260"/>
      <c r="R569" s="260"/>
      <c r="S569" s="666"/>
      <c r="T569" s="78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79"/>
      <c r="AI569" s="81"/>
      <c r="AJ569" s="80"/>
      <c r="AK569" s="80"/>
      <c r="AL569" s="80"/>
      <c r="AM569" s="80"/>
      <c r="AN569" s="80"/>
      <c r="AO569" s="80"/>
      <c r="AP569" s="80"/>
      <c r="AQ569" s="76"/>
      <c r="AR569" s="76"/>
      <c r="AV569" s="76"/>
      <c r="AW569" s="78"/>
      <c r="AX569" s="80"/>
      <c r="AY569" s="77"/>
      <c r="AZ569" s="77"/>
      <c r="BA569" s="77"/>
      <c r="BB569" s="77"/>
      <c r="BC569" s="77"/>
      <c r="BD569" s="77"/>
      <c r="BE569" s="77"/>
      <c r="BF569" s="77"/>
      <c r="BG569" s="77"/>
      <c r="BH569" s="77"/>
      <c r="BI569" s="77"/>
      <c r="BJ569" s="77"/>
    </row>
    <row r="570" spans="1:62" ht="14.25" customHeight="1" x14ac:dyDescent="0.45">
      <c r="A570" s="76"/>
      <c r="D570" s="80"/>
      <c r="E570" s="76"/>
      <c r="F570" s="82"/>
      <c r="G570" s="82"/>
      <c r="H570" s="78"/>
      <c r="K570" s="78"/>
      <c r="L570" s="665"/>
      <c r="M570" s="665"/>
      <c r="N570" s="665"/>
      <c r="O570" s="665"/>
      <c r="P570" s="666"/>
      <c r="Q570" s="260"/>
      <c r="R570" s="260"/>
      <c r="S570" s="666"/>
      <c r="T570" s="78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79"/>
      <c r="AI570" s="81"/>
      <c r="AJ570" s="80"/>
      <c r="AK570" s="80"/>
      <c r="AL570" s="80"/>
      <c r="AM570" s="80"/>
      <c r="AN570" s="80"/>
      <c r="AO570" s="80"/>
      <c r="AP570" s="80"/>
      <c r="AQ570" s="76"/>
      <c r="AR570" s="76"/>
      <c r="AV570" s="76"/>
      <c r="AW570" s="78"/>
      <c r="AX570" s="80"/>
      <c r="AY570" s="77"/>
      <c r="AZ570" s="77"/>
      <c r="BA570" s="77"/>
      <c r="BB570" s="77"/>
      <c r="BC570" s="77"/>
      <c r="BD570" s="77"/>
      <c r="BE570" s="77"/>
      <c r="BF570" s="77"/>
      <c r="BG570" s="77"/>
      <c r="BH570" s="77"/>
      <c r="BI570" s="77"/>
      <c r="BJ570" s="77"/>
    </row>
    <row r="571" spans="1:62" ht="14.25" customHeight="1" x14ac:dyDescent="0.45">
      <c r="A571" s="76"/>
      <c r="D571" s="80"/>
      <c r="E571" s="76"/>
      <c r="F571" s="82"/>
      <c r="G571" s="82"/>
      <c r="H571" s="78"/>
      <c r="K571" s="78"/>
      <c r="L571" s="665"/>
      <c r="M571" s="665"/>
      <c r="N571" s="665"/>
      <c r="O571" s="665"/>
      <c r="P571" s="666"/>
      <c r="Q571" s="260"/>
      <c r="R571" s="260"/>
      <c r="S571" s="666"/>
      <c r="T571" s="78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79"/>
      <c r="AI571" s="81"/>
      <c r="AJ571" s="80"/>
      <c r="AK571" s="80"/>
      <c r="AL571" s="80"/>
      <c r="AM571" s="80"/>
      <c r="AN571" s="80"/>
      <c r="AO571" s="80"/>
      <c r="AP571" s="80"/>
      <c r="AQ571" s="76"/>
      <c r="AR571" s="76"/>
      <c r="AV571" s="76"/>
      <c r="AW571" s="78"/>
      <c r="AX571" s="80"/>
      <c r="AY571" s="77"/>
      <c r="AZ571" s="77"/>
      <c r="BA571" s="77"/>
      <c r="BB571" s="77"/>
      <c r="BC571" s="77"/>
      <c r="BD571" s="77"/>
      <c r="BE571" s="77"/>
      <c r="BF571" s="77"/>
      <c r="BG571" s="77"/>
      <c r="BH571" s="77"/>
      <c r="BI571" s="77"/>
      <c r="BJ571" s="77"/>
    </row>
    <row r="572" spans="1:62" ht="14.25" customHeight="1" x14ac:dyDescent="0.45">
      <c r="A572" s="76"/>
      <c r="D572" s="80"/>
      <c r="E572" s="76"/>
      <c r="F572" s="82"/>
      <c r="G572" s="82"/>
      <c r="H572" s="78"/>
      <c r="K572" s="78"/>
      <c r="L572" s="665"/>
      <c r="M572" s="665"/>
      <c r="N572" s="665"/>
      <c r="O572" s="665"/>
      <c r="P572" s="666"/>
      <c r="Q572" s="260"/>
      <c r="R572" s="260"/>
      <c r="S572" s="666"/>
      <c r="T572" s="78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79"/>
      <c r="AI572" s="81"/>
      <c r="AJ572" s="80"/>
      <c r="AK572" s="80"/>
      <c r="AL572" s="80"/>
      <c r="AM572" s="80"/>
      <c r="AN572" s="80"/>
      <c r="AO572" s="80"/>
      <c r="AP572" s="80"/>
      <c r="AQ572" s="76"/>
      <c r="AR572" s="76"/>
      <c r="AV572" s="76"/>
      <c r="AW572" s="78"/>
      <c r="AX572" s="80"/>
      <c r="AY572" s="77"/>
      <c r="AZ572" s="77"/>
      <c r="BA572" s="77"/>
      <c r="BB572" s="77"/>
      <c r="BC572" s="77"/>
      <c r="BD572" s="77"/>
      <c r="BE572" s="77"/>
      <c r="BF572" s="77"/>
      <c r="BG572" s="77"/>
      <c r="BH572" s="77"/>
      <c r="BI572" s="77"/>
      <c r="BJ572" s="77"/>
    </row>
    <row r="573" spans="1:62" ht="14.25" customHeight="1" x14ac:dyDescent="0.45">
      <c r="A573" s="76"/>
      <c r="D573" s="80"/>
      <c r="E573" s="76"/>
      <c r="F573" s="82"/>
      <c r="G573" s="82"/>
      <c r="H573" s="78"/>
      <c r="K573" s="78"/>
      <c r="L573" s="665"/>
      <c r="M573" s="665"/>
      <c r="N573" s="665"/>
      <c r="O573" s="665"/>
      <c r="P573" s="666"/>
      <c r="Q573" s="260"/>
      <c r="R573" s="260"/>
      <c r="S573" s="666"/>
      <c r="T573" s="78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79"/>
      <c r="AI573" s="81"/>
      <c r="AJ573" s="80"/>
      <c r="AK573" s="80"/>
      <c r="AL573" s="80"/>
      <c r="AM573" s="80"/>
      <c r="AN573" s="80"/>
      <c r="AO573" s="80"/>
      <c r="AP573" s="80"/>
      <c r="AQ573" s="76"/>
      <c r="AR573" s="76"/>
      <c r="AV573" s="76"/>
      <c r="AW573" s="78"/>
      <c r="AX573" s="80"/>
      <c r="AY573" s="77"/>
      <c r="AZ573" s="77"/>
      <c r="BA573" s="77"/>
      <c r="BB573" s="77"/>
      <c r="BC573" s="77"/>
      <c r="BD573" s="77"/>
      <c r="BE573" s="77"/>
      <c r="BF573" s="77"/>
      <c r="BG573" s="77"/>
      <c r="BH573" s="77"/>
      <c r="BI573" s="77"/>
      <c r="BJ573" s="77"/>
    </row>
    <row r="574" spans="1:62" ht="14.25" customHeight="1" x14ac:dyDescent="0.45">
      <c r="A574" s="76"/>
      <c r="D574" s="80"/>
      <c r="E574" s="76"/>
      <c r="F574" s="82"/>
      <c r="G574" s="82"/>
      <c r="H574" s="78"/>
      <c r="K574" s="78"/>
      <c r="L574" s="665"/>
      <c r="M574" s="665"/>
      <c r="N574" s="665"/>
      <c r="O574" s="665"/>
      <c r="P574" s="666"/>
      <c r="Q574" s="260"/>
      <c r="R574" s="260"/>
      <c r="S574" s="666"/>
      <c r="T574" s="78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79"/>
      <c r="AI574" s="81"/>
      <c r="AJ574" s="80"/>
      <c r="AK574" s="80"/>
      <c r="AL574" s="80"/>
      <c r="AM574" s="80"/>
      <c r="AN574" s="80"/>
      <c r="AO574" s="80"/>
      <c r="AP574" s="80"/>
      <c r="AQ574" s="76"/>
      <c r="AR574" s="76"/>
      <c r="AV574" s="76"/>
      <c r="AW574" s="78"/>
      <c r="AX574" s="80"/>
      <c r="AY574" s="77"/>
      <c r="AZ574" s="77"/>
      <c r="BA574" s="77"/>
      <c r="BB574" s="77"/>
      <c r="BC574" s="77"/>
      <c r="BD574" s="77"/>
      <c r="BE574" s="77"/>
      <c r="BF574" s="77"/>
      <c r="BG574" s="77"/>
      <c r="BH574" s="77"/>
      <c r="BI574" s="77"/>
      <c r="BJ574" s="77"/>
    </row>
    <row r="575" spans="1:62" ht="14.25" customHeight="1" x14ac:dyDescent="0.45">
      <c r="A575" s="76"/>
      <c r="D575" s="80"/>
      <c r="E575" s="76"/>
      <c r="F575" s="82"/>
      <c r="G575" s="82"/>
      <c r="H575" s="78"/>
      <c r="K575" s="78"/>
      <c r="L575" s="665"/>
      <c r="M575" s="665"/>
      <c r="N575" s="665"/>
      <c r="O575" s="665"/>
      <c r="P575" s="666"/>
      <c r="Q575" s="260"/>
      <c r="R575" s="260"/>
      <c r="S575" s="666"/>
      <c r="T575" s="78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79"/>
      <c r="AI575" s="81"/>
      <c r="AJ575" s="80"/>
      <c r="AK575" s="80"/>
      <c r="AL575" s="80"/>
      <c r="AM575" s="80"/>
      <c r="AN575" s="80"/>
      <c r="AO575" s="80"/>
      <c r="AP575" s="80"/>
      <c r="AQ575" s="76"/>
      <c r="AR575" s="76"/>
      <c r="AV575" s="76"/>
      <c r="AW575" s="78"/>
      <c r="AX575" s="80"/>
      <c r="AY575" s="77"/>
      <c r="AZ575" s="77"/>
      <c r="BA575" s="77"/>
      <c r="BB575" s="77"/>
      <c r="BC575" s="77"/>
      <c r="BD575" s="77"/>
      <c r="BE575" s="77"/>
      <c r="BF575" s="77"/>
      <c r="BG575" s="77"/>
      <c r="BH575" s="77"/>
      <c r="BI575" s="77"/>
      <c r="BJ575" s="77"/>
    </row>
    <row r="576" spans="1:62" ht="14.25" customHeight="1" x14ac:dyDescent="0.45">
      <c r="A576" s="76"/>
      <c r="D576" s="80"/>
      <c r="E576" s="76"/>
      <c r="F576" s="82"/>
      <c r="G576" s="82"/>
      <c r="H576" s="78"/>
      <c r="K576" s="78"/>
      <c r="L576" s="665"/>
      <c r="M576" s="665"/>
      <c r="N576" s="665"/>
      <c r="O576" s="665"/>
      <c r="P576" s="666"/>
      <c r="Q576" s="260"/>
      <c r="R576" s="260"/>
      <c r="S576" s="666"/>
      <c r="T576" s="78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79"/>
      <c r="AI576" s="81"/>
      <c r="AJ576" s="80"/>
      <c r="AK576" s="80"/>
      <c r="AL576" s="80"/>
      <c r="AM576" s="80"/>
      <c r="AN576" s="80"/>
      <c r="AO576" s="80"/>
      <c r="AP576" s="80"/>
      <c r="AQ576" s="76"/>
      <c r="AR576" s="76"/>
      <c r="AV576" s="76"/>
      <c r="AW576" s="78"/>
      <c r="AX576" s="80"/>
      <c r="AY576" s="77"/>
      <c r="AZ576" s="77"/>
      <c r="BA576" s="77"/>
      <c r="BB576" s="77"/>
      <c r="BC576" s="77"/>
      <c r="BD576" s="77"/>
      <c r="BE576" s="77"/>
      <c r="BF576" s="77"/>
      <c r="BG576" s="77"/>
      <c r="BH576" s="77"/>
      <c r="BI576" s="77"/>
      <c r="BJ576" s="77"/>
    </row>
    <row r="577" spans="1:62" ht="14.25" customHeight="1" x14ac:dyDescent="0.45">
      <c r="A577" s="76"/>
      <c r="D577" s="80"/>
      <c r="E577" s="76"/>
      <c r="F577" s="82"/>
      <c r="G577" s="82"/>
      <c r="H577" s="78"/>
      <c r="K577" s="78"/>
      <c r="L577" s="665"/>
      <c r="M577" s="665"/>
      <c r="N577" s="665"/>
      <c r="O577" s="665"/>
      <c r="P577" s="666"/>
      <c r="Q577" s="260"/>
      <c r="R577" s="260"/>
      <c r="S577" s="666"/>
      <c r="T577" s="78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79"/>
      <c r="AI577" s="81"/>
      <c r="AJ577" s="80"/>
      <c r="AK577" s="80"/>
      <c r="AL577" s="80"/>
      <c r="AM577" s="80"/>
      <c r="AN577" s="80"/>
      <c r="AO577" s="80"/>
      <c r="AP577" s="80"/>
      <c r="AQ577" s="76"/>
      <c r="AR577" s="76"/>
      <c r="AV577" s="76"/>
      <c r="AW577" s="78"/>
      <c r="AX577" s="80"/>
      <c r="AY577" s="77"/>
      <c r="AZ577" s="77"/>
      <c r="BA577" s="77"/>
      <c r="BB577" s="77"/>
      <c r="BC577" s="77"/>
      <c r="BD577" s="77"/>
      <c r="BE577" s="77"/>
      <c r="BF577" s="77"/>
      <c r="BG577" s="77"/>
      <c r="BH577" s="77"/>
      <c r="BI577" s="77"/>
      <c r="BJ577" s="77"/>
    </row>
    <row r="578" spans="1:62" ht="14.25" customHeight="1" x14ac:dyDescent="0.45">
      <c r="A578" s="76"/>
      <c r="D578" s="80"/>
      <c r="E578" s="76"/>
      <c r="F578" s="82"/>
      <c r="G578" s="82"/>
      <c r="H578" s="78"/>
      <c r="K578" s="78"/>
      <c r="L578" s="665"/>
      <c r="M578" s="665"/>
      <c r="N578" s="665"/>
      <c r="O578" s="665"/>
      <c r="P578" s="666"/>
      <c r="Q578" s="260"/>
      <c r="R578" s="260"/>
      <c r="S578" s="666"/>
      <c r="T578" s="78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79"/>
      <c r="AI578" s="81"/>
      <c r="AJ578" s="80"/>
      <c r="AK578" s="80"/>
      <c r="AL578" s="80"/>
      <c r="AM578" s="80"/>
      <c r="AN578" s="80"/>
      <c r="AO578" s="80"/>
      <c r="AP578" s="80"/>
      <c r="AQ578" s="76"/>
      <c r="AR578" s="76"/>
      <c r="AV578" s="76"/>
      <c r="AW578" s="78"/>
      <c r="AX578" s="80"/>
      <c r="AY578" s="77"/>
      <c r="AZ578" s="77"/>
      <c r="BA578" s="77"/>
      <c r="BB578" s="77"/>
      <c r="BC578" s="77"/>
      <c r="BD578" s="77"/>
      <c r="BE578" s="77"/>
      <c r="BF578" s="77"/>
      <c r="BG578" s="77"/>
      <c r="BH578" s="77"/>
      <c r="BI578" s="77"/>
      <c r="BJ578" s="77"/>
    </row>
    <row r="579" spans="1:62" ht="14.25" customHeight="1" x14ac:dyDescent="0.45">
      <c r="A579" s="76"/>
      <c r="D579" s="80"/>
      <c r="E579" s="76"/>
      <c r="F579" s="82"/>
      <c r="G579" s="82"/>
      <c r="H579" s="78"/>
      <c r="K579" s="78"/>
      <c r="L579" s="665"/>
      <c r="M579" s="665"/>
      <c r="N579" s="665"/>
      <c r="O579" s="665"/>
      <c r="P579" s="666"/>
      <c r="Q579" s="260"/>
      <c r="R579" s="260"/>
      <c r="S579" s="666"/>
      <c r="T579" s="78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79"/>
      <c r="AI579" s="81"/>
      <c r="AJ579" s="80"/>
      <c r="AK579" s="80"/>
      <c r="AL579" s="80"/>
      <c r="AM579" s="80"/>
      <c r="AN579" s="80"/>
      <c r="AO579" s="80"/>
      <c r="AP579" s="80"/>
      <c r="AQ579" s="76"/>
      <c r="AR579" s="76"/>
      <c r="AV579" s="76"/>
      <c r="AW579" s="78"/>
      <c r="AX579" s="80"/>
      <c r="AY579" s="77"/>
      <c r="AZ579" s="77"/>
      <c r="BA579" s="77"/>
      <c r="BB579" s="77"/>
      <c r="BC579" s="77"/>
      <c r="BD579" s="77"/>
      <c r="BE579" s="77"/>
      <c r="BF579" s="77"/>
      <c r="BG579" s="77"/>
      <c r="BH579" s="77"/>
      <c r="BI579" s="77"/>
      <c r="BJ579" s="77"/>
    </row>
    <row r="580" spans="1:62" ht="14.25" customHeight="1" x14ac:dyDescent="0.45">
      <c r="A580" s="76"/>
      <c r="D580" s="80"/>
      <c r="E580" s="76"/>
      <c r="F580" s="82"/>
      <c r="G580" s="82"/>
      <c r="H580" s="78"/>
      <c r="K580" s="78"/>
      <c r="L580" s="665"/>
      <c r="M580" s="665"/>
      <c r="N580" s="665"/>
      <c r="O580" s="665"/>
      <c r="P580" s="666"/>
      <c r="Q580" s="260"/>
      <c r="R580" s="260"/>
      <c r="S580" s="666"/>
      <c r="T580" s="78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79"/>
      <c r="AI580" s="81"/>
      <c r="AJ580" s="80"/>
      <c r="AK580" s="80"/>
      <c r="AL580" s="80"/>
      <c r="AM580" s="80"/>
      <c r="AN580" s="80"/>
      <c r="AO580" s="80"/>
      <c r="AP580" s="80"/>
      <c r="AQ580" s="76"/>
      <c r="AR580" s="76"/>
      <c r="AV580" s="76"/>
      <c r="AW580" s="78"/>
      <c r="AX580" s="80"/>
      <c r="AY580" s="77"/>
      <c r="AZ580" s="77"/>
      <c r="BA580" s="77"/>
      <c r="BB580" s="77"/>
      <c r="BC580" s="77"/>
      <c r="BD580" s="77"/>
      <c r="BE580" s="77"/>
      <c r="BF580" s="77"/>
      <c r="BG580" s="77"/>
      <c r="BH580" s="77"/>
      <c r="BI580" s="77"/>
      <c r="BJ580" s="77"/>
    </row>
    <row r="581" spans="1:62" ht="14.25" customHeight="1" x14ac:dyDescent="0.45">
      <c r="A581" s="76"/>
      <c r="D581" s="80"/>
      <c r="E581" s="76"/>
      <c r="F581" s="82"/>
      <c r="G581" s="82"/>
      <c r="H581" s="78"/>
      <c r="K581" s="78"/>
      <c r="L581" s="665"/>
      <c r="M581" s="665"/>
      <c r="N581" s="665"/>
      <c r="O581" s="665"/>
      <c r="P581" s="666"/>
      <c r="Q581" s="260"/>
      <c r="R581" s="260"/>
      <c r="S581" s="666"/>
      <c r="T581" s="78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79"/>
      <c r="AI581" s="81"/>
      <c r="AJ581" s="80"/>
      <c r="AK581" s="80"/>
      <c r="AL581" s="80"/>
      <c r="AM581" s="80"/>
      <c r="AN581" s="80"/>
      <c r="AO581" s="80"/>
      <c r="AP581" s="80"/>
      <c r="AQ581" s="76"/>
      <c r="AR581" s="76"/>
      <c r="AV581" s="76"/>
      <c r="AW581" s="78"/>
      <c r="AX581" s="80"/>
      <c r="AY581" s="77"/>
      <c r="AZ581" s="77"/>
      <c r="BA581" s="77"/>
      <c r="BB581" s="77"/>
      <c r="BC581" s="77"/>
      <c r="BD581" s="77"/>
      <c r="BE581" s="77"/>
      <c r="BF581" s="77"/>
      <c r="BG581" s="77"/>
      <c r="BH581" s="77"/>
      <c r="BI581" s="77"/>
      <c r="BJ581" s="77"/>
    </row>
    <row r="582" spans="1:62" ht="14.25" customHeight="1" x14ac:dyDescent="0.45">
      <c r="A582" s="76"/>
      <c r="D582" s="80"/>
      <c r="E582" s="76"/>
      <c r="F582" s="82"/>
      <c r="G582" s="82"/>
      <c r="H582" s="78"/>
      <c r="K582" s="78"/>
      <c r="L582" s="665"/>
      <c r="M582" s="665"/>
      <c r="N582" s="665"/>
      <c r="O582" s="665"/>
      <c r="P582" s="666"/>
      <c r="Q582" s="260"/>
      <c r="R582" s="260"/>
      <c r="S582" s="666"/>
      <c r="T582" s="78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79"/>
      <c r="AI582" s="81"/>
      <c r="AJ582" s="80"/>
      <c r="AK582" s="80"/>
      <c r="AL582" s="80"/>
      <c r="AM582" s="80"/>
      <c r="AN582" s="80"/>
      <c r="AO582" s="80"/>
      <c r="AP582" s="80"/>
      <c r="AQ582" s="76"/>
      <c r="AR582" s="76"/>
      <c r="AV582" s="76"/>
      <c r="AW582" s="78"/>
      <c r="AX582" s="80"/>
      <c r="AY582" s="77"/>
      <c r="AZ582" s="77"/>
      <c r="BA582" s="77"/>
      <c r="BB582" s="77"/>
      <c r="BC582" s="77"/>
      <c r="BD582" s="77"/>
      <c r="BE582" s="77"/>
      <c r="BF582" s="77"/>
      <c r="BG582" s="77"/>
      <c r="BH582" s="77"/>
      <c r="BI582" s="77"/>
      <c r="BJ582" s="77"/>
    </row>
    <row r="583" spans="1:62" ht="14.25" customHeight="1" x14ac:dyDescent="0.45">
      <c r="A583" s="76"/>
      <c r="D583" s="80"/>
      <c r="E583" s="76"/>
      <c r="F583" s="82"/>
      <c r="G583" s="82"/>
      <c r="H583" s="78"/>
      <c r="K583" s="78"/>
      <c r="L583" s="665"/>
      <c r="M583" s="665"/>
      <c r="N583" s="665"/>
      <c r="O583" s="665"/>
      <c r="P583" s="666"/>
      <c r="Q583" s="260"/>
      <c r="R583" s="260"/>
      <c r="S583" s="666"/>
      <c r="T583" s="78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79"/>
      <c r="AI583" s="81"/>
      <c r="AJ583" s="80"/>
      <c r="AK583" s="80"/>
      <c r="AL583" s="80"/>
      <c r="AM583" s="80"/>
      <c r="AN583" s="80"/>
      <c r="AO583" s="80"/>
      <c r="AP583" s="80"/>
      <c r="AQ583" s="76"/>
      <c r="AR583" s="76"/>
      <c r="AV583" s="76"/>
      <c r="AW583" s="78"/>
      <c r="AX583" s="80"/>
      <c r="AY583" s="77"/>
      <c r="AZ583" s="77"/>
      <c r="BA583" s="77"/>
      <c r="BB583" s="77"/>
      <c r="BC583" s="77"/>
      <c r="BD583" s="77"/>
      <c r="BE583" s="77"/>
      <c r="BF583" s="77"/>
      <c r="BG583" s="77"/>
      <c r="BH583" s="77"/>
      <c r="BI583" s="77"/>
      <c r="BJ583" s="77"/>
    </row>
    <row r="584" spans="1:62" ht="14.25" customHeight="1" x14ac:dyDescent="0.45">
      <c r="A584" s="76"/>
      <c r="D584" s="80"/>
      <c r="E584" s="76"/>
      <c r="F584" s="82"/>
      <c r="G584" s="82"/>
      <c r="H584" s="78"/>
      <c r="K584" s="78"/>
      <c r="L584" s="665"/>
      <c r="M584" s="665"/>
      <c r="N584" s="665"/>
      <c r="O584" s="665"/>
      <c r="P584" s="666"/>
      <c r="Q584" s="260"/>
      <c r="R584" s="260"/>
      <c r="S584" s="666"/>
      <c r="T584" s="78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79"/>
      <c r="AI584" s="81"/>
      <c r="AJ584" s="80"/>
      <c r="AK584" s="80"/>
      <c r="AL584" s="80"/>
      <c r="AM584" s="80"/>
      <c r="AN584" s="80"/>
      <c r="AO584" s="80"/>
      <c r="AP584" s="80"/>
      <c r="AQ584" s="76"/>
      <c r="AR584" s="76"/>
      <c r="AV584" s="76"/>
      <c r="AW584" s="78"/>
      <c r="AX584" s="80"/>
      <c r="AY584" s="77"/>
      <c r="AZ584" s="77"/>
      <c r="BA584" s="77"/>
      <c r="BB584" s="77"/>
      <c r="BC584" s="77"/>
      <c r="BD584" s="77"/>
      <c r="BE584" s="77"/>
      <c r="BF584" s="77"/>
      <c r="BG584" s="77"/>
      <c r="BH584" s="77"/>
      <c r="BI584" s="77"/>
      <c r="BJ584" s="77"/>
    </row>
    <row r="585" spans="1:62" ht="14.25" customHeight="1" x14ac:dyDescent="0.45">
      <c r="A585" s="76"/>
      <c r="D585" s="80"/>
      <c r="E585" s="76"/>
      <c r="F585" s="82"/>
      <c r="G585" s="82"/>
      <c r="H585" s="78"/>
      <c r="K585" s="78"/>
      <c r="L585" s="665"/>
      <c r="M585" s="665"/>
      <c r="N585" s="665"/>
      <c r="O585" s="665"/>
      <c r="P585" s="666"/>
      <c r="Q585" s="260"/>
      <c r="R585" s="260"/>
      <c r="S585" s="666"/>
      <c r="T585" s="78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79"/>
      <c r="AI585" s="81"/>
      <c r="AJ585" s="80"/>
      <c r="AK585" s="80"/>
      <c r="AL585" s="80"/>
      <c r="AM585" s="80"/>
      <c r="AN585" s="80"/>
      <c r="AO585" s="80"/>
      <c r="AP585" s="80"/>
      <c r="AQ585" s="76"/>
      <c r="AR585" s="76"/>
      <c r="AV585" s="76"/>
      <c r="AW585" s="78"/>
      <c r="AX585" s="80"/>
      <c r="AY585" s="77"/>
      <c r="AZ585" s="77"/>
      <c r="BA585" s="77"/>
      <c r="BB585" s="77"/>
      <c r="BC585" s="77"/>
      <c r="BD585" s="77"/>
      <c r="BE585" s="77"/>
      <c r="BF585" s="77"/>
      <c r="BG585" s="77"/>
      <c r="BH585" s="77"/>
      <c r="BI585" s="77"/>
      <c r="BJ585" s="77"/>
    </row>
    <row r="586" spans="1:62" ht="14.25" customHeight="1" x14ac:dyDescent="0.45">
      <c r="A586" s="76"/>
      <c r="D586" s="80"/>
      <c r="E586" s="76"/>
      <c r="F586" s="82"/>
      <c r="G586" s="82"/>
      <c r="H586" s="78"/>
      <c r="K586" s="78"/>
      <c r="L586" s="665"/>
      <c r="M586" s="665"/>
      <c r="N586" s="665"/>
      <c r="O586" s="665"/>
      <c r="P586" s="666"/>
      <c r="Q586" s="260"/>
      <c r="R586" s="260"/>
      <c r="S586" s="666"/>
      <c r="T586" s="78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79"/>
      <c r="AI586" s="81"/>
      <c r="AJ586" s="80"/>
      <c r="AK586" s="80"/>
      <c r="AL586" s="80"/>
      <c r="AM586" s="80"/>
      <c r="AN586" s="80"/>
      <c r="AO586" s="80"/>
      <c r="AP586" s="80"/>
      <c r="AQ586" s="76"/>
      <c r="AR586" s="76"/>
      <c r="AV586" s="76"/>
      <c r="AW586" s="78"/>
      <c r="AX586" s="80"/>
      <c r="AY586" s="77"/>
      <c r="AZ586" s="77"/>
      <c r="BA586" s="77"/>
      <c r="BB586" s="77"/>
      <c r="BC586" s="77"/>
      <c r="BD586" s="77"/>
      <c r="BE586" s="77"/>
      <c r="BF586" s="77"/>
      <c r="BG586" s="77"/>
      <c r="BH586" s="77"/>
      <c r="BI586" s="77"/>
      <c r="BJ586" s="77"/>
    </row>
    <row r="587" spans="1:62" ht="14.25" customHeight="1" x14ac:dyDescent="0.45">
      <c r="A587" s="76"/>
      <c r="D587" s="80"/>
      <c r="E587" s="76"/>
      <c r="F587" s="82"/>
      <c r="G587" s="82"/>
      <c r="H587" s="78"/>
      <c r="K587" s="78"/>
      <c r="L587" s="665"/>
      <c r="M587" s="665"/>
      <c r="N587" s="665"/>
      <c r="O587" s="665"/>
      <c r="P587" s="666"/>
      <c r="Q587" s="260"/>
      <c r="R587" s="260"/>
      <c r="S587" s="666"/>
      <c r="T587" s="78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79"/>
      <c r="AI587" s="81"/>
      <c r="AJ587" s="80"/>
      <c r="AK587" s="80"/>
      <c r="AL587" s="80"/>
      <c r="AM587" s="80"/>
      <c r="AN587" s="80"/>
      <c r="AO587" s="80"/>
      <c r="AP587" s="80"/>
      <c r="AQ587" s="76"/>
      <c r="AR587" s="76"/>
      <c r="AV587" s="76"/>
      <c r="AW587" s="78"/>
      <c r="AX587" s="80"/>
      <c r="AY587" s="77"/>
      <c r="AZ587" s="77"/>
      <c r="BA587" s="77"/>
      <c r="BB587" s="77"/>
      <c r="BC587" s="77"/>
      <c r="BD587" s="77"/>
      <c r="BE587" s="77"/>
      <c r="BF587" s="77"/>
      <c r="BG587" s="77"/>
      <c r="BH587" s="77"/>
      <c r="BI587" s="77"/>
      <c r="BJ587" s="77"/>
    </row>
    <row r="588" spans="1:62" ht="14.25" customHeight="1" x14ac:dyDescent="0.45">
      <c r="A588" s="76"/>
      <c r="D588" s="80"/>
      <c r="E588" s="76"/>
      <c r="F588" s="82"/>
      <c r="G588" s="82"/>
      <c r="H588" s="78"/>
      <c r="K588" s="78"/>
      <c r="L588" s="665"/>
      <c r="M588" s="665"/>
      <c r="N588" s="665"/>
      <c r="O588" s="665"/>
      <c r="P588" s="666"/>
      <c r="Q588" s="260"/>
      <c r="R588" s="260"/>
      <c r="S588" s="666"/>
      <c r="T588" s="78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79"/>
      <c r="AI588" s="81"/>
      <c r="AJ588" s="80"/>
      <c r="AK588" s="80"/>
      <c r="AL588" s="80"/>
      <c r="AM588" s="80"/>
      <c r="AN588" s="80"/>
      <c r="AO588" s="80"/>
      <c r="AP588" s="80"/>
      <c r="AQ588" s="76"/>
      <c r="AR588" s="76"/>
      <c r="AV588" s="76"/>
      <c r="AW588" s="78"/>
      <c r="AX588" s="80"/>
      <c r="AY588" s="77"/>
      <c r="AZ588" s="77"/>
      <c r="BA588" s="77"/>
      <c r="BB588" s="77"/>
      <c r="BC588" s="77"/>
      <c r="BD588" s="77"/>
      <c r="BE588" s="77"/>
      <c r="BF588" s="77"/>
      <c r="BG588" s="77"/>
      <c r="BH588" s="77"/>
      <c r="BI588" s="77"/>
      <c r="BJ588" s="77"/>
    </row>
    <row r="589" spans="1:62" ht="14.25" customHeight="1" x14ac:dyDescent="0.45">
      <c r="A589" s="76"/>
      <c r="D589" s="80"/>
      <c r="E589" s="76"/>
      <c r="F589" s="82"/>
      <c r="G589" s="82"/>
      <c r="H589" s="78"/>
      <c r="K589" s="78"/>
      <c r="L589" s="665"/>
      <c r="M589" s="665"/>
      <c r="N589" s="665"/>
      <c r="O589" s="665"/>
      <c r="P589" s="666"/>
      <c r="Q589" s="260"/>
      <c r="R589" s="260"/>
      <c r="S589" s="666"/>
      <c r="T589" s="78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79"/>
      <c r="AI589" s="81"/>
      <c r="AJ589" s="80"/>
      <c r="AK589" s="80"/>
      <c r="AL589" s="80"/>
      <c r="AM589" s="80"/>
      <c r="AN589" s="80"/>
      <c r="AO589" s="80"/>
      <c r="AP589" s="80"/>
      <c r="AQ589" s="76"/>
      <c r="AR589" s="76"/>
      <c r="AV589" s="76"/>
      <c r="AW589" s="78"/>
      <c r="AX589" s="80"/>
      <c r="AY589" s="77"/>
      <c r="AZ589" s="77"/>
      <c r="BA589" s="77"/>
      <c r="BB589" s="77"/>
      <c r="BC589" s="77"/>
      <c r="BD589" s="77"/>
      <c r="BE589" s="77"/>
      <c r="BF589" s="77"/>
      <c r="BG589" s="77"/>
      <c r="BH589" s="77"/>
      <c r="BI589" s="77"/>
      <c r="BJ589" s="77"/>
    </row>
    <row r="590" spans="1:62" ht="14.25" customHeight="1" x14ac:dyDescent="0.45">
      <c r="A590" s="76"/>
      <c r="D590" s="80"/>
      <c r="E590" s="76"/>
      <c r="F590" s="82"/>
      <c r="G590" s="82"/>
      <c r="H590" s="78"/>
      <c r="K590" s="78"/>
      <c r="L590" s="665"/>
      <c r="M590" s="665"/>
      <c r="N590" s="665"/>
      <c r="O590" s="665"/>
      <c r="P590" s="666"/>
      <c r="Q590" s="260"/>
      <c r="R590" s="260"/>
      <c r="S590" s="666"/>
      <c r="T590" s="78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79"/>
      <c r="AI590" s="81"/>
      <c r="AJ590" s="80"/>
      <c r="AK590" s="80"/>
      <c r="AL590" s="80"/>
      <c r="AM590" s="80"/>
      <c r="AN590" s="80"/>
      <c r="AO590" s="80"/>
      <c r="AP590" s="80"/>
      <c r="AQ590" s="76"/>
      <c r="AR590" s="76"/>
      <c r="AV590" s="76"/>
      <c r="AW590" s="78"/>
      <c r="AX590" s="80"/>
      <c r="AY590" s="77"/>
      <c r="AZ590" s="77"/>
      <c r="BA590" s="77"/>
      <c r="BB590" s="77"/>
      <c r="BC590" s="77"/>
      <c r="BD590" s="77"/>
      <c r="BE590" s="77"/>
      <c r="BF590" s="77"/>
      <c r="BG590" s="77"/>
      <c r="BH590" s="77"/>
      <c r="BI590" s="77"/>
      <c r="BJ590" s="77"/>
    </row>
    <row r="591" spans="1:62" ht="14.25" customHeight="1" x14ac:dyDescent="0.45">
      <c r="A591" s="76"/>
      <c r="D591" s="80"/>
      <c r="E591" s="76"/>
      <c r="F591" s="82"/>
      <c r="G591" s="82"/>
      <c r="H591" s="78"/>
      <c r="K591" s="78"/>
      <c r="L591" s="665"/>
      <c r="M591" s="665"/>
      <c r="N591" s="665"/>
      <c r="O591" s="665"/>
      <c r="P591" s="666"/>
      <c r="Q591" s="260"/>
      <c r="R591" s="260"/>
      <c r="S591" s="666"/>
      <c r="T591" s="78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79"/>
      <c r="AI591" s="81"/>
      <c r="AJ591" s="80"/>
      <c r="AK591" s="80"/>
      <c r="AL591" s="80"/>
      <c r="AM591" s="80"/>
      <c r="AN591" s="80"/>
      <c r="AO591" s="80"/>
      <c r="AP591" s="80"/>
      <c r="AQ591" s="76"/>
      <c r="AR591" s="76"/>
      <c r="AV591" s="76"/>
      <c r="AW591" s="78"/>
      <c r="AX591" s="80"/>
      <c r="AY591" s="77"/>
      <c r="AZ591" s="77"/>
      <c r="BA591" s="77"/>
      <c r="BB591" s="77"/>
      <c r="BC591" s="77"/>
      <c r="BD591" s="77"/>
      <c r="BE591" s="77"/>
      <c r="BF591" s="77"/>
      <c r="BG591" s="77"/>
      <c r="BH591" s="77"/>
      <c r="BI591" s="77"/>
      <c r="BJ591" s="77"/>
    </row>
    <row r="592" spans="1:62" ht="14.25" customHeight="1" x14ac:dyDescent="0.45">
      <c r="A592" s="76"/>
      <c r="D592" s="80"/>
      <c r="E592" s="76"/>
      <c r="F592" s="82"/>
      <c r="G592" s="82"/>
      <c r="H592" s="78"/>
      <c r="K592" s="78"/>
      <c r="L592" s="665"/>
      <c r="M592" s="665"/>
      <c r="N592" s="665"/>
      <c r="O592" s="665"/>
      <c r="P592" s="666"/>
      <c r="Q592" s="260"/>
      <c r="R592" s="260"/>
      <c r="S592" s="666"/>
      <c r="T592" s="78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79"/>
      <c r="AI592" s="81"/>
      <c r="AJ592" s="80"/>
      <c r="AK592" s="80"/>
      <c r="AL592" s="80"/>
      <c r="AM592" s="80"/>
      <c r="AN592" s="80"/>
      <c r="AO592" s="80"/>
      <c r="AP592" s="80"/>
      <c r="AQ592" s="76"/>
      <c r="AR592" s="76"/>
      <c r="AV592" s="76"/>
      <c r="AW592" s="78"/>
      <c r="AX592" s="80"/>
      <c r="AY592" s="77"/>
      <c r="AZ592" s="77"/>
      <c r="BA592" s="77"/>
      <c r="BB592" s="77"/>
      <c r="BC592" s="77"/>
      <c r="BD592" s="77"/>
      <c r="BE592" s="77"/>
      <c r="BF592" s="77"/>
      <c r="BG592" s="77"/>
      <c r="BH592" s="77"/>
      <c r="BI592" s="77"/>
      <c r="BJ592" s="77"/>
    </row>
    <row r="593" spans="1:62" ht="14.25" customHeight="1" x14ac:dyDescent="0.45">
      <c r="A593" s="76"/>
      <c r="D593" s="80"/>
      <c r="E593" s="76"/>
      <c r="F593" s="82"/>
      <c r="G593" s="82"/>
      <c r="H593" s="78"/>
      <c r="K593" s="78"/>
      <c r="L593" s="665"/>
      <c r="M593" s="665"/>
      <c r="N593" s="665"/>
      <c r="O593" s="665"/>
      <c r="P593" s="666"/>
      <c r="Q593" s="260"/>
      <c r="R593" s="260"/>
      <c r="S593" s="666"/>
      <c r="T593" s="78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79"/>
      <c r="AI593" s="81"/>
      <c r="AJ593" s="80"/>
      <c r="AK593" s="80"/>
      <c r="AL593" s="80"/>
      <c r="AM593" s="80"/>
      <c r="AN593" s="80"/>
      <c r="AO593" s="80"/>
      <c r="AP593" s="80"/>
      <c r="AQ593" s="76"/>
      <c r="AR593" s="76"/>
      <c r="AV593" s="76"/>
      <c r="AW593" s="78"/>
      <c r="AX593" s="80"/>
      <c r="AY593" s="77"/>
      <c r="AZ593" s="77"/>
      <c r="BA593" s="77"/>
      <c r="BB593" s="77"/>
      <c r="BC593" s="77"/>
      <c r="BD593" s="77"/>
      <c r="BE593" s="77"/>
      <c r="BF593" s="77"/>
      <c r="BG593" s="77"/>
      <c r="BH593" s="77"/>
      <c r="BI593" s="77"/>
      <c r="BJ593" s="77"/>
    </row>
    <row r="594" spans="1:62" ht="14.25" customHeight="1" x14ac:dyDescent="0.45">
      <c r="A594" s="76"/>
      <c r="D594" s="80"/>
      <c r="E594" s="76"/>
      <c r="F594" s="82"/>
      <c r="G594" s="82"/>
      <c r="H594" s="78"/>
      <c r="K594" s="78"/>
      <c r="L594" s="665"/>
      <c r="M594" s="665"/>
      <c r="N594" s="665"/>
      <c r="O594" s="665"/>
      <c r="P594" s="666"/>
      <c r="Q594" s="260"/>
      <c r="R594" s="260"/>
      <c r="S594" s="666"/>
      <c r="T594" s="78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79"/>
      <c r="AI594" s="81"/>
      <c r="AJ594" s="80"/>
      <c r="AK594" s="80"/>
      <c r="AL594" s="80"/>
      <c r="AM594" s="80"/>
      <c r="AN594" s="80"/>
      <c r="AO594" s="80"/>
      <c r="AP594" s="80"/>
      <c r="AQ594" s="76"/>
      <c r="AR594" s="76"/>
      <c r="AV594" s="76"/>
      <c r="AW594" s="78"/>
      <c r="AX594" s="80"/>
      <c r="AY594" s="77"/>
      <c r="AZ594" s="77"/>
      <c r="BA594" s="77"/>
      <c r="BB594" s="77"/>
      <c r="BC594" s="77"/>
      <c r="BD594" s="77"/>
      <c r="BE594" s="77"/>
      <c r="BF594" s="77"/>
      <c r="BG594" s="77"/>
      <c r="BH594" s="77"/>
      <c r="BI594" s="77"/>
      <c r="BJ594" s="77"/>
    </row>
    <row r="595" spans="1:62" ht="14.25" customHeight="1" x14ac:dyDescent="0.45">
      <c r="A595" s="76"/>
      <c r="D595" s="80"/>
      <c r="E595" s="76"/>
      <c r="F595" s="82"/>
      <c r="G595" s="82"/>
      <c r="H595" s="78"/>
      <c r="K595" s="78"/>
      <c r="L595" s="665"/>
      <c r="M595" s="665"/>
      <c r="N595" s="665"/>
      <c r="O595" s="665"/>
      <c r="P595" s="666"/>
      <c r="Q595" s="260"/>
      <c r="R595" s="260"/>
      <c r="S595" s="666"/>
      <c r="T595" s="78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79"/>
      <c r="AI595" s="81"/>
      <c r="AJ595" s="80"/>
      <c r="AK595" s="80"/>
      <c r="AL595" s="80"/>
      <c r="AM595" s="80"/>
      <c r="AN595" s="80"/>
      <c r="AO595" s="80"/>
      <c r="AP595" s="80"/>
      <c r="AQ595" s="76"/>
      <c r="AR595" s="76"/>
      <c r="AV595" s="76"/>
      <c r="AW595" s="78"/>
      <c r="AX595" s="80"/>
      <c r="AY595" s="77"/>
      <c r="AZ595" s="77"/>
      <c r="BA595" s="77"/>
      <c r="BB595" s="77"/>
      <c r="BC595" s="77"/>
      <c r="BD595" s="77"/>
      <c r="BE595" s="77"/>
      <c r="BF595" s="77"/>
      <c r="BG595" s="77"/>
      <c r="BH595" s="77"/>
      <c r="BI595" s="77"/>
      <c r="BJ595" s="77"/>
    </row>
    <row r="596" spans="1:62" ht="14.25" customHeight="1" x14ac:dyDescent="0.45">
      <c r="A596" s="76"/>
      <c r="D596" s="80"/>
      <c r="E596" s="76"/>
      <c r="F596" s="82"/>
      <c r="G596" s="82"/>
      <c r="H596" s="78"/>
      <c r="K596" s="78"/>
      <c r="L596" s="665"/>
      <c r="M596" s="665"/>
      <c r="N596" s="665"/>
      <c r="O596" s="665"/>
      <c r="P596" s="666"/>
      <c r="Q596" s="260"/>
      <c r="R596" s="260"/>
      <c r="S596" s="666"/>
      <c r="T596" s="78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79"/>
      <c r="AI596" s="81"/>
      <c r="AJ596" s="80"/>
      <c r="AK596" s="80"/>
      <c r="AL596" s="80"/>
      <c r="AM596" s="80"/>
      <c r="AN596" s="80"/>
      <c r="AO596" s="80"/>
      <c r="AP596" s="80"/>
      <c r="AQ596" s="76"/>
      <c r="AR596" s="76"/>
      <c r="AV596" s="76"/>
      <c r="AW596" s="78"/>
      <c r="AX596" s="80"/>
      <c r="AY596" s="77"/>
      <c r="AZ596" s="77"/>
      <c r="BA596" s="77"/>
      <c r="BB596" s="77"/>
      <c r="BC596" s="77"/>
      <c r="BD596" s="77"/>
      <c r="BE596" s="77"/>
      <c r="BF596" s="77"/>
      <c r="BG596" s="77"/>
      <c r="BH596" s="77"/>
      <c r="BI596" s="77"/>
      <c r="BJ596" s="77"/>
    </row>
    <row r="597" spans="1:62" ht="14.25" customHeight="1" x14ac:dyDescent="0.45">
      <c r="A597" s="76"/>
      <c r="D597" s="80"/>
      <c r="E597" s="76"/>
      <c r="F597" s="82"/>
      <c r="G597" s="82"/>
      <c r="H597" s="78"/>
      <c r="K597" s="78"/>
      <c r="L597" s="665"/>
      <c r="M597" s="665"/>
      <c r="N597" s="665"/>
      <c r="O597" s="665"/>
      <c r="P597" s="666"/>
      <c r="Q597" s="260"/>
      <c r="R597" s="260"/>
      <c r="S597" s="666"/>
      <c r="T597" s="78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79"/>
      <c r="AI597" s="81"/>
      <c r="AJ597" s="80"/>
      <c r="AK597" s="80"/>
      <c r="AL597" s="80"/>
      <c r="AM597" s="80"/>
      <c r="AN597" s="80"/>
      <c r="AO597" s="80"/>
      <c r="AP597" s="80"/>
      <c r="AQ597" s="76"/>
      <c r="AR597" s="76"/>
      <c r="AV597" s="76"/>
      <c r="AW597" s="78"/>
      <c r="AX597" s="80"/>
      <c r="AY597" s="77"/>
      <c r="AZ597" s="77"/>
      <c r="BA597" s="77"/>
      <c r="BB597" s="77"/>
      <c r="BC597" s="77"/>
      <c r="BD597" s="77"/>
      <c r="BE597" s="77"/>
      <c r="BF597" s="77"/>
      <c r="BG597" s="77"/>
      <c r="BH597" s="77"/>
      <c r="BI597" s="77"/>
      <c r="BJ597" s="77"/>
    </row>
    <row r="598" spans="1:62" ht="14.25" customHeight="1" x14ac:dyDescent="0.45">
      <c r="A598" s="76"/>
      <c r="D598" s="80"/>
      <c r="E598" s="76"/>
      <c r="F598" s="82"/>
      <c r="G598" s="82"/>
      <c r="H598" s="78"/>
      <c r="K598" s="78"/>
      <c r="L598" s="665"/>
      <c r="M598" s="665"/>
      <c r="N598" s="665"/>
      <c r="O598" s="665"/>
      <c r="P598" s="666"/>
      <c r="Q598" s="260"/>
      <c r="R598" s="260"/>
      <c r="S598" s="666"/>
      <c r="T598" s="78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79"/>
      <c r="AI598" s="81"/>
      <c r="AJ598" s="80"/>
      <c r="AK598" s="80"/>
      <c r="AL598" s="80"/>
      <c r="AM598" s="80"/>
      <c r="AN598" s="80"/>
      <c r="AO598" s="80"/>
      <c r="AP598" s="80"/>
      <c r="AQ598" s="76"/>
      <c r="AR598" s="76"/>
      <c r="AV598" s="76"/>
      <c r="AW598" s="78"/>
      <c r="AX598" s="80"/>
      <c r="AY598" s="77"/>
      <c r="AZ598" s="77"/>
      <c r="BA598" s="77"/>
      <c r="BB598" s="77"/>
      <c r="BC598" s="77"/>
      <c r="BD598" s="77"/>
      <c r="BE598" s="77"/>
      <c r="BF598" s="77"/>
      <c r="BG598" s="77"/>
      <c r="BH598" s="77"/>
      <c r="BI598" s="77"/>
      <c r="BJ598" s="77"/>
    </row>
    <row r="599" spans="1:62" ht="14.25" customHeight="1" x14ac:dyDescent="0.45">
      <c r="A599" s="76"/>
      <c r="D599" s="80"/>
      <c r="E599" s="76"/>
      <c r="F599" s="82"/>
      <c r="G599" s="82"/>
      <c r="H599" s="78"/>
      <c r="K599" s="78"/>
      <c r="L599" s="665"/>
      <c r="M599" s="665"/>
      <c r="N599" s="665"/>
      <c r="O599" s="665"/>
      <c r="P599" s="666"/>
      <c r="Q599" s="260"/>
      <c r="R599" s="260"/>
      <c r="S599" s="666"/>
      <c r="T599" s="78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79"/>
      <c r="AI599" s="81"/>
      <c r="AJ599" s="80"/>
      <c r="AK599" s="80"/>
      <c r="AL599" s="80"/>
      <c r="AM599" s="80"/>
      <c r="AN599" s="80"/>
      <c r="AO599" s="80"/>
      <c r="AP599" s="80"/>
      <c r="AQ599" s="76"/>
      <c r="AR599" s="76"/>
      <c r="AV599" s="76"/>
      <c r="AW599" s="78"/>
      <c r="AX599" s="80"/>
      <c r="AY599" s="77"/>
      <c r="AZ599" s="77"/>
      <c r="BA599" s="77"/>
      <c r="BB599" s="77"/>
      <c r="BC599" s="77"/>
      <c r="BD599" s="77"/>
      <c r="BE599" s="77"/>
      <c r="BF599" s="77"/>
      <c r="BG599" s="77"/>
      <c r="BH599" s="77"/>
      <c r="BI599" s="77"/>
      <c r="BJ599" s="77"/>
    </row>
    <row r="600" spans="1:62" ht="14.25" customHeight="1" x14ac:dyDescent="0.45">
      <c r="A600" s="76"/>
      <c r="D600" s="80"/>
      <c r="E600" s="76"/>
      <c r="F600" s="82"/>
      <c r="G600" s="82"/>
      <c r="H600" s="78"/>
      <c r="K600" s="78"/>
      <c r="L600" s="665"/>
      <c r="M600" s="665"/>
      <c r="N600" s="665"/>
      <c r="O600" s="665"/>
      <c r="P600" s="666"/>
      <c r="Q600" s="260"/>
      <c r="R600" s="260"/>
      <c r="S600" s="666"/>
      <c r="T600" s="78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79"/>
      <c r="AI600" s="81"/>
      <c r="AJ600" s="80"/>
      <c r="AK600" s="80"/>
      <c r="AL600" s="80"/>
      <c r="AM600" s="80"/>
      <c r="AN600" s="80"/>
      <c r="AO600" s="80"/>
      <c r="AP600" s="80"/>
      <c r="AQ600" s="76"/>
      <c r="AR600" s="76"/>
      <c r="AV600" s="76"/>
      <c r="AW600" s="78"/>
      <c r="AX600" s="80"/>
      <c r="AY600" s="77"/>
      <c r="AZ600" s="77"/>
      <c r="BA600" s="77"/>
      <c r="BB600" s="77"/>
      <c r="BC600" s="77"/>
      <c r="BD600" s="77"/>
      <c r="BE600" s="77"/>
      <c r="BF600" s="77"/>
      <c r="BG600" s="77"/>
      <c r="BH600" s="77"/>
      <c r="BI600" s="77"/>
      <c r="BJ600" s="77"/>
    </row>
    <row r="601" spans="1:62" ht="14.25" customHeight="1" x14ac:dyDescent="0.45">
      <c r="A601" s="76"/>
      <c r="D601" s="80"/>
      <c r="E601" s="76"/>
      <c r="F601" s="82"/>
      <c r="G601" s="82"/>
      <c r="H601" s="78"/>
      <c r="K601" s="78"/>
      <c r="L601" s="665"/>
      <c r="M601" s="665"/>
      <c r="N601" s="665"/>
      <c r="O601" s="665"/>
      <c r="P601" s="666"/>
      <c r="Q601" s="260"/>
      <c r="R601" s="260"/>
      <c r="S601" s="666"/>
      <c r="T601" s="78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79"/>
      <c r="AI601" s="81"/>
      <c r="AJ601" s="80"/>
      <c r="AK601" s="80"/>
      <c r="AL601" s="80"/>
      <c r="AM601" s="80"/>
      <c r="AN601" s="80"/>
      <c r="AO601" s="80"/>
      <c r="AP601" s="80"/>
      <c r="AQ601" s="76"/>
      <c r="AR601" s="76"/>
      <c r="AV601" s="76"/>
      <c r="AW601" s="78"/>
      <c r="AX601" s="80"/>
      <c r="AY601" s="77"/>
      <c r="AZ601" s="77"/>
      <c r="BA601" s="77"/>
      <c r="BB601" s="77"/>
      <c r="BC601" s="77"/>
      <c r="BD601" s="77"/>
      <c r="BE601" s="77"/>
      <c r="BF601" s="77"/>
      <c r="BG601" s="77"/>
      <c r="BH601" s="77"/>
      <c r="BI601" s="77"/>
      <c r="BJ601" s="77"/>
    </row>
    <row r="602" spans="1:62" ht="14.25" customHeight="1" x14ac:dyDescent="0.45">
      <c r="A602" s="76"/>
      <c r="D602" s="80"/>
      <c r="E602" s="76"/>
      <c r="F602" s="82"/>
      <c r="G602" s="82"/>
      <c r="H602" s="78"/>
      <c r="K602" s="78"/>
      <c r="L602" s="665"/>
      <c r="M602" s="665"/>
      <c r="N602" s="665"/>
      <c r="O602" s="665"/>
      <c r="P602" s="666"/>
      <c r="Q602" s="260"/>
      <c r="R602" s="260"/>
      <c r="S602" s="666"/>
      <c r="T602" s="78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79"/>
      <c r="AI602" s="81"/>
      <c r="AJ602" s="80"/>
      <c r="AK602" s="80"/>
      <c r="AL602" s="80"/>
      <c r="AM602" s="80"/>
      <c r="AN602" s="80"/>
      <c r="AO602" s="80"/>
      <c r="AP602" s="80"/>
      <c r="AQ602" s="76"/>
      <c r="AR602" s="76"/>
      <c r="AV602" s="76"/>
      <c r="AW602" s="78"/>
      <c r="AX602" s="80"/>
      <c r="AY602" s="77"/>
      <c r="AZ602" s="77"/>
      <c r="BA602" s="77"/>
      <c r="BB602" s="77"/>
      <c r="BC602" s="77"/>
      <c r="BD602" s="77"/>
      <c r="BE602" s="77"/>
      <c r="BF602" s="77"/>
      <c r="BG602" s="77"/>
      <c r="BH602" s="77"/>
      <c r="BI602" s="77"/>
      <c r="BJ602" s="77"/>
    </row>
    <row r="603" spans="1:62" ht="14.25" customHeight="1" x14ac:dyDescent="0.45">
      <c r="A603" s="76"/>
      <c r="D603" s="80"/>
      <c r="E603" s="76"/>
      <c r="F603" s="82"/>
      <c r="G603" s="82"/>
      <c r="H603" s="78"/>
      <c r="K603" s="78"/>
      <c r="L603" s="665"/>
      <c r="M603" s="665"/>
      <c r="N603" s="665"/>
      <c r="O603" s="665"/>
      <c r="P603" s="666"/>
      <c r="Q603" s="260"/>
      <c r="R603" s="260"/>
      <c r="S603" s="666"/>
      <c r="T603" s="78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79"/>
      <c r="AI603" s="81"/>
      <c r="AJ603" s="80"/>
      <c r="AK603" s="80"/>
      <c r="AL603" s="80"/>
      <c r="AM603" s="80"/>
      <c r="AN603" s="80"/>
      <c r="AO603" s="80"/>
      <c r="AP603" s="80"/>
      <c r="AQ603" s="76"/>
      <c r="AR603" s="76"/>
      <c r="AV603" s="76"/>
      <c r="AW603" s="78"/>
      <c r="AX603" s="80"/>
      <c r="AY603" s="77"/>
      <c r="AZ603" s="77"/>
      <c r="BA603" s="77"/>
      <c r="BB603" s="77"/>
      <c r="BC603" s="77"/>
      <c r="BD603" s="77"/>
      <c r="BE603" s="77"/>
      <c r="BF603" s="77"/>
      <c r="BG603" s="77"/>
      <c r="BH603" s="77"/>
      <c r="BI603" s="77"/>
      <c r="BJ603" s="77"/>
    </row>
    <row r="604" spans="1:62" ht="14.25" customHeight="1" x14ac:dyDescent="0.45">
      <c r="A604" s="76"/>
      <c r="D604" s="80"/>
      <c r="E604" s="76"/>
      <c r="F604" s="82"/>
      <c r="G604" s="82"/>
      <c r="H604" s="78"/>
      <c r="K604" s="78"/>
      <c r="L604" s="665"/>
      <c r="M604" s="665"/>
      <c r="N604" s="665"/>
      <c r="O604" s="665"/>
      <c r="P604" s="666"/>
      <c r="Q604" s="260"/>
      <c r="R604" s="260"/>
      <c r="S604" s="666"/>
      <c r="T604" s="78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79"/>
      <c r="AI604" s="81"/>
      <c r="AJ604" s="80"/>
      <c r="AK604" s="80"/>
      <c r="AL604" s="80"/>
      <c r="AM604" s="80"/>
      <c r="AN604" s="80"/>
      <c r="AO604" s="80"/>
      <c r="AP604" s="80"/>
      <c r="AQ604" s="76"/>
      <c r="AR604" s="76"/>
      <c r="AV604" s="76"/>
      <c r="AW604" s="78"/>
      <c r="AX604" s="80"/>
      <c r="AY604" s="77"/>
      <c r="AZ604" s="77"/>
      <c r="BA604" s="77"/>
      <c r="BB604" s="77"/>
      <c r="BC604" s="77"/>
      <c r="BD604" s="77"/>
      <c r="BE604" s="77"/>
      <c r="BF604" s="77"/>
      <c r="BG604" s="77"/>
      <c r="BH604" s="77"/>
      <c r="BI604" s="77"/>
      <c r="BJ604" s="77"/>
    </row>
    <row r="605" spans="1:62" ht="14.25" customHeight="1" x14ac:dyDescent="0.45">
      <c r="A605" s="76"/>
      <c r="D605" s="80"/>
      <c r="E605" s="76"/>
      <c r="F605" s="82"/>
      <c r="G605" s="82"/>
      <c r="H605" s="78"/>
      <c r="K605" s="78"/>
      <c r="L605" s="665"/>
      <c r="M605" s="665"/>
      <c r="N605" s="665"/>
      <c r="O605" s="665"/>
      <c r="P605" s="666"/>
      <c r="Q605" s="260"/>
      <c r="R605" s="260"/>
      <c r="S605" s="666"/>
      <c r="T605" s="78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79"/>
      <c r="AI605" s="81"/>
      <c r="AJ605" s="80"/>
      <c r="AK605" s="80"/>
      <c r="AL605" s="80"/>
      <c r="AM605" s="80"/>
      <c r="AN605" s="80"/>
      <c r="AO605" s="80"/>
      <c r="AP605" s="80"/>
      <c r="AQ605" s="76"/>
      <c r="AR605" s="76"/>
      <c r="AV605" s="76"/>
      <c r="AW605" s="78"/>
      <c r="AX605" s="80"/>
      <c r="AY605" s="77"/>
      <c r="AZ605" s="77"/>
      <c r="BA605" s="77"/>
      <c r="BB605" s="77"/>
      <c r="BC605" s="77"/>
      <c r="BD605" s="77"/>
      <c r="BE605" s="77"/>
      <c r="BF605" s="77"/>
      <c r="BG605" s="77"/>
      <c r="BH605" s="77"/>
      <c r="BI605" s="77"/>
      <c r="BJ605" s="77"/>
    </row>
    <row r="606" spans="1:62" ht="14.25" customHeight="1" x14ac:dyDescent="0.45">
      <c r="A606" s="76"/>
      <c r="D606" s="80"/>
      <c r="E606" s="76"/>
      <c r="F606" s="82"/>
      <c r="G606" s="82"/>
      <c r="H606" s="78"/>
      <c r="K606" s="78"/>
      <c r="L606" s="665"/>
      <c r="M606" s="665"/>
      <c r="N606" s="665"/>
      <c r="O606" s="665"/>
      <c r="P606" s="666"/>
      <c r="Q606" s="260"/>
      <c r="R606" s="260"/>
      <c r="S606" s="666"/>
      <c r="T606" s="78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79"/>
      <c r="AI606" s="81"/>
      <c r="AJ606" s="80"/>
      <c r="AK606" s="80"/>
      <c r="AL606" s="80"/>
      <c r="AM606" s="80"/>
      <c r="AN606" s="80"/>
      <c r="AO606" s="80"/>
      <c r="AP606" s="80"/>
      <c r="AQ606" s="76"/>
      <c r="AR606" s="76"/>
      <c r="AV606" s="76"/>
      <c r="AW606" s="78"/>
      <c r="AX606" s="80"/>
      <c r="AY606" s="77"/>
      <c r="AZ606" s="77"/>
      <c r="BA606" s="77"/>
      <c r="BB606" s="77"/>
      <c r="BC606" s="77"/>
      <c r="BD606" s="77"/>
      <c r="BE606" s="77"/>
      <c r="BF606" s="77"/>
      <c r="BG606" s="77"/>
      <c r="BH606" s="77"/>
      <c r="BI606" s="77"/>
      <c r="BJ606" s="77"/>
    </row>
    <row r="607" spans="1:62" ht="14.25" customHeight="1" x14ac:dyDescent="0.45">
      <c r="A607" s="76"/>
      <c r="D607" s="80"/>
      <c r="E607" s="76"/>
      <c r="F607" s="82"/>
      <c r="G607" s="82"/>
      <c r="H607" s="78"/>
      <c r="K607" s="78"/>
      <c r="L607" s="665"/>
      <c r="M607" s="665"/>
      <c r="N607" s="665"/>
      <c r="O607" s="665"/>
      <c r="P607" s="666"/>
      <c r="Q607" s="260"/>
      <c r="R607" s="260"/>
      <c r="S607" s="666"/>
      <c r="T607" s="78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79"/>
      <c r="AI607" s="81"/>
      <c r="AJ607" s="80"/>
      <c r="AK607" s="80"/>
      <c r="AL607" s="80"/>
      <c r="AM607" s="80"/>
      <c r="AN607" s="80"/>
      <c r="AO607" s="80"/>
      <c r="AP607" s="80"/>
      <c r="AQ607" s="76"/>
      <c r="AR607" s="76"/>
      <c r="AV607" s="76"/>
      <c r="AW607" s="78"/>
      <c r="AX607" s="80"/>
      <c r="AY607" s="77"/>
      <c r="AZ607" s="77"/>
      <c r="BA607" s="77"/>
      <c r="BB607" s="77"/>
      <c r="BC607" s="77"/>
      <c r="BD607" s="77"/>
      <c r="BE607" s="77"/>
      <c r="BF607" s="77"/>
      <c r="BG607" s="77"/>
      <c r="BH607" s="77"/>
      <c r="BI607" s="77"/>
      <c r="BJ607" s="77"/>
    </row>
    <row r="608" spans="1:62" ht="14.25" customHeight="1" x14ac:dyDescent="0.45">
      <c r="A608" s="76"/>
      <c r="D608" s="80"/>
      <c r="E608" s="76"/>
      <c r="F608" s="82"/>
      <c r="G608" s="82"/>
      <c r="H608" s="78"/>
      <c r="K608" s="78"/>
      <c r="L608" s="665"/>
      <c r="M608" s="665"/>
      <c r="N608" s="665"/>
      <c r="O608" s="665"/>
      <c r="P608" s="666"/>
      <c r="Q608" s="260"/>
      <c r="R608" s="260"/>
      <c r="S608" s="666"/>
      <c r="T608" s="78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79"/>
      <c r="AI608" s="81"/>
      <c r="AJ608" s="80"/>
      <c r="AK608" s="80"/>
      <c r="AL608" s="80"/>
      <c r="AM608" s="80"/>
      <c r="AN608" s="80"/>
      <c r="AO608" s="80"/>
      <c r="AP608" s="80"/>
      <c r="AQ608" s="76"/>
      <c r="AR608" s="76"/>
      <c r="AV608" s="76"/>
      <c r="AW608" s="78"/>
      <c r="AX608" s="80"/>
      <c r="AY608" s="77"/>
      <c r="AZ608" s="77"/>
      <c r="BA608" s="77"/>
      <c r="BB608" s="77"/>
      <c r="BC608" s="77"/>
      <c r="BD608" s="77"/>
      <c r="BE608" s="77"/>
      <c r="BF608" s="77"/>
      <c r="BG608" s="77"/>
      <c r="BH608" s="77"/>
      <c r="BI608" s="77"/>
      <c r="BJ608" s="77"/>
    </row>
    <row r="609" spans="1:62" ht="14.25" customHeight="1" x14ac:dyDescent="0.45">
      <c r="A609" s="76"/>
      <c r="D609" s="80"/>
      <c r="E609" s="76"/>
      <c r="F609" s="82"/>
      <c r="G609" s="82"/>
      <c r="H609" s="78"/>
      <c r="K609" s="78"/>
      <c r="L609" s="665"/>
      <c r="M609" s="665"/>
      <c r="N609" s="665"/>
      <c r="O609" s="665"/>
      <c r="P609" s="666"/>
      <c r="Q609" s="260"/>
      <c r="R609" s="260"/>
      <c r="S609" s="666"/>
      <c r="T609" s="78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79"/>
      <c r="AI609" s="81"/>
      <c r="AJ609" s="80"/>
      <c r="AK609" s="80"/>
      <c r="AL609" s="80"/>
      <c r="AM609" s="80"/>
      <c r="AN609" s="80"/>
      <c r="AO609" s="80"/>
      <c r="AP609" s="80"/>
      <c r="AQ609" s="76"/>
      <c r="AR609" s="76"/>
      <c r="AV609" s="76"/>
      <c r="AW609" s="78"/>
      <c r="AX609" s="80"/>
      <c r="AY609" s="77"/>
      <c r="AZ609" s="77"/>
      <c r="BA609" s="77"/>
      <c r="BB609" s="77"/>
      <c r="BC609" s="77"/>
      <c r="BD609" s="77"/>
      <c r="BE609" s="77"/>
      <c r="BF609" s="77"/>
      <c r="BG609" s="77"/>
      <c r="BH609" s="77"/>
      <c r="BI609" s="77"/>
      <c r="BJ609" s="77"/>
    </row>
    <row r="610" spans="1:62" ht="14.25" customHeight="1" x14ac:dyDescent="0.45">
      <c r="A610" s="76"/>
      <c r="D610" s="80"/>
      <c r="E610" s="76"/>
      <c r="F610" s="82"/>
      <c r="G610" s="82"/>
      <c r="H610" s="78"/>
      <c r="K610" s="78"/>
      <c r="L610" s="665"/>
      <c r="M610" s="665"/>
      <c r="N610" s="665"/>
      <c r="O610" s="665"/>
      <c r="P610" s="666"/>
      <c r="Q610" s="260"/>
      <c r="R610" s="260"/>
      <c r="S610" s="666"/>
      <c r="T610" s="78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79"/>
      <c r="AI610" s="81"/>
      <c r="AJ610" s="80"/>
      <c r="AK610" s="80"/>
      <c r="AL610" s="80"/>
      <c r="AM610" s="80"/>
      <c r="AN610" s="80"/>
      <c r="AO610" s="80"/>
      <c r="AP610" s="80"/>
      <c r="AQ610" s="76"/>
      <c r="AR610" s="76"/>
      <c r="AV610" s="76"/>
      <c r="AW610" s="78"/>
      <c r="AX610" s="80"/>
      <c r="AY610" s="77"/>
      <c r="AZ610" s="77"/>
      <c r="BA610" s="77"/>
      <c r="BB610" s="77"/>
      <c r="BC610" s="77"/>
      <c r="BD610" s="77"/>
      <c r="BE610" s="77"/>
      <c r="BF610" s="77"/>
      <c r="BG610" s="77"/>
      <c r="BH610" s="77"/>
      <c r="BI610" s="77"/>
      <c r="BJ610" s="77"/>
    </row>
    <row r="611" spans="1:62" ht="14.25" customHeight="1" x14ac:dyDescent="0.45">
      <c r="A611" s="76"/>
      <c r="D611" s="80"/>
      <c r="E611" s="76"/>
      <c r="F611" s="82"/>
      <c r="G611" s="82"/>
      <c r="H611" s="78"/>
      <c r="K611" s="78"/>
      <c r="L611" s="665"/>
      <c r="M611" s="665"/>
      <c r="N611" s="665"/>
      <c r="O611" s="665"/>
      <c r="P611" s="666"/>
      <c r="Q611" s="260"/>
      <c r="R611" s="260"/>
      <c r="S611" s="666"/>
      <c r="T611" s="78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79"/>
      <c r="AI611" s="81"/>
      <c r="AJ611" s="80"/>
      <c r="AK611" s="80"/>
      <c r="AL611" s="80"/>
      <c r="AM611" s="80"/>
      <c r="AN611" s="80"/>
      <c r="AO611" s="80"/>
      <c r="AP611" s="80"/>
      <c r="AQ611" s="76"/>
      <c r="AR611" s="76"/>
      <c r="AV611" s="76"/>
      <c r="AW611" s="78"/>
      <c r="AX611" s="80"/>
      <c r="AY611" s="77"/>
      <c r="AZ611" s="77"/>
      <c r="BA611" s="77"/>
      <c r="BB611" s="77"/>
      <c r="BC611" s="77"/>
      <c r="BD611" s="77"/>
      <c r="BE611" s="77"/>
      <c r="BF611" s="77"/>
      <c r="BG611" s="77"/>
      <c r="BH611" s="77"/>
      <c r="BI611" s="77"/>
      <c r="BJ611" s="77"/>
    </row>
    <row r="612" spans="1:62" ht="14.25" customHeight="1" x14ac:dyDescent="0.45">
      <c r="A612" s="76"/>
      <c r="D612" s="80"/>
      <c r="E612" s="76"/>
      <c r="F612" s="82"/>
      <c r="G612" s="82"/>
      <c r="H612" s="78"/>
      <c r="K612" s="78"/>
      <c r="L612" s="665"/>
      <c r="M612" s="665"/>
      <c r="N612" s="665"/>
      <c r="O612" s="665"/>
      <c r="P612" s="666"/>
      <c r="Q612" s="260"/>
      <c r="R612" s="260"/>
      <c r="S612" s="666"/>
      <c r="T612" s="78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79"/>
      <c r="AI612" s="81"/>
      <c r="AJ612" s="80"/>
      <c r="AK612" s="80"/>
      <c r="AL612" s="80"/>
      <c r="AM612" s="80"/>
      <c r="AN612" s="80"/>
      <c r="AO612" s="80"/>
      <c r="AP612" s="80"/>
      <c r="AQ612" s="76"/>
      <c r="AR612" s="76"/>
      <c r="AV612" s="76"/>
      <c r="AW612" s="78"/>
      <c r="AX612" s="80"/>
      <c r="AY612" s="77"/>
      <c r="AZ612" s="77"/>
      <c r="BA612" s="77"/>
      <c r="BB612" s="77"/>
      <c r="BC612" s="77"/>
      <c r="BD612" s="77"/>
      <c r="BE612" s="77"/>
      <c r="BF612" s="77"/>
      <c r="BG612" s="77"/>
      <c r="BH612" s="77"/>
      <c r="BI612" s="77"/>
      <c r="BJ612" s="77"/>
    </row>
    <row r="613" spans="1:62" ht="14.25" customHeight="1" x14ac:dyDescent="0.45">
      <c r="A613" s="76"/>
      <c r="D613" s="80"/>
      <c r="E613" s="76"/>
      <c r="F613" s="82"/>
      <c r="G613" s="82"/>
      <c r="H613" s="78"/>
      <c r="K613" s="78"/>
      <c r="L613" s="665"/>
      <c r="M613" s="665"/>
      <c r="N613" s="665"/>
      <c r="O613" s="665"/>
      <c r="P613" s="666"/>
      <c r="Q613" s="260"/>
      <c r="R613" s="260"/>
      <c r="S613" s="666"/>
      <c r="T613" s="78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79"/>
      <c r="AI613" s="81"/>
      <c r="AJ613" s="80"/>
      <c r="AK613" s="80"/>
      <c r="AL613" s="80"/>
      <c r="AM613" s="80"/>
      <c r="AN613" s="80"/>
      <c r="AO613" s="80"/>
      <c r="AP613" s="80"/>
      <c r="AQ613" s="76"/>
      <c r="AR613" s="76"/>
      <c r="AV613" s="76"/>
      <c r="AW613" s="78"/>
      <c r="AX613" s="80"/>
      <c r="AY613" s="77"/>
      <c r="AZ613" s="77"/>
      <c r="BA613" s="77"/>
      <c r="BB613" s="77"/>
      <c r="BC613" s="77"/>
      <c r="BD613" s="77"/>
      <c r="BE613" s="77"/>
      <c r="BF613" s="77"/>
      <c r="BG613" s="77"/>
      <c r="BH613" s="77"/>
      <c r="BI613" s="77"/>
      <c r="BJ613" s="77"/>
    </row>
    <row r="614" spans="1:62" ht="14.25" customHeight="1" x14ac:dyDescent="0.45">
      <c r="A614" s="76"/>
      <c r="D614" s="80"/>
      <c r="E614" s="76"/>
      <c r="F614" s="82"/>
      <c r="G614" s="82"/>
      <c r="H614" s="78"/>
      <c r="K614" s="78"/>
      <c r="L614" s="665"/>
      <c r="M614" s="665"/>
      <c r="N614" s="665"/>
      <c r="O614" s="665"/>
      <c r="P614" s="666"/>
      <c r="Q614" s="260"/>
      <c r="R614" s="260"/>
      <c r="S614" s="666"/>
      <c r="T614" s="78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79"/>
      <c r="AI614" s="81"/>
      <c r="AJ614" s="80"/>
      <c r="AK614" s="80"/>
      <c r="AL614" s="80"/>
      <c r="AM614" s="80"/>
      <c r="AN614" s="80"/>
      <c r="AO614" s="80"/>
      <c r="AP614" s="80"/>
      <c r="AQ614" s="76"/>
      <c r="AR614" s="76"/>
      <c r="AV614" s="76"/>
      <c r="AW614" s="78"/>
      <c r="AX614" s="80"/>
      <c r="AY614" s="77"/>
      <c r="AZ614" s="77"/>
      <c r="BA614" s="77"/>
      <c r="BB614" s="77"/>
      <c r="BC614" s="77"/>
      <c r="BD614" s="77"/>
      <c r="BE614" s="77"/>
      <c r="BF614" s="77"/>
      <c r="BG614" s="77"/>
      <c r="BH614" s="77"/>
      <c r="BI614" s="77"/>
      <c r="BJ614" s="77"/>
    </row>
    <row r="615" spans="1:62" ht="14.25" customHeight="1" x14ac:dyDescent="0.45">
      <c r="A615" s="76"/>
      <c r="D615" s="80"/>
      <c r="E615" s="76"/>
      <c r="F615" s="82"/>
      <c r="G615" s="82"/>
      <c r="H615" s="78"/>
      <c r="K615" s="78"/>
      <c r="L615" s="665"/>
      <c r="M615" s="665"/>
      <c r="N615" s="665"/>
      <c r="O615" s="665"/>
      <c r="P615" s="666"/>
      <c r="Q615" s="260"/>
      <c r="R615" s="260"/>
      <c r="S615" s="666"/>
      <c r="T615" s="78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79"/>
      <c r="AI615" s="81"/>
      <c r="AJ615" s="80"/>
      <c r="AK615" s="80"/>
      <c r="AL615" s="80"/>
      <c r="AM615" s="80"/>
      <c r="AN615" s="80"/>
      <c r="AO615" s="80"/>
      <c r="AP615" s="80"/>
      <c r="AQ615" s="76"/>
      <c r="AR615" s="76"/>
      <c r="AV615" s="76"/>
      <c r="AW615" s="78"/>
      <c r="AX615" s="80"/>
      <c r="AY615" s="77"/>
      <c r="AZ615" s="77"/>
      <c r="BA615" s="77"/>
      <c r="BB615" s="77"/>
      <c r="BC615" s="77"/>
      <c r="BD615" s="77"/>
      <c r="BE615" s="77"/>
      <c r="BF615" s="77"/>
      <c r="BG615" s="77"/>
      <c r="BH615" s="77"/>
      <c r="BI615" s="77"/>
      <c r="BJ615" s="77"/>
    </row>
    <row r="616" spans="1:62" ht="14.25" customHeight="1" x14ac:dyDescent="0.45">
      <c r="A616" s="76"/>
      <c r="D616" s="80"/>
      <c r="E616" s="76"/>
      <c r="F616" s="82"/>
      <c r="G616" s="82"/>
      <c r="H616" s="78"/>
      <c r="K616" s="78"/>
      <c r="L616" s="665"/>
      <c r="M616" s="665"/>
      <c r="N616" s="665"/>
      <c r="O616" s="665"/>
      <c r="P616" s="666"/>
      <c r="Q616" s="260"/>
      <c r="R616" s="260"/>
      <c r="S616" s="666"/>
      <c r="T616" s="78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79"/>
      <c r="AI616" s="81"/>
      <c r="AJ616" s="80"/>
      <c r="AK616" s="80"/>
      <c r="AL616" s="80"/>
      <c r="AM616" s="80"/>
      <c r="AN616" s="80"/>
      <c r="AO616" s="80"/>
      <c r="AP616" s="80"/>
      <c r="AQ616" s="76"/>
      <c r="AR616" s="76"/>
      <c r="AV616" s="76"/>
      <c r="AW616" s="78"/>
      <c r="AX616" s="80"/>
      <c r="AY616" s="77"/>
      <c r="AZ616" s="77"/>
      <c r="BA616" s="77"/>
      <c r="BB616" s="77"/>
      <c r="BC616" s="77"/>
      <c r="BD616" s="77"/>
      <c r="BE616" s="77"/>
      <c r="BF616" s="77"/>
      <c r="BG616" s="77"/>
      <c r="BH616" s="77"/>
      <c r="BI616" s="77"/>
      <c r="BJ616" s="77"/>
    </row>
    <row r="617" spans="1:62" ht="14.25" customHeight="1" x14ac:dyDescent="0.45">
      <c r="A617" s="76"/>
      <c r="D617" s="80"/>
      <c r="E617" s="76"/>
      <c r="F617" s="82"/>
      <c r="G617" s="82"/>
      <c r="H617" s="78"/>
      <c r="K617" s="78"/>
      <c r="L617" s="665"/>
      <c r="M617" s="665"/>
      <c r="N617" s="665"/>
      <c r="O617" s="665"/>
      <c r="P617" s="666"/>
      <c r="Q617" s="260"/>
      <c r="R617" s="260"/>
      <c r="S617" s="666"/>
      <c r="T617" s="78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79"/>
      <c r="AI617" s="81"/>
      <c r="AJ617" s="80"/>
      <c r="AK617" s="80"/>
      <c r="AL617" s="80"/>
      <c r="AM617" s="80"/>
      <c r="AN617" s="80"/>
      <c r="AO617" s="80"/>
      <c r="AP617" s="80"/>
      <c r="AQ617" s="76"/>
      <c r="AR617" s="76"/>
      <c r="AV617" s="76"/>
      <c r="AW617" s="78"/>
      <c r="AX617" s="80"/>
      <c r="AY617" s="77"/>
      <c r="AZ617" s="77"/>
      <c r="BA617" s="77"/>
      <c r="BB617" s="77"/>
      <c r="BC617" s="77"/>
      <c r="BD617" s="77"/>
      <c r="BE617" s="77"/>
      <c r="BF617" s="77"/>
      <c r="BG617" s="77"/>
      <c r="BH617" s="77"/>
      <c r="BI617" s="77"/>
      <c r="BJ617" s="77"/>
    </row>
    <row r="618" spans="1:62" ht="14.25" customHeight="1" x14ac:dyDescent="0.45">
      <c r="A618" s="76"/>
      <c r="D618" s="80"/>
      <c r="E618" s="76"/>
      <c r="F618" s="82"/>
      <c r="G618" s="82"/>
      <c r="H618" s="78"/>
      <c r="K618" s="78"/>
      <c r="L618" s="665"/>
      <c r="M618" s="665"/>
      <c r="N618" s="665"/>
      <c r="O618" s="665"/>
      <c r="P618" s="666"/>
      <c r="Q618" s="260"/>
      <c r="R618" s="260"/>
      <c r="S618" s="666"/>
      <c r="T618" s="78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79"/>
      <c r="AI618" s="81"/>
      <c r="AJ618" s="80"/>
      <c r="AK618" s="80"/>
      <c r="AL618" s="80"/>
      <c r="AM618" s="80"/>
      <c r="AN618" s="80"/>
      <c r="AO618" s="80"/>
      <c r="AP618" s="80"/>
      <c r="AQ618" s="76"/>
      <c r="AR618" s="76"/>
      <c r="AV618" s="76"/>
      <c r="AW618" s="78"/>
      <c r="AX618" s="80"/>
      <c r="AY618" s="77"/>
      <c r="AZ618" s="77"/>
      <c r="BA618" s="77"/>
      <c r="BB618" s="77"/>
      <c r="BC618" s="77"/>
      <c r="BD618" s="77"/>
      <c r="BE618" s="77"/>
      <c r="BF618" s="77"/>
      <c r="BG618" s="77"/>
      <c r="BH618" s="77"/>
      <c r="BI618" s="77"/>
      <c r="BJ618" s="77"/>
    </row>
    <row r="619" spans="1:62" ht="14.25" customHeight="1" x14ac:dyDescent="0.45">
      <c r="A619" s="76"/>
      <c r="D619" s="80"/>
      <c r="E619" s="76"/>
      <c r="F619" s="82"/>
      <c r="G619" s="82"/>
      <c r="H619" s="78"/>
      <c r="K619" s="78"/>
      <c r="L619" s="665"/>
      <c r="M619" s="665"/>
      <c r="N619" s="665"/>
      <c r="O619" s="665"/>
      <c r="P619" s="666"/>
      <c r="Q619" s="260"/>
      <c r="R619" s="260"/>
      <c r="S619" s="666"/>
      <c r="T619" s="78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79"/>
      <c r="AI619" s="81"/>
      <c r="AJ619" s="80"/>
      <c r="AK619" s="80"/>
      <c r="AL619" s="80"/>
      <c r="AM619" s="80"/>
      <c r="AN619" s="80"/>
      <c r="AO619" s="80"/>
      <c r="AP619" s="80"/>
      <c r="AQ619" s="76"/>
      <c r="AR619" s="76"/>
      <c r="AV619" s="76"/>
      <c r="AW619" s="78"/>
      <c r="AX619" s="80"/>
      <c r="AY619" s="77"/>
      <c r="AZ619" s="77"/>
      <c r="BA619" s="77"/>
      <c r="BB619" s="77"/>
      <c r="BC619" s="77"/>
      <c r="BD619" s="77"/>
      <c r="BE619" s="77"/>
      <c r="BF619" s="77"/>
      <c r="BG619" s="77"/>
      <c r="BH619" s="77"/>
      <c r="BI619" s="77"/>
      <c r="BJ619" s="77"/>
    </row>
    <row r="620" spans="1:62" ht="14.25" customHeight="1" x14ac:dyDescent="0.45">
      <c r="A620" s="76"/>
      <c r="D620" s="80"/>
      <c r="E620" s="76"/>
      <c r="F620" s="82"/>
      <c r="G620" s="82"/>
      <c r="H620" s="78"/>
      <c r="K620" s="78"/>
      <c r="L620" s="665"/>
      <c r="M620" s="665"/>
      <c r="N620" s="665"/>
      <c r="O620" s="665"/>
      <c r="P620" s="666"/>
      <c r="Q620" s="260"/>
      <c r="R620" s="260"/>
      <c r="S620" s="666"/>
      <c r="T620" s="78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79"/>
      <c r="AI620" s="81"/>
      <c r="AJ620" s="80"/>
      <c r="AK620" s="80"/>
      <c r="AL620" s="80"/>
      <c r="AM620" s="80"/>
      <c r="AN620" s="80"/>
      <c r="AO620" s="80"/>
      <c r="AP620" s="80"/>
      <c r="AQ620" s="76"/>
      <c r="AR620" s="76"/>
      <c r="AV620" s="76"/>
      <c r="AW620" s="78"/>
      <c r="AX620" s="80"/>
      <c r="AY620" s="77"/>
      <c r="AZ620" s="77"/>
      <c r="BA620" s="77"/>
      <c r="BB620" s="77"/>
      <c r="BC620" s="77"/>
      <c r="BD620" s="77"/>
      <c r="BE620" s="77"/>
      <c r="BF620" s="77"/>
      <c r="BG620" s="77"/>
      <c r="BH620" s="77"/>
      <c r="BI620" s="77"/>
      <c r="BJ620" s="77"/>
    </row>
    <row r="621" spans="1:62" ht="14.25" customHeight="1" x14ac:dyDescent="0.45">
      <c r="A621" s="76"/>
      <c r="D621" s="80"/>
      <c r="E621" s="76"/>
      <c r="F621" s="82"/>
      <c r="G621" s="82"/>
      <c r="H621" s="78"/>
      <c r="K621" s="78"/>
      <c r="L621" s="665"/>
      <c r="M621" s="665"/>
      <c r="N621" s="665"/>
      <c r="O621" s="665"/>
      <c r="P621" s="666"/>
      <c r="Q621" s="260"/>
      <c r="R621" s="260"/>
      <c r="S621" s="666"/>
      <c r="T621" s="78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79"/>
      <c r="AI621" s="81"/>
      <c r="AJ621" s="80"/>
      <c r="AK621" s="80"/>
      <c r="AL621" s="80"/>
      <c r="AM621" s="80"/>
      <c r="AN621" s="80"/>
      <c r="AO621" s="80"/>
      <c r="AP621" s="80"/>
      <c r="AQ621" s="76"/>
      <c r="AR621" s="76"/>
      <c r="AV621" s="76"/>
      <c r="AW621" s="78"/>
      <c r="AX621" s="80"/>
      <c r="AY621" s="77"/>
      <c r="AZ621" s="77"/>
      <c r="BA621" s="77"/>
      <c r="BB621" s="77"/>
      <c r="BC621" s="77"/>
      <c r="BD621" s="77"/>
      <c r="BE621" s="77"/>
      <c r="BF621" s="77"/>
      <c r="BG621" s="77"/>
      <c r="BH621" s="77"/>
      <c r="BI621" s="77"/>
      <c r="BJ621" s="77"/>
    </row>
    <row r="622" spans="1:62" ht="14.25" customHeight="1" x14ac:dyDescent="0.45">
      <c r="A622" s="76"/>
      <c r="D622" s="80"/>
      <c r="E622" s="76"/>
      <c r="F622" s="82"/>
      <c r="G622" s="82"/>
      <c r="H622" s="78"/>
      <c r="K622" s="78"/>
      <c r="L622" s="665"/>
      <c r="M622" s="665"/>
      <c r="N622" s="665"/>
      <c r="O622" s="665"/>
      <c r="P622" s="666"/>
      <c r="Q622" s="260"/>
      <c r="R622" s="260"/>
      <c r="S622" s="666"/>
      <c r="T622" s="78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79"/>
      <c r="AI622" s="81"/>
      <c r="AJ622" s="80"/>
      <c r="AK622" s="80"/>
      <c r="AL622" s="80"/>
      <c r="AM622" s="80"/>
      <c r="AN622" s="80"/>
      <c r="AO622" s="80"/>
      <c r="AP622" s="80"/>
      <c r="AQ622" s="76"/>
      <c r="AR622" s="76"/>
      <c r="AV622" s="76"/>
      <c r="AW622" s="78"/>
      <c r="AX622" s="80"/>
      <c r="AY622" s="77"/>
      <c r="AZ622" s="77"/>
      <c r="BA622" s="77"/>
      <c r="BB622" s="77"/>
      <c r="BC622" s="77"/>
      <c r="BD622" s="77"/>
      <c r="BE622" s="77"/>
      <c r="BF622" s="77"/>
      <c r="BG622" s="77"/>
      <c r="BH622" s="77"/>
      <c r="BI622" s="77"/>
      <c r="BJ622" s="77"/>
    </row>
    <row r="623" spans="1:62" ht="14.25" customHeight="1" x14ac:dyDescent="0.45">
      <c r="A623" s="76"/>
      <c r="D623" s="80"/>
      <c r="E623" s="76"/>
      <c r="F623" s="82"/>
      <c r="G623" s="82"/>
      <c r="H623" s="78"/>
      <c r="K623" s="78"/>
      <c r="L623" s="665"/>
      <c r="M623" s="665"/>
      <c r="N623" s="665"/>
      <c r="O623" s="665"/>
      <c r="P623" s="666"/>
      <c r="Q623" s="260"/>
      <c r="R623" s="260"/>
      <c r="S623" s="666"/>
      <c r="T623" s="78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79"/>
      <c r="AI623" s="81"/>
      <c r="AJ623" s="80"/>
      <c r="AK623" s="80"/>
      <c r="AL623" s="80"/>
      <c r="AM623" s="80"/>
      <c r="AN623" s="80"/>
      <c r="AO623" s="80"/>
      <c r="AP623" s="80"/>
      <c r="AQ623" s="76"/>
      <c r="AR623" s="76"/>
      <c r="AV623" s="76"/>
      <c r="AW623" s="78"/>
      <c r="AX623" s="80"/>
      <c r="AY623" s="77"/>
      <c r="AZ623" s="77"/>
      <c r="BA623" s="77"/>
      <c r="BB623" s="77"/>
      <c r="BC623" s="77"/>
      <c r="BD623" s="77"/>
      <c r="BE623" s="77"/>
      <c r="BF623" s="77"/>
      <c r="BG623" s="77"/>
      <c r="BH623" s="77"/>
      <c r="BI623" s="77"/>
      <c r="BJ623" s="77"/>
    </row>
    <row r="624" spans="1:62" ht="14.25" customHeight="1" x14ac:dyDescent="0.45">
      <c r="A624" s="76"/>
      <c r="D624" s="80"/>
      <c r="E624" s="76"/>
      <c r="F624" s="82"/>
      <c r="G624" s="82"/>
      <c r="H624" s="78"/>
      <c r="K624" s="78"/>
      <c r="L624" s="665"/>
      <c r="M624" s="665"/>
      <c r="N624" s="665"/>
      <c r="O624" s="665"/>
      <c r="P624" s="666"/>
      <c r="Q624" s="260"/>
      <c r="R624" s="260"/>
      <c r="S624" s="666"/>
      <c r="T624" s="78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79"/>
      <c r="AI624" s="81"/>
      <c r="AJ624" s="80"/>
      <c r="AK624" s="80"/>
      <c r="AL624" s="80"/>
      <c r="AM624" s="80"/>
      <c r="AN624" s="80"/>
      <c r="AO624" s="80"/>
      <c r="AP624" s="80"/>
      <c r="AQ624" s="76"/>
      <c r="AR624" s="76"/>
      <c r="AV624" s="76"/>
      <c r="AW624" s="78"/>
      <c r="AX624" s="80"/>
      <c r="AY624" s="77"/>
      <c r="AZ624" s="77"/>
      <c r="BA624" s="77"/>
      <c r="BB624" s="77"/>
      <c r="BC624" s="77"/>
      <c r="BD624" s="77"/>
      <c r="BE624" s="77"/>
      <c r="BF624" s="77"/>
      <c r="BG624" s="77"/>
      <c r="BH624" s="77"/>
      <c r="BI624" s="77"/>
      <c r="BJ624" s="77"/>
    </row>
    <row r="625" spans="1:62" ht="14.25" customHeight="1" x14ac:dyDescent="0.45">
      <c r="A625" s="76"/>
      <c r="D625" s="80"/>
      <c r="E625" s="76"/>
      <c r="F625" s="82"/>
      <c r="G625" s="82"/>
      <c r="H625" s="78"/>
      <c r="K625" s="78"/>
      <c r="L625" s="665"/>
      <c r="M625" s="665"/>
      <c r="N625" s="665"/>
      <c r="O625" s="665"/>
      <c r="P625" s="666"/>
      <c r="Q625" s="260"/>
      <c r="R625" s="260"/>
      <c r="S625" s="666"/>
      <c r="T625" s="78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79"/>
      <c r="AI625" s="81"/>
      <c r="AJ625" s="80"/>
      <c r="AK625" s="80"/>
      <c r="AL625" s="80"/>
      <c r="AM625" s="80"/>
      <c r="AN625" s="80"/>
      <c r="AO625" s="80"/>
      <c r="AP625" s="80"/>
      <c r="AQ625" s="76"/>
      <c r="AR625" s="76"/>
      <c r="AV625" s="76"/>
      <c r="AW625" s="78"/>
      <c r="AX625" s="80"/>
      <c r="AY625" s="77"/>
      <c r="AZ625" s="77"/>
      <c r="BA625" s="77"/>
      <c r="BB625" s="77"/>
      <c r="BC625" s="77"/>
      <c r="BD625" s="77"/>
      <c r="BE625" s="77"/>
      <c r="BF625" s="77"/>
      <c r="BG625" s="77"/>
      <c r="BH625" s="77"/>
      <c r="BI625" s="77"/>
      <c r="BJ625" s="77"/>
    </row>
    <row r="626" spans="1:62" ht="14.25" customHeight="1" x14ac:dyDescent="0.45">
      <c r="A626" s="76"/>
      <c r="D626" s="80"/>
      <c r="E626" s="76"/>
      <c r="F626" s="82"/>
      <c r="G626" s="82"/>
      <c r="H626" s="78"/>
      <c r="K626" s="78"/>
      <c r="L626" s="665"/>
      <c r="M626" s="665"/>
      <c r="N626" s="665"/>
      <c r="O626" s="665"/>
      <c r="P626" s="666"/>
      <c r="Q626" s="260"/>
      <c r="R626" s="260"/>
      <c r="S626" s="666"/>
      <c r="T626" s="78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79"/>
      <c r="AI626" s="81"/>
      <c r="AJ626" s="80"/>
      <c r="AK626" s="80"/>
      <c r="AL626" s="80"/>
      <c r="AM626" s="80"/>
      <c r="AN626" s="80"/>
      <c r="AO626" s="80"/>
      <c r="AP626" s="80"/>
      <c r="AQ626" s="76"/>
      <c r="AR626" s="76"/>
      <c r="AV626" s="76"/>
      <c r="AW626" s="78"/>
      <c r="AX626" s="80"/>
      <c r="AY626" s="77"/>
      <c r="AZ626" s="77"/>
      <c r="BA626" s="77"/>
      <c r="BB626" s="77"/>
      <c r="BC626" s="77"/>
      <c r="BD626" s="77"/>
      <c r="BE626" s="77"/>
      <c r="BF626" s="77"/>
      <c r="BG626" s="77"/>
      <c r="BH626" s="77"/>
      <c r="BI626" s="77"/>
      <c r="BJ626" s="77"/>
    </row>
    <row r="627" spans="1:62" ht="14.25" customHeight="1" x14ac:dyDescent="0.45">
      <c r="A627" s="76"/>
      <c r="D627" s="80"/>
      <c r="E627" s="76"/>
      <c r="F627" s="82"/>
      <c r="G627" s="82"/>
      <c r="H627" s="78"/>
      <c r="K627" s="78"/>
      <c r="L627" s="665"/>
      <c r="M627" s="665"/>
      <c r="N627" s="665"/>
      <c r="O627" s="665"/>
      <c r="P627" s="666"/>
      <c r="Q627" s="260"/>
      <c r="R627" s="260"/>
      <c r="S627" s="666"/>
      <c r="T627" s="78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79"/>
      <c r="AI627" s="81"/>
      <c r="AJ627" s="80"/>
      <c r="AK627" s="80"/>
      <c r="AL627" s="80"/>
      <c r="AM627" s="80"/>
      <c r="AN627" s="80"/>
      <c r="AO627" s="80"/>
      <c r="AP627" s="80"/>
      <c r="AQ627" s="76"/>
      <c r="AR627" s="76"/>
      <c r="AV627" s="76"/>
      <c r="AW627" s="78"/>
      <c r="AX627" s="80"/>
      <c r="AY627" s="77"/>
      <c r="AZ627" s="77"/>
      <c r="BA627" s="77"/>
      <c r="BB627" s="77"/>
      <c r="BC627" s="77"/>
      <c r="BD627" s="77"/>
      <c r="BE627" s="77"/>
      <c r="BF627" s="77"/>
      <c r="BG627" s="77"/>
      <c r="BH627" s="77"/>
      <c r="BI627" s="77"/>
      <c r="BJ627" s="77"/>
    </row>
    <row r="628" spans="1:62" ht="14.25" customHeight="1" x14ac:dyDescent="0.45">
      <c r="A628" s="76"/>
      <c r="D628" s="80"/>
      <c r="E628" s="76"/>
      <c r="F628" s="82"/>
      <c r="G628" s="82"/>
      <c r="H628" s="78"/>
      <c r="K628" s="78"/>
      <c r="L628" s="665"/>
      <c r="M628" s="665"/>
      <c r="N628" s="665"/>
      <c r="O628" s="665"/>
      <c r="P628" s="666"/>
      <c r="Q628" s="260"/>
      <c r="R628" s="260"/>
      <c r="S628" s="666"/>
      <c r="T628" s="78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79"/>
      <c r="AI628" s="81"/>
      <c r="AJ628" s="80"/>
      <c r="AK628" s="80"/>
      <c r="AL628" s="80"/>
      <c r="AM628" s="80"/>
      <c r="AN628" s="80"/>
      <c r="AO628" s="80"/>
      <c r="AP628" s="80"/>
      <c r="AQ628" s="76"/>
      <c r="AR628" s="76"/>
      <c r="AV628" s="76"/>
      <c r="AW628" s="78"/>
      <c r="AX628" s="80"/>
      <c r="AY628" s="77"/>
      <c r="AZ628" s="77"/>
      <c r="BA628" s="77"/>
      <c r="BB628" s="77"/>
      <c r="BC628" s="77"/>
      <c r="BD628" s="77"/>
      <c r="BE628" s="77"/>
      <c r="BF628" s="77"/>
      <c r="BG628" s="77"/>
      <c r="BH628" s="77"/>
      <c r="BI628" s="77"/>
      <c r="BJ628" s="77"/>
    </row>
    <row r="629" spans="1:62" ht="14.25" customHeight="1" x14ac:dyDescent="0.45">
      <c r="A629" s="76"/>
      <c r="D629" s="80"/>
      <c r="E629" s="76"/>
      <c r="F629" s="82"/>
      <c r="G629" s="82"/>
      <c r="H629" s="78"/>
      <c r="K629" s="78"/>
      <c r="L629" s="665"/>
      <c r="M629" s="665"/>
      <c r="N629" s="665"/>
      <c r="O629" s="665"/>
      <c r="P629" s="666"/>
      <c r="Q629" s="260"/>
      <c r="R629" s="260"/>
      <c r="S629" s="666"/>
      <c r="T629" s="78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79"/>
      <c r="AI629" s="81"/>
      <c r="AJ629" s="80"/>
      <c r="AK629" s="80"/>
      <c r="AL629" s="80"/>
      <c r="AM629" s="80"/>
      <c r="AN629" s="80"/>
      <c r="AO629" s="80"/>
      <c r="AP629" s="80"/>
      <c r="AQ629" s="76"/>
      <c r="AR629" s="76"/>
      <c r="AV629" s="76"/>
      <c r="AW629" s="78"/>
      <c r="AX629" s="80"/>
      <c r="AY629" s="77"/>
      <c r="AZ629" s="77"/>
      <c r="BA629" s="77"/>
      <c r="BB629" s="77"/>
      <c r="BC629" s="77"/>
      <c r="BD629" s="77"/>
      <c r="BE629" s="77"/>
      <c r="BF629" s="77"/>
      <c r="BG629" s="77"/>
      <c r="BH629" s="77"/>
      <c r="BI629" s="77"/>
      <c r="BJ629" s="77"/>
    </row>
    <row r="630" spans="1:62" ht="14.25" customHeight="1" x14ac:dyDescent="0.45">
      <c r="A630" s="76"/>
      <c r="D630" s="80"/>
      <c r="E630" s="76"/>
      <c r="F630" s="82"/>
      <c r="G630" s="82"/>
      <c r="H630" s="78"/>
      <c r="K630" s="78"/>
      <c r="L630" s="665"/>
      <c r="M630" s="665"/>
      <c r="N630" s="665"/>
      <c r="O630" s="665"/>
      <c r="P630" s="666"/>
      <c r="Q630" s="260"/>
      <c r="R630" s="260"/>
      <c r="S630" s="666"/>
      <c r="T630" s="78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79"/>
      <c r="AI630" s="81"/>
      <c r="AJ630" s="80"/>
      <c r="AK630" s="80"/>
      <c r="AL630" s="80"/>
      <c r="AM630" s="80"/>
      <c r="AN630" s="80"/>
      <c r="AO630" s="80"/>
      <c r="AP630" s="80"/>
      <c r="AQ630" s="76"/>
      <c r="AR630" s="76"/>
      <c r="AV630" s="76"/>
      <c r="AW630" s="78"/>
      <c r="AX630" s="80"/>
      <c r="AY630" s="77"/>
      <c r="AZ630" s="77"/>
      <c r="BA630" s="77"/>
      <c r="BB630" s="77"/>
      <c r="BC630" s="77"/>
      <c r="BD630" s="77"/>
      <c r="BE630" s="77"/>
      <c r="BF630" s="77"/>
      <c r="BG630" s="77"/>
      <c r="BH630" s="77"/>
      <c r="BI630" s="77"/>
      <c r="BJ630" s="77"/>
    </row>
    <row r="631" spans="1:62" ht="14.25" customHeight="1" x14ac:dyDescent="0.45">
      <c r="A631" s="76"/>
      <c r="D631" s="80"/>
      <c r="E631" s="76"/>
      <c r="F631" s="82"/>
      <c r="G631" s="82"/>
      <c r="H631" s="78"/>
      <c r="K631" s="78"/>
      <c r="L631" s="665"/>
      <c r="M631" s="665"/>
      <c r="N631" s="665"/>
      <c r="O631" s="665"/>
      <c r="P631" s="666"/>
      <c r="Q631" s="260"/>
      <c r="R631" s="260"/>
      <c r="S631" s="666"/>
      <c r="T631" s="78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79"/>
      <c r="AI631" s="81"/>
      <c r="AJ631" s="80"/>
      <c r="AK631" s="80"/>
      <c r="AL631" s="80"/>
      <c r="AM631" s="80"/>
      <c r="AN631" s="80"/>
      <c r="AO631" s="80"/>
      <c r="AP631" s="80"/>
      <c r="AQ631" s="76"/>
      <c r="AR631" s="76"/>
      <c r="AV631" s="76"/>
      <c r="AW631" s="78"/>
      <c r="AX631" s="80"/>
      <c r="AY631" s="77"/>
      <c r="AZ631" s="77"/>
      <c r="BA631" s="77"/>
      <c r="BB631" s="77"/>
      <c r="BC631" s="77"/>
      <c r="BD631" s="77"/>
      <c r="BE631" s="77"/>
      <c r="BF631" s="77"/>
      <c r="BG631" s="77"/>
      <c r="BH631" s="77"/>
      <c r="BI631" s="77"/>
      <c r="BJ631" s="77"/>
    </row>
    <row r="632" spans="1:62" ht="14.25" customHeight="1" x14ac:dyDescent="0.45">
      <c r="A632" s="76"/>
      <c r="D632" s="80"/>
      <c r="E632" s="76"/>
      <c r="F632" s="82"/>
      <c r="G632" s="82"/>
      <c r="H632" s="78"/>
      <c r="K632" s="78"/>
      <c r="L632" s="665"/>
      <c r="M632" s="665"/>
      <c r="N632" s="665"/>
      <c r="O632" s="665"/>
      <c r="P632" s="666"/>
      <c r="Q632" s="260"/>
      <c r="R632" s="260"/>
      <c r="S632" s="666"/>
      <c r="T632" s="78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79"/>
      <c r="AI632" s="81"/>
      <c r="AJ632" s="80"/>
      <c r="AK632" s="80"/>
      <c r="AL632" s="80"/>
      <c r="AM632" s="80"/>
      <c r="AN632" s="80"/>
      <c r="AO632" s="80"/>
      <c r="AP632" s="80"/>
      <c r="AQ632" s="76"/>
      <c r="AR632" s="76"/>
      <c r="AV632" s="76"/>
      <c r="AW632" s="78"/>
      <c r="AX632" s="80"/>
      <c r="AY632" s="77"/>
      <c r="AZ632" s="77"/>
      <c r="BA632" s="77"/>
      <c r="BB632" s="77"/>
      <c r="BC632" s="77"/>
      <c r="BD632" s="77"/>
      <c r="BE632" s="77"/>
      <c r="BF632" s="77"/>
      <c r="BG632" s="77"/>
      <c r="BH632" s="77"/>
      <c r="BI632" s="77"/>
      <c r="BJ632" s="77"/>
    </row>
    <row r="633" spans="1:62" ht="14.25" customHeight="1" x14ac:dyDescent="0.45">
      <c r="A633" s="76"/>
      <c r="D633" s="80"/>
      <c r="E633" s="76"/>
      <c r="F633" s="82"/>
      <c r="G633" s="82"/>
      <c r="H633" s="78"/>
      <c r="K633" s="78"/>
      <c r="L633" s="665"/>
      <c r="M633" s="665"/>
      <c r="N633" s="665"/>
      <c r="O633" s="665"/>
      <c r="P633" s="666"/>
      <c r="Q633" s="260"/>
      <c r="R633" s="260"/>
      <c r="S633" s="666"/>
      <c r="T633" s="78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79"/>
      <c r="AI633" s="81"/>
      <c r="AJ633" s="80"/>
      <c r="AK633" s="80"/>
      <c r="AL633" s="80"/>
      <c r="AM633" s="80"/>
      <c r="AN633" s="80"/>
      <c r="AO633" s="80"/>
      <c r="AP633" s="80"/>
      <c r="AQ633" s="76"/>
      <c r="AR633" s="76"/>
      <c r="AV633" s="76"/>
      <c r="AW633" s="78"/>
      <c r="AX633" s="80"/>
      <c r="AY633" s="77"/>
      <c r="AZ633" s="77"/>
      <c r="BA633" s="77"/>
      <c r="BB633" s="77"/>
      <c r="BC633" s="77"/>
      <c r="BD633" s="77"/>
      <c r="BE633" s="77"/>
      <c r="BF633" s="77"/>
      <c r="BG633" s="77"/>
      <c r="BH633" s="77"/>
      <c r="BI633" s="77"/>
      <c r="BJ633" s="77"/>
    </row>
    <row r="634" spans="1:62" ht="14.25" customHeight="1" x14ac:dyDescent="0.45">
      <c r="A634" s="76"/>
      <c r="D634" s="80"/>
      <c r="E634" s="76"/>
      <c r="F634" s="82"/>
      <c r="G634" s="82"/>
      <c r="H634" s="78"/>
      <c r="K634" s="78"/>
      <c r="L634" s="665"/>
      <c r="M634" s="665"/>
      <c r="N634" s="665"/>
      <c r="O634" s="665"/>
      <c r="P634" s="666"/>
      <c r="Q634" s="260"/>
      <c r="R634" s="260"/>
      <c r="S634" s="666"/>
      <c r="T634" s="78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79"/>
      <c r="AI634" s="81"/>
      <c r="AJ634" s="80"/>
      <c r="AK634" s="80"/>
      <c r="AL634" s="80"/>
      <c r="AM634" s="80"/>
      <c r="AN634" s="80"/>
      <c r="AO634" s="80"/>
      <c r="AP634" s="80"/>
      <c r="AQ634" s="76"/>
      <c r="AR634" s="76"/>
      <c r="AV634" s="76"/>
      <c r="AW634" s="78"/>
      <c r="AX634" s="80"/>
      <c r="AY634" s="77"/>
      <c r="AZ634" s="77"/>
      <c r="BA634" s="77"/>
      <c r="BB634" s="77"/>
      <c r="BC634" s="77"/>
      <c r="BD634" s="77"/>
      <c r="BE634" s="77"/>
      <c r="BF634" s="77"/>
      <c r="BG634" s="77"/>
      <c r="BH634" s="77"/>
      <c r="BI634" s="77"/>
      <c r="BJ634" s="77"/>
    </row>
    <row r="635" spans="1:62" ht="14.25" customHeight="1" x14ac:dyDescent="0.45">
      <c r="A635" s="76"/>
      <c r="D635" s="80"/>
      <c r="E635" s="76"/>
      <c r="F635" s="82"/>
      <c r="G635" s="82"/>
      <c r="H635" s="78"/>
      <c r="K635" s="78"/>
      <c r="L635" s="665"/>
      <c r="M635" s="665"/>
      <c r="N635" s="665"/>
      <c r="O635" s="665"/>
      <c r="P635" s="666"/>
      <c r="Q635" s="260"/>
      <c r="R635" s="260"/>
      <c r="S635" s="666"/>
      <c r="T635" s="78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79"/>
      <c r="AI635" s="81"/>
      <c r="AJ635" s="80"/>
      <c r="AK635" s="80"/>
      <c r="AL635" s="80"/>
      <c r="AM635" s="80"/>
      <c r="AN635" s="80"/>
      <c r="AO635" s="80"/>
      <c r="AP635" s="80"/>
      <c r="AQ635" s="76"/>
      <c r="AR635" s="76"/>
      <c r="AV635" s="76"/>
      <c r="AW635" s="78"/>
      <c r="AX635" s="80"/>
      <c r="AY635" s="77"/>
      <c r="AZ635" s="77"/>
      <c r="BA635" s="77"/>
      <c r="BB635" s="77"/>
      <c r="BC635" s="77"/>
      <c r="BD635" s="77"/>
      <c r="BE635" s="77"/>
      <c r="BF635" s="77"/>
      <c r="BG635" s="77"/>
      <c r="BH635" s="77"/>
      <c r="BI635" s="77"/>
      <c r="BJ635" s="77"/>
    </row>
    <row r="636" spans="1:62" ht="14.25" customHeight="1" x14ac:dyDescent="0.45">
      <c r="A636" s="76"/>
      <c r="D636" s="80"/>
      <c r="E636" s="76"/>
      <c r="F636" s="82"/>
      <c r="G636" s="82"/>
      <c r="H636" s="78"/>
      <c r="K636" s="78"/>
      <c r="L636" s="665"/>
      <c r="M636" s="665"/>
      <c r="N636" s="665"/>
      <c r="O636" s="665"/>
      <c r="P636" s="666"/>
      <c r="Q636" s="260"/>
      <c r="R636" s="260"/>
      <c r="S636" s="666"/>
      <c r="T636" s="78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79"/>
      <c r="AI636" s="81"/>
      <c r="AJ636" s="80"/>
      <c r="AK636" s="80"/>
      <c r="AL636" s="80"/>
      <c r="AM636" s="80"/>
      <c r="AN636" s="80"/>
      <c r="AO636" s="80"/>
      <c r="AP636" s="80"/>
      <c r="AQ636" s="76"/>
      <c r="AR636" s="76"/>
      <c r="AV636" s="76"/>
      <c r="AW636" s="78"/>
      <c r="AX636" s="80"/>
      <c r="AY636" s="77"/>
      <c r="AZ636" s="77"/>
      <c r="BA636" s="77"/>
      <c r="BB636" s="77"/>
      <c r="BC636" s="77"/>
      <c r="BD636" s="77"/>
      <c r="BE636" s="77"/>
      <c r="BF636" s="77"/>
      <c r="BG636" s="77"/>
      <c r="BH636" s="77"/>
      <c r="BI636" s="77"/>
      <c r="BJ636" s="77"/>
    </row>
    <row r="637" spans="1:62" ht="14.25" customHeight="1" x14ac:dyDescent="0.45">
      <c r="A637" s="76"/>
      <c r="D637" s="80"/>
      <c r="E637" s="76"/>
      <c r="F637" s="82"/>
      <c r="G637" s="82"/>
      <c r="H637" s="78"/>
      <c r="K637" s="78"/>
      <c r="L637" s="665"/>
      <c r="M637" s="665"/>
      <c r="N637" s="665"/>
      <c r="O637" s="665"/>
      <c r="P637" s="666"/>
      <c r="Q637" s="260"/>
      <c r="R637" s="260"/>
      <c r="S637" s="666"/>
      <c r="T637" s="78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79"/>
      <c r="AI637" s="81"/>
      <c r="AJ637" s="80"/>
      <c r="AK637" s="80"/>
      <c r="AL637" s="80"/>
      <c r="AM637" s="80"/>
      <c r="AN637" s="80"/>
      <c r="AO637" s="80"/>
      <c r="AP637" s="80"/>
      <c r="AQ637" s="76"/>
      <c r="AR637" s="76"/>
      <c r="AV637" s="76"/>
      <c r="AW637" s="78"/>
      <c r="AX637" s="80"/>
      <c r="AY637" s="77"/>
      <c r="AZ637" s="77"/>
      <c r="BA637" s="77"/>
      <c r="BB637" s="77"/>
      <c r="BC637" s="77"/>
      <c r="BD637" s="77"/>
      <c r="BE637" s="77"/>
      <c r="BF637" s="77"/>
      <c r="BG637" s="77"/>
      <c r="BH637" s="77"/>
      <c r="BI637" s="77"/>
      <c r="BJ637" s="77"/>
    </row>
    <row r="638" spans="1:62" ht="14.25" customHeight="1" x14ac:dyDescent="0.45">
      <c r="A638" s="76"/>
      <c r="D638" s="80"/>
      <c r="E638" s="76"/>
      <c r="F638" s="82"/>
      <c r="G638" s="82"/>
      <c r="H638" s="78"/>
      <c r="K638" s="78"/>
      <c r="L638" s="665"/>
      <c r="M638" s="665"/>
      <c r="N638" s="665"/>
      <c r="O638" s="665"/>
      <c r="P638" s="666"/>
      <c r="Q638" s="260"/>
      <c r="R638" s="260"/>
      <c r="S638" s="666"/>
      <c r="T638" s="78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79"/>
      <c r="AI638" s="81"/>
      <c r="AJ638" s="80"/>
      <c r="AK638" s="80"/>
      <c r="AL638" s="80"/>
      <c r="AM638" s="80"/>
      <c r="AN638" s="80"/>
      <c r="AO638" s="80"/>
      <c r="AP638" s="80"/>
      <c r="AQ638" s="76"/>
      <c r="AR638" s="76"/>
      <c r="AV638" s="76"/>
      <c r="AW638" s="78"/>
      <c r="AX638" s="80"/>
      <c r="AY638" s="77"/>
      <c r="AZ638" s="77"/>
      <c r="BA638" s="77"/>
      <c r="BB638" s="77"/>
      <c r="BC638" s="77"/>
      <c r="BD638" s="77"/>
      <c r="BE638" s="77"/>
      <c r="BF638" s="77"/>
      <c r="BG638" s="77"/>
      <c r="BH638" s="77"/>
      <c r="BI638" s="77"/>
      <c r="BJ638" s="77"/>
    </row>
    <row r="639" spans="1:62" ht="14.25" customHeight="1" x14ac:dyDescent="0.45">
      <c r="A639" s="76"/>
      <c r="D639" s="80"/>
      <c r="E639" s="76"/>
      <c r="F639" s="82"/>
      <c r="G639" s="82"/>
      <c r="H639" s="78"/>
      <c r="K639" s="78"/>
      <c r="L639" s="665"/>
      <c r="M639" s="665"/>
      <c r="N639" s="665"/>
      <c r="O639" s="665"/>
      <c r="P639" s="666"/>
      <c r="Q639" s="260"/>
      <c r="R639" s="260"/>
      <c r="S639" s="666"/>
      <c r="T639" s="78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79"/>
      <c r="AI639" s="81"/>
      <c r="AJ639" s="80"/>
      <c r="AK639" s="80"/>
      <c r="AL639" s="80"/>
      <c r="AM639" s="80"/>
      <c r="AN639" s="80"/>
      <c r="AO639" s="80"/>
      <c r="AP639" s="80"/>
      <c r="AQ639" s="76"/>
      <c r="AR639" s="76"/>
      <c r="AV639" s="76"/>
      <c r="AW639" s="78"/>
      <c r="AX639" s="80"/>
      <c r="AY639" s="77"/>
      <c r="AZ639" s="77"/>
      <c r="BA639" s="77"/>
      <c r="BB639" s="77"/>
      <c r="BC639" s="77"/>
      <c r="BD639" s="77"/>
      <c r="BE639" s="77"/>
      <c r="BF639" s="77"/>
      <c r="BG639" s="77"/>
      <c r="BH639" s="77"/>
      <c r="BI639" s="77"/>
      <c r="BJ639" s="77"/>
    </row>
    <row r="640" spans="1:62" ht="14.25" customHeight="1" x14ac:dyDescent="0.45">
      <c r="A640" s="76"/>
      <c r="D640" s="80"/>
      <c r="E640" s="76"/>
      <c r="F640" s="82"/>
      <c r="G640" s="82"/>
      <c r="H640" s="78"/>
      <c r="K640" s="78"/>
      <c r="L640" s="665"/>
      <c r="M640" s="665"/>
      <c r="N640" s="665"/>
      <c r="O640" s="665"/>
      <c r="P640" s="666"/>
      <c r="Q640" s="260"/>
      <c r="R640" s="260"/>
      <c r="S640" s="666"/>
      <c r="T640" s="78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79"/>
      <c r="AI640" s="81"/>
      <c r="AJ640" s="80"/>
      <c r="AK640" s="80"/>
      <c r="AL640" s="80"/>
      <c r="AM640" s="80"/>
      <c r="AN640" s="80"/>
      <c r="AO640" s="80"/>
      <c r="AP640" s="80"/>
      <c r="AQ640" s="76"/>
      <c r="AR640" s="76"/>
      <c r="AV640" s="76"/>
      <c r="AW640" s="78"/>
      <c r="AX640" s="80"/>
      <c r="AY640" s="77"/>
      <c r="AZ640" s="77"/>
      <c r="BA640" s="77"/>
      <c r="BB640" s="77"/>
      <c r="BC640" s="77"/>
      <c r="BD640" s="77"/>
      <c r="BE640" s="77"/>
      <c r="BF640" s="77"/>
      <c r="BG640" s="77"/>
      <c r="BH640" s="77"/>
      <c r="BI640" s="77"/>
      <c r="BJ640" s="77"/>
    </row>
    <row r="641" spans="1:62" ht="14.25" customHeight="1" x14ac:dyDescent="0.45">
      <c r="A641" s="76"/>
      <c r="D641" s="80"/>
      <c r="E641" s="76"/>
      <c r="F641" s="82"/>
      <c r="G641" s="82"/>
      <c r="H641" s="78"/>
      <c r="K641" s="78"/>
      <c r="L641" s="665"/>
      <c r="M641" s="665"/>
      <c r="N641" s="665"/>
      <c r="O641" s="665"/>
      <c r="P641" s="666"/>
      <c r="Q641" s="260"/>
      <c r="R641" s="260"/>
      <c r="S641" s="666"/>
      <c r="T641" s="78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79"/>
      <c r="AI641" s="81"/>
      <c r="AJ641" s="80"/>
      <c r="AK641" s="80"/>
      <c r="AL641" s="80"/>
      <c r="AM641" s="80"/>
      <c r="AN641" s="80"/>
      <c r="AO641" s="80"/>
      <c r="AP641" s="80"/>
      <c r="AQ641" s="76"/>
      <c r="AR641" s="76"/>
      <c r="AV641" s="76"/>
      <c r="AW641" s="78"/>
      <c r="AX641" s="80"/>
      <c r="AY641" s="77"/>
      <c r="AZ641" s="77"/>
      <c r="BA641" s="77"/>
      <c r="BB641" s="77"/>
      <c r="BC641" s="77"/>
      <c r="BD641" s="77"/>
      <c r="BE641" s="77"/>
      <c r="BF641" s="77"/>
      <c r="BG641" s="77"/>
      <c r="BH641" s="77"/>
      <c r="BI641" s="77"/>
      <c r="BJ641" s="77"/>
    </row>
    <row r="642" spans="1:62" ht="14.25" customHeight="1" x14ac:dyDescent="0.45">
      <c r="A642" s="76"/>
      <c r="D642" s="80"/>
      <c r="E642" s="76"/>
      <c r="F642" s="82"/>
      <c r="G642" s="82"/>
      <c r="H642" s="78"/>
      <c r="K642" s="78"/>
      <c r="L642" s="665"/>
      <c r="M642" s="665"/>
      <c r="N642" s="665"/>
      <c r="O642" s="665"/>
      <c r="P642" s="666"/>
      <c r="Q642" s="260"/>
      <c r="R642" s="260"/>
      <c r="S642" s="666"/>
      <c r="T642" s="78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79"/>
      <c r="AI642" s="81"/>
      <c r="AJ642" s="80"/>
      <c r="AK642" s="80"/>
      <c r="AL642" s="80"/>
      <c r="AM642" s="80"/>
      <c r="AN642" s="80"/>
      <c r="AO642" s="80"/>
      <c r="AP642" s="80"/>
      <c r="AQ642" s="76"/>
      <c r="AR642" s="76"/>
      <c r="AV642" s="76"/>
      <c r="AW642" s="78"/>
      <c r="AX642" s="80"/>
      <c r="AY642" s="77"/>
      <c r="AZ642" s="77"/>
      <c r="BA642" s="77"/>
      <c r="BB642" s="77"/>
      <c r="BC642" s="77"/>
      <c r="BD642" s="77"/>
      <c r="BE642" s="77"/>
      <c r="BF642" s="77"/>
      <c r="BG642" s="77"/>
      <c r="BH642" s="77"/>
      <c r="BI642" s="77"/>
      <c r="BJ642" s="77"/>
    </row>
    <row r="643" spans="1:62" ht="14.25" customHeight="1" x14ac:dyDescent="0.45">
      <c r="A643" s="76"/>
      <c r="D643" s="80"/>
      <c r="E643" s="76"/>
      <c r="F643" s="82"/>
      <c r="G643" s="82"/>
      <c r="H643" s="78"/>
      <c r="K643" s="78"/>
      <c r="L643" s="665"/>
      <c r="M643" s="665"/>
      <c r="N643" s="665"/>
      <c r="O643" s="665"/>
      <c r="P643" s="666"/>
      <c r="Q643" s="260"/>
      <c r="R643" s="260"/>
      <c r="S643" s="666"/>
      <c r="T643" s="78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79"/>
      <c r="AI643" s="81"/>
      <c r="AJ643" s="80"/>
      <c r="AK643" s="80"/>
      <c r="AL643" s="80"/>
      <c r="AM643" s="80"/>
      <c r="AN643" s="80"/>
      <c r="AO643" s="80"/>
      <c r="AP643" s="80"/>
      <c r="AQ643" s="76"/>
      <c r="AR643" s="76"/>
      <c r="AV643" s="76"/>
      <c r="AW643" s="78"/>
      <c r="AX643" s="80"/>
      <c r="AY643" s="77"/>
      <c r="AZ643" s="77"/>
      <c r="BA643" s="77"/>
      <c r="BB643" s="77"/>
      <c r="BC643" s="77"/>
      <c r="BD643" s="77"/>
      <c r="BE643" s="77"/>
      <c r="BF643" s="77"/>
      <c r="BG643" s="77"/>
      <c r="BH643" s="77"/>
      <c r="BI643" s="77"/>
      <c r="BJ643" s="77"/>
    </row>
    <row r="644" spans="1:62" ht="14.25" customHeight="1" x14ac:dyDescent="0.45">
      <c r="A644" s="76"/>
      <c r="D644" s="80"/>
      <c r="E644" s="76"/>
      <c r="F644" s="82"/>
      <c r="G644" s="82"/>
      <c r="H644" s="78"/>
      <c r="K644" s="78"/>
      <c r="L644" s="665"/>
      <c r="M644" s="665"/>
      <c r="N644" s="665"/>
      <c r="O644" s="665"/>
      <c r="P644" s="666"/>
      <c r="Q644" s="260"/>
      <c r="R644" s="260"/>
      <c r="S644" s="666"/>
      <c r="T644" s="78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79"/>
      <c r="AI644" s="81"/>
      <c r="AJ644" s="80"/>
      <c r="AK644" s="80"/>
      <c r="AL644" s="80"/>
      <c r="AM644" s="80"/>
      <c r="AN644" s="80"/>
      <c r="AO644" s="80"/>
      <c r="AP644" s="80"/>
      <c r="AQ644" s="76"/>
      <c r="AR644" s="76"/>
      <c r="AV644" s="76"/>
      <c r="AW644" s="78"/>
      <c r="AX644" s="80"/>
      <c r="AY644" s="77"/>
      <c r="AZ644" s="77"/>
      <c r="BA644" s="77"/>
      <c r="BB644" s="77"/>
      <c r="BC644" s="77"/>
      <c r="BD644" s="77"/>
      <c r="BE644" s="77"/>
      <c r="BF644" s="77"/>
      <c r="BG644" s="77"/>
      <c r="BH644" s="77"/>
      <c r="BI644" s="77"/>
      <c r="BJ644" s="77"/>
    </row>
    <row r="645" spans="1:62" ht="14.25" customHeight="1" x14ac:dyDescent="0.45">
      <c r="A645" s="76"/>
      <c r="D645" s="80"/>
      <c r="E645" s="76"/>
      <c r="F645" s="82"/>
      <c r="G645" s="82"/>
      <c r="H645" s="78"/>
      <c r="K645" s="78"/>
      <c r="L645" s="665"/>
      <c r="M645" s="665"/>
      <c r="N645" s="665"/>
      <c r="O645" s="665"/>
      <c r="P645" s="666"/>
      <c r="Q645" s="260"/>
      <c r="R645" s="260"/>
      <c r="S645" s="666"/>
      <c r="T645" s="78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79"/>
      <c r="AI645" s="81"/>
      <c r="AJ645" s="80"/>
      <c r="AK645" s="80"/>
      <c r="AL645" s="80"/>
      <c r="AM645" s="80"/>
      <c r="AN645" s="80"/>
      <c r="AO645" s="80"/>
      <c r="AP645" s="80"/>
      <c r="AQ645" s="76"/>
      <c r="AR645" s="76"/>
      <c r="AV645" s="76"/>
      <c r="AW645" s="78"/>
      <c r="AX645" s="80"/>
      <c r="AY645" s="77"/>
      <c r="AZ645" s="77"/>
      <c r="BA645" s="77"/>
      <c r="BB645" s="77"/>
      <c r="BC645" s="77"/>
      <c r="BD645" s="77"/>
      <c r="BE645" s="77"/>
      <c r="BF645" s="77"/>
      <c r="BG645" s="77"/>
      <c r="BH645" s="77"/>
      <c r="BI645" s="77"/>
      <c r="BJ645" s="77"/>
    </row>
    <row r="646" spans="1:62" ht="14.25" customHeight="1" x14ac:dyDescent="0.45">
      <c r="A646" s="76"/>
      <c r="D646" s="80"/>
      <c r="E646" s="76"/>
      <c r="F646" s="82"/>
      <c r="G646" s="82"/>
      <c r="H646" s="78"/>
      <c r="K646" s="78"/>
      <c r="L646" s="665"/>
      <c r="M646" s="665"/>
      <c r="N646" s="665"/>
      <c r="O646" s="665"/>
      <c r="P646" s="666"/>
      <c r="Q646" s="260"/>
      <c r="R646" s="260"/>
      <c r="S646" s="666"/>
      <c r="T646" s="78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79"/>
      <c r="AI646" s="81"/>
      <c r="AJ646" s="80"/>
      <c r="AK646" s="80"/>
      <c r="AL646" s="80"/>
      <c r="AM646" s="80"/>
      <c r="AN646" s="80"/>
      <c r="AO646" s="80"/>
      <c r="AP646" s="80"/>
      <c r="AQ646" s="76"/>
      <c r="AR646" s="76"/>
      <c r="AV646" s="76"/>
      <c r="AW646" s="78"/>
      <c r="AX646" s="80"/>
      <c r="AY646" s="77"/>
      <c r="AZ646" s="77"/>
      <c r="BA646" s="77"/>
      <c r="BB646" s="77"/>
      <c r="BC646" s="77"/>
      <c r="BD646" s="77"/>
      <c r="BE646" s="77"/>
      <c r="BF646" s="77"/>
      <c r="BG646" s="77"/>
      <c r="BH646" s="77"/>
      <c r="BI646" s="77"/>
      <c r="BJ646" s="77"/>
    </row>
    <row r="647" spans="1:62" ht="14.25" customHeight="1" x14ac:dyDescent="0.45">
      <c r="A647" s="76"/>
      <c r="D647" s="80"/>
      <c r="E647" s="76"/>
      <c r="F647" s="82"/>
      <c r="G647" s="82"/>
      <c r="H647" s="78"/>
      <c r="K647" s="78"/>
      <c r="L647" s="665"/>
      <c r="M647" s="665"/>
      <c r="N647" s="665"/>
      <c r="O647" s="665"/>
      <c r="P647" s="666"/>
      <c r="Q647" s="260"/>
      <c r="R647" s="260"/>
      <c r="S647" s="666"/>
      <c r="T647" s="78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79"/>
      <c r="AI647" s="81"/>
      <c r="AJ647" s="80"/>
      <c r="AK647" s="80"/>
      <c r="AL647" s="80"/>
      <c r="AM647" s="80"/>
      <c r="AN647" s="80"/>
      <c r="AO647" s="80"/>
      <c r="AP647" s="80"/>
      <c r="AQ647" s="76"/>
      <c r="AR647" s="76"/>
      <c r="AV647" s="76"/>
      <c r="AW647" s="78"/>
      <c r="AX647" s="80"/>
      <c r="AY647" s="77"/>
      <c r="AZ647" s="77"/>
      <c r="BA647" s="77"/>
      <c r="BB647" s="77"/>
      <c r="BC647" s="77"/>
      <c r="BD647" s="77"/>
      <c r="BE647" s="77"/>
      <c r="BF647" s="77"/>
      <c r="BG647" s="77"/>
      <c r="BH647" s="77"/>
      <c r="BI647" s="77"/>
      <c r="BJ647" s="77"/>
    </row>
    <row r="648" spans="1:62" ht="14.25" customHeight="1" x14ac:dyDescent="0.45">
      <c r="A648" s="76"/>
      <c r="D648" s="80"/>
      <c r="E648" s="76"/>
      <c r="F648" s="82"/>
      <c r="G648" s="82"/>
      <c r="H648" s="78"/>
      <c r="K648" s="78"/>
      <c r="L648" s="665"/>
      <c r="M648" s="665"/>
      <c r="N648" s="665"/>
      <c r="O648" s="665"/>
      <c r="P648" s="666"/>
      <c r="Q648" s="260"/>
      <c r="R648" s="260"/>
      <c r="S648" s="666"/>
      <c r="T648" s="78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79"/>
      <c r="AI648" s="81"/>
      <c r="AJ648" s="80"/>
      <c r="AK648" s="80"/>
      <c r="AL648" s="80"/>
      <c r="AM648" s="80"/>
      <c r="AN648" s="80"/>
      <c r="AO648" s="80"/>
      <c r="AP648" s="80"/>
      <c r="AQ648" s="76"/>
      <c r="AR648" s="76"/>
      <c r="AV648" s="76"/>
      <c r="AW648" s="78"/>
      <c r="AX648" s="80"/>
      <c r="AY648" s="77"/>
      <c r="AZ648" s="77"/>
      <c r="BA648" s="77"/>
      <c r="BB648" s="77"/>
      <c r="BC648" s="77"/>
      <c r="BD648" s="77"/>
      <c r="BE648" s="77"/>
      <c r="BF648" s="77"/>
      <c r="BG648" s="77"/>
      <c r="BH648" s="77"/>
      <c r="BI648" s="77"/>
      <c r="BJ648" s="77"/>
    </row>
    <row r="649" spans="1:62" ht="14.25" customHeight="1" x14ac:dyDescent="0.45">
      <c r="A649" s="76"/>
      <c r="D649" s="80"/>
      <c r="E649" s="76"/>
      <c r="F649" s="82"/>
      <c r="G649" s="82"/>
      <c r="H649" s="78"/>
      <c r="K649" s="78"/>
      <c r="L649" s="665"/>
      <c r="M649" s="665"/>
      <c r="N649" s="665"/>
      <c r="O649" s="665"/>
      <c r="P649" s="666"/>
      <c r="Q649" s="260"/>
      <c r="R649" s="260"/>
      <c r="S649" s="666"/>
      <c r="T649" s="78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79"/>
      <c r="AI649" s="81"/>
      <c r="AJ649" s="80"/>
      <c r="AK649" s="80"/>
      <c r="AL649" s="80"/>
      <c r="AM649" s="80"/>
      <c r="AN649" s="80"/>
      <c r="AO649" s="80"/>
      <c r="AP649" s="80"/>
      <c r="AQ649" s="76"/>
      <c r="AR649" s="76"/>
      <c r="AV649" s="76"/>
      <c r="AW649" s="78"/>
      <c r="AX649" s="80"/>
      <c r="AY649" s="77"/>
      <c r="AZ649" s="77"/>
      <c r="BA649" s="77"/>
      <c r="BB649" s="77"/>
      <c r="BC649" s="77"/>
      <c r="BD649" s="77"/>
      <c r="BE649" s="77"/>
      <c r="BF649" s="77"/>
      <c r="BG649" s="77"/>
      <c r="BH649" s="77"/>
      <c r="BI649" s="77"/>
      <c r="BJ649" s="77"/>
    </row>
    <row r="650" spans="1:62" ht="14.25" customHeight="1" x14ac:dyDescent="0.45">
      <c r="A650" s="76"/>
      <c r="D650" s="80"/>
      <c r="E650" s="76"/>
      <c r="F650" s="82"/>
      <c r="G650" s="82"/>
      <c r="H650" s="78"/>
      <c r="K650" s="78"/>
      <c r="L650" s="665"/>
      <c r="M650" s="665"/>
      <c r="N650" s="665"/>
      <c r="O650" s="665"/>
      <c r="P650" s="666"/>
      <c r="Q650" s="260"/>
      <c r="R650" s="260"/>
      <c r="S650" s="666"/>
      <c r="T650" s="78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79"/>
      <c r="AI650" s="81"/>
      <c r="AJ650" s="80"/>
      <c r="AK650" s="80"/>
      <c r="AL650" s="80"/>
      <c r="AM650" s="80"/>
      <c r="AN650" s="80"/>
      <c r="AO650" s="80"/>
      <c r="AP650" s="80"/>
      <c r="AQ650" s="76"/>
      <c r="AR650" s="76"/>
      <c r="AV650" s="76"/>
      <c r="AW650" s="78"/>
      <c r="AX650" s="80"/>
      <c r="AY650" s="77"/>
      <c r="AZ650" s="77"/>
      <c r="BA650" s="77"/>
      <c r="BB650" s="77"/>
      <c r="BC650" s="77"/>
      <c r="BD650" s="77"/>
      <c r="BE650" s="77"/>
      <c r="BF650" s="77"/>
      <c r="BG650" s="77"/>
      <c r="BH650" s="77"/>
      <c r="BI650" s="77"/>
      <c r="BJ650" s="77"/>
    </row>
    <row r="651" spans="1:62" ht="14.25" customHeight="1" x14ac:dyDescent="0.45">
      <c r="A651" s="76"/>
      <c r="D651" s="80"/>
      <c r="E651" s="76"/>
      <c r="F651" s="82"/>
      <c r="G651" s="82"/>
      <c r="H651" s="78"/>
      <c r="K651" s="78"/>
      <c r="L651" s="665"/>
      <c r="M651" s="665"/>
      <c r="N651" s="665"/>
      <c r="O651" s="665"/>
      <c r="P651" s="666"/>
      <c r="Q651" s="260"/>
      <c r="R651" s="260"/>
      <c r="S651" s="666"/>
      <c r="T651" s="78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79"/>
      <c r="AI651" s="81"/>
      <c r="AJ651" s="80"/>
      <c r="AK651" s="80"/>
      <c r="AL651" s="80"/>
      <c r="AM651" s="80"/>
      <c r="AN651" s="80"/>
      <c r="AO651" s="80"/>
      <c r="AP651" s="80"/>
      <c r="AQ651" s="76"/>
      <c r="AR651" s="76"/>
      <c r="AV651" s="76"/>
      <c r="AW651" s="78"/>
      <c r="AX651" s="80"/>
      <c r="AY651" s="77"/>
      <c r="AZ651" s="77"/>
      <c r="BA651" s="77"/>
      <c r="BB651" s="77"/>
      <c r="BC651" s="77"/>
      <c r="BD651" s="77"/>
      <c r="BE651" s="77"/>
      <c r="BF651" s="77"/>
      <c r="BG651" s="77"/>
      <c r="BH651" s="77"/>
      <c r="BI651" s="77"/>
      <c r="BJ651" s="77"/>
    </row>
    <row r="652" spans="1:62" ht="14.25" customHeight="1" x14ac:dyDescent="0.45">
      <c r="A652" s="76"/>
      <c r="D652" s="80"/>
      <c r="E652" s="76"/>
      <c r="F652" s="82"/>
      <c r="G652" s="82"/>
      <c r="H652" s="78"/>
      <c r="K652" s="78"/>
      <c r="L652" s="665"/>
      <c r="M652" s="665"/>
      <c r="N652" s="665"/>
      <c r="O652" s="665"/>
      <c r="P652" s="666"/>
      <c r="Q652" s="260"/>
      <c r="R652" s="260"/>
      <c r="S652" s="666"/>
      <c r="T652" s="78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79"/>
      <c r="AI652" s="81"/>
      <c r="AJ652" s="80"/>
      <c r="AK652" s="80"/>
      <c r="AL652" s="80"/>
      <c r="AM652" s="80"/>
      <c r="AN652" s="80"/>
      <c r="AO652" s="80"/>
      <c r="AP652" s="80"/>
      <c r="AQ652" s="76"/>
      <c r="AR652" s="76"/>
      <c r="AV652" s="76"/>
      <c r="AW652" s="78"/>
      <c r="AX652" s="80"/>
      <c r="AY652" s="77"/>
      <c r="AZ652" s="77"/>
      <c r="BA652" s="77"/>
      <c r="BB652" s="77"/>
      <c r="BC652" s="77"/>
      <c r="BD652" s="77"/>
      <c r="BE652" s="77"/>
      <c r="BF652" s="77"/>
      <c r="BG652" s="77"/>
      <c r="BH652" s="77"/>
      <c r="BI652" s="77"/>
      <c r="BJ652" s="77"/>
    </row>
    <row r="653" spans="1:62" ht="14.25" customHeight="1" x14ac:dyDescent="0.45">
      <c r="A653" s="76"/>
      <c r="D653" s="80"/>
      <c r="E653" s="76"/>
      <c r="F653" s="82"/>
      <c r="G653" s="82"/>
      <c r="H653" s="78"/>
      <c r="K653" s="78"/>
      <c r="L653" s="665"/>
      <c r="M653" s="665"/>
      <c r="N653" s="665"/>
      <c r="O653" s="665"/>
      <c r="P653" s="666"/>
      <c r="Q653" s="260"/>
      <c r="R653" s="260"/>
      <c r="S653" s="666"/>
      <c r="T653" s="78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79"/>
      <c r="AI653" s="81"/>
      <c r="AJ653" s="80"/>
      <c r="AK653" s="80"/>
      <c r="AL653" s="80"/>
      <c r="AM653" s="80"/>
      <c r="AN653" s="80"/>
      <c r="AO653" s="80"/>
      <c r="AP653" s="80"/>
      <c r="AQ653" s="76"/>
      <c r="AR653" s="76"/>
      <c r="AV653" s="76"/>
      <c r="AW653" s="78"/>
      <c r="AX653" s="80"/>
      <c r="AY653" s="77"/>
      <c r="AZ653" s="77"/>
      <c r="BA653" s="77"/>
      <c r="BB653" s="77"/>
      <c r="BC653" s="77"/>
      <c r="BD653" s="77"/>
      <c r="BE653" s="77"/>
      <c r="BF653" s="77"/>
      <c r="BG653" s="77"/>
      <c r="BH653" s="77"/>
      <c r="BI653" s="77"/>
      <c r="BJ653" s="77"/>
    </row>
    <row r="654" spans="1:62" ht="14.25" customHeight="1" x14ac:dyDescent="0.45">
      <c r="A654" s="76"/>
      <c r="D654" s="80"/>
      <c r="E654" s="76"/>
      <c r="F654" s="82"/>
      <c r="G654" s="82"/>
      <c r="H654" s="78"/>
      <c r="K654" s="78"/>
      <c r="L654" s="665"/>
      <c r="M654" s="665"/>
      <c r="N654" s="665"/>
      <c r="O654" s="665"/>
      <c r="P654" s="666"/>
      <c r="Q654" s="260"/>
      <c r="R654" s="260"/>
      <c r="S654" s="666"/>
      <c r="T654" s="78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79"/>
      <c r="AI654" s="81"/>
      <c r="AJ654" s="80"/>
      <c r="AK654" s="80"/>
      <c r="AL654" s="80"/>
      <c r="AM654" s="80"/>
      <c r="AN654" s="80"/>
      <c r="AO654" s="80"/>
      <c r="AP654" s="80"/>
      <c r="AQ654" s="76"/>
      <c r="AR654" s="76"/>
      <c r="AV654" s="76"/>
      <c r="AW654" s="78"/>
      <c r="AX654" s="80"/>
      <c r="AY654" s="77"/>
      <c r="AZ654" s="77"/>
      <c r="BA654" s="77"/>
      <c r="BB654" s="77"/>
      <c r="BC654" s="77"/>
      <c r="BD654" s="77"/>
      <c r="BE654" s="77"/>
      <c r="BF654" s="77"/>
      <c r="BG654" s="77"/>
      <c r="BH654" s="77"/>
      <c r="BI654" s="77"/>
      <c r="BJ654" s="77"/>
    </row>
    <row r="655" spans="1:62" ht="14.25" customHeight="1" x14ac:dyDescent="0.45">
      <c r="A655" s="76"/>
      <c r="D655" s="80"/>
      <c r="E655" s="76"/>
      <c r="F655" s="82"/>
      <c r="G655" s="82"/>
      <c r="H655" s="78"/>
      <c r="K655" s="78"/>
      <c r="L655" s="665"/>
      <c r="M655" s="665"/>
      <c r="N655" s="665"/>
      <c r="O655" s="665"/>
      <c r="P655" s="666"/>
      <c r="Q655" s="260"/>
      <c r="R655" s="260"/>
      <c r="S655" s="666"/>
      <c r="T655" s="78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79"/>
      <c r="AI655" s="81"/>
      <c r="AJ655" s="80"/>
      <c r="AK655" s="80"/>
      <c r="AL655" s="80"/>
      <c r="AM655" s="80"/>
      <c r="AN655" s="80"/>
      <c r="AO655" s="80"/>
      <c r="AP655" s="80"/>
      <c r="AQ655" s="76"/>
      <c r="AR655" s="76"/>
      <c r="AV655" s="76"/>
      <c r="AW655" s="78"/>
      <c r="AX655" s="80"/>
      <c r="AY655" s="77"/>
      <c r="AZ655" s="77"/>
      <c r="BA655" s="77"/>
      <c r="BB655" s="77"/>
      <c r="BC655" s="77"/>
      <c r="BD655" s="77"/>
      <c r="BE655" s="77"/>
      <c r="BF655" s="77"/>
      <c r="BG655" s="77"/>
      <c r="BH655" s="77"/>
      <c r="BI655" s="77"/>
      <c r="BJ655" s="77"/>
    </row>
    <row r="656" spans="1:62" ht="14.25" customHeight="1" x14ac:dyDescent="0.45">
      <c r="A656" s="76"/>
      <c r="D656" s="80"/>
      <c r="E656" s="76"/>
      <c r="F656" s="82"/>
      <c r="G656" s="82"/>
      <c r="H656" s="78"/>
      <c r="K656" s="78"/>
      <c r="L656" s="665"/>
      <c r="M656" s="665"/>
      <c r="N656" s="665"/>
      <c r="O656" s="665"/>
      <c r="P656" s="666"/>
      <c r="Q656" s="260"/>
      <c r="R656" s="260"/>
      <c r="S656" s="666"/>
      <c r="T656" s="78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79"/>
      <c r="AI656" s="81"/>
      <c r="AJ656" s="80"/>
      <c r="AK656" s="80"/>
      <c r="AL656" s="80"/>
      <c r="AM656" s="80"/>
      <c r="AN656" s="80"/>
      <c r="AO656" s="80"/>
      <c r="AP656" s="80"/>
      <c r="AQ656" s="76"/>
      <c r="AR656" s="76"/>
      <c r="AV656" s="76"/>
      <c r="AW656" s="78"/>
      <c r="AX656" s="80"/>
      <c r="AY656" s="77"/>
      <c r="AZ656" s="77"/>
      <c r="BA656" s="77"/>
      <c r="BB656" s="77"/>
      <c r="BC656" s="77"/>
      <c r="BD656" s="77"/>
      <c r="BE656" s="77"/>
      <c r="BF656" s="77"/>
      <c r="BG656" s="77"/>
      <c r="BH656" s="77"/>
      <c r="BI656" s="77"/>
      <c r="BJ656" s="77"/>
    </row>
    <row r="657" spans="1:62" ht="14.25" customHeight="1" x14ac:dyDescent="0.45">
      <c r="A657" s="76"/>
      <c r="D657" s="80"/>
      <c r="E657" s="76"/>
      <c r="F657" s="82"/>
      <c r="G657" s="82"/>
      <c r="H657" s="78"/>
      <c r="K657" s="78"/>
      <c r="L657" s="665"/>
      <c r="M657" s="665"/>
      <c r="N657" s="665"/>
      <c r="O657" s="665"/>
      <c r="P657" s="666"/>
      <c r="Q657" s="260"/>
      <c r="R657" s="260"/>
      <c r="S657" s="666"/>
      <c r="T657" s="78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79"/>
      <c r="AI657" s="81"/>
      <c r="AJ657" s="80"/>
      <c r="AK657" s="80"/>
      <c r="AL657" s="80"/>
      <c r="AM657" s="80"/>
      <c r="AN657" s="80"/>
      <c r="AO657" s="80"/>
      <c r="AP657" s="80"/>
      <c r="AQ657" s="76"/>
      <c r="AR657" s="76"/>
      <c r="AV657" s="76"/>
      <c r="AW657" s="78"/>
      <c r="AX657" s="80"/>
      <c r="AY657" s="77"/>
      <c r="AZ657" s="77"/>
      <c r="BA657" s="77"/>
      <c r="BB657" s="77"/>
      <c r="BC657" s="77"/>
      <c r="BD657" s="77"/>
      <c r="BE657" s="77"/>
      <c r="BF657" s="77"/>
      <c r="BG657" s="77"/>
      <c r="BH657" s="77"/>
      <c r="BI657" s="77"/>
      <c r="BJ657" s="77"/>
    </row>
    <row r="658" spans="1:62" ht="14.25" customHeight="1" x14ac:dyDescent="0.45">
      <c r="A658" s="76"/>
      <c r="D658" s="80"/>
      <c r="E658" s="76"/>
      <c r="F658" s="82"/>
      <c r="G658" s="82"/>
      <c r="H658" s="78"/>
      <c r="K658" s="78"/>
      <c r="L658" s="665"/>
      <c r="M658" s="665"/>
      <c r="N658" s="665"/>
      <c r="O658" s="665"/>
      <c r="P658" s="666"/>
      <c r="Q658" s="260"/>
      <c r="R658" s="260"/>
      <c r="S658" s="666"/>
      <c r="T658" s="78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79"/>
      <c r="AI658" s="81"/>
      <c r="AJ658" s="80"/>
      <c r="AK658" s="80"/>
      <c r="AL658" s="80"/>
      <c r="AM658" s="80"/>
      <c r="AN658" s="80"/>
      <c r="AO658" s="80"/>
      <c r="AP658" s="80"/>
      <c r="AQ658" s="76"/>
      <c r="AR658" s="76"/>
      <c r="AV658" s="76"/>
      <c r="AW658" s="78"/>
      <c r="AX658" s="80"/>
      <c r="AY658" s="77"/>
      <c r="AZ658" s="77"/>
      <c r="BA658" s="77"/>
      <c r="BB658" s="77"/>
      <c r="BC658" s="77"/>
      <c r="BD658" s="77"/>
      <c r="BE658" s="77"/>
      <c r="BF658" s="77"/>
      <c r="BG658" s="77"/>
      <c r="BH658" s="77"/>
      <c r="BI658" s="77"/>
      <c r="BJ658" s="77"/>
    </row>
    <row r="659" spans="1:62" ht="14.25" customHeight="1" x14ac:dyDescent="0.45">
      <c r="A659" s="76"/>
      <c r="D659" s="80"/>
      <c r="E659" s="76"/>
      <c r="F659" s="82"/>
      <c r="G659" s="82"/>
      <c r="H659" s="78"/>
      <c r="K659" s="78"/>
      <c r="L659" s="665"/>
      <c r="M659" s="665"/>
      <c r="N659" s="665"/>
      <c r="O659" s="665"/>
      <c r="P659" s="666"/>
      <c r="Q659" s="260"/>
      <c r="R659" s="260"/>
      <c r="S659" s="666"/>
      <c r="T659" s="78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79"/>
      <c r="AI659" s="81"/>
      <c r="AJ659" s="80"/>
      <c r="AK659" s="80"/>
      <c r="AL659" s="80"/>
      <c r="AM659" s="80"/>
      <c r="AN659" s="80"/>
      <c r="AO659" s="80"/>
      <c r="AP659" s="80"/>
      <c r="AQ659" s="76"/>
      <c r="AR659" s="76"/>
      <c r="AV659" s="76"/>
      <c r="AW659" s="78"/>
      <c r="AX659" s="80"/>
      <c r="AY659" s="77"/>
      <c r="AZ659" s="77"/>
      <c r="BA659" s="77"/>
      <c r="BB659" s="77"/>
      <c r="BC659" s="77"/>
      <c r="BD659" s="77"/>
      <c r="BE659" s="77"/>
      <c r="BF659" s="77"/>
      <c r="BG659" s="77"/>
      <c r="BH659" s="77"/>
      <c r="BI659" s="77"/>
      <c r="BJ659" s="77"/>
    </row>
    <row r="660" spans="1:62" ht="14.25" customHeight="1" x14ac:dyDescent="0.45">
      <c r="A660" s="76"/>
      <c r="D660" s="80"/>
      <c r="E660" s="76"/>
      <c r="F660" s="82"/>
      <c r="G660" s="82"/>
      <c r="H660" s="78"/>
      <c r="K660" s="78"/>
      <c r="L660" s="665"/>
      <c r="M660" s="665"/>
      <c r="N660" s="665"/>
      <c r="O660" s="665"/>
      <c r="P660" s="666"/>
      <c r="Q660" s="260"/>
      <c r="R660" s="260"/>
      <c r="S660" s="666"/>
      <c r="T660" s="78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79"/>
      <c r="AI660" s="81"/>
      <c r="AJ660" s="80"/>
      <c r="AK660" s="80"/>
      <c r="AL660" s="80"/>
      <c r="AM660" s="80"/>
      <c r="AN660" s="80"/>
      <c r="AO660" s="80"/>
      <c r="AP660" s="80"/>
      <c r="AQ660" s="76"/>
      <c r="AR660" s="76"/>
      <c r="AV660" s="76"/>
      <c r="AW660" s="78"/>
      <c r="AX660" s="80"/>
      <c r="AY660" s="77"/>
      <c r="AZ660" s="77"/>
      <c r="BA660" s="77"/>
      <c r="BB660" s="77"/>
      <c r="BC660" s="77"/>
      <c r="BD660" s="77"/>
      <c r="BE660" s="77"/>
      <c r="BF660" s="77"/>
      <c r="BG660" s="77"/>
      <c r="BH660" s="77"/>
      <c r="BI660" s="77"/>
      <c r="BJ660" s="77"/>
    </row>
    <row r="661" spans="1:62" ht="14.25" customHeight="1" x14ac:dyDescent="0.45">
      <c r="A661" s="76"/>
      <c r="D661" s="80"/>
      <c r="E661" s="76"/>
      <c r="F661" s="82"/>
      <c r="G661" s="82"/>
      <c r="H661" s="78"/>
      <c r="K661" s="78"/>
      <c r="L661" s="665"/>
      <c r="M661" s="665"/>
      <c r="N661" s="665"/>
      <c r="O661" s="665"/>
      <c r="P661" s="666"/>
      <c r="Q661" s="260"/>
      <c r="R661" s="260"/>
      <c r="S661" s="666"/>
      <c r="T661" s="78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79"/>
      <c r="AI661" s="81"/>
      <c r="AJ661" s="80"/>
      <c r="AK661" s="80"/>
      <c r="AL661" s="80"/>
      <c r="AM661" s="80"/>
      <c r="AN661" s="80"/>
      <c r="AO661" s="80"/>
      <c r="AP661" s="80"/>
      <c r="AQ661" s="76"/>
      <c r="AR661" s="76"/>
      <c r="AV661" s="76"/>
      <c r="AW661" s="78"/>
      <c r="AX661" s="80"/>
      <c r="AY661" s="77"/>
      <c r="AZ661" s="77"/>
      <c r="BA661" s="77"/>
      <c r="BB661" s="77"/>
      <c r="BC661" s="77"/>
      <c r="BD661" s="77"/>
      <c r="BE661" s="77"/>
      <c r="BF661" s="77"/>
      <c r="BG661" s="77"/>
      <c r="BH661" s="77"/>
      <c r="BI661" s="77"/>
      <c r="BJ661" s="77"/>
    </row>
    <row r="662" spans="1:62" ht="14.25" customHeight="1" x14ac:dyDescent="0.45">
      <c r="A662" s="76"/>
      <c r="D662" s="80"/>
      <c r="E662" s="76"/>
      <c r="F662" s="82"/>
      <c r="G662" s="82"/>
      <c r="H662" s="78"/>
      <c r="K662" s="78"/>
      <c r="L662" s="665"/>
      <c r="M662" s="665"/>
      <c r="N662" s="665"/>
      <c r="O662" s="665"/>
      <c r="P662" s="666"/>
      <c r="Q662" s="260"/>
      <c r="R662" s="260"/>
      <c r="S662" s="666"/>
      <c r="T662" s="78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79"/>
      <c r="AI662" s="81"/>
      <c r="AJ662" s="80"/>
      <c r="AK662" s="80"/>
      <c r="AL662" s="80"/>
      <c r="AM662" s="80"/>
      <c r="AN662" s="80"/>
      <c r="AO662" s="80"/>
      <c r="AP662" s="80"/>
      <c r="AQ662" s="76"/>
      <c r="AR662" s="76"/>
      <c r="AV662" s="76"/>
      <c r="AW662" s="78"/>
      <c r="AX662" s="80"/>
      <c r="AY662" s="77"/>
      <c r="AZ662" s="77"/>
      <c r="BA662" s="77"/>
      <c r="BB662" s="77"/>
      <c r="BC662" s="77"/>
      <c r="BD662" s="77"/>
      <c r="BE662" s="77"/>
      <c r="BF662" s="77"/>
      <c r="BG662" s="77"/>
      <c r="BH662" s="77"/>
      <c r="BI662" s="77"/>
      <c r="BJ662" s="77"/>
    </row>
    <row r="663" spans="1:62" ht="14.25" customHeight="1" x14ac:dyDescent="0.45">
      <c r="A663" s="76"/>
      <c r="D663" s="80"/>
      <c r="E663" s="76"/>
      <c r="F663" s="82"/>
      <c r="G663" s="82"/>
      <c r="H663" s="78"/>
      <c r="K663" s="78"/>
      <c r="L663" s="665"/>
      <c r="M663" s="665"/>
      <c r="N663" s="665"/>
      <c r="O663" s="665"/>
      <c r="P663" s="666"/>
      <c r="Q663" s="260"/>
      <c r="R663" s="260"/>
      <c r="S663" s="666"/>
      <c r="T663" s="78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79"/>
      <c r="AI663" s="81"/>
      <c r="AJ663" s="80"/>
      <c r="AK663" s="80"/>
      <c r="AL663" s="80"/>
      <c r="AM663" s="80"/>
      <c r="AN663" s="80"/>
      <c r="AO663" s="80"/>
      <c r="AP663" s="80"/>
      <c r="AQ663" s="76"/>
      <c r="AR663" s="76"/>
      <c r="AV663" s="76"/>
      <c r="AW663" s="78"/>
      <c r="AX663" s="80"/>
      <c r="AY663" s="77"/>
      <c r="AZ663" s="77"/>
      <c r="BA663" s="77"/>
      <c r="BB663" s="77"/>
      <c r="BC663" s="77"/>
      <c r="BD663" s="77"/>
      <c r="BE663" s="77"/>
      <c r="BF663" s="77"/>
      <c r="BG663" s="77"/>
      <c r="BH663" s="77"/>
      <c r="BI663" s="77"/>
      <c r="BJ663" s="77"/>
    </row>
    <row r="664" spans="1:62" ht="14.25" customHeight="1" x14ac:dyDescent="0.45">
      <c r="A664" s="76"/>
      <c r="D664" s="80"/>
      <c r="E664" s="76"/>
      <c r="F664" s="82"/>
      <c r="G664" s="82"/>
      <c r="H664" s="78"/>
      <c r="K664" s="78"/>
      <c r="L664" s="665"/>
      <c r="M664" s="665"/>
      <c r="N664" s="665"/>
      <c r="O664" s="665"/>
      <c r="P664" s="666"/>
      <c r="Q664" s="260"/>
      <c r="R664" s="260"/>
      <c r="S664" s="666"/>
      <c r="T664" s="78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79"/>
      <c r="AI664" s="81"/>
      <c r="AJ664" s="80"/>
      <c r="AK664" s="80"/>
      <c r="AL664" s="80"/>
      <c r="AM664" s="80"/>
      <c r="AN664" s="80"/>
      <c r="AO664" s="80"/>
      <c r="AP664" s="80"/>
      <c r="AQ664" s="76"/>
      <c r="AR664" s="76"/>
      <c r="AV664" s="76"/>
      <c r="AW664" s="78"/>
      <c r="AX664" s="80"/>
      <c r="AY664" s="77"/>
      <c r="AZ664" s="77"/>
      <c r="BA664" s="77"/>
      <c r="BB664" s="77"/>
      <c r="BC664" s="77"/>
      <c r="BD664" s="77"/>
      <c r="BE664" s="77"/>
      <c r="BF664" s="77"/>
      <c r="BG664" s="77"/>
      <c r="BH664" s="77"/>
      <c r="BI664" s="77"/>
      <c r="BJ664" s="77"/>
    </row>
    <row r="665" spans="1:62" ht="14.25" customHeight="1" x14ac:dyDescent="0.45">
      <c r="A665" s="76"/>
      <c r="D665" s="80"/>
      <c r="E665" s="76"/>
      <c r="F665" s="82"/>
      <c r="G665" s="82"/>
      <c r="H665" s="78"/>
      <c r="K665" s="78"/>
      <c r="L665" s="665"/>
      <c r="M665" s="665"/>
      <c r="N665" s="665"/>
      <c r="O665" s="665"/>
      <c r="P665" s="666"/>
      <c r="Q665" s="260"/>
      <c r="R665" s="260"/>
      <c r="S665" s="666"/>
      <c r="T665" s="78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79"/>
      <c r="AI665" s="81"/>
      <c r="AJ665" s="80"/>
      <c r="AK665" s="80"/>
      <c r="AL665" s="80"/>
      <c r="AM665" s="80"/>
      <c r="AN665" s="80"/>
      <c r="AO665" s="80"/>
      <c r="AP665" s="80"/>
      <c r="AQ665" s="76"/>
      <c r="AR665" s="76"/>
      <c r="AV665" s="76"/>
      <c r="AW665" s="78"/>
      <c r="AX665" s="80"/>
      <c r="AY665" s="77"/>
      <c r="AZ665" s="77"/>
      <c r="BA665" s="77"/>
      <c r="BB665" s="77"/>
      <c r="BC665" s="77"/>
      <c r="BD665" s="77"/>
      <c r="BE665" s="77"/>
      <c r="BF665" s="77"/>
      <c r="BG665" s="77"/>
      <c r="BH665" s="77"/>
      <c r="BI665" s="77"/>
      <c r="BJ665" s="77"/>
    </row>
    <row r="666" spans="1:62" ht="14.25" customHeight="1" x14ac:dyDescent="0.45">
      <c r="A666" s="76"/>
      <c r="D666" s="80"/>
      <c r="E666" s="76"/>
      <c r="F666" s="82"/>
      <c r="G666" s="82"/>
      <c r="H666" s="78"/>
      <c r="K666" s="78"/>
      <c r="L666" s="665"/>
      <c r="M666" s="665"/>
      <c r="N666" s="665"/>
      <c r="O666" s="665"/>
      <c r="P666" s="666"/>
      <c r="Q666" s="260"/>
      <c r="R666" s="260"/>
      <c r="S666" s="666"/>
      <c r="T666" s="78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79"/>
      <c r="AI666" s="81"/>
      <c r="AJ666" s="80"/>
      <c r="AK666" s="80"/>
      <c r="AL666" s="80"/>
      <c r="AM666" s="80"/>
      <c r="AN666" s="80"/>
      <c r="AO666" s="80"/>
      <c r="AP666" s="80"/>
      <c r="AQ666" s="76"/>
      <c r="AR666" s="76"/>
      <c r="AV666" s="76"/>
      <c r="AW666" s="78"/>
      <c r="AX666" s="80"/>
      <c r="AY666" s="77"/>
      <c r="AZ666" s="77"/>
      <c r="BA666" s="77"/>
      <c r="BB666" s="77"/>
      <c r="BC666" s="77"/>
      <c r="BD666" s="77"/>
      <c r="BE666" s="77"/>
      <c r="BF666" s="77"/>
      <c r="BG666" s="77"/>
      <c r="BH666" s="77"/>
      <c r="BI666" s="77"/>
      <c r="BJ666" s="77"/>
    </row>
    <row r="667" spans="1:62" ht="14.25" customHeight="1" x14ac:dyDescent="0.45">
      <c r="A667" s="76"/>
      <c r="D667" s="80"/>
      <c r="E667" s="76"/>
      <c r="F667" s="82"/>
      <c r="G667" s="82"/>
      <c r="H667" s="78"/>
      <c r="K667" s="78"/>
      <c r="L667" s="665"/>
      <c r="M667" s="665"/>
      <c r="N667" s="665"/>
      <c r="O667" s="665"/>
      <c r="P667" s="666"/>
      <c r="Q667" s="260"/>
      <c r="R667" s="260"/>
      <c r="S667" s="666"/>
      <c r="T667" s="78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79"/>
      <c r="AI667" s="81"/>
      <c r="AJ667" s="80"/>
      <c r="AK667" s="80"/>
      <c r="AL667" s="80"/>
      <c r="AM667" s="80"/>
      <c r="AN667" s="80"/>
      <c r="AO667" s="80"/>
      <c r="AP667" s="80"/>
      <c r="AQ667" s="76"/>
      <c r="AR667" s="76"/>
      <c r="AV667" s="76"/>
      <c r="AW667" s="78"/>
      <c r="AX667" s="80"/>
      <c r="AY667" s="77"/>
      <c r="AZ667" s="77"/>
      <c r="BA667" s="77"/>
      <c r="BB667" s="77"/>
      <c r="BC667" s="77"/>
      <c r="BD667" s="77"/>
      <c r="BE667" s="77"/>
      <c r="BF667" s="77"/>
      <c r="BG667" s="77"/>
      <c r="BH667" s="77"/>
      <c r="BI667" s="77"/>
      <c r="BJ667" s="77"/>
    </row>
    <row r="668" spans="1:62" ht="14.25" customHeight="1" x14ac:dyDescent="0.45">
      <c r="A668" s="76"/>
      <c r="D668" s="80"/>
      <c r="E668" s="76"/>
      <c r="F668" s="82"/>
      <c r="G668" s="82"/>
      <c r="H668" s="78"/>
      <c r="K668" s="78"/>
      <c r="L668" s="665"/>
      <c r="M668" s="665"/>
      <c r="N668" s="665"/>
      <c r="O668" s="665"/>
      <c r="P668" s="666"/>
      <c r="Q668" s="260"/>
      <c r="R668" s="260"/>
      <c r="S668" s="666"/>
      <c r="T668" s="78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79"/>
      <c r="AI668" s="81"/>
      <c r="AJ668" s="80"/>
      <c r="AK668" s="80"/>
      <c r="AL668" s="80"/>
      <c r="AM668" s="80"/>
      <c r="AN668" s="80"/>
      <c r="AO668" s="80"/>
      <c r="AP668" s="80"/>
      <c r="AQ668" s="76"/>
      <c r="AR668" s="76"/>
      <c r="AV668" s="76"/>
      <c r="AW668" s="78"/>
      <c r="AX668" s="80"/>
      <c r="AY668" s="77"/>
      <c r="AZ668" s="77"/>
      <c r="BA668" s="77"/>
      <c r="BB668" s="77"/>
      <c r="BC668" s="77"/>
      <c r="BD668" s="77"/>
      <c r="BE668" s="77"/>
      <c r="BF668" s="77"/>
      <c r="BG668" s="77"/>
      <c r="BH668" s="77"/>
      <c r="BI668" s="77"/>
      <c r="BJ668" s="77"/>
    </row>
    <row r="669" spans="1:62" ht="14.25" customHeight="1" x14ac:dyDescent="0.45">
      <c r="A669" s="76"/>
      <c r="D669" s="80"/>
      <c r="E669" s="76"/>
      <c r="F669" s="82"/>
      <c r="G669" s="82"/>
      <c r="H669" s="78"/>
      <c r="K669" s="78"/>
      <c r="L669" s="665"/>
      <c r="M669" s="665"/>
      <c r="N669" s="665"/>
      <c r="O669" s="665"/>
      <c r="P669" s="666"/>
      <c r="Q669" s="260"/>
      <c r="R669" s="260"/>
      <c r="S669" s="666"/>
      <c r="T669" s="78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79"/>
      <c r="AI669" s="81"/>
      <c r="AJ669" s="80"/>
      <c r="AK669" s="80"/>
      <c r="AL669" s="80"/>
      <c r="AM669" s="80"/>
      <c r="AN669" s="80"/>
      <c r="AO669" s="80"/>
      <c r="AP669" s="80"/>
      <c r="AQ669" s="76"/>
      <c r="AR669" s="76"/>
      <c r="AV669" s="76"/>
      <c r="AW669" s="78"/>
      <c r="AX669" s="80"/>
      <c r="AY669" s="77"/>
      <c r="AZ669" s="77"/>
      <c r="BA669" s="77"/>
      <c r="BB669" s="77"/>
      <c r="BC669" s="77"/>
      <c r="BD669" s="77"/>
      <c r="BE669" s="77"/>
      <c r="BF669" s="77"/>
      <c r="BG669" s="77"/>
      <c r="BH669" s="77"/>
      <c r="BI669" s="77"/>
      <c r="BJ669" s="77"/>
    </row>
    <row r="670" spans="1:62" ht="14.25" customHeight="1" x14ac:dyDescent="0.45">
      <c r="A670" s="76"/>
      <c r="D670" s="80"/>
      <c r="E670" s="76"/>
      <c r="F670" s="82"/>
      <c r="G670" s="82"/>
      <c r="H670" s="78"/>
      <c r="K670" s="78"/>
      <c r="L670" s="665"/>
      <c r="M670" s="665"/>
      <c r="N670" s="665"/>
      <c r="O670" s="665"/>
      <c r="P670" s="666"/>
      <c r="Q670" s="260"/>
      <c r="R670" s="260"/>
      <c r="S670" s="666"/>
      <c r="T670" s="78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79"/>
      <c r="AI670" s="81"/>
      <c r="AJ670" s="80"/>
      <c r="AK670" s="80"/>
      <c r="AL670" s="80"/>
      <c r="AM670" s="80"/>
      <c r="AN670" s="80"/>
      <c r="AO670" s="80"/>
      <c r="AP670" s="80"/>
      <c r="AQ670" s="76"/>
      <c r="AR670" s="76"/>
      <c r="AV670" s="76"/>
      <c r="AW670" s="78"/>
      <c r="AX670" s="80"/>
      <c r="AY670" s="77"/>
      <c r="AZ670" s="77"/>
      <c r="BA670" s="77"/>
      <c r="BB670" s="77"/>
      <c r="BC670" s="77"/>
      <c r="BD670" s="77"/>
      <c r="BE670" s="77"/>
      <c r="BF670" s="77"/>
      <c r="BG670" s="77"/>
      <c r="BH670" s="77"/>
      <c r="BI670" s="77"/>
      <c r="BJ670" s="77"/>
    </row>
    <row r="671" spans="1:62" ht="14.25" customHeight="1" x14ac:dyDescent="0.45">
      <c r="A671" s="76"/>
      <c r="D671" s="80"/>
      <c r="E671" s="76"/>
      <c r="F671" s="82"/>
      <c r="G671" s="82"/>
      <c r="H671" s="78"/>
      <c r="K671" s="78"/>
      <c r="L671" s="665"/>
      <c r="M671" s="665"/>
      <c r="N671" s="665"/>
      <c r="O671" s="665"/>
      <c r="P671" s="666"/>
      <c r="Q671" s="260"/>
      <c r="R671" s="260"/>
      <c r="S671" s="666"/>
      <c r="T671" s="78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79"/>
      <c r="AI671" s="81"/>
      <c r="AJ671" s="80"/>
      <c r="AK671" s="80"/>
      <c r="AL671" s="80"/>
      <c r="AM671" s="80"/>
      <c r="AN671" s="80"/>
      <c r="AO671" s="80"/>
      <c r="AP671" s="80"/>
      <c r="AQ671" s="76"/>
      <c r="AR671" s="76"/>
      <c r="AV671" s="76"/>
      <c r="AW671" s="78"/>
      <c r="AX671" s="80"/>
      <c r="AY671" s="77"/>
      <c r="AZ671" s="77"/>
      <c r="BA671" s="77"/>
      <c r="BB671" s="77"/>
      <c r="BC671" s="77"/>
      <c r="BD671" s="77"/>
      <c r="BE671" s="77"/>
      <c r="BF671" s="77"/>
      <c r="BG671" s="77"/>
      <c r="BH671" s="77"/>
      <c r="BI671" s="77"/>
      <c r="BJ671" s="77"/>
    </row>
    <row r="672" spans="1:62" ht="14.25" customHeight="1" x14ac:dyDescent="0.45">
      <c r="A672" s="76"/>
      <c r="D672" s="80"/>
      <c r="E672" s="76"/>
      <c r="F672" s="82"/>
      <c r="G672" s="82"/>
      <c r="H672" s="78"/>
      <c r="K672" s="78"/>
      <c r="L672" s="665"/>
      <c r="M672" s="665"/>
      <c r="N672" s="665"/>
      <c r="O672" s="665"/>
      <c r="P672" s="666"/>
      <c r="Q672" s="260"/>
      <c r="R672" s="260"/>
      <c r="S672" s="666"/>
      <c r="T672" s="78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79"/>
      <c r="AI672" s="81"/>
      <c r="AJ672" s="80"/>
      <c r="AK672" s="80"/>
      <c r="AL672" s="80"/>
      <c r="AM672" s="80"/>
      <c r="AN672" s="80"/>
      <c r="AO672" s="80"/>
      <c r="AP672" s="80"/>
      <c r="AQ672" s="76"/>
      <c r="AR672" s="76"/>
      <c r="AV672" s="76"/>
      <c r="AW672" s="78"/>
      <c r="AX672" s="80"/>
      <c r="AY672" s="77"/>
      <c r="AZ672" s="77"/>
      <c r="BA672" s="77"/>
      <c r="BB672" s="77"/>
      <c r="BC672" s="77"/>
      <c r="BD672" s="77"/>
      <c r="BE672" s="77"/>
      <c r="BF672" s="77"/>
      <c r="BG672" s="77"/>
      <c r="BH672" s="77"/>
      <c r="BI672" s="77"/>
      <c r="BJ672" s="77"/>
    </row>
    <row r="673" spans="1:62" ht="14.25" customHeight="1" x14ac:dyDescent="0.45">
      <c r="A673" s="76"/>
      <c r="D673" s="80"/>
      <c r="E673" s="76"/>
      <c r="F673" s="82"/>
      <c r="G673" s="82"/>
      <c r="H673" s="78"/>
      <c r="K673" s="78"/>
      <c r="L673" s="665"/>
      <c r="M673" s="665"/>
      <c r="N673" s="665"/>
      <c r="O673" s="665"/>
      <c r="P673" s="666"/>
      <c r="Q673" s="260"/>
      <c r="R673" s="260"/>
      <c r="S673" s="666"/>
      <c r="T673" s="78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79"/>
      <c r="AI673" s="81"/>
      <c r="AJ673" s="80"/>
      <c r="AK673" s="80"/>
      <c r="AL673" s="80"/>
      <c r="AM673" s="80"/>
      <c r="AN673" s="80"/>
      <c r="AO673" s="80"/>
      <c r="AP673" s="80"/>
      <c r="AQ673" s="76"/>
      <c r="AR673" s="76"/>
      <c r="AV673" s="76"/>
      <c r="AW673" s="78"/>
      <c r="AX673" s="80"/>
      <c r="AY673" s="77"/>
      <c r="AZ673" s="77"/>
      <c r="BA673" s="77"/>
      <c r="BB673" s="77"/>
      <c r="BC673" s="77"/>
      <c r="BD673" s="77"/>
      <c r="BE673" s="77"/>
      <c r="BF673" s="77"/>
      <c r="BG673" s="77"/>
      <c r="BH673" s="77"/>
      <c r="BI673" s="77"/>
      <c r="BJ673" s="77"/>
    </row>
    <row r="674" spans="1:62" ht="14.25" customHeight="1" x14ac:dyDescent="0.45">
      <c r="A674" s="76"/>
      <c r="D674" s="80"/>
      <c r="E674" s="76"/>
      <c r="F674" s="82"/>
      <c r="G674" s="82"/>
      <c r="H674" s="78"/>
      <c r="K674" s="78"/>
      <c r="L674" s="665"/>
      <c r="M674" s="665"/>
      <c r="N674" s="665"/>
      <c r="O674" s="665"/>
      <c r="P674" s="666"/>
      <c r="Q674" s="260"/>
      <c r="R674" s="260"/>
      <c r="S674" s="666"/>
      <c r="T674" s="78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79"/>
      <c r="AI674" s="81"/>
      <c r="AJ674" s="80"/>
      <c r="AK674" s="80"/>
      <c r="AL674" s="80"/>
      <c r="AM674" s="80"/>
      <c r="AN674" s="80"/>
      <c r="AO674" s="80"/>
      <c r="AP674" s="80"/>
      <c r="AQ674" s="76"/>
      <c r="AR674" s="76"/>
      <c r="AV674" s="76"/>
      <c r="AW674" s="78"/>
      <c r="AX674" s="80"/>
      <c r="AY674" s="77"/>
      <c r="AZ674" s="77"/>
      <c r="BA674" s="77"/>
      <c r="BB674" s="77"/>
      <c r="BC674" s="77"/>
      <c r="BD674" s="77"/>
      <c r="BE674" s="77"/>
      <c r="BF674" s="77"/>
      <c r="BG674" s="77"/>
      <c r="BH674" s="77"/>
      <c r="BI674" s="77"/>
      <c r="BJ674" s="77"/>
    </row>
    <row r="675" spans="1:62" ht="14.25" customHeight="1" x14ac:dyDescent="0.45">
      <c r="A675" s="76"/>
      <c r="D675" s="80"/>
      <c r="E675" s="76"/>
      <c r="F675" s="82"/>
      <c r="G675" s="82"/>
      <c r="H675" s="78"/>
      <c r="K675" s="78"/>
      <c r="L675" s="665"/>
      <c r="M675" s="665"/>
      <c r="N675" s="665"/>
      <c r="O675" s="665"/>
      <c r="P675" s="666"/>
      <c r="Q675" s="260"/>
      <c r="R675" s="260"/>
      <c r="S675" s="666"/>
      <c r="T675" s="78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79"/>
      <c r="AI675" s="81"/>
      <c r="AJ675" s="80"/>
      <c r="AK675" s="80"/>
      <c r="AL675" s="80"/>
      <c r="AM675" s="80"/>
      <c r="AN675" s="80"/>
      <c r="AO675" s="80"/>
      <c r="AP675" s="80"/>
      <c r="AQ675" s="76"/>
      <c r="AR675" s="76"/>
      <c r="AV675" s="76"/>
      <c r="AW675" s="78"/>
      <c r="AX675" s="80"/>
      <c r="AY675" s="77"/>
      <c r="AZ675" s="77"/>
      <c r="BA675" s="77"/>
      <c r="BB675" s="77"/>
      <c r="BC675" s="77"/>
      <c r="BD675" s="77"/>
      <c r="BE675" s="77"/>
      <c r="BF675" s="77"/>
      <c r="BG675" s="77"/>
      <c r="BH675" s="77"/>
      <c r="BI675" s="77"/>
      <c r="BJ675" s="77"/>
    </row>
    <row r="676" spans="1:62" ht="14.25" customHeight="1" x14ac:dyDescent="0.45">
      <c r="A676" s="76"/>
      <c r="D676" s="80"/>
      <c r="E676" s="76"/>
      <c r="F676" s="82"/>
      <c r="G676" s="82"/>
      <c r="H676" s="78"/>
      <c r="K676" s="78"/>
      <c r="L676" s="665"/>
      <c r="M676" s="665"/>
      <c r="N676" s="665"/>
      <c r="O676" s="665"/>
      <c r="P676" s="666"/>
      <c r="Q676" s="260"/>
      <c r="R676" s="260"/>
      <c r="S676" s="666"/>
      <c r="T676" s="78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79"/>
      <c r="AI676" s="81"/>
      <c r="AJ676" s="80"/>
      <c r="AK676" s="80"/>
      <c r="AL676" s="80"/>
      <c r="AM676" s="80"/>
      <c r="AN676" s="80"/>
      <c r="AO676" s="80"/>
      <c r="AP676" s="80"/>
      <c r="AQ676" s="76"/>
      <c r="AR676" s="76"/>
      <c r="AV676" s="76"/>
      <c r="AW676" s="78"/>
      <c r="AX676" s="80"/>
      <c r="AY676" s="77"/>
      <c r="AZ676" s="77"/>
      <c r="BA676" s="77"/>
      <c r="BB676" s="77"/>
      <c r="BC676" s="77"/>
      <c r="BD676" s="77"/>
      <c r="BE676" s="77"/>
      <c r="BF676" s="77"/>
      <c r="BG676" s="77"/>
      <c r="BH676" s="77"/>
      <c r="BI676" s="77"/>
      <c r="BJ676" s="77"/>
    </row>
    <row r="677" spans="1:62" ht="14.25" customHeight="1" x14ac:dyDescent="0.45">
      <c r="A677" s="76"/>
      <c r="D677" s="80"/>
      <c r="E677" s="76"/>
      <c r="F677" s="82"/>
      <c r="G677" s="82"/>
      <c r="H677" s="78"/>
      <c r="K677" s="78"/>
      <c r="L677" s="665"/>
      <c r="M677" s="665"/>
      <c r="N677" s="665"/>
      <c r="O677" s="665"/>
      <c r="P677" s="666"/>
      <c r="Q677" s="260"/>
      <c r="R677" s="260"/>
      <c r="S677" s="666"/>
      <c r="T677" s="78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79"/>
      <c r="AI677" s="81"/>
      <c r="AJ677" s="80"/>
      <c r="AK677" s="80"/>
      <c r="AL677" s="80"/>
      <c r="AM677" s="80"/>
      <c r="AN677" s="80"/>
      <c r="AO677" s="80"/>
      <c r="AP677" s="80"/>
      <c r="AQ677" s="76"/>
      <c r="AR677" s="76"/>
      <c r="AV677" s="76"/>
      <c r="AW677" s="78"/>
      <c r="AX677" s="80"/>
      <c r="AY677" s="77"/>
      <c r="AZ677" s="77"/>
      <c r="BA677" s="77"/>
      <c r="BB677" s="77"/>
      <c r="BC677" s="77"/>
      <c r="BD677" s="77"/>
      <c r="BE677" s="77"/>
      <c r="BF677" s="77"/>
      <c r="BG677" s="77"/>
      <c r="BH677" s="77"/>
      <c r="BI677" s="77"/>
      <c r="BJ677" s="77"/>
    </row>
    <row r="678" spans="1:62" ht="14.25" customHeight="1" x14ac:dyDescent="0.45">
      <c r="A678" s="76"/>
      <c r="D678" s="80"/>
      <c r="E678" s="76"/>
      <c r="F678" s="82"/>
      <c r="G678" s="82"/>
      <c r="H678" s="78"/>
      <c r="K678" s="78"/>
      <c r="L678" s="665"/>
      <c r="M678" s="665"/>
      <c r="N678" s="665"/>
      <c r="O678" s="665"/>
      <c r="P678" s="666"/>
      <c r="Q678" s="260"/>
      <c r="R678" s="260"/>
      <c r="S678" s="666"/>
      <c r="T678" s="78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79"/>
      <c r="AI678" s="81"/>
      <c r="AJ678" s="80"/>
      <c r="AK678" s="80"/>
      <c r="AL678" s="80"/>
      <c r="AM678" s="80"/>
      <c r="AN678" s="80"/>
      <c r="AO678" s="80"/>
      <c r="AP678" s="80"/>
      <c r="AQ678" s="76"/>
      <c r="AR678" s="76"/>
      <c r="AV678" s="76"/>
      <c r="AW678" s="78"/>
      <c r="AX678" s="80"/>
      <c r="AY678" s="77"/>
      <c r="AZ678" s="77"/>
      <c r="BA678" s="77"/>
      <c r="BB678" s="77"/>
      <c r="BC678" s="77"/>
      <c r="BD678" s="77"/>
      <c r="BE678" s="77"/>
      <c r="BF678" s="77"/>
      <c r="BG678" s="77"/>
      <c r="BH678" s="77"/>
      <c r="BI678" s="77"/>
      <c r="BJ678" s="77"/>
    </row>
    <row r="679" spans="1:62" ht="14.25" customHeight="1" x14ac:dyDescent="0.45">
      <c r="A679" s="76"/>
      <c r="D679" s="80"/>
      <c r="E679" s="76"/>
      <c r="F679" s="82"/>
      <c r="G679" s="82"/>
      <c r="H679" s="78"/>
      <c r="K679" s="78"/>
      <c r="L679" s="665"/>
      <c r="M679" s="665"/>
      <c r="N679" s="665"/>
      <c r="O679" s="665"/>
      <c r="P679" s="666"/>
      <c r="Q679" s="260"/>
      <c r="R679" s="260"/>
      <c r="S679" s="666"/>
      <c r="T679" s="78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79"/>
      <c r="AI679" s="81"/>
      <c r="AJ679" s="80"/>
      <c r="AK679" s="80"/>
      <c r="AL679" s="80"/>
      <c r="AM679" s="80"/>
      <c r="AN679" s="80"/>
      <c r="AO679" s="80"/>
      <c r="AP679" s="80"/>
      <c r="AQ679" s="76"/>
      <c r="AR679" s="76"/>
      <c r="AV679" s="76"/>
      <c r="AW679" s="78"/>
      <c r="AX679" s="80"/>
      <c r="AY679" s="77"/>
      <c r="AZ679" s="77"/>
      <c r="BA679" s="77"/>
      <c r="BB679" s="77"/>
      <c r="BC679" s="77"/>
      <c r="BD679" s="77"/>
      <c r="BE679" s="77"/>
      <c r="BF679" s="77"/>
      <c r="BG679" s="77"/>
      <c r="BH679" s="77"/>
      <c r="BI679" s="77"/>
      <c r="BJ679" s="77"/>
    </row>
    <row r="680" spans="1:62" ht="14.25" customHeight="1" x14ac:dyDescent="0.45">
      <c r="A680" s="76"/>
      <c r="D680" s="80"/>
      <c r="E680" s="76"/>
      <c r="F680" s="82"/>
      <c r="G680" s="82"/>
      <c r="H680" s="78"/>
      <c r="K680" s="78"/>
      <c r="L680" s="665"/>
      <c r="M680" s="665"/>
      <c r="N680" s="665"/>
      <c r="O680" s="665"/>
      <c r="P680" s="666"/>
      <c r="Q680" s="260"/>
      <c r="R680" s="260"/>
      <c r="S680" s="666"/>
      <c r="T680" s="78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79"/>
      <c r="AI680" s="81"/>
      <c r="AJ680" s="80"/>
      <c r="AK680" s="80"/>
      <c r="AL680" s="80"/>
      <c r="AM680" s="80"/>
      <c r="AN680" s="80"/>
      <c r="AO680" s="80"/>
      <c r="AP680" s="80"/>
      <c r="AQ680" s="76"/>
      <c r="AR680" s="76"/>
      <c r="AV680" s="76"/>
      <c r="AW680" s="78"/>
      <c r="AX680" s="80"/>
      <c r="AY680" s="77"/>
      <c r="AZ680" s="77"/>
      <c r="BA680" s="77"/>
      <c r="BB680" s="77"/>
      <c r="BC680" s="77"/>
      <c r="BD680" s="77"/>
      <c r="BE680" s="77"/>
      <c r="BF680" s="77"/>
      <c r="BG680" s="77"/>
      <c r="BH680" s="77"/>
      <c r="BI680" s="77"/>
      <c r="BJ680" s="77"/>
    </row>
    <row r="681" spans="1:62" ht="14.25" customHeight="1" x14ac:dyDescent="0.45">
      <c r="A681" s="76"/>
      <c r="D681" s="80"/>
      <c r="E681" s="76"/>
      <c r="F681" s="82"/>
      <c r="G681" s="82"/>
      <c r="H681" s="78"/>
      <c r="K681" s="78"/>
      <c r="L681" s="665"/>
      <c r="M681" s="665"/>
      <c r="N681" s="665"/>
      <c r="O681" s="665"/>
      <c r="P681" s="666"/>
      <c r="Q681" s="260"/>
      <c r="R681" s="260"/>
      <c r="S681" s="666"/>
      <c r="T681" s="78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79"/>
      <c r="AI681" s="81"/>
      <c r="AJ681" s="80"/>
      <c r="AK681" s="80"/>
      <c r="AL681" s="80"/>
      <c r="AM681" s="80"/>
      <c r="AN681" s="80"/>
      <c r="AO681" s="80"/>
      <c r="AP681" s="80"/>
      <c r="AQ681" s="76"/>
      <c r="AR681" s="76"/>
      <c r="AV681" s="76"/>
      <c r="AW681" s="78"/>
      <c r="AX681" s="80"/>
      <c r="AY681" s="77"/>
      <c r="AZ681" s="77"/>
      <c r="BA681" s="77"/>
      <c r="BB681" s="77"/>
      <c r="BC681" s="77"/>
      <c r="BD681" s="77"/>
      <c r="BE681" s="77"/>
      <c r="BF681" s="77"/>
      <c r="BG681" s="77"/>
      <c r="BH681" s="77"/>
      <c r="BI681" s="77"/>
      <c r="BJ681" s="77"/>
    </row>
    <row r="682" spans="1:62" ht="14.25" customHeight="1" x14ac:dyDescent="0.45">
      <c r="A682" s="76"/>
      <c r="D682" s="80"/>
      <c r="E682" s="76"/>
      <c r="F682" s="82"/>
      <c r="G682" s="82"/>
      <c r="H682" s="78"/>
      <c r="K682" s="78"/>
      <c r="L682" s="665"/>
      <c r="M682" s="665"/>
      <c r="N682" s="665"/>
      <c r="O682" s="665"/>
      <c r="P682" s="666"/>
      <c r="Q682" s="260"/>
      <c r="R682" s="260"/>
      <c r="S682" s="666"/>
      <c r="T682" s="78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79"/>
      <c r="AI682" s="81"/>
      <c r="AJ682" s="80"/>
      <c r="AK682" s="80"/>
      <c r="AL682" s="80"/>
      <c r="AM682" s="80"/>
      <c r="AN682" s="80"/>
      <c r="AO682" s="80"/>
      <c r="AP682" s="80"/>
      <c r="AQ682" s="76"/>
      <c r="AR682" s="76"/>
      <c r="AV682" s="76"/>
      <c r="AW682" s="78"/>
      <c r="AX682" s="80"/>
      <c r="AY682" s="77"/>
      <c r="AZ682" s="77"/>
      <c r="BA682" s="77"/>
      <c r="BB682" s="77"/>
      <c r="BC682" s="77"/>
      <c r="BD682" s="77"/>
      <c r="BE682" s="77"/>
      <c r="BF682" s="77"/>
      <c r="BG682" s="77"/>
      <c r="BH682" s="77"/>
      <c r="BI682" s="77"/>
      <c r="BJ682" s="77"/>
    </row>
    <row r="683" spans="1:62" ht="14.25" customHeight="1" x14ac:dyDescent="0.45">
      <c r="A683" s="76"/>
      <c r="D683" s="80"/>
      <c r="E683" s="76"/>
      <c r="F683" s="82"/>
      <c r="G683" s="82"/>
      <c r="H683" s="78"/>
      <c r="K683" s="78"/>
      <c r="L683" s="665"/>
      <c r="M683" s="665"/>
      <c r="N683" s="665"/>
      <c r="O683" s="665"/>
      <c r="P683" s="666"/>
      <c r="Q683" s="260"/>
      <c r="R683" s="260"/>
      <c r="S683" s="666"/>
      <c r="T683" s="78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79"/>
      <c r="AI683" s="81"/>
      <c r="AJ683" s="80"/>
      <c r="AK683" s="80"/>
      <c r="AL683" s="80"/>
      <c r="AM683" s="80"/>
      <c r="AN683" s="80"/>
      <c r="AO683" s="80"/>
      <c r="AP683" s="80"/>
      <c r="AQ683" s="76"/>
      <c r="AR683" s="76"/>
      <c r="AV683" s="76"/>
      <c r="AW683" s="78"/>
      <c r="AX683" s="80"/>
      <c r="AY683" s="77"/>
      <c r="AZ683" s="77"/>
      <c r="BA683" s="77"/>
      <c r="BB683" s="77"/>
      <c r="BC683" s="77"/>
      <c r="BD683" s="77"/>
      <c r="BE683" s="77"/>
      <c r="BF683" s="77"/>
      <c r="BG683" s="77"/>
      <c r="BH683" s="77"/>
      <c r="BI683" s="77"/>
      <c r="BJ683" s="77"/>
    </row>
    <row r="684" spans="1:62" ht="14.25" customHeight="1" x14ac:dyDescent="0.45">
      <c r="A684" s="76"/>
      <c r="D684" s="80"/>
      <c r="E684" s="76"/>
      <c r="F684" s="82"/>
      <c r="G684" s="82"/>
      <c r="H684" s="78"/>
      <c r="K684" s="78"/>
      <c r="L684" s="665"/>
      <c r="M684" s="665"/>
      <c r="N684" s="665"/>
      <c r="O684" s="665"/>
      <c r="P684" s="666"/>
      <c r="Q684" s="260"/>
      <c r="R684" s="260"/>
      <c r="S684" s="666"/>
      <c r="T684" s="78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79"/>
      <c r="AI684" s="81"/>
      <c r="AJ684" s="80"/>
      <c r="AK684" s="80"/>
      <c r="AL684" s="80"/>
      <c r="AM684" s="80"/>
      <c r="AN684" s="80"/>
      <c r="AO684" s="80"/>
      <c r="AP684" s="80"/>
      <c r="AQ684" s="76"/>
      <c r="AR684" s="76"/>
      <c r="AV684" s="76"/>
      <c r="AW684" s="78"/>
      <c r="AX684" s="80"/>
      <c r="AY684" s="77"/>
      <c r="AZ684" s="77"/>
      <c r="BA684" s="77"/>
      <c r="BB684" s="77"/>
      <c r="BC684" s="77"/>
      <c r="BD684" s="77"/>
      <c r="BE684" s="77"/>
      <c r="BF684" s="77"/>
      <c r="BG684" s="77"/>
      <c r="BH684" s="77"/>
      <c r="BI684" s="77"/>
      <c r="BJ684" s="77"/>
    </row>
    <row r="685" spans="1:62" ht="14.25" customHeight="1" x14ac:dyDescent="0.45">
      <c r="A685" s="76"/>
      <c r="D685" s="80"/>
      <c r="E685" s="76"/>
      <c r="F685" s="82"/>
      <c r="G685" s="82"/>
      <c r="H685" s="78"/>
      <c r="K685" s="78"/>
      <c r="L685" s="665"/>
      <c r="M685" s="665"/>
      <c r="N685" s="665"/>
      <c r="O685" s="665"/>
      <c r="P685" s="666"/>
      <c r="Q685" s="260"/>
      <c r="R685" s="260"/>
      <c r="S685" s="666"/>
      <c r="T685" s="78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79"/>
      <c r="AI685" s="81"/>
      <c r="AJ685" s="80"/>
      <c r="AK685" s="80"/>
      <c r="AL685" s="80"/>
      <c r="AM685" s="80"/>
      <c r="AN685" s="80"/>
      <c r="AO685" s="80"/>
      <c r="AP685" s="80"/>
      <c r="AQ685" s="76"/>
      <c r="AR685" s="76"/>
      <c r="AV685" s="76"/>
      <c r="AW685" s="78"/>
      <c r="AX685" s="80"/>
      <c r="AY685" s="77"/>
      <c r="AZ685" s="77"/>
      <c r="BA685" s="77"/>
      <c r="BB685" s="77"/>
      <c r="BC685" s="77"/>
      <c r="BD685" s="77"/>
      <c r="BE685" s="77"/>
      <c r="BF685" s="77"/>
      <c r="BG685" s="77"/>
      <c r="BH685" s="77"/>
      <c r="BI685" s="77"/>
      <c r="BJ685" s="77"/>
    </row>
    <row r="686" spans="1:62" ht="14.25" customHeight="1" x14ac:dyDescent="0.45">
      <c r="A686" s="76"/>
      <c r="D686" s="80"/>
      <c r="E686" s="76"/>
      <c r="F686" s="82"/>
      <c r="G686" s="82"/>
      <c r="H686" s="78"/>
      <c r="K686" s="78"/>
      <c r="L686" s="665"/>
      <c r="M686" s="665"/>
      <c r="N686" s="665"/>
      <c r="O686" s="665"/>
      <c r="P686" s="666"/>
      <c r="Q686" s="260"/>
      <c r="R686" s="260"/>
      <c r="S686" s="666"/>
      <c r="T686" s="78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79"/>
      <c r="AI686" s="81"/>
      <c r="AJ686" s="80"/>
      <c r="AK686" s="80"/>
      <c r="AL686" s="80"/>
      <c r="AM686" s="80"/>
      <c r="AN686" s="80"/>
      <c r="AO686" s="80"/>
      <c r="AP686" s="80"/>
      <c r="AQ686" s="76"/>
      <c r="AR686" s="76"/>
      <c r="AV686" s="76"/>
      <c r="AW686" s="78"/>
      <c r="AX686" s="80"/>
      <c r="AY686" s="77"/>
      <c r="AZ686" s="77"/>
      <c r="BA686" s="77"/>
      <c r="BB686" s="77"/>
      <c r="BC686" s="77"/>
      <c r="BD686" s="77"/>
      <c r="BE686" s="77"/>
      <c r="BF686" s="77"/>
      <c r="BG686" s="77"/>
      <c r="BH686" s="77"/>
      <c r="BI686" s="77"/>
      <c r="BJ686" s="77"/>
    </row>
    <row r="687" spans="1:62" ht="14.25" customHeight="1" x14ac:dyDescent="0.45">
      <c r="A687" s="76"/>
      <c r="D687" s="80"/>
      <c r="E687" s="76"/>
      <c r="F687" s="82"/>
      <c r="G687" s="82"/>
      <c r="H687" s="78"/>
      <c r="K687" s="78"/>
      <c r="L687" s="665"/>
      <c r="M687" s="665"/>
      <c r="N687" s="665"/>
      <c r="O687" s="665"/>
      <c r="P687" s="666"/>
      <c r="Q687" s="260"/>
      <c r="R687" s="260"/>
      <c r="S687" s="666"/>
      <c r="T687" s="78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79"/>
      <c r="AI687" s="81"/>
      <c r="AJ687" s="80"/>
      <c r="AK687" s="80"/>
      <c r="AL687" s="80"/>
      <c r="AM687" s="80"/>
      <c r="AN687" s="80"/>
      <c r="AO687" s="80"/>
      <c r="AP687" s="80"/>
      <c r="AQ687" s="76"/>
      <c r="AR687" s="76"/>
      <c r="AV687" s="76"/>
      <c r="AW687" s="78"/>
      <c r="AX687" s="80"/>
      <c r="AY687" s="77"/>
      <c r="AZ687" s="77"/>
      <c r="BA687" s="77"/>
      <c r="BB687" s="77"/>
      <c r="BC687" s="77"/>
      <c r="BD687" s="77"/>
      <c r="BE687" s="77"/>
      <c r="BF687" s="77"/>
      <c r="BG687" s="77"/>
      <c r="BH687" s="77"/>
      <c r="BI687" s="77"/>
      <c r="BJ687" s="77"/>
    </row>
    <row r="688" spans="1:62" ht="14.25" customHeight="1" x14ac:dyDescent="0.45">
      <c r="A688" s="76"/>
      <c r="D688" s="80"/>
      <c r="E688" s="76"/>
      <c r="F688" s="82"/>
      <c r="G688" s="82"/>
      <c r="H688" s="78"/>
      <c r="K688" s="78"/>
      <c r="L688" s="665"/>
      <c r="M688" s="665"/>
      <c r="N688" s="665"/>
      <c r="O688" s="665"/>
      <c r="P688" s="666"/>
      <c r="Q688" s="260"/>
      <c r="R688" s="260"/>
      <c r="S688" s="666"/>
      <c r="T688" s="78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79"/>
      <c r="AI688" s="81"/>
      <c r="AJ688" s="80"/>
      <c r="AK688" s="80"/>
      <c r="AL688" s="80"/>
      <c r="AM688" s="80"/>
      <c r="AN688" s="80"/>
      <c r="AO688" s="80"/>
      <c r="AP688" s="80"/>
      <c r="AQ688" s="76"/>
      <c r="AR688" s="76"/>
      <c r="AV688" s="76"/>
      <c r="AW688" s="78"/>
      <c r="AX688" s="80"/>
      <c r="AY688" s="77"/>
      <c r="AZ688" s="77"/>
      <c r="BA688" s="77"/>
      <c r="BB688" s="77"/>
      <c r="BC688" s="77"/>
      <c r="BD688" s="77"/>
      <c r="BE688" s="77"/>
      <c r="BF688" s="77"/>
      <c r="BG688" s="77"/>
      <c r="BH688" s="77"/>
      <c r="BI688" s="77"/>
      <c r="BJ688" s="77"/>
    </row>
    <row r="689" spans="1:62" ht="14.25" customHeight="1" x14ac:dyDescent="0.45">
      <c r="A689" s="76"/>
      <c r="D689" s="80"/>
      <c r="E689" s="76"/>
      <c r="F689" s="82"/>
      <c r="G689" s="82"/>
      <c r="H689" s="78"/>
      <c r="K689" s="78"/>
      <c r="L689" s="665"/>
      <c r="M689" s="665"/>
      <c r="N689" s="665"/>
      <c r="O689" s="665"/>
      <c r="P689" s="666"/>
      <c r="Q689" s="260"/>
      <c r="R689" s="260"/>
      <c r="S689" s="666"/>
      <c r="T689" s="78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79"/>
      <c r="AI689" s="81"/>
      <c r="AJ689" s="80"/>
      <c r="AK689" s="80"/>
      <c r="AL689" s="80"/>
      <c r="AM689" s="80"/>
      <c r="AN689" s="80"/>
      <c r="AO689" s="80"/>
      <c r="AP689" s="80"/>
      <c r="AQ689" s="76"/>
      <c r="AR689" s="76"/>
      <c r="AV689" s="76"/>
      <c r="AW689" s="78"/>
      <c r="AX689" s="80"/>
      <c r="AY689" s="77"/>
      <c r="AZ689" s="77"/>
      <c r="BA689" s="77"/>
      <c r="BB689" s="77"/>
      <c r="BC689" s="77"/>
      <c r="BD689" s="77"/>
      <c r="BE689" s="77"/>
      <c r="BF689" s="77"/>
      <c r="BG689" s="77"/>
      <c r="BH689" s="77"/>
      <c r="BI689" s="77"/>
      <c r="BJ689" s="77"/>
    </row>
    <row r="690" spans="1:62" ht="14.25" customHeight="1" x14ac:dyDescent="0.45">
      <c r="A690" s="76"/>
      <c r="D690" s="80"/>
      <c r="E690" s="76"/>
      <c r="F690" s="82"/>
      <c r="G690" s="82"/>
      <c r="H690" s="78"/>
      <c r="K690" s="78"/>
      <c r="L690" s="665"/>
      <c r="M690" s="665"/>
      <c r="N690" s="665"/>
      <c r="O690" s="665"/>
      <c r="P690" s="666"/>
      <c r="Q690" s="260"/>
      <c r="R690" s="260"/>
      <c r="S690" s="666"/>
      <c r="T690" s="78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79"/>
      <c r="AI690" s="81"/>
      <c r="AJ690" s="80"/>
      <c r="AK690" s="80"/>
      <c r="AL690" s="80"/>
      <c r="AM690" s="80"/>
      <c r="AN690" s="80"/>
      <c r="AO690" s="80"/>
      <c r="AP690" s="80"/>
      <c r="AQ690" s="76"/>
      <c r="AR690" s="76"/>
      <c r="AV690" s="76"/>
      <c r="AW690" s="78"/>
      <c r="AX690" s="80"/>
      <c r="AY690" s="77"/>
      <c r="AZ690" s="77"/>
      <c r="BA690" s="77"/>
      <c r="BB690" s="77"/>
      <c r="BC690" s="77"/>
      <c r="BD690" s="77"/>
      <c r="BE690" s="77"/>
      <c r="BF690" s="77"/>
      <c r="BG690" s="77"/>
      <c r="BH690" s="77"/>
      <c r="BI690" s="77"/>
      <c r="BJ690" s="77"/>
    </row>
    <row r="691" spans="1:62" ht="14.25" customHeight="1" x14ac:dyDescent="0.45">
      <c r="A691" s="76"/>
      <c r="D691" s="80"/>
      <c r="E691" s="76"/>
      <c r="F691" s="82"/>
      <c r="G691" s="82"/>
      <c r="H691" s="78"/>
      <c r="K691" s="78"/>
      <c r="L691" s="665"/>
      <c r="M691" s="665"/>
      <c r="N691" s="665"/>
      <c r="O691" s="665"/>
      <c r="P691" s="666"/>
      <c r="Q691" s="260"/>
      <c r="R691" s="260"/>
      <c r="S691" s="666"/>
      <c r="T691" s="78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79"/>
      <c r="AI691" s="81"/>
      <c r="AJ691" s="80"/>
      <c r="AK691" s="80"/>
      <c r="AL691" s="80"/>
      <c r="AM691" s="80"/>
      <c r="AN691" s="80"/>
      <c r="AO691" s="80"/>
      <c r="AP691" s="80"/>
      <c r="AQ691" s="76"/>
      <c r="AR691" s="76"/>
      <c r="AV691" s="76"/>
      <c r="AW691" s="78"/>
      <c r="AX691" s="80"/>
      <c r="AY691" s="77"/>
      <c r="AZ691" s="77"/>
      <c r="BA691" s="77"/>
      <c r="BB691" s="77"/>
      <c r="BC691" s="77"/>
      <c r="BD691" s="77"/>
      <c r="BE691" s="77"/>
      <c r="BF691" s="77"/>
      <c r="BG691" s="77"/>
      <c r="BH691" s="77"/>
      <c r="BI691" s="77"/>
      <c r="BJ691" s="77"/>
    </row>
    <row r="692" spans="1:62" ht="14.25" customHeight="1" x14ac:dyDescent="0.45">
      <c r="A692" s="76"/>
      <c r="D692" s="80"/>
      <c r="E692" s="76"/>
      <c r="F692" s="82"/>
      <c r="G692" s="82"/>
      <c r="H692" s="78"/>
      <c r="K692" s="78"/>
      <c r="L692" s="665"/>
      <c r="M692" s="665"/>
      <c r="N692" s="665"/>
      <c r="O692" s="665"/>
      <c r="P692" s="666"/>
      <c r="Q692" s="260"/>
      <c r="R692" s="260"/>
      <c r="S692" s="666"/>
      <c r="T692" s="78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79"/>
      <c r="AI692" s="81"/>
      <c r="AJ692" s="80"/>
      <c r="AK692" s="80"/>
      <c r="AL692" s="80"/>
      <c r="AM692" s="80"/>
      <c r="AN692" s="80"/>
      <c r="AO692" s="80"/>
      <c r="AP692" s="80"/>
      <c r="AQ692" s="76"/>
      <c r="AR692" s="76"/>
      <c r="AV692" s="76"/>
      <c r="AW692" s="78"/>
      <c r="AX692" s="80"/>
      <c r="AY692" s="77"/>
      <c r="AZ692" s="77"/>
      <c r="BA692" s="77"/>
      <c r="BB692" s="77"/>
      <c r="BC692" s="77"/>
      <c r="BD692" s="77"/>
      <c r="BE692" s="77"/>
      <c r="BF692" s="77"/>
      <c r="BG692" s="77"/>
      <c r="BH692" s="77"/>
      <c r="BI692" s="77"/>
      <c r="BJ692" s="77"/>
    </row>
    <row r="693" spans="1:62" ht="14.25" customHeight="1" x14ac:dyDescent="0.45">
      <c r="A693" s="76"/>
      <c r="D693" s="80"/>
      <c r="E693" s="76"/>
      <c r="F693" s="82"/>
      <c r="G693" s="82"/>
      <c r="H693" s="78"/>
      <c r="K693" s="78"/>
      <c r="L693" s="665"/>
      <c r="M693" s="665"/>
      <c r="N693" s="665"/>
      <c r="O693" s="665"/>
      <c r="P693" s="666"/>
      <c r="Q693" s="260"/>
      <c r="R693" s="260"/>
      <c r="S693" s="666"/>
      <c r="T693" s="78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79"/>
      <c r="AI693" s="81"/>
      <c r="AJ693" s="80"/>
      <c r="AK693" s="80"/>
      <c r="AL693" s="80"/>
      <c r="AM693" s="80"/>
      <c r="AN693" s="80"/>
      <c r="AO693" s="80"/>
      <c r="AP693" s="80"/>
      <c r="AQ693" s="76"/>
      <c r="AR693" s="76"/>
      <c r="AV693" s="76"/>
      <c r="AW693" s="78"/>
      <c r="AX693" s="80"/>
      <c r="AY693" s="77"/>
      <c r="AZ693" s="77"/>
      <c r="BA693" s="77"/>
      <c r="BB693" s="77"/>
      <c r="BC693" s="77"/>
      <c r="BD693" s="77"/>
      <c r="BE693" s="77"/>
      <c r="BF693" s="77"/>
      <c r="BG693" s="77"/>
      <c r="BH693" s="77"/>
      <c r="BI693" s="77"/>
      <c r="BJ693" s="77"/>
    </row>
    <row r="694" spans="1:62" ht="14.25" customHeight="1" x14ac:dyDescent="0.45">
      <c r="A694" s="76"/>
      <c r="D694" s="80"/>
      <c r="E694" s="76"/>
      <c r="F694" s="82"/>
      <c r="G694" s="82"/>
      <c r="H694" s="78"/>
      <c r="K694" s="78"/>
      <c r="L694" s="665"/>
      <c r="M694" s="665"/>
      <c r="N694" s="665"/>
      <c r="O694" s="665"/>
      <c r="P694" s="666"/>
      <c r="Q694" s="260"/>
      <c r="R694" s="260"/>
      <c r="S694" s="666"/>
      <c r="T694" s="78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79"/>
      <c r="AI694" s="81"/>
      <c r="AJ694" s="80"/>
      <c r="AK694" s="80"/>
      <c r="AL694" s="80"/>
      <c r="AM694" s="80"/>
      <c r="AN694" s="80"/>
      <c r="AO694" s="80"/>
      <c r="AP694" s="80"/>
      <c r="AQ694" s="76"/>
      <c r="AR694" s="76"/>
      <c r="AV694" s="76"/>
      <c r="AW694" s="78"/>
      <c r="AX694" s="80"/>
      <c r="AY694" s="77"/>
      <c r="AZ694" s="77"/>
      <c r="BA694" s="77"/>
      <c r="BB694" s="77"/>
      <c r="BC694" s="77"/>
      <c r="BD694" s="77"/>
      <c r="BE694" s="77"/>
      <c r="BF694" s="77"/>
      <c r="BG694" s="77"/>
      <c r="BH694" s="77"/>
      <c r="BI694" s="77"/>
      <c r="BJ694" s="77"/>
    </row>
    <row r="695" spans="1:62" ht="14.25" customHeight="1" x14ac:dyDescent="0.45">
      <c r="A695" s="76"/>
      <c r="D695" s="80"/>
      <c r="E695" s="76"/>
      <c r="F695" s="82"/>
      <c r="G695" s="82"/>
      <c r="H695" s="78"/>
      <c r="K695" s="78"/>
      <c r="L695" s="665"/>
      <c r="M695" s="665"/>
      <c r="N695" s="665"/>
      <c r="O695" s="665"/>
      <c r="P695" s="666"/>
      <c r="Q695" s="260"/>
      <c r="R695" s="260"/>
      <c r="S695" s="666"/>
      <c r="T695" s="78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79"/>
      <c r="AI695" s="81"/>
      <c r="AJ695" s="80"/>
      <c r="AK695" s="80"/>
      <c r="AL695" s="80"/>
      <c r="AM695" s="80"/>
      <c r="AN695" s="80"/>
      <c r="AO695" s="80"/>
      <c r="AP695" s="80"/>
      <c r="AQ695" s="76"/>
      <c r="AR695" s="76"/>
      <c r="AV695" s="76"/>
      <c r="AW695" s="78"/>
      <c r="AX695" s="80"/>
      <c r="AY695" s="77"/>
      <c r="AZ695" s="77"/>
      <c r="BA695" s="77"/>
      <c r="BB695" s="77"/>
      <c r="BC695" s="77"/>
      <c r="BD695" s="77"/>
      <c r="BE695" s="77"/>
      <c r="BF695" s="77"/>
      <c r="BG695" s="77"/>
      <c r="BH695" s="77"/>
      <c r="BI695" s="77"/>
      <c r="BJ695" s="77"/>
    </row>
    <row r="696" spans="1:62" ht="14.25" customHeight="1" x14ac:dyDescent="0.45">
      <c r="A696" s="76"/>
      <c r="D696" s="80"/>
      <c r="E696" s="76"/>
      <c r="F696" s="82"/>
      <c r="G696" s="82"/>
      <c r="H696" s="78"/>
      <c r="K696" s="78"/>
      <c r="L696" s="665"/>
      <c r="M696" s="665"/>
      <c r="N696" s="665"/>
      <c r="O696" s="665"/>
      <c r="P696" s="666"/>
      <c r="Q696" s="260"/>
      <c r="R696" s="260"/>
      <c r="S696" s="666"/>
      <c r="T696" s="78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79"/>
      <c r="AI696" s="81"/>
      <c r="AJ696" s="80"/>
      <c r="AK696" s="80"/>
      <c r="AL696" s="80"/>
      <c r="AM696" s="80"/>
      <c r="AN696" s="80"/>
      <c r="AO696" s="80"/>
      <c r="AP696" s="80"/>
      <c r="AQ696" s="76"/>
      <c r="AR696" s="76"/>
      <c r="AV696" s="76"/>
      <c r="AW696" s="78"/>
      <c r="AX696" s="80"/>
      <c r="AY696" s="77"/>
      <c r="AZ696" s="77"/>
      <c r="BA696" s="77"/>
      <c r="BB696" s="77"/>
      <c r="BC696" s="77"/>
      <c r="BD696" s="77"/>
      <c r="BE696" s="77"/>
      <c r="BF696" s="77"/>
      <c r="BG696" s="77"/>
      <c r="BH696" s="77"/>
      <c r="BI696" s="77"/>
      <c r="BJ696" s="77"/>
    </row>
    <row r="697" spans="1:62" ht="14.25" customHeight="1" x14ac:dyDescent="0.45">
      <c r="A697" s="76"/>
      <c r="D697" s="80"/>
      <c r="E697" s="76"/>
      <c r="F697" s="82"/>
      <c r="G697" s="82"/>
      <c r="H697" s="78"/>
      <c r="K697" s="78"/>
      <c r="L697" s="665"/>
      <c r="M697" s="665"/>
      <c r="N697" s="665"/>
      <c r="O697" s="665"/>
      <c r="P697" s="666"/>
      <c r="Q697" s="260"/>
      <c r="R697" s="260"/>
      <c r="S697" s="666"/>
      <c r="T697" s="78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79"/>
      <c r="AI697" s="81"/>
      <c r="AJ697" s="80"/>
      <c r="AK697" s="80"/>
      <c r="AL697" s="80"/>
      <c r="AM697" s="80"/>
      <c r="AN697" s="80"/>
      <c r="AO697" s="80"/>
      <c r="AP697" s="80"/>
      <c r="AQ697" s="76"/>
      <c r="AR697" s="76"/>
      <c r="AV697" s="76"/>
      <c r="AW697" s="78"/>
      <c r="AX697" s="80"/>
      <c r="AY697" s="77"/>
      <c r="AZ697" s="77"/>
      <c r="BA697" s="77"/>
      <c r="BB697" s="77"/>
      <c r="BC697" s="77"/>
      <c r="BD697" s="77"/>
      <c r="BE697" s="77"/>
      <c r="BF697" s="77"/>
      <c r="BG697" s="77"/>
      <c r="BH697" s="77"/>
      <c r="BI697" s="77"/>
      <c r="BJ697" s="77"/>
    </row>
    <row r="698" spans="1:62" ht="14.25" customHeight="1" x14ac:dyDescent="0.45">
      <c r="A698" s="76"/>
      <c r="D698" s="80"/>
      <c r="E698" s="76"/>
      <c r="F698" s="82"/>
      <c r="G698" s="82"/>
      <c r="H698" s="78"/>
      <c r="K698" s="78"/>
      <c r="L698" s="665"/>
      <c r="M698" s="665"/>
      <c r="N698" s="665"/>
      <c r="O698" s="665"/>
      <c r="P698" s="666"/>
      <c r="Q698" s="260"/>
      <c r="R698" s="260"/>
      <c r="S698" s="666"/>
      <c r="T698" s="78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79"/>
      <c r="AI698" s="81"/>
      <c r="AJ698" s="80"/>
      <c r="AK698" s="80"/>
      <c r="AL698" s="80"/>
      <c r="AM698" s="80"/>
      <c r="AN698" s="80"/>
      <c r="AO698" s="80"/>
      <c r="AP698" s="80"/>
      <c r="AQ698" s="76"/>
      <c r="AR698" s="76"/>
      <c r="AV698" s="76"/>
      <c r="AW698" s="78"/>
      <c r="AX698" s="80"/>
      <c r="AY698" s="77"/>
      <c r="AZ698" s="77"/>
      <c r="BA698" s="77"/>
      <c r="BB698" s="77"/>
      <c r="BC698" s="77"/>
      <c r="BD698" s="77"/>
      <c r="BE698" s="77"/>
      <c r="BF698" s="77"/>
      <c r="BG698" s="77"/>
      <c r="BH698" s="77"/>
      <c r="BI698" s="77"/>
      <c r="BJ698" s="77"/>
    </row>
    <row r="699" spans="1:62" ht="14.25" customHeight="1" x14ac:dyDescent="0.45">
      <c r="A699" s="76"/>
      <c r="D699" s="80"/>
      <c r="E699" s="76"/>
      <c r="F699" s="82"/>
      <c r="G699" s="82"/>
      <c r="H699" s="78"/>
      <c r="K699" s="78"/>
      <c r="L699" s="665"/>
      <c r="M699" s="665"/>
      <c r="N699" s="665"/>
      <c r="O699" s="665"/>
      <c r="P699" s="666"/>
      <c r="Q699" s="260"/>
      <c r="R699" s="260"/>
      <c r="S699" s="666"/>
      <c r="T699" s="78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79"/>
      <c r="AI699" s="81"/>
      <c r="AJ699" s="80"/>
      <c r="AK699" s="80"/>
      <c r="AL699" s="80"/>
      <c r="AM699" s="80"/>
      <c r="AN699" s="80"/>
      <c r="AO699" s="80"/>
      <c r="AP699" s="80"/>
      <c r="AQ699" s="76"/>
      <c r="AR699" s="76"/>
      <c r="AV699" s="76"/>
      <c r="AW699" s="78"/>
      <c r="AX699" s="80"/>
      <c r="AY699" s="77"/>
      <c r="AZ699" s="77"/>
      <c r="BA699" s="77"/>
      <c r="BB699" s="77"/>
      <c r="BC699" s="77"/>
      <c r="BD699" s="77"/>
      <c r="BE699" s="77"/>
      <c r="BF699" s="77"/>
      <c r="BG699" s="77"/>
      <c r="BH699" s="77"/>
      <c r="BI699" s="77"/>
      <c r="BJ699" s="77"/>
    </row>
    <row r="700" spans="1:62" ht="14.25" customHeight="1" x14ac:dyDescent="0.45">
      <c r="A700" s="76"/>
      <c r="D700" s="80"/>
      <c r="E700" s="76"/>
      <c r="F700" s="82"/>
      <c r="G700" s="82"/>
      <c r="H700" s="78"/>
      <c r="K700" s="78"/>
      <c r="L700" s="665"/>
      <c r="M700" s="665"/>
      <c r="N700" s="665"/>
      <c r="O700" s="665"/>
      <c r="P700" s="666"/>
      <c r="Q700" s="260"/>
      <c r="R700" s="260"/>
      <c r="S700" s="666"/>
      <c r="T700" s="78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79"/>
      <c r="AI700" s="81"/>
      <c r="AJ700" s="80"/>
      <c r="AK700" s="80"/>
      <c r="AL700" s="80"/>
      <c r="AM700" s="80"/>
      <c r="AN700" s="80"/>
      <c r="AO700" s="80"/>
      <c r="AP700" s="80"/>
      <c r="AQ700" s="76"/>
      <c r="AR700" s="76"/>
      <c r="AV700" s="76"/>
      <c r="AW700" s="78"/>
      <c r="AX700" s="80"/>
      <c r="AY700" s="77"/>
      <c r="AZ700" s="77"/>
      <c r="BA700" s="77"/>
      <c r="BB700" s="77"/>
      <c r="BC700" s="77"/>
      <c r="BD700" s="77"/>
      <c r="BE700" s="77"/>
      <c r="BF700" s="77"/>
      <c r="BG700" s="77"/>
      <c r="BH700" s="77"/>
      <c r="BI700" s="77"/>
      <c r="BJ700" s="77"/>
    </row>
    <row r="701" spans="1:62" ht="14.25" customHeight="1" x14ac:dyDescent="0.45">
      <c r="A701" s="76"/>
      <c r="D701" s="80"/>
      <c r="E701" s="76"/>
      <c r="F701" s="82"/>
      <c r="G701" s="82"/>
      <c r="H701" s="78"/>
      <c r="K701" s="78"/>
      <c r="L701" s="665"/>
      <c r="M701" s="665"/>
      <c r="N701" s="665"/>
      <c r="O701" s="665"/>
      <c r="P701" s="666"/>
      <c r="Q701" s="260"/>
      <c r="R701" s="260"/>
      <c r="S701" s="666"/>
      <c r="T701" s="78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79"/>
      <c r="AI701" s="81"/>
      <c r="AJ701" s="80"/>
      <c r="AK701" s="80"/>
      <c r="AL701" s="80"/>
      <c r="AM701" s="80"/>
      <c r="AN701" s="80"/>
      <c r="AO701" s="80"/>
      <c r="AP701" s="80"/>
      <c r="AQ701" s="76"/>
      <c r="AR701" s="76"/>
      <c r="AV701" s="76"/>
      <c r="AW701" s="78"/>
      <c r="AX701" s="80"/>
      <c r="AY701" s="77"/>
      <c r="AZ701" s="77"/>
      <c r="BA701" s="77"/>
      <c r="BB701" s="77"/>
      <c r="BC701" s="77"/>
      <c r="BD701" s="77"/>
      <c r="BE701" s="77"/>
      <c r="BF701" s="77"/>
      <c r="BG701" s="77"/>
      <c r="BH701" s="77"/>
      <c r="BI701" s="77"/>
      <c r="BJ701" s="77"/>
    </row>
    <row r="702" spans="1:62" ht="14.25" customHeight="1" x14ac:dyDescent="0.45">
      <c r="A702" s="76"/>
      <c r="D702" s="80"/>
      <c r="E702" s="76"/>
      <c r="F702" s="82"/>
      <c r="G702" s="82"/>
      <c r="H702" s="78"/>
      <c r="K702" s="78"/>
      <c r="L702" s="665"/>
      <c r="M702" s="665"/>
      <c r="N702" s="665"/>
      <c r="O702" s="665"/>
      <c r="P702" s="666"/>
      <c r="Q702" s="260"/>
      <c r="R702" s="260"/>
      <c r="S702" s="666"/>
      <c r="T702" s="78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79"/>
      <c r="AI702" s="81"/>
      <c r="AJ702" s="80"/>
      <c r="AK702" s="80"/>
      <c r="AL702" s="80"/>
      <c r="AM702" s="80"/>
      <c r="AN702" s="80"/>
      <c r="AO702" s="80"/>
      <c r="AP702" s="80"/>
      <c r="AQ702" s="76"/>
      <c r="AR702" s="76"/>
      <c r="AV702" s="76"/>
      <c r="AW702" s="78"/>
      <c r="AX702" s="80"/>
      <c r="AY702" s="77"/>
      <c r="AZ702" s="77"/>
      <c r="BA702" s="77"/>
      <c r="BB702" s="77"/>
      <c r="BC702" s="77"/>
      <c r="BD702" s="77"/>
      <c r="BE702" s="77"/>
      <c r="BF702" s="77"/>
      <c r="BG702" s="77"/>
      <c r="BH702" s="77"/>
      <c r="BI702" s="77"/>
      <c r="BJ702" s="77"/>
    </row>
    <row r="703" spans="1:62" ht="14.25" customHeight="1" x14ac:dyDescent="0.45">
      <c r="A703" s="76"/>
      <c r="D703" s="80"/>
      <c r="E703" s="76"/>
      <c r="F703" s="82"/>
      <c r="G703" s="82"/>
      <c r="H703" s="78"/>
      <c r="K703" s="78"/>
      <c r="L703" s="665"/>
      <c r="M703" s="665"/>
      <c r="N703" s="665"/>
      <c r="O703" s="665"/>
      <c r="P703" s="666"/>
      <c r="Q703" s="260"/>
      <c r="R703" s="260"/>
      <c r="S703" s="666"/>
      <c r="T703" s="78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79"/>
      <c r="AI703" s="81"/>
      <c r="AJ703" s="80"/>
      <c r="AK703" s="80"/>
      <c r="AL703" s="80"/>
      <c r="AM703" s="80"/>
      <c r="AN703" s="80"/>
      <c r="AO703" s="80"/>
      <c r="AP703" s="80"/>
      <c r="AQ703" s="76"/>
      <c r="AR703" s="76"/>
      <c r="AV703" s="76"/>
      <c r="AW703" s="78"/>
      <c r="AX703" s="80"/>
      <c r="AY703" s="77"/>
      <c r="AZ703" s="77"/>
      <c r="BA703" s="77"/>
      <c r="BB703" s="77"/>
      <c r="BC703" s="77"/>
      <c r="BD703" s="77"/>
      <c r="BE703" s="77"/>
      <c r="BF703" s="77"/>
      <c r="BG703" s="77"/>
      <c r="BH703" s="77"/>
      <c r="BI703" s="77"/>
      <c r="BJ703" s="77"/>
    </row>
    <row r="704" spans="1:62" ht="14.25" customHeight="1" x14ac:dyDescent="0.45">
      <c r="A704" s="76"/>
      <c r="D704" s="80"/>
      <c r="E704" s="76"/>
      <c r="F704" s="82"/>
      <c r="G704" s="82"/>
      <c r="H704" s="78"/>
      <c r="K704" s="78"/>
      <c r="L704" s="665"/>
      <c r="M704" s="665"/>
      <c r="N704" s="665"/>
      <c r="O704" s="665"/>
      <c r="P704" s="666"/>
      <c r="Q704" s="260"/>
      <c r="R704" s="260"/>
      <c r="S704" s="666"/>
      <c r="T704" s="78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79"/>
      <c r="AI704" s="81"/>
      <c r="AJ704" s="80"/>
      <c r="AK704" s="80"/>
      <c r="AL704" s="80"/>
      <c r="AM704" s="80"/>
      <c r="AN704" s="80"/>
      <c r="AO704" s="80"/>
      <c r="AP704" s="80"/>
      <c r="AQ704" s="76"/>
      <c r="AR704" s="76"/>
      <c r="AV704" s="76"/>
      <c r="AW704" s="78"/>
      <c r="AX704" s="80"/>
      <c r="AY704" s="77"/>
      <c r="AZ704" s="77"/>
      <c r="BA704" s="77"/>
      <c r="BB704" s="77"/>
      <c r="BC704" s="77"/>
      <c r="BD704" s="77"/>
      <c r="BE704" s="77"/>
      <c r="BF704" s="77"/>
      <c r="BG704" s="77"/>
      <c r="BH704" s="77"/>
      <c r="BI704" s="77"/>
      <c r="BJ704" s="77"/>
    </row>
    <row r="705" spans="1:62" ht="14.25" customHeight="1" x14ac:dyDescent="0.45">
      <c r="A705" s="76"/>
      <c r="D705" s="80"/>
      <c r="E705" s="76"/>
      <c r="F705" s="82"/>
      <c r="G705" s="82"/>
      <c r="H705" s="78"/>
      <c r="K705" s="78"/>
      <c r="L705" s="665"/>
      <c r="M705" s="665"/>
      <c r="N705" s="665"/>
      <c r="O705" s="665"/>
      <c r="P705" s="666"/>
      <c r="Q705" s="260"/>
      <c r="R705" s="260"/>
      <c r="S705" s="666"/>
      <c r="T705" s="78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79"/>
      <c r="AI705" s="81"/>
      <c r="AJ705" s="80"/>
      <c r="AK705" s="80"/>
      <c r="AL705" s="80"/>
      <c r="AM705" s="80"/>
      <c r="AN705" s="80"/>
      <c r="AO705" s="80"/>
      <c r="AP705" s="80"/>
      <c r="AQ705" s="76"/>
      <c r="AR705" s="76"/>
      <c r="AV705" s="76"/>
      <c r="AW705" s="78"/>
      <c r="AX705" s="80"/>
      <c r="AY705" s="77"/>
      <c r="AZ705" s="77"/>
      <c r="BA705" s="77"/>
      <c r="BB705" s="77"/>
      <c r="BC705" s="77"/>
      <c r="BD705" s="77"/>
      <c r="BE705" s="77"/>
      <c r="BF705" s="77"/>
      <c r="BG705" s="77"/>
      <c r="BH705" s="77"/>
      <c r="BI705" s="77"/>
      <c r="BJ705" s="77"/>
    </row>
    <row r="706" spans="1:62" ht="14.25" customHeight="1" x14ac:dyDescent="0.45">
      <c r="A706" s="76"/>
      <c r="D706" s="80"/>
      <c r="E706" s="76"/>
      <c r="F706" s="82"/>
      <c r="G706" s="82"/>
      <c r="H706" s="78"/>
      <c r="K706" s="78"/>
      <c r="L706" s="665"/>
      <c r="M706" s="665"/>
      <c r="N706" s="665"/>
      <c r="O706" s="665"/>
      <c r="P706" s="666"/>
      <c r="Q706" s="260"/>
      <c r="R706" s="260"/>
      <c r="S706" s="666"/>
      <c r="T706" s="78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79"/>
      <c r="AI706" s="81"/>
      <c r="AJ706" s="80"/>
      <c r="AK706" s="80"/>
      <c r="AL706" s="80"/>
      <c r="AM706" s="80"/>
      <c r="AN706" s="80"/>
      <c r="AO706" s="80"/>
      <c r="AP706" s="80"/>
      <c r="AQ706" s="76"/>
      <c r="AR706" s="76"/>
      <c r="AV706" s="76"/>
      <c r="AW706" s="78"/>
      <c r="AX706" s="80"/>
      <c r="AY706" s="77"/>
      <c r="AZ706" s="77"/>
      <c r="BA706" s="77"/>
      <c r="BB706" s="77"/>
      <c r="BC706" s="77"/>
      <c r="BD706" s="77"/>
      <c r="BE706" s="77"/>
      <c r="BF706" s="77"/>
      <c r="BG706" s="77"/>
      <c r="BH706" s="77"/>
      <c r="BI706" s="77"/>
      <c r="BJ706" s="77"/>
    </row>
    <row r="707" spans="1:62" ht="14.25" customHeight="1" x14ac:dyDescent="0.45">
      <c r="A707" s="76"/>
      <c r="D707" s="80"/>
      <c r="E707" s="76"/>
      <c r="F707" s="82"/>
      <c r="G707" s="82"/>
      <c r="H707" s="78"/>
      <c r="K707" s="78"/>
      <c r="L707" s="665"/>
      <c r="M707" s="665"/>
      <c r="N707" s="665"/>
      <c r="O707" s="665"/>
      <c r="P707" s="666"/>
      <c r="Q707" s="260"/>
      <c r="R707" s="260"/>
      <c r="S707" s="666"/>
      <c r="T707" s="78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79"/>
      <c r="AI707" s="81"/>
      <c r="AJ707" s="80"/>
      <c r="AK707" s="80"/>
      <c r="AL707" s="80"/>
      <c r="AM707" s="80"/>
      <c r="AN707" s="80"/>
      <c r="AO707" s="80"/>
      <c r="AP707" s="80"/>
      <c r="AQ707" s="76"/>
      <c r="AR707" s="76"/>
      <c r="AV707" s="76"/>
      <c r="AW707" s="78"/>
      <c r="AX707" s="80"/>
      <c r="AY707" s="77"/>
      <c r="AZ707" s="77"/>
      <c r="BA707" s="77"/>
      <c r="BB707" s="77"/>
      <c r="BC707" s="77"/>
      <c r="BD707" s="77"/>
      <c r="BE707" s="77"/>
      <c r="BF707" s="77"/>
      <c r="BG707" s="77"/>
      <c r="BH707" s="77"/>
      <c r="BI707" s="77"/>
      <c r="BJ707" s="77"/>
    </row>
    <row r="708" spans="1:62" ht="14.25" customHeight="1" x14ac:dyDescent="0.45">
      <c r="A708" s="76"/>
      <c r="D708" s="80"/>
      <c r="E708" s="76"/>
      <c r="F708" s="82"/>
      <c r="G708" s="82"/>
      <c r="H708" s="78"/>
      <c r="K708" s="78"/>
      <c r="L708" s="665"/>
      <c r="M708" s="665"/>
      <c r="N708" s="665"/>
      <c r="O708" s="665"/>
      <c r="P708" s="666"/>
      <c r="Q708" s="260"/>
      <c r="R708" s="260"/>
      <c r="S708" s="666"/>
      <c r="T708" s="78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79"/>
      <c r="AI708" s="81"/>
      <c r="AJ708" s="80"/>
      <c r="AK708" s="80"/>
      <c r="AL708" s="80"/>
      <c r="AM708" s="80"/>
      <c r="AN708" s="80"/>
      <c r="AO708" s="80"/>
      <c r="AP708" s="80"/>
      <c r="AQ708" s="76"/>
      <c r="AR708" s="76"/>
      <c r="AV708" s="76"/>
      <c r="AW708" s="78"/>
      <c r="AX708" s="80"/>
      <c r="AY708" s="77"/>
      <c r="AZ708" s="77"/>
      <c r="BA708" s="77"/>
      <c r="BB708" s="77"/>
      <c r="BC708" s="77"/>
      <c r="BD708" s="77"/>
      <c r="BE708" s="77"/>
      <c r="BF708" s="77"/>
      <c r="BG708" s="77"/>
      <c r="BH708" s="77"/>
      <c r="BI708" s="77"/>
      <c r="BJ708" s="77"/>
    </row>
    <row r="709" spans="1:62" ht="14.25" customHeight="1" x14ac:dyDescent="0.45">
      <c r="A709" s="76"/>
      <c r="D709" s="80"/>
      <c r="E709" s="76"/>
      <c r="F709" s="82"/>
      <c r="G709" s="82"/>
      <c r="H709" s="78"/>
      <c r="K709" s="78"/>
      <c r="L709" s="665"/>
      <c r="M709" s="665"/>
      <c r="N709" s="665"/>
      <c r="O709" s="665"/>
      <c r="P709" s="666"/>
      <c r="Q709" s="260"/>
      <c r="R709" s="260"/>
      <c r="S709" s="666"/>
      <c r="T709" s="78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79"/>
      <c r="AI709" s="81"/>
      <c r="AJ709" s="80"/>
      <c r="AK709" s="80"/>
      <c r="AL709" s="80"/>
      <c r="AM709" s="80"/>
      <c r="AN709" s="80"/>
      <c r="AO709" s="80"/>
      <c r="AP709" s="80"/>
      <c r="AQ709" s="76"/>
      <c r="AR709" s="76"/>
      <c r="AV709" s="76"/>
      <c r="AW709" s="78"/>
      <c r="AX709" s="80"/>
      <c r="AY709" s="77"/>
      <c r="AZ709" s="77"/>
      <c r="BA709" s="77"/>
      <c r="BB709" s="77"/>
      <c r="BC709" s="77"/>
      <c r="BD709" s="77"/>
      <c r="BE709" s="77"/>
      <c r="BF709" s="77"/>
      <c r="BG709" s="77"/>
      <c r="BH709" s="77"/>
      <c r="BI709" s="77"/>
      <c r="BJ709" s="77"/>
    </row>
    <row r="710" spans="1:62" ht="14.25" customHeight="1" x14ac:dyDescent="0.45">
      <c r="A710" s="76"/>
      <c r="D710" s="80"/>
      <c r="E710" s="76"/>
      <c r="F710" s="82"/>
      <c r="G710" s="82"/>
      <c r="H710" s="78"/>
      <c r="K710" s="78"/>
      <c r="L710" s="665"/>
      <c r="M710" s="665"/>
      <c r="N710" s="665"/>
      <c r="O710" s="665"/>
      <c r="P710" s="666"/>
      <c r="Q710" s="260"/>
      <c r="R710" s="260"/>
      <c r="S710" s="666"/>
      <c r="T710" s="78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79"/>
      <c r="AI710" s="81"/>
      <c r="AJ710" s="80"/>
      <c r="AK710" s="80"/>
      <c r="AL710" s="80"/>
      <c r="AM710" s="80"/>
      <c r="AN710" s="80"/>
      <c r="AO710" s="80"/>
      <c r="AP710" s="80"/>
      <c r="AQ710" s="76"/>
      <c r="AR710" s="76"/>
      <c r="AV710" s="76"/>
      <c r="AW710" s="78"/>
      <c r="AX710" s="80"/>
      <c r="AY710" s="77"/>
      <c r="AZ710" s="77"/>
      <c r="BA710" s="77"/>
      <c r="BB710" s="77"/>
      <c r="BC710" s="77"/>
      <c r="BD710" s="77"/>
      <c r="BE710" s="77"/>
      <c r="BF710" s="77"/>
      <c r="BG710" s="77"/>
      <c r="BH710" s="77"/>
      <c r="BI710" s="77"/>
      <c r="BJ710" s="77"/>
    </row>
    <row r="711" spans="1:62" ht="14.25" customHeight="1" x14ac:dyDescent="0.45">
      <c r="A711" s="76"/>
      <c r="D711" s="80"/>
      <c r="E711" s="76"/>
      <c r="F711" s="82"/>
      <c r="G711" s="82"/>
      <c r="H711" s="78"/>
      <c r="K711" s="78"/>
      <c r="L711" s="665"/>
      <c r="M711" s="665"/>
      <c r="N711" s="665"/>
      <c r="O711" s="665"/>
      <c r="P711" s="666"/>
      <c r="Q711" s="260"/>
      <c r="R711" s="260"/>
      <c r="S711" s="666"/>
      <c r="T711" s="78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79"/>
      <c r="AI711" s="81"/>
      <c r="AJ711" s="80"/>
      <c r="AK711" s="80"/>
      <c r="AL711" s="80"/>
      <c r="AM711" s="80"/>
      <c r="AN711" s="80"/>
      <c r="AO711" s="80"/>
      <c r="AP711" s="80"/>
      <c r="AQ711" s="76"/>
      <c r="AR711" s="76"/>
      <c r="AV711" s="76"/>
      <c r="AW711" s="78"/>
      <c r="AX711" s="80"/>
      <c r="AY711" s="77"/>
      <c r="AZ711" s="77"/>
      <c r="BA711" s="77"/>
      <c r="BB711" s="77"/>
      <c r="BC711" s="77"/>
      <c r="BD711" s="77"/>
      <c r="BE711" s="77"/>
      <c r="BF711" s="77"/>
      <c r="BG711" s="77"/>
      <c r="BH711" s="77"/>
      <c r="BI711" s="77"/>
      <c r="BJ711" s="77"/>
    </row>
    <row r="712" spans="1:62" ht="14.25" customHeight="1" x14ac:dyDescent="0.45">
      <c r="A712" s="76"/>
      <c r="D712" s="80"/>
      <c r="E712" s="76"/>
      <c r="F712" s="82"/>
      <c r="G712" s="82"/>
      <c r="H712" s="78"/>
      <c r="K712" s="78"/>
      <c r="L712" s="665"/>
      <c r="M712" s="665"/>
      <c r="N712" s="665"/>
      <c r="O712" s="665"/>
      <c r="P712" s="666"/>
      <c r="Q712" s="260"/>
      <c r="R712" s="260"/>
      <c r="S712" s="666"/>
      <c r="T712" s="78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79"/>
      <c r="AI712" s="81"/>
      <c r="AJ712" s="80"/>
      <c r="AK712" s="80"/>
      <c r="AL712" s="80"/>
      <c r="AM712" s="80"/>
      <c r="AN712" s="80"/>
      <c r="AO712" s="80"/>
      <c r="AP712" s="80"/>
      <c r="AQ712" s="76"/>
      <c r="AR712" s="76"/>
      <c r="AV712" s="76"/>
      <c r="AW712" s="78"/>
      <c r="AX712" s="80"/>
      <c r="AY712" s="77"/>
      <c r="AZ712" s="77"/>
      <c r="BA712" s="77"/>
      <c r="BB712" s="77"/>
      <c r="BC712" s="77"/>
      <c r="BD712" s="77"/>
      <c r="BE712" s="77"/>
      <c r="BF712" s="77"/>
      <c r="BG712" s="77"/>
      <c r="BH712" s="77"/>
      <c r="BI712" s="77"/>
      <c r="BJ712" s="77"/>
    </row>
    <row r="713" spans="1:62" ht="14.25" customHeight="1" x14ac:dyDescent="0.45">
      <c r="A713" s="76"/>
      <c r="D713" s="80"/>
      <c r="E713" s="76"/>
      <c r="F713" s="82"/>
      <c r="G713" s="82"/>
      <c r="H713" s="78"/>
      <c r="K713" s="78"/>
      <c r="L713" s="665"/>
      <c r="M713" s="665"/>
      <c r="N713" s="665"/>
      <c r="O713" s="665"/>
      <c r="P713" s="666"/>
      <c r="Q713" s="260"/>
      <c r="R713" s="260"/>
      <c r="S713" s="666"/>
      <c r="T713" s="78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79"/>
      <c r="AI713" s="81"/>
      <c r="AJ713" s="80"/>
      <c r="AK713" s="80"/>
      <c r="AL713" s="80"/>
      <c r="AM713" s="80"/>
      <c r="AN713" s="80"/>
      <c r="AO713" s="80"/>
      <c r="AP713" s="80"/>
      <c r="AQ713" s="76"/>
      <c r="AR713" s="76"/>
      <c r="AV713" s="76"/>
      <c r="AW713" s="78"/>
      <c r="AX713" s="80"/>
      <c r="AY713" s="77"/>
      <c r="AZ713" s="77"/>
      <c r="BA713" s="77"/>
      <c r="BB713" s="77"/>
      <c r="BC713" s="77"/>
      <c r="BD713" s="77"/>
      <c r="BE713" s="77"/>
      <c r="BF713" s="77"/>
      <c r="BG713" s="77"/>
      <c r="BH713" s="77"/>
      <c r="BI713" s="77"/>
      <c r="BJ713" s="77"/>
    </row>
    <row r="714" spans="1:62" ht="14.25" customHeight="1" x14ac:dyDescent="0.45">
      <c r="A714" s="76"/>
      <c r="D714" s="80"/>
      <c r="E714" s="76"/>
      <c r="F714" s="82"/>
      <c r="G714" s="82"/>
      <c r="H714" s="78"/>
      <c r="K714" s="78"/>
      <c r="L714" s="665"/>
      <c r="M714" s="665"/>
      <c r="N714" s="665"/>
      <c r="O714" s="665"/>
      <c r="P714" s="666"/>
      <c r="Q714" s="260"/>
      <c r="R714" s="260"/>
      <c r="S714" s="666"/>
      <c r="T714" s="78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79"/>
      <c r="AI714" s="81"/>
      <c r="AJ714" s="80"/>
      <c r="AK714" s="80"/>
      <c r="AL714" s="80"/>
      <c r="AM714" s="80"/>
      <c r="AN714" s="80"/>
      <c r="AO714" s="80"/>
      <c r="AP714" s="80"/>
      <c r="AQ714" s="76"/>
      <c r="AR714" s="76"/>
      <c r="AV714" s="76"/>
      <c r="AW714" s="78"/>
      <c r="AX714" s="80"/>
      <c r="AY714" s="77"/>
      <c r="AZ714" s="77"/>
      <c r="BA714" s="77"/>
      <c r="BB714" s="77"/>
      <c r="BC714" s="77"/>
      <c r="BD714" s="77"/>
      <c r="BE714" s="77"/>
      <c r="BF714" s="77"/>
      <c r="BG714" s="77"/>
      <c r="BH714" s="77"/>
      <c r="BI714" s="77"/>
      <c r="BJ714" s="77"/>
    </row>
    <row r="715" spans="1:62" ht="14.25" customHeight="1" x14ac:dyDescent="0.45">
      <c r="A715" s="76"/>
      <c r="D715" s="80"/>
      <c r="E715" s="76"/>
      <c r="F715" s="82"/>
      <c r="G715" s="82"/>
      <c r="H715" s="78"/>
      <c r="K715" s="78"/>
      <c r="L715" s="665"/>
      <c r="M715" s="665"/>
      <c r="N715" s="665"/>
      <c r="O715" s="665"/>
      <c r="P715" s="666"/>
      <c r="Q715" s="260"/>
      <c r="R715" s="260"/>
      <c r="S715" s="666"/>
      <c r="T715" s="78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79"/>
      <c r="AI715" s="81"/>
      <c r="AJ715" s="80"/>
      <c r="AK715" s="80"/>
      <c r="AL715" s="80"/>
      <c r="AM715" s="80"/>
      <c r="AN715" s="80"/>
      <c r="AO715" s="80"/>
      <c r="AP715" s="80"/>
      <c r="AQ715" s="76"/>
      <c r="AR715" s="76"/>
      <c r="AV715" s="76"/>
      <c r="AW715" s="78"/>
      <c r="AX715" s="80"/>
      <c r="AY715" s="77"/>
      <c r="AZ715" s="77"/>
      <c r="BA715" s="77"/>
      <c r="BB715" s="77"/>
      <c r="BC715" s="77"/>
      <c r="BD715" s="77"/>
      <c r="BE715" s="77"/>
      <c r="BF715" s="77"/>
      <c r="BG715" s="77"/>
      <c r="BH715" s="77"/>
      <c r="BI715" s="77"/>
      <c r="BJ715" s="77"/>
    </row>
    <row r="716" spans="1:62" ht="14.25" customHeight="1" x14ac:dyDescent="0.45">
      <c r="A716" s="76"/>
      <c r="D716" s="80"/>
      <c r="E716" s="76"/>
      <c r="F716" s="82"/>
      <c r="G716" s="82"/>
      <c r="H716" s="78"/>
      <c r="K716" s="78"/>
      <c r="L716" s="665"/>
      <c r="M716" s="665"/>
      <c r="N716" s="665"/>
      <c r="O716" s="665"/>
      <c r="P716" s="666"/>
      <c r="Q716" s="260"/>
      <c r="R716" s="260"/>
      <c r="S716" s="666"/>
      <c r="T716" s="78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79"/>
      <c r="AI716" s="81"/>
      <c r="AJ716" s="80"/>
      <c r="AK716" s="80"/>
      <c r="AL716" s="80"/>
      <c r="AM716" s="80"/>
      <c r="AN716" s="80"/>
      <c r="AO716" s="80"/>
      <c r="AP716" s="80"/>
      <c r="AQ716" s="76"/>
      <c r="AR716" s="76"/>
      <c r="AV716" s="76"/>
      <c r="AW716" s="78"/>
      <c r="AX716" s="80"/>
      <c r="AY716" s="77"/>
      <c r="AZ716" s="77"/>
      <c r="BA716" s="77"/>
      <c r="BB716" s="77"/>
      <c r="BC716" s="77"/>
      <c r="BD716" s="77"/>
      <c r="BE716" s="77"/>
      <c r="BF716" s="77"/>
      <c r="BG716" s="77"/>
      <c r="BH716" s="77"/>
      <c r="BI716" s="77"/>
      <c r="BJ716" s="77"/>
    </row>
    <row r="717" spans="1:62" ht="14.25" customHeight="1" x14ac:dyDescent="0.45">
      <c r="A717" s="76"/>
      <c r="D717" s="80"/>
      <c r="E717" s="76"/>
      <c r="F717" s="82"/>
      <c r="G717" s="82"/>
      <c r="H717" s="78"/>
      <c r="K717" s="78"/>
      <c r="L717" s="665"/>
      <c r="M717" s="665"/>
      <c r="N717" s="665"/>
      <c r="O717" s="665"/>
      <c r="P717" s="666"/>
      <c r="Q717" s="260"/>
      <c r="R717" s="260"/>
      <c r="S717" s="666"/>
      <c r="T717" s="78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79"/>
      <c r="AI717" s="81"/>
      <c r="AJ717" s="80"/>
      <c r="AK717" s="80"/>
      <c r="AL717" s="80"/>
      <c r="AM717" s="80"/>
      <c r="AN717" s="80"/>
      <c r="AO717" s="80"/>
      <c r="AP717" s="80"/>
      <c r="AQ717" s="76"/>
      <c r="AR717" s="76"/>
      <c r="AV717" s="76"/>
      <c r="AW717" s="78"/>
      <c r="AX717" s="80"/>
      <c r="AY717" s="77"/>
      <c r="AZ717" s="77"/>
      <c r="BA717" s="77"/>
      <c r="BB717" s="77"/>
      <c r="BC717" s="77"/>
      <c r="BD717" s="77"/>
      <c r="BE717" s="77"/>
      <c r="BF717" s="77"/>
      <c r="BG717" s="77"/>
      <c r="BH717" s="77"/>
      <c r="BI717" s="77"/>
      <c r="BJ717" s="77"/>
    </row>
    <row r="718" spans="1:62" ht="14.25" customHeight="1" x14ac:dyDescent="0.45">
      <c r="A718" s="76"/>
      <c r="D718" s="80"/>
      <c r="E718" s="76"/>
      <c r="F718" s="82"/>
      <c r="G718" s="82"/>
      <c r="H718" s="78"/>
      <c r="K718" s="78"/>
      <c r="L718" s="665"/>
      <c r="M718" s="665"/>
      <c r="N718" s="665"/>
      <c r="O718" s="665"/>
      <c r="P718" s="666"/>
      <c r="Q718" s="260"/>
      <c r="R718" s="260"/>
      <c r="S718" s="666"/>
      <c r="T718" s="78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79"/>
      <c r="AI718" s="81"/>
      <c r="AJ718" s="80"/>
      <c r="AK718" s="80"/>
      <c r="AL718" s="80"/>
      <c r="AM718" s="80"/>
      <c r="AN718" s="80"/>
      <c r="AO718" s="80"/>
      <c r="AP718" s="80"/>
      <c r="AQ718" s="76"/>
      <c r="AR718" s="76"/>
      <c r="AV718" s="76"/>
      <c r="AW718" s="78"/>
      <c r="AX718" s="80"/>
      <c r="AY718" s="77"/>
      <c r="AZ718" s="77"/>
      <c r="BA718" s="77"/>
      <c r="BB718" s="77"/>
      <c r="BC718" s="77"/>
      <c r="BD718" s="77"/>
      <c r="BE718" s="77"/>
      <c r="BF718" s="77"/>
      <c r="BG718" s="77"/>
      <c r="BH718" s="77"/>
      <c r="BI718" s="77"/>
      <c r="BJ718" s="77"/>
    </row>
    <row r="719" spans="1:62" ht="14.25" customHeight="1" x14ac:dyDescent="0.45">
      <c r="A719" s="76"/>
      <c r="D719" s="80"/>
      <c r="E719" s="76"/>
      <c r="F719" s="82"/>
      <c r="G719" s="82"/>
      <c r="H719" s="78"/>
      <c r="K719" s="78"/>
      <c r="L719" s="665"/>
      <c r="M719" s="665"/>
      <c r="N719" s="665"/>
      <c r="O719" s="665"/>
      <c r="P719" s="666"/>
      <c r="Q719" s="260"/>
      <c r="R719" s="260"/>
      <c r="S719" s="666"/>
      <c r="T719" s="78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79"/>
      <c r="AI719" s="81"/>
      <c r="AJ719" s="80"/>
      <c r="AK719" s="80"/>
      <c r="AL719" s="80"/>
      <c r="AM719" s="80"/>
      <c r="AN719" s="80"/>
      <c r="AO719" s="80"/>
      <c r="AP719" s="80"/>
      <c r="AQ719" s="76"/>
      <c r="AR719" s="76"/>
      <c r="AV719" s="76"/>
      <c r="AW719" s="78"/>
      <c r="AX719" s="80"/>
      <c r="AY719" s="77"/>
      <c r="AZ719" s="77"/>
      <c r="BA719" s="77"/>
      <c r="BB719" s="77"/>
      <c r="BC719" s="77"/>
      <c r="BD719" s="77"/>
      <c r="BE719" s="77"/>
      <c r="BF719" s="77"/>
      <c r="BG719" s="77"/>
      <c r="BH719" s="77"/>
      <c r="BI719" s="77"/>
      <c r="BJ719" s="77"/>
    </row>
    <row r="720" spans="1:62" ht="14.25" customHeight="1" x14ac:dyDescent="0.45">
      <c r="A720" s="76"/>
      <c r="D720" s="80"/>
      <c r="E720" s="76"/>
      <c r="F720" s="82"/>
      <c r="G720" s="82"/>
      <c r="H720" s="78"/>
      <c r="K720" s="78"/>
      <c r="L720" s="665"/>
      <c r="M720" s="665"/>
      <c r="N720" s="665"/>
      <c r="O720" s="665"/>
      <c r="P720" s="666"/>
      <c r="Q720" s="260"/>
      <c r="R720" s="260"/>
      <c r="S720" s="666"/>
      <c r="T720" s="78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79"/>
      <c r="AI720" s="81"/>
      <c r="AJ720" s="80"/>
      <c r="AK720" s="80"/>
      <c r="AL720" s="80"/>
      <c r="AM720" s="80"/>
      <c r="AN720" s="80"/>
      <c r="AO720" s="80"/>
      <c r="AP720" s="80"/>
      <c r="AQ720" s="76"/>
      <c r="AR720" s="76"/>
      <c r="AV720" s="76"/>
      <c r="AW720" s="78"/>
      <c r="AX720" s="80"/>
      <c r="AY720" s="77"/>
      <c r="AZ720" s="77"/>
      <c r="BA720" s="77"/>
      <c r="BB720" s="77"/>
      <c r="BC720" s="77"/>
      <c r="BD720" s="77"/>
      <c r="BE720" s="77"/>
      <c r="BF720" s="77"/>
      <c r="BG720" s="77"/>
      <c r="BH720" s="77"/>
      <c r="BI720" s="77"/>
      <c r="BJ720" s="77"/>
    </row>
    <row r="721" spans="1:62" ht="14.25" customHeight="1" x14ac:dyDescent="0.45">
      <c r="A721" s="76"/>
      <c r="D721" s="80"/>
      <c r="E721" s="76"/>
      <c r="F721" s="82"/>
      <c r="G721" s="82"/>
      <c r="H721" s="78"/>
      <c r="K721" s="78"/>
      <c r="L721" s="665"/>
      <c r="M721" s="665"/>
      <c r="N721" s="665"/>
      <c r="O721" s="665"/>
      <c r="P721" s="666"/>
      <c r="Q721" s="260"/>
      <c r="R721" s="260"/>
      <c r="S721" s="666"/>
      <c r="T721" s="78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79"/>
      <c r="AI721" s="81"/>
      <c r="AJ721" s="80"/>
      <c r="AK721" s="80"/>
      <c r="AL721" s="80"/>
      <c r="AM721" s="80"/>
      <c r="AN721" s="80"/>
      <c r="AO721" s="80"/>
      <c r="AP721" s="80"/>
      <c r="AQ721" s="76"/>
      <c r="AR721" s="76"/>
      <c r="AV721" s="76"/>
      <c r="AW721" s="78"/>
      <c r="AX721" s="80"/>
      <c r="AY721" s="77"/>
      <c r="AZ721" s="77"/>
      <c r="BA721" s="77"/>
      <c r="BB721" s="77"/>
      <c r="BC721" s="77"/>
      <c r="BD721" s="77"/>
      <c r="BE721" s="77"/>
      <c r="BF721" s="77"/>
      <c r="BG721" s="77"/>
      <c r="BH721" s="77"/>
      <c r="BI721" s="77"/>
      <c r="BJ721" s="77"/>
    </row>
    <row r="722" spans="1:62" ht="14.25" customHeight="1" x14ac:dyDescent="0.45">
      <c r="A722" s="76"/>
      <c r="D722" s="80"/>
      <c r="E722" s="76"/>
      <c r="F722" s="82"/>
      <c r="G722" s="82"/>
      <c r="H722" s="78"/>
      <c r="K722" s="78"/>
      <c r="L722" s="665"/>
      <c r="M722" s="665"/>
      <c r="N722" s="665"/>
      <c r="O722" s="665"/>
      <c r="P722" s="666"/>
      <c r="Q722" s="260"/>
      <c r="R722" s="260"/>
      <c r="S722" s="666"/>
      <c r="T722" s="78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79"/>
      <c r="AI722" s="81"/>
      <c r="AJ722" s="80"/>
      <c r="AK722" s="80"/>
      <c r="AL722" s="80"/>
      <c r="AM722" s="80"/>
      <c r="AN722" s="80"/>
      <c r="AO722" s="80"/>
      <c r="AP722" s="80"/>
      <c r="AQ722" s="76"/>
      <c r="AR722" s="76"/>
      <c r="AV722" s="76"/>
      <c r="AW722" s="78"/>
      <c r="AX722" s="80"/>
      <c r="AY722" s="77"/>
      <c r="AZ722" s="77"/>
      <c r="BA722" s="77"/>
      <c r="BB722" s="77"/>
      <c r="BC722" s="77"/>
      <c r="BD722" s="77"/>
      <c r="BE722" s="77"/>
      <c r="BF722" s="77"/>
      <c r="BG722" s="77"/>
      <c r="BH722" s="77"/>
      <c r="BI722" s="77"/>
      <c r="BJ722" s="77"/>
    </row>
    <row r="723" spans="1:62" ht="14.25" customHeight="1" x14ac:dyDescent="0.45">
      <c r="A723" s="76"/>
      <c r="D723" s="80"/>
      <c r="E723" s="76"/>
      <c r="F723" s="82"/>
      <c r="G723" s="82"/>
      <c r="H723" s="78"/>
      <c r="K723" s="78"/>
      <c r="L723" s="665"/>
      <c r="M723" s="665"/>
      <c r="N723" s="665"/>
      <c r="O723" s="665"/>
      <c r="P723" s="666"/>
      <c r="Q723" s="260"/>
      <c r="R723" s="260"/>
      <c r="S723" s="666"/>
      <c r="T723" s="78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79"/>
      <c r="AI723" s="81"/>
      <c r="AJ723" s="80"/>
      <c r="AK723" s="80"/>
      <c r="AL723" s="80"/>
      <c r="AM723" s="80"/>
      <c r="AN723" s="80"/>
      <c r="AO723" s="80"/>
      <c r="AP723" s="80"/>
      <c r="AQ723" s="76"/>
      <c r="AR723" s="76"/>
      <c r="AV723" s="76"/>
      <c r="AW723" s="78"/>
      <c r="AX723" s="80"/>
      <c r="AY723" s="77"/>
      <c r="AZ723" s="77"/>
      <c r="BA723" s="77"/>
      <c r="BB723" s="77"/>
      <c r="BC723" s="77"/>
      <c r="BD723" s="77"/>
      <c r="BE723" s="77"/>
      <c r="BF723" s="77"/>
      <c r="BG723" s="77"/>
      <c r="BH723" s="77"/>
      <c r="BI723" s="77"/>
      <c r="BJ723" s="77"/>
    </row>
    <row r="724" spans="1:62" ht="14.25" customHeight="1" x14ac:dyDescent="0.45">
      <c r="A724" s="76"/>
      <c r="D724" s="80"/>
      <c r="E724" s="76"/>
      <c r="F724" s="82"/>
      <c r="G724" s="82"/>
      <c r="H724" s="78"/>
      <c r="K724" s="78"/>
      <c r="L724" s="665"/>
      <c r="M724" s="665"/>
      <c r="N724" s="665"/>
      <c r="O724" s="665"/>
      <c r="P724" s="666"/>
      <c r="Q724" s="260"/>
      <c r="R724" s="260"/>
      <c r="S724" s="666"/>
      <c r="T724" s="78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79"/>
      <c r="AI724" s="81"/>
      <c r="AJ724" s="80"/>
      <c r="AK724" s="80"/>
      <c r="AL724" s="80"/>
      <c r="AM724" s="80"/>
      <c r="AN724" s="80"/>
      <c r="AO724" s="80"/>
      <c r="AP724" s="80"/>
      <c r="AQ724" s="76"/>
      <c r="AR724" s="76"/>
      <c r="AV724" s="76"/>
      <c r="AW724" s="78"/>
      <c r="AX724" s="80"/>
      <c r="AY724" s="77"/>
      <c r="AZ724" s="77"/>
      <c r="BA724" s="77"/>
      <c r="BB724" s="77"/>
      <c r="BC724" s="77"/>
      <c r="BD724" s="77"/>
      <c r="BE724" s="77"/>
      <c r="BF724" s="77"/>
      <c r="BG724" s="77"/>
      <c r="BH724" s="77"/>
      <c r="BI724" s="77"/>
      <c r="BJ724" s="77"/>
    </row>
    <row r="725" spans="1:62" ht="14.25" customHeight="1" x14ac:dyDescent="0.45">
      <c r="A725" s="76"/>
      <c r="D725" s="80"/>
      <c r="E725" s="76"/>
      <c r="F725" s="82"/>
      <c r="G725" s="82"/>
      <c r="H725" s="78"/>
      <c r="K725" s="78"/>
      <c r="L725" s="665"/>
      <c r="M725" s="665"/>
      <c r="N725" s="665"/>
      <c r="O725" s="665"/>
      <c r="P725" s="666"/>
      <c r="Q725" s="260"/>
      <c r="R725" s="260"/>
      <c r="S725" s="666"/>
      <c r="T725" s="78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79"/>
      <c r="AI725" s="81"/>
      <c r="AJ725" s="80"/>
      <c r="AK725" s="80"/>
      <c r="AL725" s="80"/>
      <c r="AM725" s="80"/>
      <c r="AN725" s="80"/>
      <c r="AO725" s="80"/>
      <c r="AP725" s="80"/>
      <c r="AQ725" s="76"/>
      <c r="AR725" s="76"/>
      <c r="AV725" s="76"/>
      <c r="AW725" s="78"/>
      <c r="AX725" s="80"/>
      <c r="AY725" s="77"/>
      <c r="AZ725" s="77"/>
      <c r="BA725" s="77"/>
      <c r="BB725" s="77"/>
      <c r="BC725" s="77"/>
      <c r="BD725" s="77"/>
      <c r="BE725" s="77"/>
      <c r="BF725" s="77"/>
      <c r="BG725" s="77"/>
      <c r="BH725" s="77"/>
      <c r="BI725" s="77"/>
      <c r="BJ725" s="77"/>
    </row>
    <row r="726" spans="1:62" ht="14.25" customHeight="1" x14ac:dyDescent="0.45">
      <c r="A726" s="76"/>
      <c r="D726" s="80"/>
      <c r="E726" s="76"/>
      <c r="F726" s="82"/>
      <c r="G726" s="82"/>
      <c r="H726" s="78"/>
      <c r="K726" s="78"/>
      <c r="L726" s="665"/>
      <c r="M726" s="665"/>
      <c r="N726" s="665"/>
      <c r="O726" s="665"/>
      <c r="P726" s="666"/>
      <c r="Q726" s="260"/>
      <c r="R726" s="260"/>
      <c r="S726" s="666"/>
      <c r="T726" s="78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79"/>
      <c r="AI726" s="81"/>
      <c r="AJ726" s="80"/>
      <c r="AK726" s="80"/>
      <c r="AL726" s="80"/>
      <c r="AM726" s="80"/>
      <c r="AN726" s="80"/>
      <c r="AO726" s="80"/>
      <c r="AP726" s="80"/>
      <c r="AQ726" s="76"/>
      <c r="AR726" s="76"/>
      <c r="AV726" s="76"/>
      <c r="AW726" s="78"/>
      <c r="AX726" s="80"/>
      <c r="AY726" s="77"/>
      <c r="AZ726" s="77"/>
      <c r="BA726" s="77"/>
      <c r="BB726" s="77"/>
      <c r="BC726" s="77"/>
      <c r="BD726" s="77"/>
      <c r="BE726" s="77"/>
      <c r="BF726" s="77"/>
      <c r="BG726" s="77"/>
      <c r="BH726" s="77"/>
      <c r="BI726" s="77"/>
      <c r="BJ726" s="77"/>
    </row>
    <row r="727" spans="1:62" ht="14.25" customHeight="1" x14ac:dyDescent="0.45">
      <c r="A727" s="76"/>
      <c r="D727" s="80"/>
      <c r="E727" s="76"/>
      <c r="F727" s="82"/>
      <c r="G727" s="82"/>
      <c r="H727" s="78"/>
      <c r="K727" s="78"/>
      <c r="L727" s="665"/>
      <c r="M727" s="665"/>
      <c r="N727" s="665"/>
      <c r="O727" s="665"/>
      <c r="P727" s="666"/>
      <c r="Q727" s="260"/>
      <c r="R727" s="260"/>
      <c r="S727" s="666"/>
      <c r="T727" s="78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79"/>
      <c r="AI727" s="81"/>
      <c r="AJ727" s="80"/>
      <c r="AK727" s="80"/>
      <c r="AL727" s="80"/>
      <c r="AM727" s="80"/>
      <c r="AN727" s="80"/>
      <c r="AO727" s="80"/>
      <c r="AP727" s="80"/>
      <c r="AQ727" s="76"/>
      <c r="AR727" s="76"/>
      <c r="AV727" s="76"/>
      <c r="AW727" s="78"/>
      <c r="AX727" s="80"/>
      <c r="AY727" s="77"/>
      <c r="AZ727" s="77"/>
      <c r="BA727" s="77"/>
      <c r="BB727" s="77"/>
      <c r="BC727" s="77"/>
      <c r="BD727" s="77"/>
      <c r="BE727" s="77"/>
      <c r="BF727" s="77"/>
      <c r="BG727" s="77"/>
      <c r="BH727" s="77"/>
      <c r="BI727" s="77"/>
      <c r="BJ727" s="77"/>
    </row>
    <row r="728" spans="1:62" ht="14.25" customHeight="1" x14ac:dyDescent="0.45">
      <c r="A728" s="76"/>
      <c r="D728" s="80"/>
      <c r="E728" s="76"/>
      <c r="F728" s="82"/>
      <c r="G728" s="82"/>
      <c r="H728" s="78"/>
      <c r="K728" s="78"/>
      <c r="L728" s="665"/>
      <c r="M728" s="665"/>
      <c r="N728" s="665"/>
      <c r="O728" s="665"/>
      <c r="P728" s="666"/>
      <c r="Q728" s="260"/>
      <c r="R728" s="260"/>
      <c r="S728" s="666"/>
      <c r="T728" s="78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79"/>
      <c r="AI728" s="81"/>
      <c r="AJ728" s="80"/>
      <c r="AK728" s="80"/>
      <c r="AL728" s="80"/>
      <c r="AM728" s="80"/>
      <c r="AN728" s="80"/>
      <c r="AO728" s="80"/>
      <c r="AP728" s="80"/>
      <c r="AQ728" s="76"/>
      <c r="AR728" s="76"/>
      <c r="AV728" s="76"/>
      <c r="AW728" s="78"/>
      <c r="AX728" s="80"/>
      <c r="AY728" s="77"/>
      <c r="AZ728" s="77"/>
      <c r="BA728" s="77"/>
      <c r="BB728" s="77"/>
      <c r="BC728" s="77"/>
      <c r="BD728" s="77"/>
      <c r="BE728" s="77"/>
      <c r="BF728" s="77"/>
      <c r="BG728" s="77"/>
      <c r="BH728" s="77"/>
      <c r="BI728" s="77"/>
      <c r="BJ728" s="77"/>
    </row>
    <row r="729" spans="1:62" ht="14.25" customHeight="1" x14ac:dyDescent="0.45">
      <c r="A729" s="76"/>
      <c r="D729" s="80"/>
      <c r="E729" s="76"/>
      <c r="F729" s="82"/>
      <c r="G729" s="82"/>
      <c r="H729" s="78"/>
      <c r="K729" s="78"/>
      <c r="L729" s="665"/>
      <c r="M729" s="665"/>
      <c r="N729" s="665"/>
      <c r="O729" s="665"/>
      <c r="P729" s="666"/>
      <c r="Q729" s="260"/>
      <c r="R729" s="260"/>
      <c r="S729" s="666"/>
      <c r="T729" s="78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79"/>
      <c r="AI729" s="81"/>
      <c r="AJ729" s="80"/>
      <c r="AK729" s="80"/>
      <c r="AL729" s="80"/>
      <c r="AM729" s="80"/>
      <c r="AN729" s="80"/>
      <c r="AO729" s="80"/>
      <c r="AP729" s="80"/>
      <c r="AQ729" s="76"/>
      <c r="AR729" s="76"/>
      <c r="AV729" s="76"/>
      <c r="AW729" s="78"/>
      <c r="AX729" s="80"/>
      <c r="AY729" s="77"/>
      <c r="AZ729" s="77"/>
      <c r="BA729" s="77"/>
      <c r="BB729" s="77"/>
      <c r="BC729" s="77"/>
      <c r="BD729" s="77"/>
      <c r="BE729" s="77"/>
      <c r="BF729" s="77"/>
      <c r="BG729" s="77"/>
      <c r="BH729" s="77"/>
      <c r="BI729" s="77"/>
      <c r="BJ729" s="77"/>
    </row>
    <row r="730" spans="1:62" ht="14.25" customHeight="1" x14ac:dyDescent="0.45">
      <c r="A730" s="76"/>
      <c r="D730" s="80"/>
      <c r="E730" s="76"/>
      <c r="F730" s="82"/>
      <c r="G730" s="82"/>
      <c r="H730" s="78"/>
      <c r="K730" s="78"/>
      <c r="L730" s="665"/>
      <c r="M730" s="665"/>
      <c r="N730" s="665"/>
      <c r="O730" s="665"/>
      <c r="P730" s="666"/>
      <c r="Q730" s="260"/>
      <c r="R730" s="260"/>
      <c r="S730" s="666"/>
      <c r="T730" s="78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79"/>
      <c r="AI730" s="81"/>
      <c r="AJ730" s="80"/>
      <c r="AK730" s="80"/>
      <c r="AL730" s="80"/>
      <c r="AM730" s="80"/>
      <c r="AN730" s="80"/>
      <c r="AO730" s="80"/>
      <c r="AP730" s="80"/>
      <c r="AQ730" s="76"/>
      <c r="AR730" s="76"/>
      <c r="AV730" s="76"/>
      <c r="AW730" s="78"/>
      <c r="AX730" s="80"/>
      <c r="AY730" s="77"/>
      <c r="AZ730" s="77"/>
      <c r="BA730" s="77"/>
      <c r="BB730" s="77"/>
      <c r="BC730" s="77"/>
      <c r="BD730" s="77"/>
      <c r="BE730" s="77"/>
      <c r="BF730" s="77"/>
      <c r="BG730" s="77"/>
      <c r="BH730" s="77"/>
      <c r="BI730" s="77"/>
      <c r="BJ730" s="77"/>
    </row>
    <row r="731" spans="1:62" ht="14.25" customHeight="1" x14ac:dyDescent="0.45">
      <c r="A731" s="76"/>
      <c r="D731" s="80"/>
      <c r="E731" s="76"/>
      <c r="F731" s="82"/>
      <c r="G731" s="82"/>
      <c r="H731" s="78"/>
      <c r="K731" s="78"/>
      <c r="L731" s="665"/>
      <c r="M731" s="665"/>
      <c r="N731" s="665"/>
      <c r="O731" s="665"/>
      <c r="P731" s="666"/>
      <c r="Q731" s="260"/>
      <c r="R731" s="260"/>
      <c r="S731" s="666"/>
      <c r="T731" s="78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79"/>
      <c r="AI731" s="81"/>
      <c r="AJ731" s="80"/>
      <c r="AK731" s="80"/>
      <c r="AL731" s="80"/>
      <c r="AM731" s="80"/>
      <c r="AN731" s="80"/>
      <c r="AO731" s="80"/>
      <c r="AP731" s="80"/>
      <c r="AQ731" s="76"/>
      <c r="AR731" s="76"/>
      <c r="AV731" s="76"/>
      <c r="AW731" s="78"/>
      <c r="AX731" s="80"/>
      <c r="AY731" s="77"/>
      <c r="AZ731" s="77"/>
      <c r="BA731" s="77"/>
      <c r="BB731" s="77"/>
      <c r="BC731" s="77"/>
      <c r="BD731" s="77"/>
      <c r="BE731" s="77"/>
      <c r="BF731" s="77"/>
      <c r="BG731" s="77"/>
      <c r="BH731" s="77"/>
      <c r="BI731" s="77"/>
      <c r="BJ731" s="77"/>
    </row>
    <row r="732" spans="1:62" ht="14.25" customHeight="1" x14ac:dyDescent="0.45">
      <c r="A732" s="76"/>
      <c r="D732" s="80"/>
      <c r="E732" s="76"/>
      <c r="F732" s="82"/>
      <c r="G732" s="82"/>
      <c r="H732" s="78"/>
      <c r="K732" s="78"/>
      <c r="L732" s="665"/>
      <c r="M732" s="665"/>
      <c r="N732" s="665"/>
      <c r="O732" s="665"/>
      <c r="P732" s="666"/>
      <c r="Q732" s="260"/>
      <c r="R732" s="260"/>
      <c r="S732" s="666"/>
      <c r="T732" s="78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79"/>
      <c r="AI732" s="81"/>
      <c r="AJ732" s="80"/>
      <c r="AK732" s="80"/>
      <c r="AL732" s="80"/>
      <c r="AM732" s="80"/>
      <c r="AN732" s="80"/>
      <c r="AO732" s="80"/>
      <c r="AP732" s="80"/>
      <c r="AQ732" s="76"/>
      <c r="AR732" s="76"/>
      <c r="AV732" s="76"/>
      <c r="AW732" s="78"/>
      <c r="AX732" s="80"/>
      <c r="AY732" s="77"/>
      <c r="AZ732" s="77"/>
      <c r="BA732" s="77"/>
      <c r="BB732" s="77"/>
      <c r="BC732" s="77"/>
      <c r="BD732" s="77"/>
      <c r="BE732" s="77"/>
      <c r="BF732" s="77"/>
      <c r="BG732" s="77"/>
      <c r="BH732" s="77"/>
      <c r="BI732" s="77"/>
      <c r="BJ732" s="77"/>
    </row>
    <row r="733" spans="1:62" ht="14.25" customHeight="1" x14ac:dyDescent="0.45">
      <c r="A733" s="76"/>
      <c r="D733" s="80"/>
      <c r="E733" s="76"/>
      <c r="F733" s="82"/>
      <c r="G733" s="82"/>
      <c r="H733" s="78"/>
      <c r="K733" s="78"/>
      <c r="L733" s="665"/>
      <c r="M733" s="665"/>
      <c r="N733" s="665"/>
      <c r="O733" s="665"/>
      <c r="P733" s="666"/>
      <c r="Q733" s="260"/>
      <c r="R733" s="260"/>
      <c r="S733" s="666"/>
      <c r="T733" s="78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79"/>
      <c r="AI733" s="81"/>
      <c r="AJ733" s="80"/>
      <c r="AK733" s="80"/>
      <c r="AL733" s="80"/>
      <c r="AM733" s="80"/>
      <c r="AN733" s="80"/>
      <c r="AO733" s="80"/>
      <c r="AP733" s="80"/>
      <c r="AQ733" s="76"/>
      <c r="AR733" s="76"/>
      <c r="AV733" s="76"/>
      <c r="AW733" s="78"/>
      <c r="AX733" s="80"/>
      <c r="AY733" s="77"/>
      <c r="AZ733" s="77"/>
      <c r="BA733" s="77"/>
      <c r="BB733" s="77"/>
      <c r="BC733" s="77"/>
      <c r="BD733" s="77"/>
      <c r="BE733" s="77"/>
      <c r="BF733" s="77"/>
      <c r="BG733" s="77"/>
      <c r="BH733" s="77"/>
      <c r="BI733" s="77"/>
      <c r="BJ733" s="77"/>
    </row>
    <row r="734" spans="1:62" ht="14.25" customHeight="1" x14ac:dyDescent="0.45">
      <c r="A734" s="76"/>
      <c r="D734" s="80"/>
      <c r="E734" s="76"/>
      <c r="F734" s="82"/>
      <c r="G734" s="82"/>
      <c r="H734" s="78"/>
      <c r="K734" s="78"/>
      <c r="L734" s="665"/>
      <c r="M734" s="665"/>
      <c r="N734" s="665"/>
      <c r="O734" s="665"/>
      <c r="P734" s="666"/>
      <c r="Q734" s="260"/>
      <c r="R734" s="260"/>
      <c r="S734" s="666"/>
      <c r="T734" s="78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79"/>
      <c r="AI734" s="81"/>
      <c r="AJ734" s="80"/>
      <c r="AK734" s="80"/>
      <c r="AL734" s="80"/>
      <c r="AM734" s="80"/>
      <c r="AN734" s="80"/>
      <c r="AO734" s="80"/>
      <c r="AP734" s="80"/>
      <c r="AQ734" s="76"/>
      <c r="AR734" s="76"/>
      <c r="AV734" s="76"/>
      <c r="AW734" s="78"/>
      <c r="AX734" s="80"/>
      <c r="AY734" s="77"/>
      <c r="AZ734" s="77"/>
      <c r="BA734" s="77"/>
      <c r="BB734" s="77"/>
      <c r="BC734" s="77"/>
      <c r="BD734" s="77"/>
      <c r="BE734" s="77"/>
      <c r="BF734" s="77"/>
      <c r="BG734" s="77"/>
      <c r="BH734" s="77"/>
      <c r="BI734" s="77"/>
      <c r="BJ734" s="77"/>
    </row>
    <row r="735" spans="1:62" ht="14.25" customHeight="1" x14ac:dyDescent="0.45">
      <c r="A735" s="76"/>
      <c r="D735" s="80"/>
      <c r="E735" s="76"/>
      <c r="F735" s="82"/>
      <c r="G735" s="82"/>
      <c r="H735" s="78"/>
      <c r="K735" s="78"/>
      <c r="L735" s="665"/>
      <c r="M735" s="665"/>
      <c r="N735" s="665"/>
      <c r="O735" s="665"/>
      <c r="P735" s="666"/>
      <c r="Q735" s="260"/>
      <c r="R735" s="260"/>
      <c r="S735" s="666"/>
      <c r="T735" s="78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79"/>
      <c r="AI735" s="81"/>
      <c r="AJ735" s="80"/>
      <c r="AK735" s="80"/>
      <c r="AL735" s="80"/>
      <c r="AM735" s="80"/>
      <c r="AN735" s="80"/>
      <c r="AO735" s="80"/>
      <c r="AP735" s="80"/>
      <c r="AQ735" s="76"/>
      <c r="AR735" s="76"/>
      <c r="AV735" s="76"/>
      <c r="AW735" s="78"/>
      <c r="AX735" s="80"/>
      <c r="AY735" s="77"/>
      <c r="AZ735" s="77"/>
      <c r="BA735" s="77"/>
      <c r="BB735" s="77"/>
      <c r="BC735" s="77"/>
      <c r="BD735" s="77"/>
      <c r="BE735" s="77"/>
      <c r="BF735" s="77"/>
      <c r="BG735" s="77"/>
      <c r="BH735" s="77"/>
      <c r="BI735" s="77"/>
      <c r="BJ735" s="77"/>
    </row>
    <row r="736" spans="1:62" ht="14.25" customHeight="1" x14ac:dyDescent="0.45">
      <c r="A736" s="76"/>
      <c r="D736" s="80"/>
      <c r="E736" s="76"/>
      <c r="F736" s="82"/>
      <c r="G736" s="82"/>
      <c r="H736" s="78"/>
      <c r="K736" s="78"/>
      <c r="L736" s="665"/>
      <c r="M736" s="665"/>
      <c r="N736" s="665"/>
      <c r="O736" s="665"/>
      <c r="P736" s="666"/>
      <c r="Q736" s="260"/>
      <c r="R736" s="260"/>
      <c r="S736" s="666"/>
      <c r="T736" s="78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79"/>
      <c r="AI736" s="81"/>
      <c r="AJ736" s="80"/>
      <c r="AK736" s="80"/>
      <c r="AL736" s="80"/>
      <c r="AM736" s="80"/>
      <c r="AN736" s="80"/>
      <c r="AO736" s="80"/>
      <c r="AP736" s="80"/>
      <c r="AQ736" s="76"/>
      <c r="AR736" s="76"/>
      <c r="AV736" s="76"/>
      <c r="AW736" s="78"/>
      <c r="AX736" s="80"/>
      <c r="AY736" s="77"/>
      <c r="AZ736" s="77"/>
      <c r="BA736" s="77"/>
      <c r="BB736" s="77"/>
      <c r="BC736" s="77"/>
      <c r="BD736" s="77"/>
      <c r="BE736" s="77"/>
      <c r="BF736" s="77"/>
      <c r="BG736" s="77"/>
      <c r="BH736" s="77"/>
      <c r="BI736" s="77"/>
      <c r="BJ736" s="77"/>
    </row>
    <row r="737" spans="1:62" ht="14.25" customHeight="1" x14ac:dyDescent="0.45">
      <c r="A737" s="76"/>
      <c r="D737" s="80"/>
      <c r="E737" s="76"/>
      <c r="F737" s="82"/>
      <c r="G737" s="82"/>
      <c r="H737" s="78"/>
      <c r="K737" s="78"/>
      <c r="L737" s="665"/>
      <c r="M737" s="665"/>
      <c r="N737" s="665"/>
      <c r="O737" s="665"/>
      <c r="P737" s="666"/>
      <c r="Q737" s="260"/>
      <c r="R737" s="260"/>
      <c r="S737" s="666"/>
      <c r="T737" s="78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79"/>
      <c r="AI737" s="81"/>
      <c r="AJ737" s="80"/>
      <c r="AK737" s="80"/>
      <c r="AL737" s="80"/>
      <c r="AM737" s="80"/>
      <c r="AN737" s="80"/>
      <c r="AO737" s="80"/>
      <c r="AP737" s="80"/>
      <c r="AQ737" s="76"/>
      <c r="AR737" s="76"/>
      <c r="AV737" s="76"/>
      <c r="AW737" s="78"/>
      <c r="AX737" s="80"/>
      <c r="AY737" s="77"/>
      <c r="AZ737" s="77"/>
      <c r="BA737" s="77"/>
      <c r="BB737" s="77"/>
      <c r="BC737" s="77"/>
      <c r="BD737" s="77"/>
      <c r="BE737" s="77"/>
      <c r="BF737" s="77"/>
      <c r="BG737" s="77"/>
      <c r="BH737" s="77"/>
      <c r="BI737" s="77"/>
      <c r="BJ737" s="77"/>
    </row>
    <row r="738" spans="1:62" ht="14.25" customHeight="1" x14ac:dyDescent="0.45">
      <c r="A738" s="76"/>
      <c r="D738" s="80"/>
      <c r="E738" s="76"/>
      <c r="F738" s="82"/>
      <c r="G738" s="82"/>
      <c r="H738" s="78"/>
      <c r="K738" s="78"/>
      <c r="L738" s="665"/>
      <c r="M738" s="665"/>
      <c r="N738" s="665"/>
      <c r="O738" s="665"/>
      <c r="P738" s="666"/>
      <c r="Q738" s="260"/>
      <c r="R738" s="260"/>
      <c r="S738" s="666"/>
      <c r="T738" s="78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79"/>
      <c r="AI738" s="81"/>
      <c r="AJ738" s="80"/>
      <c r="AK738" s="80"/>
      <c r="AL738" s="80"/>
      <c r="AM738" s="80"/>
      <c r="AN738" s="80"/>
      <c r="AO738" s="80"/>
      <c r="AP738" s="80"/>
      <c r="AQ738" s="76"/>
      <c r="AR738" s="76"/>
      <c r="AV738" s="76"/>
      <c r="AW738" s="78"/>
      <c r="AX738" s="80"/>
      <c r="AY738" s="77"/>
      <c r="AZ738" s="77"/>
      <c r="BA738" s="77"/>
      <c r="BB738" s="77"/>
      <c r="BC738" s="77"/>
      <c r="BD738" s="77"/>
      <c r="BE738" s="77"/>
      <c r="BF738" s="77"/>
      <c r="BG738" s="77"/>
      <c r="BH738" s="77"/>
      <c r="BI738" s="77"/>
      <c r="BJ738" s="77"/>
    </row>
    <row r="739" spans="1:62" ht="14.25" customHeight="1" x14ac:dyDescent="0.45">
      <c r="A739" s="76"/>
      <c r="D739" s="80"/>
      <c r="E739" s="76"/>
      <c r="F739" s="82"/>
      <c r="G739" s="82"/>
      <c r="H739" s="78"/>
      <c r="K739" s="78"/>
      <c r="L739" s="665"/>
      <c r="M739" s="665"/>
      <c r="N739" s="665"/>
      <c r="O739" s="665"/>
      <c r="P739" s="666"/>
      <c r="Q739" s="260"/>
      <c r="R739" s="260"/>
      <c r="S739" s="666"/>
      <c r="T739" s="78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79"/>
      <c r="AI739" s="81"/>
      <c r="AJ739" s="80"/>
      <c r="AK739" s="80"/>
      <c r="AL739" s="80"/>
      <c r="AM739" s="80"/>
      <c r="AN739" s="80"/>
      <c r="AO739" s="80"/>
      <c r="AP739" s="80"/>
      <c r="AQ739" s="76"/>
      <c r="AR739" s="76"/>
      <c r="AV739" s="76"/>
      <c r="AW739" s="78"/>
      <c r="AX739" s="80"/>
      <c r="AY739" s="77"/>
      <c r="AZ739" s="77"/>
      <c r="BA739" s="77"/>
      <c r="BB739" s="77"/>
      <c r="BC739" s="77"/>
      <c r="BD739" s="77"/>
      <c r="BE739" s="77"/>
      <c r="BF739" s="77"/>
      <c r="BG739" s="77"/>
      <c r="BH739" s="77"/>
      <c r="BI739" s="77"/>
      <c r="BJ739" s="77"/>
    </row>
    <row r="740" spans="1:62" ht="14.25" customHeight="1" x14ac:dyDescent="0.45">
      <c r="A740" s="76"/>
      <c r="D740" s="80"/>
      <c r="E740" s="76"/>
      <c r="F740" s="82"/>
      <c r="G740" s="82"/>
      <c r="H740" s="78"/>
      <c r="K740" s="78"/>
      <c r="L740" s="665"/>
      <c r="M740" s="665"/>
      <c r="N740" s="665"/>
      <c r="O740" s="665"/>
      <c r="P740" s="666"/>
      <c r="Q740" s="260"/>
      <c r="R740" s="260"/>
      <c r="S740" s="666"/>
      <c r="T740" s="78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79"/>
      <c r="AI740" s="81"/>
      <c r="AJ740" s="80"/>
      <c r="AK740" s="80"/>
      <c r="AL740" s="80"/>
      <c r="AM740" s="80"/>
      <c r="AN740" s="80"/>
      <c r="AO740" s="80"/>
      <c r="AP740" s="80"/>
      <c r="AQ740" s="76"/>
      <c r="AR740" s="76"/>
      <c r="AV740" s="76"/>
      <c r="AW740" s="78"/>
      <c r="AX740" s="80"/>
      <c r="AY740" s="77"/>
      <c r="AZ740" s="77"/>
      <c r="BA740" s="77"/>
      <c r="BB740" s="77"/>
      <c r="BC740" s="77"/>
      <c r="BD740" s="77"/>
      <c r="BE740" s="77"/>
      <c r="BF740" s="77"/>
      <c r="BG740" s="77"/>
      <c r="BH740" s="77"/>
      <c r="BI740" s="77"/>
      <c r="BJ740" s="77"/>
    </row>
    <row r="741" spans="1:62" ht="14.25" customHeight="1" x14ac:dyDescent="0.45">
      <c r="A741" s="76"/>
      <c r="D741" s="80"/>
      <c r="E741" s="76"/>
      <c r="F741" s="82"/>
      <c r="G741" s="82"/>
      <c r="H741" s="78"/>
      <c r="K741" s="78"/>
      <c r="L741" s="665"/>
      <c r="M741" s="665"/>
      <c r="N741" s="665"/>
      <c r="O741" s="665"/>
      <c r="P741" s="666"/>
      <c r="Q741" s="260"/>
      <c r="R741" s="260"/>
      <c r="S741" s="666"/>
      <c r="T741" s="78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79"/>
      <c r="AI741" s="81"/>
      <c r="AJ741" s="80"/>
      <c r="AK741" s="80"/>
      <c r="AL741" s="80"/>
      <c r="AM741" s="80"/>
      <c r="AN741" s="80"/>
      <c r="AO741" s="80"/>
      <c r="AP741" s="80"/>
      <c r="AQ741" s="76"/>
      <c r="AR741" s="76"/>
      <c r="AV741" s="76"/>
      <c r="AW741" s="78"/>
      <c r="AX741" s="80"/>
      <c r="AY741" s="77"/>
      <c r="AZ741" s="77"/>
      <c r="BA741" s="77"/>
      <c r="BB741" s="77"/>
      <c r="BC741" s="77"/>
      <c r="BD741" s="77"/>
      <c r="BE741" s="77"/>
      <c r="BF741" s="77"/>
      <c r="BG741" s="77"/>
      <c r="BH741" s="77"/>
      <c r="BI741" s="77"/>
      <c r="BJ741" s="77"/>
    </row>
    <row r="742" spans="1:62" ht="14.25" customHeight="1" x14ac:dyDescent="0.45">
      <c r="A742" s="76"/>
      <c r="D742" s="80"/>
      <c r="E742" s="76"/>
      <c r="F742" s="82"/>
      <c r="G742" s="82"/>
      <c r="H742" s="78"/>
      <c r="K742" s="78"/>
      <c r="L742" s="665"/>
      <c r="M742" s="665"/>
      <c r="N742" s="665"/>
      <c r="O742" s="665"/>
      <c r="P742" s="666"/>
      <c r="Q742" s="260"/>
      <c r="R742" s="260"/>
      <c r="S742" s="666"/>
      <c r="T742" s="78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79"/>
      <c r="AI742" s="81"/>
      <c r="AJ742" s="80"/>
      <c r="AK742" s="80"/>
      <c r="AL742" s="80"/>
      <c r="AM742" s="80"/>
      <c r="AN742" s="80"/>
      <c r="AO742" s="80"/>
      <c r="AP742" s="80"/>
      <c r="AQ742" s="76"/>
      <c r="AR742" s="76"/>
      <c r="AV742" s="76"/>
      <c r="AW742" s="78"/>
      <c r="AX742" s="80"/>
      <c r="AY742" s="77"/>
      <c r="AZ742" s="77"/>
      <c r="BA742" s="77"/>
      <c r="BB742" s="77"/>
      <c r="BC742" s="77"/>
      <c r="BD742" s="77"/>
      <c r="BE742" s="77"/>
      <c r="BF742" s="77"/>
      <c r="BG742" s="77"/>
      <c r="BH742" s="77"/>
      <c r="BI742" s="77"/>
      <c r="BJ742" s="77"/>
    </row>
    <row r="743" spans="1:62" ht="14.25" customHeight="1" x14ac:dyDescent="0.45">
      <c r="A743" s="76"/>
      <c r="D743" s="80"/>
      <c r="E743" s="76"/>
      <c r="F743" s="82"/>
      <c r="G743" s="82"/>
      <c r="H743" s="78"/>
      <c r="K743" s="78"/>
      <c r="L743" s="665"/>
      <c r="M743" s="665"/>
      <c r="N743" s="665"/>
      <c r="O743" s="665"/>
      <c r="P743" s="666"/>
      <c r="Q743" s="260"/>
      <c r="R743" s="260"/>
      <c r="S743" s="666"/>
      <c r="T743" s="78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79"/>
      <c r="AI743" s="81"/>
      <c r="AJ743" s="80"/>
      <c r="AK743" s="80"/>
      <c r="AL743" s="80"/>
      <c r="AM743" s="80"/>
      <c r="AN743" s="80"/>
      <c r="AO743" s="80"/>
      <c r="AP743" s="80"/>
      <c r="AQ743" s="76"/>
      <c r="AR743" s="76"/>
      <c r="AV743" s="76"/>
      <c r="AW743" s="78"/>
      <c r="AX743" s="80"/>
      <c r="AY743" s="77"/>
      <c r="AZ743" s="77"/>
      <c r="BA743" s="77"/>
      <c r="BB743" s="77"/>
      <c r="BC743" s="77"/>
      <c r="BD743" s="77"/>
      <c r="BE743" s="77"/>
      <c r="BF743" s="77"/>
      <c r="BG743" s="77"/>
      <c r="BH743" s="77"/>
      <c r="BI743" s="77"/>
      <c r="BJ743" s="77"/>
    </row>
    <row r="744" spans="1:62" ht="14.25" customHeight="1" x14ac:dyDescent="0.45">
      <c r="A744" s="76"/>
      <c r="D744" s="80"/>
      <c r="E744" s="76"/>
      <c r="F744" s="82"/>
      <c r="G744" s="82"/>
      <c r="H744" s="78"/>
      <c r="K744" s="78"/>
      <c r="L744" s="665"/>
      <c r="M744" s="665"/>
      <c r="N744" s="665"/>
      <c r="O744" s="665"/>
      <c r="P744" s="666"/>
      <c r="Q744" s="260"/>
      <c r="R744" s="260"/>
      <c r="S744" s="666"/>
      <c r="T744" s="78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79"/>
      <c r="AI744" s="81"/>
      <c r="AJ744" s="80"/>
      <c r="AK744" s="80"/>
      <c r="AL744" s="80"/>
      <c r="AM744" s="80"/>
      <c r="AN744" s="80"/>
      <c r="AO744" s="80"/>
      <c r="AP744" s="80"/>
      <c r="AQ744" s="76"/>
      <c r="AR744" s="76"/>
      <c r="AV744" s="76"/>
      <c r="AW744" s="78"/>
      <c r="AX744" s="80"/>
      <c r="AY744" s="77"/>
      <c r="AZ744" s="77"/>
      <c r="BA744" s="77"/>
      <c r="BB744" s="77"/>
      <c r="BC744" s="77"/>
      <c r="BD744" s="77"/>
      <c r="BE744" s="77"/>
      <c r="BF744" s="77"/>
      <c r="BG744" s="77"/>
      <c r="BH744" s="77"/>
      <c r="BI744" s="77"/>
      <c r="BJ744" s="77"/>
    </row>
    <row r="745" spans="1:62" ht="14.25" customHeight="1" x14ac:dyDescent="0.45">
      <c r="A745" s="76"/>
      <c r="D745" s="80"/>
      <c r="E745" s="76"/>
      <c r="F745" s="82"/>
      <c r="G745" s="82"/>
      <c r="H745" s="78"/>
      <c r="K745" s="78"/>
      <c r="L745" s="665"/>
      <c r="M745" s="665"/>
      <c r="N745" s="665"/>
      <c r="O745" s="665"/>
      <c r="P745" s="666"/>
      <c r="Q745" s="260"/>
      <c r="R745" s="260"/>
      <c r="S745" s="666"/>
      <c r="T745" s="78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79"/>
      <c r="AI745" s="81"/>
      <c r="AJ745" s="80"/>
      <c r="AK745" s="80"/>
      <c r="AL745" s="80"/>
      <c r="AM745" s="80"/>
      <c r="AN745" s="80"/>
      <c r="AO745" s="80"/>
      <c r="AP745" s="80"/>
      <c r="AQ745" s="76"/>
      <c r="AR745" s="76"/>
      <c r="AV745" s="76"/>
      <c r="AW745" s="78"/>
      <c r="AX745" s="80"/>
      <c r="AY745" s="77"/>
      <c r="AZ745" s="77"/>
      <c r="BA745" s="77"/>
      <c r="BB745" s="77"/>
      <c r="BC745" s="77"/>
      <c r="BD745" s="77"/>
      <c r="BE745" s="77"/>
      <c r="BF745" s="77"/>
      <c r="BG745" s="77"/>
      <c r="BH745" s="77"/>
      <c r="BI745" s="77"/>
      <c r="BJ745" s="77"/>
    </row>
    <row r="746" spans="1:62" ht="14.25" customHeight="1" x14ac:dyDescent="0.45">
      <c r="A746" s="76"/>
      <c r="D746" s="80"/>
      <c r="E746" s="76"/>
      <c r="F746" s="82"/>
      <c r="G746" s="82"/>
      <c r="H746" s="78"/>
      <c r="K746" s="78"/>
      <c r="L746" s="665"/>
      <c r="M746" s="665"/>
      <c r="N746" s="665"/>
      <c r="O746" s="665"/>
      <c r="P746" s="666"/>
      <c r="Q746" s="260"/>
      <c r="R746" s="260"/>
      <c r="S746" s="666"/>
      <c r="T746" s="78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79"/>
      <c r="AI746" s="81"/>
      <c r="AJ746" s="80"/>
      <c r="AK746" s="80"/>
      <c r="AL746" s="80"/>
      <c r="AM746" s="80"/>
      <c r="AN746" s="80"/>
      <c r="AO746" s="80"/>
      <c r="AP746" s="80"/>
      <c r="AQ746" s="76"/>
      <c r="AR746" s="76"/>
      <c r="AV746" s="76"/>
      <c r="AW746" s="78"/>
      <c r="AX746" s="80"/>
      <c r="AY746" s="77"/>
      <c r="AZ746" s="77"/>
      <c r="BA746" s="77"/>
      <c r="BB746" s="77"/>
      <c r="BC746" s="77"/>
      <c r="BD746" s="77"/>
      <c r="BE746" s="77"/>
      <c r="BF746" s="77"/>
      <c r="BG746" s="77"/>
      <c r="BH746" s="77"/>
      <c r="BI746" s="77"/>
      <c r="BJ746" s="77"/>
    </row>
    <row r="747" spans="1:62" ht="14.25" customHeight="1" x14ac:dyDescent="0.45">
      <c r="A747" s="76"/>
      <c r="D747" s="80"/>
      <c r="E747" s="76"/>
      <c r="F747" s="82"/>
      <c r="G747" s="82"/>
      <c r="H747" s="78"/>
      <c r="K747" s="78"/>
      <c r="L747" s="665"/>
      <c r="M747" s="665"/>
      <c r="N747" s="665"/>
      <c r="O747" s="665"/>
      <c r="P747" s="666"/>
      <c r="Q747" s="260"/>
      <c r="R747" s="260"/>
      <c r="S747" s="666"/>
      <c r="T747" s="78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79"/>
      <c r="AI747" s="81"/>
      <c r="AJ747" s="80"/>
      <c r="AK747" s="80"/>
      <c r="AL747" s="80"/>
      <c r="AM747" s="80"/>
      <c r="AN747" s="80"/>
      <c r="AO747" s="80"/>
      <c r="AP747" s="80"/>
      <c r="AQ747" s="76"/>
      <c r="AR747" s="76"/>
      <c r="AV747" s="76"/>
      <c r="AW747" s="78"/>
      <c r="AX747" s="80"/>
      <c r="AY747" s="77"/>
      <c r="AZ747" s="77"/>
      <c r="BA747" s="77"/>
      <c r="BB747" s="77"/>
      <c r="BC747" s="77"/>
      <c r="BD747" s="77"/>
      <c r="BE747" s="77"/>
      <c r="BF747" s="77"/>
      <c r="BG747" s="77"/>
      <c r="BH747" s="77"/>
      <c r="BI747" s="77"/>
      <c r="BJ747" s="77"/>
    </row>
    <row r="748" spans="1:62" ht="14.25" customHeight="1" x14ac:dyDescent="0.45">
      <c r="A748" s="76"/>
      <c r="D748" s="80"/>
      <c r="E748" s="76"/>
      <c r="F748" s="82"/>
      <c r="G748" s="82"/>
      <c r="H748" s="78"/>
      <c r="K748" s="78"/>
      <c r="L748" s="665"/>
      <c r="M748" s="665"/>
      <c r="N748" s="665"/>
      <c r="O748" s="665"/>
      <c r="P748" s="666"/>
      <c r="Q748" s="260"/>
      <c r="R748" s="260"/>
      <c r="S748" s="666"/>
      <c r="T748" s="78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79"/>
      <c r="AI748" s="81"/>
      <c r="AJ748" s="80"/>
      <c r="AK748" s="80"/>
      <c r="AL748" s="80"/>
      <c r="AM748" s="80"/>
      <c r="AN748" s="80"/>
      <c r="AO748" s="80"/>
      <c r="AP748" s="80"/>
      <c r="AQ748" s="76"/>
      <c r="AR748" s="76"/>
      <c r="AV748" s="76"/>
      <c r="AW748" s="78"/>
      <c r="AX748" s="80"/>
      <c r="AY748" s="77"/>
      <c r="AZ748" s="77"/>
      <c r="BA748" s="77"/>
      <c r="BB748" s="77"/>
      <c r="BC748" s="77"/>
      <c r="BD748" s="77"/>
      <c r="BE748" s="77"/>
      <c r="BF748" s="77"/>
      <c r="BG748" s="77"/>
      <c r="BH748" s="77"/>
      <c r="BI748" s="77"/>
      <c r="BJ748" s="77"/>
    </row>
    <row r="749" spans="1:62" ht="14.25" customHeight="1" x14ac:dyDescent="0.45">
      <c r="A749" s="76"/>
      <c r="D749" s="80"/>
      <c r="E749" s="76"/>
      <c r="F749" s="82"/>
      <c r="G749" s="82"/>
      <c r="H749" s="78"/>
      <c r="K749" s="78"/>
      <c r="L749" s="665"/>
      <c r="M749" s="665"/>
      <c r="N749" s="665"/>
      <c r="O749" s="665"/>
      <c r="P749" s="666"/>
      <c r="Q749" s="260"/>
      <c r="R749" s="260"/>
      <c r="S749" s="666"/>
      <c r="T749" s="78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79"/>
      <c r="AI749" s="81"/>
      <c r="AJ749" s="80"/>
      <c r="AK749" s="80"/>
      <c r="AL749" s="80"/>
      <c r="AM749" s="80"/>
      <c r="AN749" s="80"/>
      <c r="AO749" s="80"/>
      <c r="AP749" s="80"/>
      <c r="AQ749" s="76"/>
      <c r="AR749" s="76"/>
      <c r="AV749" s="76"/>
      <c r="AW749" s="78"/>
      <c r="AX749" s="80"/>
      <c r="AY749" s="77"/>
      <c r="AZ749" s="77"/>
      <c r="BA749" s="77"/>
      <c r="BB749" s="77"/>
      <c r="BC749" s="77"/>
      <c r="BD749" s="77"/>
      <c r="BE749" s="77"/>
      <c r="BF749" s="77"/>
      <c r="BG749" s="77"/>
      <c r="BH749" s="77"/>
      <c r="BI749" s="77"/>
      <c r="BJ749" s="77"/>
    </row>
    <row r="750" spans="1:62" ht="14.25" customHeight="1" x14ac:dyDescent="0.45">
      <c r="A750" s="76"/>
      <c r="D750" s="80"/>
      <c r="E750" s="76"/>
      <c r="F750" s="82"/>
      <c r="G750" s="82"/>
      <c r="H750" s="78"/>
      <c r="K750" s="78"/>
      <c r="L750" s="665"/>
      <c r="M750" s="665"/>
      <c r="N750" s="665"/>
      <c r="O750" s="665"/>
      <c r="P750" s="666"/>
      <c r="Q750" s="260"/>
      <c r="R750" s="260"/>
      <c r="S750" s="666"/>
      <c r="T750" s="78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79"/>
      <c r="AI750" s="81"/>
      <c r="AJ750" s="80"/>
      <c r="AK750" s="80"/>
      <c r="AL750" s="80"/>
      <c r="AM750" s="80"/>
      <c r="AN750" s="80"/>
      <c r="AO750" s="80"/>
      <c r="AP750" s="80"/>
      <c r="AQ750" s="76"/>
      <c r="AR750" s="76"/>
      <c r="AV750" s="76"/>
      <c r="AW750" s="78"/>
      <c r="AX750" s="80"/>
      <c r="AY750" s="77"/>
      <c r="AZ750" s="77"/>
      <c r="BA750" s="77"/>
      <c r="BB750" s="77"/>
      <c r="BC750" s="77"/>
      <c r="BD750" s="77"/>
      <c r="BE750" s="77"/>
      <c r="BF750" s="77"/>
      <c r="BG750" s="77"/>
      <c r="BH750" s="77"/>
      <c r="BI750" s="77"/>
      <c r="BJ750" s="77"/>
    </row>
    <row r="751" spans="1:62" ht="14.25" customHeight="1" x14ac:dyDescent="0.45">
      <c r="A751" s="76"/>
      <c r="D751" s="80"/>
      <c r="E751" s="76"/>
      <c r="F751" s="82"/>
      <c r="G751" s="82"/>
      <c r="H751" s="78"/>
      <c r="K751" s="78"/>
      <c r="L751" s="665"/>
      <c r="M751" s="665"/>
      <c r="N751" s="665"/>
      <c r="O751" s="665"/>
      <c r="P751" s="666"/>
      <c r="Q751" s="260"/>
      <c r="R751" s="260"/>
      <c r="S751" s="666"/>
      <c r="T751" s="78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79"/>
      <c r="AI751" s="81"/>
      <c r="AJ751" s="80"/>
      <c r="AK751" s="80"/>
      <c r="AL751" s="80"/>
      <c r="AM751" s="80"/>
      <c r="AN751" s="80"/>
      <c r="AO751" s="80"/>
      <c r="AP751" s="80"/>
      <c r="AQ751" s="76"/>
      <c r="AR751" s="76"/>
      <c r="AV751" s="76"/>
      <c r="AW751" s="78"/>
      <c r="AX751" s="80"/>
      <c r="AY751" s="77"/>
      <c r="AZ751" s="77"/>
      <c r="BA751" s="77"/>
      <c r="BB751" s="77"/>
      <c r="BC751" s="77"/>
      <c r="BD751" s="77"/>
      <c r="BE751" s="77"/>
      <c r="BF751" s="77"/>
      <c r="BG751" s="77"/>
      <c r="BH751" s="77"/>
      <c r="BI751" s="77"/>
      <c r="BJ751" s="77"/>
    </row>
    <row r="752" spans="1:62" ht="14.25" customHeight="1" x14ac:dyDescent="0.45">
      <c r="A752" s="76"/>
      <c r="D752" s="80"/>
      <c r="E752" s="76"/>
      <c r="F752" s="82"/>
      <c r="G752" s="82"/>
      <c r="H752" s="78"/>
      <c r="K752" s="78"/>
      <c r="L752" s="665"/>
      <c r="M752" s="665"/>
      <c r="N752" s="665"/>
      <c r="O752" s="665"/>
      <c r="P752" s="666"/>
      <c r="Q752" s="260"/>
      <c r="R752" s="260"/>
      <c r="S752" s="666"/>
      <c r="T752" s="78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79"/>
      <c r="AI752" s="81"/>
      <c r="AJ752" s="80"/>
      <c r="AK752" s="80"/>
      <c r="AL752" s="80"/>
      <c r="AM752" s="80"/>
      <c r="AN752" s="80"/>
      <c r="AO752" s="80"/>
      <c r="AP752" s="80"/>
      <c r="AQ752" s="76"/>
      <c r="AR752" s="76"/>
      <c r="AV752" s="76"/>
      <c r="AW752" s="78"/>
      <c r="AX752" s="80"/>
      <c r="AY752" s="77"/>
      <c r="AZ752" s="77"/>
      <c r="BA752" s="77"/>
      <c r="BB752" s="77"/>
      <c r="BC752" s="77"/>
      <c r="BD752" s="77"/>
      <c r="BE752" s="77"/>
      <c r="BF752" s="77"/>
      <c r="BG752" s="77"/>
      <c r="BH752" s="77"/>
      <c r="BI752" s="77"/>
      <c r="BJ752" s="77"/>
    </row>
    <row r="753" spans="1:62" ht="14.25" customHeight="1" x14ac:dyDescent="0.45">
      <c r="A753" s="76"/>
      <c r="D753" s="80"/>
      <c r="E753" s="76"/>
      <c r="F753" s="82"/>
      <c r="G753" s="82"/>
      <c r="H753" s="78"/>
      <c r="K753" s="78"/>
      <c r="L753" s="665"/>
      <c r="M753" s="665"/>
      <c r="N753" s="665"/>
      <c r="O753" s="665"/>
      <c r="P753" s="666"/>
      <c r="Q753" s="260"/>
      <c r="R753" s="260"/>
      <c r="S753" s="666"/>
      <c r="T753" s="78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79"/>
      <c r="AI753" s="81"/>
      <c r="AJ753" s="80"/>
      <c r="AK753" s="80"/>
      <c r="AL753" s="80"/>
      <c r="AM753" s="80"/>
      <c r="AN753" s="80"/>
      <c r="AO753" s="80"/>
      <c r="AP753" s="80"/>
      <c r="AQ753" s="76"/>
      <c r="AR753" s="76"/>
      <c r="AV753" s="76"/>
      <c r="AW753" s="78"/>
      <c r="AX753" s="80"/>
      <c r="AY753" s="77"/>
      <c r="AZ753" s="77"/>
      <c r="BA753" s="77"/>
      <c r="BB753" s="77"/>
      <c r="BC753" s="77"/>
      <c r="BD753" s="77"/>
      <c r="BE753" s="77"/>
      <c r="BF753" s="77"/>
      <c r="BG753" s="77"/>
      <c r="BH753" s="77"/>
      <c r="BI753" s="77"/>
      <c r="BJ753" s="77"/>
    </row>
    <row r="754" spans="1:62" ht="14.25" customHeight="1" x14ac:dyDescent="0.45">
      <c r="A754" s="76"/>
      <c r="D754" s="80"/>
      <c r="E754" s="76"/>
      <c r="F754" s="82"/>
      <c r="G754" s="82"/>
      <c r="H754" s="78"/>
      <c r="K754" s="78"/>
      <c r="L754" s="665"/>
      <c r="M754" s="665"/>
      <c r="N754" s="665"/>
      <c r="O754" s="665"/>
      <c r="P754" s="666"/>
      <c r="Q754" s="260"/>
      <c r="R754" s="260"/>
      <c r="S754" s="666"/>
      <c r="T754" s="78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79"/>
      <c r="AI754" s="81"/>
      <c r="AJ754" s="80"/>
      <c r="AK754" s="80"/>
      <c r="AL754" s="80"/>
      <c r="AM754" s="80"/>
      <c r="AN754" s="80"/>
      <c r="AO754" s="80"/>
      <c r="AP754" s="80"/>
      <c r="AQ754" s="76"/>
      <c r="AR754" s="76"/>
      <c r="AV754" s="76"/>
      <c r="AW754" s="78"/>
      <c r="AX754" s="80"/>
      <c r="AY754" s="77"/>
      <c r="AZ754" s="77"/>
      <c r="BA754" s="77"/>
      <c r="BB754" s="77"/>
      <c r="BC754" s="77"/>
      <c r="BD754" s="77"/>
      <c r="BE754" s="77"/>
      <c r="BF754" s="77"/>
      <c r="BG754" s="77"/>
      <c r="BH754" s="77"/>
      <c r="BI754" s="77"/>
      <c r="BJ754" s="77"/>
    </row>
    <row r="755" spans="1:62" ht="14.25" customHeight="1" x14ac:dyDescent="0.45">
      <c r="A755" s="76"/>
      <c r="D755" s="80"/>
      <c r="E755" s="76"/>
      <c r="F755" s="82"/>
      <c r="G755" s="82"/>
      <c r="H755" s="78"/>
      <c r="K755" s="78"/>
      <c r="L755" s="665"/>
      <c r="M755" s="665"/>
      <c r="N755" s="665"/>
      <c r="O755" s="665"/>
      <c r="P755" s="666"/>
      <c r="Q755" s="260"/>
      <c r="R755" s="260"/>
      <c r="S755" s="666"/>
      <c r="T755" s="78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79"/>
      <c r="AI755" s="81"/>
      <c r="AJ755" s="80"/>
      <c r="AK755" s="80"/>
      <c r="AL755" s="80"/>
      <c r="AM755" s="80"/>
      <c r="AN755" s="80"/>
      <c r="AO755" s="80"/>
      <c r="AP755" s="80"/>
      <c r="AQ755" s="76"/>
      <c r="AR755" s="76"/>
      <c r="AV755" s="76"/>
      <c r="AW755" s="78"/>
      <c r="AX755" s="80"/>
      <c r="AY755" s="77"/>
      <c r="AZ755" s="77"/>
      <c r="BA755" s="77"/>
      <c r="BB755" s="77"/>
      <c r="BC755" s="77"/>
      <c r="BD755" s="77"/>
      <c r="BE755" s="77"/>
      <c r="BF755" s="77"/>
      <c r="BG755" s="77"/>
      <c r="BH755" s="77"/>
      <c r="BI755" s="77"/>
      <c r="BJ755" s="77"/>
    </row>
    <row r="756" spans="1:62" ht="14.25" customHeight="1" x14ac:dyDescent="0.45">
      <c r="A756" s="76"/>
      <c r="D756" s="80"/>
      <c r="E756" s="76"/>
      <c r="F756" s="82"/>
      <c r="G756" s="82"/>
      <c r="H756" s="78"/>
      <c r="K756" s="78"/>
      <c r="L756" s="665"/>
      <c r="M756" s="665"/>
      <c r="N756" s="665"/>
      <c r="O756" s="665"/>
      <c r="P756" s="666"/>
      <c r="Q756" s="260"/>
      <c r="R756" s="260"/>
      <c r="S756" s="666"/>
      <c r="T756" s="78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79"/>
      <c r="AI756" s="81"/>
      <c r="AJ756" s="80"/>
      <c r="AK756" s="80"/>
      <c r="AL756" s="80"/>
      <c r="AM756" s="80"/>
      <c r="AN756" s="80"/>
      <c r="AO756" s="80"/>
      <c r="AP756" s="80"/>
      <c r="AQ756" s="76"/>
      <c r="AR756" s="76"/>
      <c r="AV756" s="76"/>
      <c r="AW756" s="78"/>
      <c r="AX756" s="80"/>
      <c r="AY756" s="77"/>
      <c r="AZ756" s="77"/>
      <c r="BA756" s="77"/>
      <c r="BB756" s="77"/>
      <c r="BC756" s="77"/>
      <c r="BD756" s="77"/>
      <c r="BE756" s="77"/>
      <c r="BF756" s="77"/>
      <c r="BG756" s="77"/>
      <c r="BH756" s="77"/>
      <c r="BI756" s="77"/>
      <c r="BJ756" s="77"/>
    </row>
    <row r="757" spans="1:62" ht="14.25" customHeight="1" x14ac:dyDescent="0.45">
      <c r="A757" s="76"/>
      <c r="D757" s="80"/>
      <c r="E757" s="76"/>
      <c r="F757" s="82"/>
      <c r="G757" s="82"/>
      <c r="H757" s="78"/>
      <c r="K757" s="78"/>
      <c r="L757" s="665"/>
      <c r="M757" s="665"/>
      <c r="N757" s="665"/>
      <c r="O757" s="665"/>
      <c r="P757" s="666"/>
      <c r="Q757" s="260"/>
      <c r="R757" s="260"/>
      <c r="S757" s="666"/>
      <c r="T757" s="78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79"/>
      <c r="AI757" s="81"/>
      <c r="AJ757" s="80"/>
      <c r="AK757" s="80"/>
      <c r="AL757" s="80"/>
      <c r="AM757" s="80"/>
      <c r="AN757" s="80"/>
      <c r="AO757" s="80"/>
      <c r="AP757" s="80"/>
      <c r="AQ757" s="76"/>
      <c r="AR757" s="76"/>
      <c r="AV757" s="76"/>
      <c r="AW757" s="78"/>
      <c r="AX757" s="80"/>
      <c r="AY757" s="77"/>
      <c r="AZ757" s="77"/>
      <c r="BA757" s="77"/>
      <c r="BB757" s="77"/>
      <c r="BC757" s="77"/>
      <c r="BD757" s="77"/>
      <c r="BE757" s="77"/>
      <c r="BF757" s="77"/>
      <c r="BG757" s="77"/>
      <c r="BH757" s="77"/>
      <c r="BI757" s="77"/>
      <c r="BJ757" s="77"/>
    </row>
    <row r="758" spans="1:62" ht="14.25" customHeight="1" x14ac:dyDescent="0.45">
      <c r="A758" s="76"/>
      <c r="D758" s="80"/>
      <c r="E758" s="76"/>
      <c r="F758" s="82"/>
      <c r="G758" s="82"/>
      <c r="H758" s="78"/>
      <c r="K758" s="78"/>
      <c r="L758" s="665"/>
      <c r="M758" s="665"/>
      <c r="N758" s="665"/>
      <c r="O758" s="665"/>
      <c r="P758" s="666"/>
      <c r="Q758" s="260"/>
      <c r="R758" s="260"/>
      <c r="S758" s="666"/>
      <c r="T758" s="78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79"/>
      <c r="AI758" s="81"/>
      <c r="AJ758" s="80"/>
      <c r="AK758" s="80"/>
      <c r="AL758" s="80"/>
      <c r="AM758" s="80"/>
      <c r="AN758" s="80"/>
      <c r="AO758" s="80"/>
      <c r="AP758" s="80"/>
      <c r="AQ758" s="76"/>
      <c r="AR758" s="76"/>
      <c r="AV758" s="76"/>
      <c r="AW758" s="78"/>
      <c r="AX758" s="80"/>
      <c r="AY758" s="77"/>
      <c r="AZ758" s="77"/>
      <c r="BA758" s="77"/>
      <c r="BB758" s="77"/>
      <c r="BC758" s="77"/>
      <c r="BD758" s="77"/>
      <c r="BE758" s="77"/>
      <c r="BF758" s="77"/>
      <c r="BG758" s="77"/>
      <c r="BH758" s="77"/>
      <c r="BI758" s="77"/>
      <c r="BJ758" s="77"/>
    </row>
    <row r="759" spans="1:62" ht="14.25" customHeight="1" x14ac:dyDescent="0.45">
      <c r="A759" s="76"/>
      <c r="D759" s="80"/>
      <c r="E759" s="76"/>
      <c r="F759" s="82"/>
      <c r="G759" s="82"/>
      <c r="H759" s="78"/>
      <c r="K759" s="78"/>
      <c r="L759" s="665"/>
      <c r="M759" s="665"/>
      <c r="N759" s="665"/>
      <c r="O759" s="665"/>
      <c r="P759" s="666"/>
      <c r="Q759" s="260"/>
      <c r="R759" s="260"/>
      <c r="S759" s="666"/>
      <c r="T759" s="78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79"/>
      <c r="AI759" s="81"/>
      <c r="AJ759" s="80"/>
      <c r="AK759" s="80"/>
      <c r="AL759" s="80"/>
      <c r="AM759" s="80"/>
      <c r="AN759" s="80"/>
      <c r="AO759" s="80"/>
      <c r="AP759" s="80"/>
      <c r="AQ759" s="76"/>
      <c r="AR759" s="76"/>
      <c r="AV759" s="76"/>
      <c r="AW759" s="78"/>
      <c r="AX759" s="80"/>
      <c r="AY759" s="77"/>
      <c r="AZ759" s="77"/>
      <c r="BA759" s="77"/>
      <c r="BB759" s="77"/>
      <c r="BC759" s="77"/>
      <c r="BD759" s="77"/>
      <c r="BE759" s="77"/>
      <c r="BF759" s="77"/>
      <c r="BG759" s="77"/>
      <c r="BH759" s="77"/>
      <c r="BI759" s="77"/>
      <c r="BJ759" s="77"/>
    </row>
    <row r="760" spans="1:62" ht="14.25" customHeight="1" x14ac:dyDescent="0.45">
      <c r="A760" s="76"/>
      <c r="D760" s="80"/>
      <c r="E760" s="76"/>
      <c r="F760" s="82"/>
      <c r="G760" s="82"/>
      <c r="H760" s="78"/>
      <c r="K760" s="78"/>
      <c r="L760" s="665"/>
      <c r="M760" s="665"/>
      <c r="N760" s="665"/>
      <c r="O760" s="665"/>
      <c r="P760" s="666"/>
      <c r="Q760" s="260"/>
      <c r="R760" s="260"/>
      <c r="S760" s="666"/>
      <c r="T760" s="78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79"/>
      <c r="AI760" s="81"/>
      <c r="AJ760" s="80"/>
      <c r="AK760" s="80"/>
      <c r="AL760" s="80"/>
      <c r="AM760" s="80"/>
      <c r="AN760" s="80"/>
      <c r="AO760" s="80"/>
      <c r="AP760" s="80"/>
      <c r="AQ760" s="76"/>
      <c r="AR760" s="76"/>
      <c r="AV760" s="76"/>
      <c r="AW760" s="78"/>
      <c r="AX760" s="80"/>
      <c r="AY760" s="77"/>
      <c r="AZ760" s="77"/>
      <c r="BA760" s="77"/>
      <c r="BB760" s="77"/>
      <c r="BC760" s="77"/>
      <c r="BD760" s="77"/>
      <c r="BE760" s="77"/>
      <c r="BF760" s="77"/>
      <c r="BG760" s="77"/>
      <c r="BH760" s="77"/>
      <c r="BI760" s="77"/>
      <c r="BJ760" s="77"/>
    </row>
    <row r="761" spans="1:62" ht="14.25" customHeight="1" x14ac:dyDescent="0.45">
      <c r="A761" s="76"/>
      <c r="D761" s="80"/>
      <c r="E761" s="76"/>
      <c r="F761" s="82"/>
      <c r="G761" s="82"/>
      <c r="H761" s="78"/>
      <c r="K761" s="78"/>
      <c r="L761" s="665"/>
      <c r="M761" s="665"/>
      <c r="N761" s="665"/>
      <c r="O761" s="665"/>
      <c r="P761" s="666"/>
      <c r="Q761" s="260"/>
      <c r="R761" s="260"/>
      <c r="S761" s="666"/>
      <c r="T761" s="78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79"/>
      <c r="AI761" s="81"/>
      <c r="AJ761" s="80"/>
      <c r="AK761" s="80"/>
      <c r="AL761" s="80"/>
      <c r="AM761" s="80"/>
      <c r="AN761" s="80"/>
      <c r="AO761" s="80"/>
      <c r="AP761" s="80"/>
      <c r="AQ761" s="76"/>
      <c r="AR761" s="76"/>
      <c r="AV761" s="76"/>
      <c r="AW761" s="78"/>
      <c r="AX761" s="80"/>
      <c r="AY761" s="77"/>
      <c r="AZ761" s="77"/>
      <c r="BA761" s="77"/>
      <c r="BB761" s="77"/>
      <c r="BC761" s="77"/>
      <c r="BD761" s="77"/>
      <c r="BE761" s="77"/>
      <c r="BF761" s="77"/>
      <c r="BG761" s="77"/>
      <c r="BH761" s="77"/>
      <c r="BI761" s="77"/>
      <c r="BJ761" s="77"/>
    </row>
    <row r="762" spans="1:62" ht="14.25" customHeight="1" x14ac:dyDescent="0.45">
      <c r="A762" s="76"/>
      <c r="D762" s="80"/>
      <c r="E762" s="76"/>
      <c r="F762" s="82"/>
      <c r="G762" s="82"/>
      <c r="H762" s="78"/>
      <c r="K762" s="78"/>
      <c r="L762" s="665"/>
      <c r="M762" s="665"/>
      <c r="N762" s="665"/>
      <c r="O762" s="665"/>
      <c r="P762" s="666"/>
      <c r="Q762" s="260"/>
      <c r="R762" s="260"/>
      <c r="S762" s="666"/>
      <c r="T762" s="78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79"/>
      <c r="AI762" s="81"/>
      <c r="AJ762" s="80"/>
      <c r="AK762" s="80"/>
      <c r="AL762" s="80"/>
      <c r="AM762" s="80"/>
      <c r="AN762" s="80"/>
      <c r="AO762" s="80"/>
      <c r="AP762" s="80"/>
      <c r="AQ762" s="76"/>
      <c r="AR762" s="76"/>
      <c r="AV762" s="76"/>
      <c r="AW762" s="78"/>
      <c r="AX762" s="80"/>
      <c r="AY762" s="77"/>
      <c r="AZ762" s="77"/>
      <c r="BA762" s="77"/>
      <c r="BB762" s="77"/>
      <c r="BC762" s="77"/>
      <c r="BD762" s="77"/>
      <c r="BE762" s="77"/>
      <c r="BF762" s="77"/>
      <c r="BG762" s="77"/>
      <c r="BH762" s="77"/>
      <c r="BI762" s="77"/>
      <c r="BJ762" s="77"/>
    </row>
    <row r="763" spans="1:62" ht="14.25" customHeight="1" x14ac:dyDescent="0.45">
      <c r="A763" s="76"/>
      <c r="D763" s="80"/>
      <c r="E763" s="76"/>
      <c r="F763" s="82"/>
      <c r="G763" s="82"/>
      <c r="H763" s="78"/>
      <c r="K763" s="78"/>
      <c r="L763" s="665"/>
      <c r="M763" s="665"/>
      <c r="N763" s="665"/>
      <c r="O763" s="665"/>
      <c r="P763" s="666"/>
      <c r="Q763" s="260"/>
      <c r="R763" s="260"/>
      <c r="S763" s="666"/>
      <c r="T763" s="78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79"/>
      <c r="AI763" s="81"/>
      <c r="AJ763" s="80"/>
      <c r="AK763" s="80"/>
      <c r="AL763" s="80"/>
      <c r="AM763" s="80"/>
      <c r="AN763" s="80"/>
      <c r="AO763" s="80"/>
      <c r="AP763" s="80"/>
      <c r="AQ763" s="76"/>
      <c r="AR763" s="76"/>
      <c r="AV763" s="76"/>
      <c r="AW763" s="78"/>
      <c r="AX763" s="80"/>
      <c r="AY763" s="77"/>
      <c r="AZ763" s="77"/>
      <c r="BA763" s="77"/>
      <c r="BB763" s="77"/>
      <c r="BC763" s="77"/>
      <c r="BD763" s="77"/>
      <c r="BE763" s="77"/>
      <c r="BF763" s="77"/>
      <c r="BG763" s="77"/>
      <c r="BH763" s="77"/>
      <c r="BI763" s="77"/>
      <c r="BJ763" s="77"/>
    </row>
    <row r="764" spans="1:62" ht="14.25" customHeight="1" x14ac:dyDescent="0.45">
      <c r="A764" s="76"/>
      <c r="D764" s="80"/>
      <c r="E764" s="76"/>
      <c r="F764" s="82"/>
      <c r="G764" s="82"/>
      <c r="H764" s="78"/>
      <c r="K764" s="78"/>
      <c r="L764" s="665"/>
      <c r="M764" s="665"/>
      <c r="N764" s="665"/>
      <c r="O764" s="665"/>
      <c r="P764" s="666"/>
      <c r="Q764" s="260"/>
      <c r="R764" s="260"/>
      <c r="S764" s="666"/>
      <c r="T764" s="78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79"/>
      <c r="AI764" s="81"/>
      <c r="AJ764" s="80"/>
      <c r="AK764" s="80"/>
      <c r="AL764" s="80"/>
      <c r="AM764" s="80"/>
      <c r="AN764" s="80"/>
      <c r="AO764" s="80"/>
      <c r="AP764" s="80"/>
      <c r="AQ764" s="76"/>
      <c r="AR764" s="76"/>
      <c r="AV764" s="76"/>
      <c r="AW764" s="78"/>
      <c r="AX764" s="80"/>
      <c r="AY764" s="77"/>
      <c r="AZ764" s="77"/>
      <c r="BA764" s="77"/>
      <c r="BB764" s="77"/>
      <c r="BC764" s="77"/>
      <c r="BD764" s="77"/>
      <c r="BE764" s="77"/>
      <c r="BF764" s="77"/>
      <c r="BG764" s="77"/>
      <c r="BH764" s="77"/>
      <c r="BI764" s="77"/>
      <c r="BJ764" s="77"/>
    </row>
    <row r="765" spans="1:62" ht="14.25" customHeight="1" x14ac:dyDescent="0.45">
      <c r="A765" s="76"/>
      <c r="D765" s="80"/>
      <c r="E765" s="76"/>
      <c r="F765" s="82"/>
      <c r="G765" s="82"/>
      <c r="H765" s="78"/>
      <c r="K765" s="78"/>
      <c r="L765" s="665"/>
      <c r="M765" s="665"/>
      <c r="N765" s="665"/>
      <c r="O765" s="665"/>
      <c r="P765" s="666"/>
      <c r="Q765" s="260"/>
      <c r="R765" s="260"/>
      <c r="S765" s="666"/>
      <c r="T765" s="78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79"/>
      <c r="AI765" s="81"/>
      <c r="AJ765" s="80"/>
      <c r="AK765" s="80"/>
      <c r="AL765" s="80"/>
      <c r="AM765" s="80"/>
      <c r="AN765" s="80"/>
      <c r="AO765" s="80"/>
      <c r="AP765" s="80"/>
      <c r="AQ765" s="76"/>
      <c r="AR765" s="76"/>
      <c r="AV765" s="76"/>
      <c r="AW765" s="78"/>
      <c r="AX765" s="80"/>
      <c r="AY765" s="77"/>
      <c r="AZ765" s="77"/>
      <c r="BA765" s="77"/>
      <c r="BB765" s="77"/>
      <c r="BC765" s="77"/>
      <c r="BD765" s="77"/>
      <c r="BE765" s="77"/>
      <c r="BF765" s="77"/>
      <c r="BG765" s="77"/>
      <c r="BH765" s="77"/>
      <c r="BI765" s="77"/>
      <c r="BJ765" s="77"/>
    </row>
    <row r="766" spans="1:62" ht="14.25" customHeight="1" x14ac:dyDescent="0.45">
      <c r="A766" s="76"/>
      <c r="D766" s="80"/>
      <c r="E766" s="76"/>
      <c r="F766" s="82"/>
      <c r="G766" s="82"/>
      <c r="H766" s="78"/>
      <c r="K766" s="78"/>
      <c r="L766" s="665"/>
      <c r="M766" s="665"/>
      <c r="N766" s="665"/>
      <c r="O766" s="665"/>
      <c r="P766" s="666"/>
      <c r="Q766" s="260"/>
      <c r="R766" s="260"/>
      <c r="S766" s="666"/>
      <c r="T766" s="78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79"/>
      <c r="AI766" s="81"/>
      <c r="AJ766" s="80"/>
      <c r="AK766" s="80"/>
      <c r="AL766" s="80"/>
      <c r="AM766" s="80"/>
      <c r="AN766" s="80"/>
      <c r="AO766" s="80"/>
      <c r="AP766" s="80"/>
      <c r="AQ766" s="76"/>
      <c r="AR766" s="76"/>
      <c r="AV766" s="76"/>
      <c r="AW766" s="78"/>
      <c r="AX766" s="80"/>
      <c r="AY766" s="77"/>
      <c r="AZ766" s="77"/>
      <c r="BA766" s="77"/>
      <c r="BB766" s="77"/>
      <c r="BC766" s="77"/>
      <c r="BD766" s="77"/>
      <c r="BE766" s="77"/>
      <c r="BF766" s="77"/>
      <c r="BG766" s="77"/>
      <c r="BH766" s="77"/>
      <c r="BI766" s="77"/>
      <c r="BJ766" s="77"/>
    </row>
    <row r="767" spans="1:62" ht="14.25" customHeight="1" x14ac:dyDescent="0.45">
      <c r="A767" s="76"/>
      <c r="D767" s="80"/>
      <c r="E767" s="76"/>
      <c r="F767" s="82"/>
      <c r="G767" s="82"/>
      <c r="H767" s="78"/>
      <c r="K767" s="78"/>
      <c r="L767" s="665"/>
      <c r="M767" s="665"/>
      <c r="N767" s="665"/>
      <c r="O767" s="665"/>
      <c r="P767" s="666"/>
      <c r="Q767" s="260"/>
      <c r="R767" s="260"/>
      <c r="S767" s="666"/>
      <c r="T767" s="78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79"/>
      <c r="AI767" s="81"/>
      <c r="AJ767" s="80"/>
      <c r="AK767" s="80"/>
      <c r="AL767" s="80"/>
      <c r="AM767" s="80"/>
      <c r="AN767" s="80"/>
      <c r="AO767" s="80"/>
      <c r="AP767" s="80"/>
      <c r="AQ767" s="76"/>
      <c r="AR767" s="76"/>
      <c r="AV767" s="76"/>
      <c r="AW767" s="78"/>
      <c r="AX767" s="80"/>
      <c r="AY767" s="77"/>
      <c r="AZ767" s="77"/>
      <c r="BA767" s="77"/>
      <c r="BB767" s="77"/>
      <c r="BC767" s="77"/>
      <c r="BD767" s="77"/>
      <c r="BE767" s="77"/>
      <c r="BF767" s="77"/>
      <c r="BG767" s="77"/>
      <c r="BH767" s="77"/>
      <c r="BI767" s="77"/>
      <c r="BJ767" s="77"/>
    </row>
    <row r="768" spans="1:62" ht="14.25" customHeight="1" x14ac:dyDescent="0.45">
      <c r="A768" s="76"/>
      <c r="D768" s="80"/>
      <c r="E768" s="76"/>
      <c r="F768" s="82"/>
      <c r="G768" s="82"/>
      <c r="H768" s="78"/>
      <c r="K768" s="78"/>
      <c r="L768" s="665"/>
      <c r="M768" s="665"/>
      <c r="N768" s="665"/>
      <c r="O768" s="665"/>
      <c r="P768" s="666"/>
      <c r="Q768" s="260"/>
      <c r="R768" s="260"/>
      <c r="S768" s="666"/>
      <c r="T768" s="78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79"/>
      <c r="AI768" s="81"/>
      <c r="AJ768" s="80"/>
      <c r="AK768" s="80"/>
      <c r="AL768" s="80"/>
      <c r="AM768" s="80"/>
      <c r="AN768" s="80"/>
      <c r="AO768" s="80"/>
      <c r="AP768" s="80"/>
      <c r="AQ768" s="76"/>
      <c r="AR768" s="76"/>
      <c r="AV768" s="76"/>
      <c r="AW768" s="78"/>
      <c r="AX768" s="80"/>
      <c r="AY768" s="77"/>
      <c r="AZ768" s="77"/>
      <c r="BA768" s="77"/>
      <c r="BB768" s="77"/>
      <c r="BC768" s="77"/>
      <c r="BD768" s="77"/>
      <c r="BE768" s="77"/>
      <c r="BF768" s="77"/>
      <c r="BG768" s="77"/>
      <c r="BH768" s="77"/>
      <c r="BI768" s="77"/>
      <c r="BJ768" s="77"/>
    </row>
    <row r="769" spans="1:62" ht="14.25" customHeight="1" x14ac:dyDescent="0.45">
      <c r="A769" s="76"/>
      <c r="D769" s="80"/>
      <c r="E769" s="76"/>
      <c r="F769" s="82"/>
      <c r="G769" s="82"/>
      <c r="H769" s="78"/>
      <c r="K769" s="78"/>
      <c r="L769" s="665"/>
      <c r="M769" s="665"/>
      <c r="N769" s="665"/>
      <c r="O769" s="665"/>
      <c r="P769" s="666"/>
      <c r="Q769" s="260"/>
      <c r="R769" s="260"/>
      <c r="S769" s="666"/>
      <c r="T769" s="78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79"/>
      <c r="AI769" s="81"/>
      <c r="AJ769" s="80"/>
      <c r="AK769" s="80"/>
      <c r="AL769" s="80"/>
      <c r="AM769" s="80"/>
      <c r="AN769" s="80"/>
      <c r="AO769" s="80"/>
      <c r="AP769" s="80"/>
      <c r="AQ769" s="76"/>
      <c r="AR769" s="76"/>
      <c r="AV769" s="76"/>
      <c r="AW769" s="78"/>
      <c r="AX769" s="80"/>
      <c r="AY769" s="77"/>
      <c r="AZ769" s="77"/>
      <c r="BA769" s="77"/>
      <c r="BB769" s="77"/>
      <c r="BC769" s="77"/>
      <c r="BD769" s="77"/>
      <c r="BE769" s="77"/>
      <c r="BF769" s="77"/>
      <c r="BG769" s="77"/>
      <c r="BH769" s="77"/>
      <c r="BI769" s="77"/>
      <c r="BJ769" s="77"/>
    </row>
    <row r="770" spans="1:62" ht="14.25" customHeight="1" x14ac:dyDescent="0.45">
      <c r="A770" s="76"/>
      <c r="D770" s="80"/>
      <c r="E770" s="76"/>
      <c r="F770" s="82"/>
      <c r="G770" s="82"/>
      <c r="H770" s="78"/>
      <c r="K770" s="78"/>
      <c r="L770" s="665"/>
      <c r="M770" s="665"/>
      <c r="N770" s="665"/>
      <c r="O770" s="665"/>
      <c r="P770" s="666"/>
      <c r="Q770" s="260"/>
      <c r="R770" s="260"/>
      <c r="S770" s="666"/>
      <c r="T770" s="78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79"/>
      <c r="AI770" s="81"/>
      <c r="AJ770" s="80"/>
      <c r="AK770" s="80"/>
      <c r="AL770" s="80"/>
      <c r="AM770" s="80"/>
      <c r="AN770" s="80"/>
      <c r="AO770" s="80"/>
      <c r="AP770" s="80"/>
      <c r="AQ770" s="76"/>
      <c r="AR770" s="76"/>
      <c r="AV770" s="76"/>
      <c r="AW770" s="78"/>
      <c r="AX770" s="80"/>
      <c r="AY770" s="77"/>
      <c r="AZ770" s="77"/>
      <c r="BA770" s="77"/>
      <c r="BB770" s="77"/>
      <c r="BC770" s="77"/>
      <c r="BD770" s="77"/>
      <c r="BE770" s="77"/>
      <c r="BF770" s="77"/>
      <c r="BG770" s="77"/>
      <c r="BH770" s="77"/>
      <c r="BI770" s="77"/>
      <c r="BJ770" s="77"/>
    </row>
    <row r="771" spans="1:62" ht="14.25" customHeight="1" x14ac:dyDescent="0.45">
      <c r="A771" s="76"/>
      <c r="D771" s="80"/>
      <c r="E771" s="76"/>
      <c r="F771" s="82"/>
      <c r="G771" s="82"/>
      <c r="H771" s="78"/>
      <c r="K771" s="78"/>
      <c r="L771" s="665"/>
      <c r="M771" s="665"/>
      <c r="N771" s="665"/>
      <c r="O771" s="665"/>
      <c r="P771" s="666"/>
      <c r="Q771" s="260"/>
      <c r="R771" s="260"/>
      <c r="S771" s="666"/>
      <c r="T771" s="78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79"/>
      <c r="AI771" s="81"/>
      <c r="AJ771" s="80"/>
      <c r="AK771" s="80"/>
      <c r="AL771" s="80"/>
      <c r="AM771" s="80"/>
      <c r="AN771" s="80"/>
      <c r="AO771" s="80"/>
      <c r="AP771" s="80"/>
      <c r="AQ771" s="76"/>
      <c r="AR771" s="76"/>
      <c r="AV771" s="76"/>
      <c r="AW771" s="78"/>
      <c r="AX771" s="80"/>
      <c r="AY771" s="77"/>
      <c r="AZ771" s="77"/>
      <c r="BA771" s="77"/>
      <c r="BB771" s="77"/>
      <c r="BC771" s="77"/>
      <c r="BD771" s="77"/>
      <c r="BE771" s="77"/>
      <c r="BF771" s="77"/>
      <c r="BG771" s="77"/>
      <c r="BH771" s="77"/>
      <c r="BI771" s="77"/>
      <c r="BJ771" s="77"/>
    </row>
    <row r="772" spans="1:62" ht="14.25" customHeight="1" x14ac:dyDescent="0.45">
      <c r="A772" s="76"/>
      <c r="D772" s="80"/>
      <c r="E772" s="76"/>
      <c r="F772" s="82"/>
      <c r="G772" s="82"/>
      <c r="H772" s="78"/>
      <c r="K772" s="78"/>
      <c r="L772" s="665"/>
      <c r="M772" s="665"/>
      <c r="N772" s="665"/>
      <c r="O772" s="665"/>
      <c r="P772" s="666"/>
      <c r="Q772" s="260"/>
      <c r="R772" s="260"/>
      <c r="S772" s="666"/>
      <c r="T772" s="78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79"/>
      <c r="AI772" s="81"/>
      <c r="AJ772" s="80"/>
      <c r="AK772" s="80"/>
      <c r="AL772" s="80"/>
      <c r="AM772" s="80"/>
      <c r="AN772" s="80"/>
      <c r="AO772" s="80"/>
      <c r="AP772" s="80"/>
      <c r="AQ772" s="76"/>
      <c r="AR772" s="76"/>
      <c r="AV772" s="76"/>
      <c r="AW772" s="78"/>
      <c r="AX772" s="80"/>
      <c r="AY772" s="77"/>
      <c r="AZ772" s="77"/>
      <c r="BA772" s="77"/>
      <c r="BB772" s="77"/>
      <c r="BC772" s="77"/>
      <c r="BD772" s="77"/>
      <c r="BE772" s="77"/>
      <c r="BF772" s="77"/>
      <c r="BG772" s="77"/>
      <c r="BH772" s="77"/>
      <c r="BI772" s="77"/>
      <c r="BJ772" s="77"/>
    </row>
    <row r="773" spans="1:62" ht="14.25" customHeight="1" x14ac:dyDescent="0.45">
      <c r="A773" s="76"/>
      <c r="D773" s="80"/>
      <c r="E773" s="76"/>
      <c r="F773" s="82"/>
      <c r="G773" s="82"/>
      <c r="H773" s="78"/>
      <c r="K773" s="78"/>
      <c r="L773" s="665"/>
      <c r="M773" s="665"/>
      <c r="N773" s="665"/>
      <c r="O773" s="665"/>
      <c r="P773" s="666"/>
      <c r="Q773" s="260"/>
      <c r="R773" s="260"/>
      <c r="S773" s="666"/>
      <c r="T773" s="78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79"/>
      <c r="AI773" s="81"/>
      <c r="AJ773" s="80"/>
      <c r="AK773" s="80"/>
      <c r="AL773" s="80"/>
      <c r="AM773" s="80"/>
      <c r="AN773" s="80"/>
      <c r="AO773" s="80"/>
      <c r="AP773" s="80"/>
      <c r="AQ773" s="76"/>
      <c r="AR773" s="76"/>
      <c r="AV773" s="76"/>
      <c r="AW773" s="78"/>
      <c r="AX773" s="80"/>
      <c r="AY773" s="77"/>
      <c r="AZ773" s="77"/>
      <c r="BA773" s="77"/>
      <c r="BB773" s="77"/>
      <c r="BC773" s="77"/>
      <c r="BD773" s="77"/>
      <c r="BE773" s="77"/>
      <c r="BF773" s="77"/>
      <c r="BG773" s="77"/>
      <c r="BH773" s="77"/>
      <c r="BI773" s="77"/>
      <c r="BJ773" s="77"/>
    </row>
    <row r="774" spans="1:62" ht="14.25" customHeight="1" x14ac:dyDescent="0.45">
      <c r="A774" s="76"/>
      <c r="D774" s="80"/>
      <c r="E774" s="76"/>
      <c r="F774" s="82"/>
      <c r="G774" s="82"/>
      <c r="H774" s="78"/>
      <c r="K774" s="78"/>
      <c r="L774" s="665"/>
      <c r="M774" s="665"/>
      <c r="N774" s="665"/>
      <c r="O774" s="665"/>
      <c r="P774" s="666"/>
      <c r="Q774" s="260"/>
      <c r="R774" s="260"/>
      <c r="S774" s="666"/>
      <c r="T774" s="78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79"/>
      <c r="AI774" s="81"/>
      <c r="AJ774" s="80"/>
      <c r="AK774" s="80"/>
      <c r="AL774" s="80"/>
      <c r="AM774" s="80"/>
      <c r="AN774" s="80"/>
      <c r="AO774" s="80"/>
      <c r="AP774" s="80"/>
      <c r="AQ774" s="76"/>
      <c r="AR774" s="76"/>
      <c r="AV774" s="76"/>
      <c r="AW774" s="78"/>
      <c r="AX774" s="80"/>
      <c r="AY774" s="77"/>
      <c r="AZ774" s="77"/>
      <c r="BA774" s="77"/>
      <c r="BB774" s="77"/>
      <c r="BC774" s="77"/>
      <c r="BD774" s="77"/>
      <c r="BE774" s="77"/>
      <c r="BF774" s="77"/>
      <c r="BG774" s="77"/>
      <c r="BH774" s="77"/>
      <c r="BI774" s="77"/>
      <c r="BJ774" s="77"/>
    </row>
    <row r="775" spans="1:62" ht="14.25" customHeight="1" x14ac:dyDescent="0.45">
      <c r="A775" s="76"/>
      <c r="D775" s="80"/>
      <c r="E775" s="76"/>
      <c r="F775" s="82"/>
      <c r="G775" s="82"/>
      <c r="H775" s="78"/>
      <c r="K775" s="78"/>
      <c r="L775" s="665"/>
      <c r="M775" s="665"/>
      <c r="N775" s="665"/>
      <c r="O775" s="665"/>
      <c r="P775" s="666"/>
      <c r="Q775" s="260"/>
      <c r="R775" s="260"/>
      <c r="S775" s="666"/>
      <c r="T775" s="78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79"/>
      <c r="AI775" s="81"/>
      <c r="AJ775" s="80"/>
      <c r="AK775" s="80"/>
      <c r="AL775" s="80"/>
      <c r="AM775" s="80"/>
      <c r="AN775" s="80"/>
      <c r="AO775" s="80"/>
      <c r="AP775" s="80"/>
      <c r="AQ775" s="76"/>
      <c r="AR775" s="76"/>
      <c r="AV775" s="76"/>
      <c r="AW775" s="78"/>
      <c r="AX775" s="80"/>
      <c r="AY775" s="77"/>
      <c r="AZ775" s="77"/>
      <c r="BA775" s="77"/>
      <c r="BB775" s="77"/>
      <c r="BC775" s="77"/>
      <c r="BD775" s="77"/>
      <c r="BE775" s="77"/>
      <c r="BF775" s="77"/>
      <c r="BG775" s="77"/>
      <c r="BH775" s="77"/>
      <c r="BI775" s="77"/>
      <c r="BJ775" s="77"/>
    </row>
    <row r="776" spans="1:62" ht="14.25" customHeight="1" x14ac:dyDescent="0.45">
      <c r="A776" s="76"/>
      <c r="D776" s="80"/>
      <c r="E776" s="76"/>
      <c r="F776" s="82"/>
      <c r="G776" s="82"/>
      <c r="H776" s="78"/>
      <c r="K776" s="78"/>
      <c r="L776" s="665"/>
      <c r="M776" s="665"/>
      <c r="N776" s="665"/>
      <c r="O776" s="665"/>
      <c r="P776" s="666"/>
      <c r="Q776" s="260"/>
      <c r="R776" s="260"/>
      <c r="S776" s="666"/>
      <c r="T776" s="78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79"/>
      <c r="AI776" s="81"/>
      <c r="AJ776" s="80"/>
      <c r="AK776" s="80"/>
      <c r="AL776" s="80"/>
      <c r="AM776" s="80"/>
      <c r="AN776" s="80"/>
      <c r="AO776" s="80"/>
      <c r="AP776" s="80"/>
      <c r="AQ776" s="76"/>
      <c r="AR776" s="76"/>
      <c r="AV776" s="76"/>
      <c r="AW776" s="78"/>
      <c r="AX776" s="80"/>
      <c r="AY776" s="77"/>
      <c r="AZ776" s="77"/>
      <c r="BA776" s="77"/>
      <c r="BB776" s="77"/>
      <c r="BC776" s="77"/>
      <c r="BD776" s="77"/>
      <c r="BE776" s="77"/>
      <c r="BF776" s="77"/>
      <c r="BG776" s="77"/>
      <c r="BH776" s="77"/>
      <c r="BI776" s="77"/>
      <c r="BJ776" s="77"/>
    </row>
    <row r="777" spans="1:62" ht="14.25" customHeight="1" x14ac:dyDescent="0.45">
      <c r="A777" s="76"/>
      <c r="D777" s="80"/>
      <c r="E777" s="76"/>
      <c r="F777" s="82"/>
      <c r="G777" s="82"/>
      <c r="H777" s="78"/>
      <c r="K777" s="78"/>
      <c r="L777" s="665"/>
      <c r="M777" s="665"/>
      <c r="N777" s="665"/>
      <c r="O777" s="665"/>
      <c r="P777" s="666"/>
      <c r="Q777" s="260"/>
      <c r="R777" s="260"/>
      <c r="S777" s="666"/>
      <c r="T777" s="78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79"/>
      <c r="AI777" s="81"/>
      <c r="AJ777" s="80"/>
      <c r="AK777" s="80"/>
      <c r="AL777" s="80"/>
      <c r="AM777" s="80"/>
      <c r="AN777" s="80"/>
      <c r="AO777" s="80"/>
      <c r="AP777" s="80"/>
      <c r="AQ777" s="76"/>
      <c r="AR777" s="76"/>
      <c r="AV777" s="76"/>
      <c r="AW777" s="78"/>
      <c r="AX777" s="80"/>
      <c r="AY777" s="77"/>
      <c r="AZ777" s="77"/>
      <c r="BA777" s="77"/>
      <c r="BB777" s="77"/>
      <c r="BC777" s="77"/>
      <c r="BD777" s="77"/>
      <c r="BE777" s="77"/>
      <c r="BF777" s="77"/>
      <c r="BG777" s="77"/>
      <c r="BH777" s="77"/>
      <c r="BI777" s="77"/>
      <c r="BJ777" s="77"/>
    </row>
    <row r="778" spans="1:62" ht="14.25" customHeight="1" x14ac:dyDescent="0.45">
      <c r="A778" s="76"/>
      <c r="D778" s="80"/>
      <c r="E778" s="76"/>
      <c r="F778" s="82"/>
      <c r="G778" s="82"/>
      <c r="H778" s="78"/>
      <c r="K778" s="78"/>
      <c r="L778" s="665"/>
      <c r="M778" s="665"/>
      <c r="N778" s="665"/>
      <c r="O778" s="665"/>
      <c r="P778" s="666"/>
      <c r="Q778" s="260"/>
      <c r="R778" s="260"/>
      <c r="S778" s="666"/>
      <c r="T778" s="78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79"/>
      <c r="AI778" s="81"/>
      <c r="AJ778" s="80"/>
      <c r="AK778" s="80"/>
      <c r="AL778" s="80"/>
      <c r="AM778" s="80"/>
      <c r="AN778" s="80"/>
      <c r="AO778" s="80"/>
      <c r="AP778" s="80"/>
      <c r="AQ778" s="76"/>
      <c r="AR778" s="76"/>
      <c r="AV778" s="76"/>
      <c r="AW778" s="78"/>
      <c r="AX778" s="80"/>
      <c r="AY778" s="77"/>
      <c r="AZ778" s="77"/>
      <c r="BA778" s="77"/>
      <c r="BB778" s="77"/>
      <c r="BC778" s="77"/>
      <c r="BD778" s="77"/>
      <c r="BE778" s="77"/>
      <c r="BF778" s="77"/>
      <c r="BG778" s="77"/>
      <c r="BH778" s="77"/>
      <c r="BI778" s="77"/>
      <c r="BJ778" s="77"/>
    </row>
    <row r="779" spans="1:62" ht="14.25" customHeight="1" x14ac:dyDescent="0.45">
      <c r="A779" s="76"/>
      <c r="D779" s="80"/>
      <c r="E779" s="76"/>
      <c r="F779" s="82"/>
      <c r="G779" s="82"/>
      <c r="H779" s="78"/>
      <c r="K779" s="78"/>
      <c r="L779" s="665"/>
      <c r="M779" s="665"/>
      <c r="N779" s="665"/>
      <c r="O779" s="665"/>
      <c r="P779" s="666"/>
      <c r="Q779" s="260"/>
      <c r="R779" s="260"/>
      <c r="S779" s="666"/>
      <c r="T779" s="78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79"/>
      <c r="AI779" s="81"/>
      <c r="AJ779" s="80"/>
      <c r="AK779" s="80"/>
      <c r="AL779" s="80"/>
      <c r="AM779" s="80"/>
      <c r="AN779" s="80"/>
      <c r="AO779" s="80"/>
      <c r="AP779" s="80"/>
      <c r="AQ779" s="76"/>
      <c r="AR779" s="76"/>
      <c r="AV779" s="76"/>
      <c r="AW779" s="78"/>
      <c r="AX779" s="80"/>
      <c r="AY779" s="77"/>
      <c r="AZ779" s="77"/>
      <c r="BA779" s="77"/>
      <c r="BB779" s="77"/>
      <c r="BC779" s="77"/>
      <c r="BD779" s="77"/>
      <c r="BE779" s="77"/>
      <c r="BF779" s="77"/>
      <c r="BG779" s="77"/>
      <c r="BH779" s="77"/>
      <c r="BI779" s="77"/>
      <c r="BJ779" s="77"/>
    </row>
    <row r="780" spans="1:62" ht="14.25" customHeight="1" x14ac:dyDescent="0.45">
      <c r="A780" s="76"/>
      <c r="D780" s="80"/>
      <c r="E780" s="76"/>
      <c r="F780" s="82"/>
      <c r="G780" s="82"/>
      <c r="H780" s="78"/>
      <c r="K780" s="78"/>
      <c r="L780" s="665"/>
      <c r="M780" s="665"/>
      <c r="N780" s="665"/>
      <c r="O780" s="665"/>
      <c r="P780" s="666"/>
      <c r="Q780" s="260"/>
      <c r="R780" s="260"/>
      <c r="S780" s="666"/>
      <c r="T780" s="78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79"/>
      <c r="AI780" s="81"/>
      <c r="AJ780" s="80"/>
      <c r="AK780" s="80"/>
      <c r="AL780" s="80"/>
      <c r="AM780" s="80"/>
      <c r="AN780" s="80"/>
      <c r="AO780" s="80"/>
      <c r="AP780" s="80"/>
      <c r="AQ780" s="76"/>
      <c r="AR780" s="76"/>
      <c r="AV780" s="76"/>
      <c r="AW780" s="78"/>
      <c r="AX780" s="80"/>
      <c r="AY780" s="77"/>
      <c r="AZ780" s="77"/>
      <c r="BA780" s="77"/>
      <c r="BB780" s="77"/>
      <c r="BC780" s="77"/>
      <c r="BD780" s="77"/>
      <c r="BE780" s="77"/>
      <c r="BF780" s="77"/>
      <c r="BG780" s="77"/>
      <c r="BH780" s="77"/>
      <c r="BI780" s="77"/>
      <c r="BJ780" s="77"/>
    </row>
    <row r="781" spans="1:62" ht="14.25" customHeight="1" x14ac:dyDescent="0.45">
      <c r="A781" s="76"/>
      <c r="D781" s="80"/>
      <c r="E781" s="76"/>
      <c r="F781" s="82"/>
      <c r="G781" s="82"/>
      <c r="H781" s="78"/>
      <c r="K781" s="78"/>
      <c r="L781" s="665"/>
      <c r="M781" s="665"/>
      <c r="N781" s="665"/>
      <c r="O781" s="665"/>
      <c r="P781" s="666"/>
      <c r="Q781" s="260"/>
      <c r="R781" s="260"/>
      <c r="S781" s="666"/>
      <c r="T781" s="78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79"/>
      <c r="AI781" s="81"/>
      <c r="AJ781" s="80"/>
      <c r="AK781" s="80"/>
      <c r="AL781" s="80"/>
      <c r="AM781" s="80"/>
      <c r="AN781" s="80"/>
      <c r="AO781" s="80"/>
      <c r="AP781" s="80"/>
      <c r="AQ781" s="76"/>
      <c r="AR781" s="76"/>
      <c r="AV781" s="76"/>
      <c r="AW781" s="78"/>
      <c r="AX781" s="80"/>
      <c r="AY781" s="77"/>
      <c r="AZ781" s="77"/>
      <c r="BA781" s="77"/>
      <c r="BB781" s="77"/>
      <c r="BC781" s="77"/>
      <c r="BD781" s="77"/>
      <c r="BE781" s="77"/>
      <c r="BF781" s="77"/>
      <c r="BG781" s="77"/>
      <c r="BH781" s="77"/>
      <c r="BI781" s="77"/>
      <c r="BJ781" s="77"/>
    </row>
    <row r="782" spans="1:62" ht="14.25" customHeight="1" x14ac:dyDescent="0.45">
      <c r="A782" s="76"/>
      <c r="D782" s="80"/>
      <c r="E782" s="76"/>
      <c r="F782" s="82"/>
      <c r="G782" s="82"/>
      <c r="H782" s="78"/>
      <c r="K782" s="78"/>
      <c r="L782" s="665"/>
      <c r="M782" s="665"/>
      <c r="N782" s="665"/>
      <c r="O782" s="665"/>
      <c r="P782" s="666"/>
      <c r="Q782" s="260"/>
      <c r="R782" s="260"/>
      <c r="S782" s="666"/>
      <c r="T782" s="78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79"/>
      <c r="AI782" s="81"/>
      <c r="AJ782" s="80"/>
      <c r="AK782" s="80"/>
      <c r="AL782" s="80"/>
      <c r="AM782" s="80"/>
      <c r="AN782" s="80"/>
      <c r="AO782" s="80"/>
      <c r="AP782" s="80"/>
      <c r="AQ782" s="76"/>
      <c r="AR782" s="76"/>
      <c r="AV782" s="76"/>
      <c r="AW782" s="78"/>
      <c r="AX782" s="80"/>
      <c r="AY782" s="77"/>
      <c r="AZ782" s="77"/>
      <c r="BA782" s="77"/>
      <c r="BB782" s="77"/>
      <c r="BC782" s="77"/>
      <c r="BD782" s="77"/>
      <c r="BE782" s="77"/>
      <c r="BF782" s="77"/>
      <c r="BG782" s="77"/>
      <c r="BH782" s="77"/>
      <c r="BI782" s="77"/>
      <c r="BJ782" s="77"/>
    </row>
    <row r="783" spans="1:62" ht="14.25" customHeight="1" x14ac:dyDescent="0.45">
      <c r="A783" s="76"/>
      <c r="D783" s="80"/>
      <c r="E783" s="76"/>
      <c r="F783" s="82"/>
      <c r="G783" s="82"/>
      <c r="H783" s="78"/>
      <c r="K783" s="78"/>
      <c r="L783" s="665"/>
      <c r="M783" s="665"/>
      <c r="N783" s="665"/>
      <c r="O783" s="665"/>
      <c r="P783" s="666"/>
      <c r="Q783" s="260"/>
      <c r="R783" s="260"/>
      <c r="S783" s="666"/>
      <c r="T783" s="78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79"/>
      <c r="AI783" s="81"/>
      <c r="AJ783" s="80"/>
      <c r="AK783" s="80"/>
      <c r="AL783" s="80"/>
      <c r="AM783" s="80"/>
      <c r="AN783" s="80"/>
      <c r="AO783" s="80"/>
      <c r="AP783" s="80"/>
      <c r="AQ783" s="76"/>
      <c r="AR783" s="76"/>
      <c r="AV783" s="76"/>
      <c r="AW783" s="78"/>
      <c r="AX783" s="80"/>
      <c r="AY783" s="77"/>
      <c r="AZ783" s="77"/>
      <c r="BA783" s="77"/>
      <c r="BB783" s="77"/>
      <c r="BC783" s="77"/>
      <c r="BD783" s="77"/>
      <c r="BE783" s="77"/>
      <c r="BF783" s="77"/>
      <c r="BG783" s="77"/>
      <c r="BH783" s="77"/>
      <c r="BI783" s="77"/>
      <c r="BJ783" s="77"/>
    </row>
    <row r="784" spans="1:62" ht="14.25" customHeight="1" x14ac:dyDescent="0.45">
      <c r="A784" s="76"/>
      <c r="D784" s="80"/>
      <c r="E784" s="76"/>
      <c r="F784" s="82"/>
      <c r="G784" s="82"/>
      <c r="H784" s="78"/>
      <c r="K784" s="78"/>
      <c r="L784" s="665"/>
      <c r="M784" s="665"/>
      <c r="N784" s="665"/>
      <c r="O784" s="665"/>
      <c r="P784" s="666"/>
      <c r="Q784" s="260"/>
      <c r="R784" s="260"/>
      <c r="S784" s="666"/>
      <c r="T784" s="78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79"/>
      <c r="AI784" s="81"/>
      <c r="AJ784" s="80"/>
      <c r="AK784" s="80"/>
      <c r="AL784" s="80"/>
      <c r="AM784" s="80"/>
      <c r="AN784" s="80"/>
      <c r="AO784" s="80"/>
      <c r="AP784" s="80"/>
      <c r="AQ784" s="76"/>
      <c r="AR784" s="76"/>
      <c r="AV784" s="76"/>
      <c r="AW784" s="78"/>
      <c r="AX784" s="80"/>
      <c r="AY784" s="77"/>
      <c r="AZ784" s="77"/>
      <c r="BA784" s="77"/>
      <c r="BB784" s="77"/>
      <c r="BC784" s="77"/>
      <c r="BD784" s="77"/>
      <c r="BE784" s="77"/>
      <c r="BF784" s="77"/>
      <c r="BG784" s="77"/>
      <c r="BH784" s="77"/>
      <c r="BI784" s="77"/>
      <c r="BJ784" s="77"/>
    </row>
    <row r="785" spans="1:62" ht="14.25" customHeight="1" x14ac:dyDescent="0.45">
      <c r="A785" s="76"/>
      <c r="D785" s="80"/>
      <c r="E785" s="76"/>
      <c r="F785" s="82"/>
      <c r="G785" s="82"/>
      <c r="H785" s="78"/>
      <c r="K785" s="78"/>
      <c r="L785" s="665"/>
      <c r="M785" s="665"/>
      <c r="N785" s="665"/>
      <c r="O785" s="665"/>
      <c r="P785" s="666"/>
      <c r="Q785" s="260"/>
      <c r="R785" s="260"/>
      <c r="S785" s="666"/>
      <c r="T785" s="78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79"/>
      <c r="AI785" s="81"/>
      <c r="AJ785" s="80"/>
      <c r="AK785" s="80"/>
      <c r="AL785" s="80"/>
      <c r="AM785" s="80"/>
      <c r="AN785" s="80"/>
      <c r="AO785" s="80"/>
      <c r="AP785" s="80"/>
      <c r="AQ785" s="76"/>
      <c r="AR785" s="76"/>
      <c r="AV785" s="76"/>
      <c r="AW785" s="78"/>
      <c r="AX785" s="80"/>
      <c r="AY785" s="77"/>
      <c r="AZ785" s="77"/>
      <c r="BA785" s="77"/>
      <c r="BB785" s="77"/>
      <c r="BC785" s="77"/>
      <c r="BD785" s="77"/>
      <c r="BE785" s="77"/>
      <c r="BF785" s="77"/>
      <c r="BG785" s="77"/>
      <c r="BH785" s="77"/>
      <c r="BI785" s="77"/>
      <c r="BJ785" s="77"/>
    </row>
    <row r="786" spans="1:62" ht="14.25" customHeight="1" x14ac:dyDescent="0.45">
      <c r="A786" s="76"/>
      <c r="D786" s="80"/>
      <c r="E786" s="76"/>
      <c r="F786" s="82"/>
      <c r="G786" s="82"/>
      <c r="H786" s="78"/>
      <c r="K786" s="78"/>
      <c r="L786" s="665"/>
      <c r="M786" s="665"/>
      <c r="N786" s="665"/>
      <c r="O786" s="665"/>
      <c r="P786" s="666"/>
      <c r="Q786" s="260"/>
      <c r="R786" s="260"/>
      <c r="S786" s="666"/>
      <c r="T786" s="78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79"/>
      <c r="AI786" s="81"/>
      <c r="AJ786" s="80"/>
      <c r="AK786" s="80"/>
      <c r="AL786" s="80"/>
      <c r="AM786" s="80"/>
      <c r="AN786" s="80"/>
      <c r="AO786" s="80"/>
      <c r="AP786" s="80"/>
      <c r="AQ786" s="76"/>
      <c r="AR786" s="76"/>
      <c r="AV786" s="76"/>
      <c r="AW786" s="78"/>
      <c r="AX786" s="80"/>
      <c r="AY786" s="77"/>
      <c r="AZ786" s="77"/>
      <c r="BA786" s="77"/>
      <c r="BB786" s="77"/>
      <c r="BC786" s="77"/>
      <c r="BD786" s="77"/>
      <c r="BE786" s="77"/>
      <c r="BF786" s="77"/>
      <c r="BG786" s="77"/>
      <c r="BH786" s="77"/>
      <c r="BI786" s="77"/>
      <c r="BJ786" s="77"/>
    </row>
    <row r="787" spans="1:62" ht="14.25" customHeight="1" x14ac:dyDescent="0.45">
      <c r="A787" s="76"/>
      <c r="D787" s="80"/>
      <c r="E787" s="76"/>
      <c r="F787" s="82"/>
      <c r="G787" s="82"/>
      <c r="H787" s="78"/>
      <c r="K787" s="78"/>
      <c r="L787" s="665"/>
      <c r="M787" s="665"/>
      <c r="N787" s="665"/>
      <c r="O787" s="665"/>
      <c r="P787" s="666"/>
      <c r="Q787" s="260"/>
      <c r="R787" s="260"/>
      <c r="S787" s="666"/>
      <c r="T787" s="78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79"/>
      <c r="AI787" s="81"/>
      <c r="AJ787" s="80"/>
      <c r="AK787" s="80"/>
      <c r="AL787" s="80"/>
      <c r="AM787" s="80"/>
      <c r="AN787" s="80"/>
      <c r="AO787" s="80"/>
      <c r="AP787" s="80"/>
      <c r="AQ787" s="76"/>
      <c r="AR787" s="76"/>
      <c r="AV787" s="76"/>
      <c r="AW787" s="78"/>
      <c r="AX787" s="80"/>
      <c r="AY787" s="77"/>
      <c r="AZ787" s="77"/>
      <c r="BA787" s="77"/>
      <c r="BB787" s="77"/>
      <c r="BC787" s="77"/>
      <c r="BD787" s="77"/>
      <c r="BE787" s="77"/>
      <c r="BF787" s="77"/>
      <c r="BG787" s="77"/>
      <c r="BH787" s="77"/>
      <c r="BI787" s="77"/>
      <c r="BJ787" s="77"/>
    </row>
    <row r="788" spans="1:62" ht="14.25" customHeight="1" x14ac:dyDescent="0.45">
      <c r="A788" s="76"/>
      <c r="D788" s="80"/>
      <c r="E788" s="76"/>
      <c r="F788" s="82"/>
      <c r="G788" s="82"/>
      <c r="H788" s="78"/>
      <c r="K788" s="78"/>
      <c r="L788" s="665"/>
      <c r="M788" s="665"/>
      <c r="N788" s="665"/>
      <c r="O788" s="665"/>
      <c r="P788" s="666"/>
      <c r="Q788" s="260"/>
      <c r="R788" s="260"/>
      <c r="S788" s="666"/>
      <c r="T788" s="78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79"/>
      <c r="AI788" s="81"/>
      <c r="AJ788" s="80"/>
      <c r="AK788" s="80"/>
      <c r="AL788" s="80"/>
      <c r="AM788" s="80"/>
      <c r="AN788" s="80"/>
      <c r="AO788" s="80"/>
      <c r="AP788" s="80"/>
      <c r="AQ788" s="76"/>
      <c r="AR788" s="76"/>
      <c r="AV788" s="76"/>
      <c r="AW788" s="78"/>
      <c r="AX788" s="80"/>
      <c r="AY788" s="77"/>
      <c r="AZ788" s="77"/>
      <c r="BA788" s="77"/>
      <c r="BB788" s="77"/>
      <c r="BC788" s="77"/>
      <c r="BD788" s="77"/>
      <c r="BE788" s="77"/>
      <c r="BF788" s="77"/>
      <c r="BG788" s="77"/>
      <c r="BH788" s="77"/>
      <c r="BI788" s="77"/>
      <c r="BJ788" s="77"/>
    </row>
    <row r="789" spans="1:62" ht="14.25" customHeight="1" x14ac:dyDescent="0.45">
      <c r="A789" s="76"/>
      <c r="D789" s="80"/>
      <c r="E789" s="76"/>
      <c r="F789" s="82"/>
      <c r="G789" s="82"/>
      <c r="H789" s="78"/>
      <c r="K789" s="78"/>
      <c r="L789" s="665"/>
      <c r="M789" s="665"/>
      <c r="N789" s="665"/>
      <c r="O789" s="665"/>
      <c r="P789" s="666"/>
      <c r="Q789" s="260"/>
      <c r="R789" s="260"/>
      <c r="S789" s="666"/>
      <c r="T789" s="78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79"/>
      <c r="AI789" s="81"/>
      <c r="AJ789" s="80"/>
      <c r="AK789" s="80"/>
      <c r="AL789" s="80"/>
      <c r="AM789" s="80"/>
      <c r="AN789" s="80"/>
      <c r="AO789" s="80"/>
      <c r="AP789" s="80"/>
      <c r="AQ789" s="76"/>
      <c r="AR789" s="76"/>
      <c r="AV789" s="76"/>
      <c r="AW789" s="78"/>
      <c r="AX789" s="80"/>
      <c r="AY789" s="77"/>
      <c r="AZ789" s="77"/>
      <c r="BA789" s="77"/>
      <c r="BB789" s="77"/>
      <c r="BC789" s="77"/>
      <c r="BD789" s="77"/>
      <c r="BE789" s="77"/>
      <c r="BF789" s="77"/>
      <c r="BG789" s="77"/>
      <c r="BH789" s="77"/>
      <c r="BI789" s="77"/>
      <c r="BJ789" s="77"/>
    </row>
    <row r="790" spans="1:62" ht="14.25" customHeight="1" x14ac:dyDescent="0.45">
      <c r="A790" s="76"/>
      <c r="D790" s="80"/>
      <c r="E790" s="76"/>
      <c r="F790" s="82"/>
      <c r="G790" s="82"/>
      <c r="H790" s="78"/>
      <c r="K790" s="78"/>
      <c r="L790" s="665"/>
      <c r="M790" s="665"/>
      <c r="N790" s="665"/>
      <c r="O790" s="665"/>
      <c r="P790" s="666"/>
      <c r="Q790" s="260"/>
      <c r="R790" s="260"/>
      <c r="S790" s="666"/>
      <c r="T790" s="78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79"/>
      <c r="AI790" s="81"/>
      <c r="AJ790" s="80"/>
      <c r="AK790" s="80"/>
      <c r="AL790" s="80"/>
      <c r="AM790" s="80"/>
      <c r="AN790" s="80"/>
      <c r="AO790" s="80"/>
      <c r="AP790" s="80"/>
      <c r="AQ790" s="76"/>
      <c r="AR790" s="76"/>
      <c r="AV790" s="76"/>
      <c r="AW790" s="78"/>
      <c r="AX790" s="80"/>
      <c r="AY790" s="77"/>
      <c r="AZ790" s="77"/>
      <c r="BA790" s="77"/>
      <c r="BB790" s="77"/>
      <c r="BC790" s="77"/>
      <c r="BD790" s="77"/>
      <c r="BE790" s="77"/>
      <c r="BF790" s="77"/>
      <c r="BG790" s="77"/>
      <c r="BH790" s="77"/>
      <c r="BI790" s="77"/>
      <c r="BJ790" s="77"/>
    </row>
    <row r="791" spans="1:62" ht="14.25" customHeight="1" x14ac:dyDescent="0.45">
      <c r="A791" s="76"/>
      <c r="D791" s="80"/>
      <c r="E791" s="76"/>
      <c r="F791" s="82"/>
      <c r="G791" s="82"/>
      <c r="H791" s="78"/>
      <c r="K791" s="78"/>
      <c r="L791" s="665"/>
      <c r="M791" s="665"/>
      <c r="N791" s="665"/>
      <c r="O791" s="665"/>
      <c r="P791" s="666"/>
      <c r="Q791" s="260"/>
      <c r="R791" s="260"/>
      <c r="S791" s="666"/>
      <c r="T791" s="78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79"/>
      <c r="AI791" s="81"/>
      <c r="AJ791" s="80"/>
      <c r="AK791" s="80"/>
      <c r="AL791" s="80"/>
      <c r="AM791" s="80"/>
      <c r="AN791" s="80"/>
      <c r="AO791" s="80"/>
      <c r="AP791" s="80"/>
      <c r="AQ791" s="76"/>
      <c r="AR791" s="76"/>
      <c r="AV791" s="76"/>
      <c r="AW791" s="78"/>
      <c r="AX791" s="80"/>
      <c r="AY791" s="77"/>
      <c r="AZ791" s="77"/>
      <c r="BA791" s="77"/>
      <c r="BB791" s="77"/>
      <c r="BC791" s="77"/>
      <c r="BD791" s="77"/>
      <c r="BE791" s="77"/>
      <c r="BF791" s="77"/>
      <c r="BG791" s="77"/>
      <c r="BH791" s="77"/>
      <c r="BI791" s="77"/>
      <c r="BJ791" s="77"/>
    </row>
    <row r="792" spans="1:62" ht="14.25" customHeight="1" x14ac:dyDescent="0.45">
      <c r="A792" s="76"/>
      <c r="D792" s="80"/>
      <c r="E792" s="76"/>
      <c r="F792" s="82"/>
      <c r="G792" s="82"/>
      <c r="H792" s="78"/>
      <c r="K792" s="78"/>
      <c r="L792" s="665"/>
      <c r="M792" s="665"/>
      <c r="N792" s="665"/>
      <c r="O792" s="665"/>
      <c r="P792" s="666"/>
      <c r="Q792" s="260"/>
      <c r="R792" s="260"/>
      <c r="S792" s="666"/>
      <c r="T792" s="78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79"/>
      <c r="AI792" s="81"/>
      <c r="AJ792" s="80"/>
      <c r="AK792" s="80"/>
      <c r="AL792" s="80"/>
      <c r="AM792" s="80"/>
      <c r="AN792" s="80"/>
      <c r="AO792" s="80"/>
      <c r="AP792" s="80"/>
      <c r="AQ792" s="76"/>
      <c r="AR792" s="76"/>
      <c r="AV792" s="76"/>
      <c r="AW792" s="78"/>
      <c r="AX792" s="80"/>
      <c r="AY792" s="77"/>
      <c r="AZ792" s="77"/>
      <c r="BA792" s="77"/>
      <c r="BB792" s="77"/>
      <c r="BC792" s="77"/>
      <c r="BD792" s="77"/>
      <c r="BE792" s="77"/>
      <c r="BF792" s="77"/>
      <c r="BG792" s="77"/>
      <c r="BH792" s="77"/>
      <c r="BI792" s="77"/>
      <c r="BJ792" s="77"/>
    </row>
    <row r="793" spans="1:62" ht="14.25" customHeight="1" x14ac:dyDescent="0.45">
      <c r="A793" s="76"/>
      <c r="D793" s="80"/>
      <c r="E793" s="76"/>
      <c r="F793" s="82"/>
      <c r="G793" s="82"/>
      <c r="H793" s="78"/>
      <c r="K793" s="78"/>
      <c r="L793" s="665"/>
      <c r="M793" s="665"/>
      <c r="N793" s="665"/>
      <c r="O793" s="665"/>
      <c r="P793" s="666"/>
      <c r="Q793" s="260"/>
      <c r="R793" s="260"/>
      <c r="S793" s="666"/>
      <c r="T793" s="78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79"/>
      <c r="AI793" s="81"/>
      <c r="AJ793" s="80"/>
      <c r="AK793" s="80"/>
      <c r="AL793" s="80"/>
      <c r="AM793" s="80"/>
      <c r="AN793" s="80"/>
      <c r="AO793" s="80"/>
      <c r="AP793" s="80"/>
      <c r="AQ793" s="76"/>
      <c r="AR793" s="76"/>
      <c r="AV793" s="76"/>
      <c r="AW793" s="78"/>
      <c r="AX793" s="80"/>
      <c r="AY793" s="77"/>
      <c r="AZ793" s="77"/>
      <c r="BA793" s="77"/>
      <c r="BB793" s="77"/>
      <c r="BC793" s="77"/>
      <c r="BD793" s="77"/>
      <c r="BE793" s="77"/>
      <c r="BF793" s="77"/>
      <c r="BG793" s="77"/>
      <c r="BH793" s="77"/>
      <c r="BI793" s="77"/>
      <c r="BJ793" s="77"/>
    </row>
    <row r="794" spans="1:62" ht="14.25" customHeight="1" x14ac:dyDescent="0.45">
      <c r="A794" s="76"/>
      <c r="D794" s="80"/>
      <c r="E794" s="76"/>
      <c r="F794" s="82"/>
      <c r="G794" s="82"/>
      <c r="H794" s="78"/>
      <c r="K794" s="78"/>
      <c r="L794" s="665"/>
      <c r="M794" s="665"/>
      <c r="N794" s="665"/>
      <c r="O794" s="665"/>
      <c r="P794" s="666"/>
      <c r="Q794" s="260"/>
      <c r="R794" s="260"/>
      <c r="S794" s="666"/>
      <c r="T794" s="78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79"/>
      <c r="AI794" s="81"/>
      <c r="AJ794" s="80"/>
      <c r="AK794" s="80"/>
      <c r="AL794" s="80"/>
      <c r="AM794" s="80"/>
      <c r="AN794" s="80"/>
      <c r="AO794" s="80"/>
      <c r="AP794" s="80"/>
      <c r="AQ794" s="76"/>
      <c r="AR794" s="76"/>
      <c r="AV794" s="76"/>
      <c r="AW794" s="78"/>
      <c r="AX794" s="80"/>
      <c r="AY794" s="77"/>
      <c r="AZ794" s="77"/>
      <c r="BA794" s="77"/>
      <c r="BB794" s="77"/>
      <c r="BC794" s="77"/>
      <c r="BD794" s="77"/>
      <c r="BE794" s="77"/>
      <c r="BF794" s="77"/>
      <c r="BG794" s="77"/>
      <c r="BH794" s="77"/>
      <c r="BI794" s="77"/>
      <c r="BJ794" s="77"/>
    </row>
    <row r="795" spans="1:62" ht="14.25" customHeight="1" x14ac:dyDescent="0.45">
      <c r="A795" s="76"/>
      <c r="D795" s="80"/>
      <c r="E795" s="76"/>
      <c r="F795" s="82"/>
      <c r="G795" s="82"/>
      <c r="H795" s="78"/>
      <c r="K795" s="78"/>
      <c r="L795" s="665"/>
      <c r="M795" s="665"/>
      <c r="N795" s="665"/>
      <c r="O795" s="665"/>
      <c r="P795" s="666"/>
      <c r="Q795" s="260"/>
      <c r="R795" s="260"/>
      <c r="S795" s="666"/>
      <c r="T795" s="78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79"/>
      <c r="AI795" s="81"/>
      <c r="AJ795" s="80"/>
      <c r="AK795" s="80"/>
      <c r="AL795" s="80"/>
      <c r="AM795" s="80"/>
      <c r="AN795" s="80"/>
      <c r="AO795" s="80"/>
      <c r="AP795" s="80"/>
      <c r="AQ795" s="76"/>
      <c r="AR795" s="76"/>
      <c r="AV795" s="76"/>
      <c r="AW795" s="78"/>
      <c r="AX795" s="80"/>
      <c r="AY795" s="77"/>
      <c r="AZ795" s="77"/>
      <c r="BA795" s="77"/>
      <c r="BB795" s="77"/>
      <c r="BC795" s="77"/>
      <c r="BD795" s="77"/>
      <c r="BE795" s="77"/>
      <c r="BF795" s="77"/>
      <c r="BG795" s="77"/>
      <c r="BH795" s="77"/>
      <c r="BI795" s="77"/>
      <c r="BJ795" s="77"/>
    </row>
    <row r="796" spans="1:62" ht="14.25" customHeight="1" x14ac:dyDescent="0.45">
      <c r="A796" s="76"/>
      <c r="D796" s="80"/>
      <c r="E796" s="76"/>
      <c r="F796" s="82"/>
      <c r="G796" s="82"/>
      <c r="H796" s="78"/>
      <c r="K796" s="78"/>
      <c r="L796" s="665"/>
      <c r="M796" s="665"/>
      <c r="N796" s="665"/>
      <c r="O796" s="665"/>
      <c r="P796" s="666"/>
      <c r="Q796" s="260"/>
      <c r="R796" s="260"/>
      <c r="S796" s="666"/>
      <c r="T796" s="78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79"/>
      <c r="AI796" s="81"/>
      <c r="AJ796" s="80"/>
      <c r="AK796" s="80"/>
      <c r="AL796" s="80"/>
      <c r="AM796" s="80"/>
      <c r="AN796" s="80"/>
      <c r="AO796" s="80"/>
      <c r="AP796" s="80"/>
      <c r="AQ796" s="76"/>
      <c r="AR796" s="76"/>
      <c r="AV796" s="76"/>
      <c r="AW796" s="78"/>
      <c r="AX796" s="80"/>
      <c r="AY796" s="77"/>
      <c r="AZ796" s="77"/>
      <c r="BA796" s="77"/>
      <c r="BB796" s="77"/>
      <c r="BC796" s="77"/>
      <c r="BD796" s="77"/>
      <c r="BE796" s="77"/>
      <c r="BF796" s="77"/>
      <c r="BG796" s="77"/>
      <c r="BH796" s="77"/>
      <c r="BI796" s="77"/>
      <c r="BJ796" s="77"/>
    </row>
    <row r="797" spans="1:62" ht="14.25" customHeight="1" x14ac:dyDescent="0.45">
      <c r="A797" s="76"/>
      <c r="D797" s="80"/>
      <c r="E797" s="76"/>
      <c r="F797" s="82"/>
      <c r="G797" s="82"/>
      <c r="H797" s="78"/>
      <c r="K797" s="78"/>
      <c r="L797" s="665"/>
      <c r="M797" s="665"/>
      <c r="N797" s="665"/>
      <c r="O797" s="665"/>
      <c r="P797" s="666"/>
      <c r="Q797" s="260"/>
      <c r="R797" s="260"/>
      <c r="S797" s="666"/>
      <c r="T797" s="78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79"/>
      <c r="AI797" s="81"/>
      <c r="AJ797" s="80"/>
      <c r="AK797" s="80"/>
      <c r="AL797" s="80"/>
      <c r="AM797" s="80"/>
      <c r="AN797" s="80"/>
      <c r="AO797" s="80"/>
      <c r="AP797" s="80"/>
      <c r="AQ797" s="76"/>
      <c r="AR797" s="76"/>
      <c r="AV797" s="76"/>
      <c r="AW797" s="78"/>
      <c r="AX797" s="80"/>
      <c r="AY797" s="77"/>
      <c r="AZ797" s="77"/>
      <c r="BA797" s="77"/>
      <c r="BB797" s="77"/>
      <c r="BC797" s="77"/>
      <c r="BD797" s="77"/>
      <c r="BE797" s="77"/>
      <c r="BF797" s="77"/>
      <c r="BG797" s="77"/>
      <c r="BH797" s="77"/>
      <c r="BI797" s="77"/>
      <c r="BJ797" s="77"/>
    </row>
    <row r="798" spans="1:62" ht="14.25" customHeight="1" x14ac:dyDescent="0.45">
      <c r="A798" s="76"/>
      <c r="D798" s="80"/>
      <c r="E798" s="76"/>
      <c r="F798" s="82"/>
      <c r="G798" s="82"/>
      <c r="H798" s="78"/>
      <c r="K798" s="78"/>
      <c r="L798" s="665"/>
      <c r="M798" s="665"/>
      <c r="N798" s="665"/>
      <c r="O798" s="665"/>
      <c r="P798" s="666"/>
      <c r="Q798" s="260"/>
      <c r="R798" s="260"/>
      <c r="S798" s="666"/>
      <c r="T798" s="78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79"/>
      <c r="AI798" s="81"/>
      <c r="AJ798" s="80"/>
      <c r="AK798" s="80"/>
      <c r="AL798" s="80"/>
      <c r="AM798" s="80"/>
      <c r="AN798" s="80"/>
      <c r="AO798" s="80"/>
      <c r="AP798" s="80"/>
      <c r="AQ798" s="76"/>
      <c r="AR798" s="76"/>
      <c r="AV798" s="76"/>
      <c r="AW798" s="78"/>
      <c r="AX798" s="80"/>
      <c r="AY798" s="77"/>
      <c r="AZ798" s="77"/>
      <c r="BA798" s="77"/>
      <c r="BB798" s="77"/>
      <c r="BC798" s="77"/>
      <c r="BD798" s="77"/>
      <c r="BE798" s="77"/>
      <c r="BF798" s="77"/>
      <c r="BG798" s="77"/>
      <c r="BH798" s="77"/>
      <c r="BI798" s="77"/>
      <c r="BJ798" s="77"/>
    </row>
    <row r="799" spans="1:62" ht="14.25" customHeight="1" x14ac:dyDescent="0.45">
      <c r="A799" s="76"/>
      <c r="D799" s="80"/>
      <c r="E799" s="76"/>
      <c r="F799" s="82"/>
      <c r="G799" s="82"/>
      <c r="H799" s="78"/>
      <c r="K799" s="78"/>
      <c r="L799" s="665"/>
      <c r="M799" s="665"/>
      <c r="N799" s="665"/>
      <c r="O799" s="665"/>
      <c r="P799" s="666"/>
      <c r="Q799" s="260"/>
      <c r="R799" s="260"/>
      <c r="S799" s="666"/>
      <c r="T799" s="78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79"/>
      <c r="AI799" s="81"/>
      <c r="AJ799" s="80"/>
      <c r="AK799" s="80"/>
      <c r="AL799" s="80"/>
      <c r="AM799" s="80"/>
      <c r="AN799" s="80"/>
      <c r="AO799" s="80"/>
      <c r="AP799" s="80"/>
      <c r="AQ799" s="76"/>
      <c r="AR799" s="76"/>
      <c r="AV799" s="76"/>
      <c r="AW799" s="78"/>
      <c r="AX799" s="80"/>
      <c r="AY799" s="77"/>
      <c r="AZ799" s="77"/>
      <c r="BA799" s="77"/>
      <c r="BB799" s="77"/>
      <c r="BC799" s="77"/>
      <c r="BD799" s="77"/>
      <c r="BE799" s="77"/>
      <c r="BF799" s="77"/>
      <c r="BG799" s="77"/>
      <c r="BH799" s="77"/>
      <c r="BI799" s="77"/>
      <c r="BJ799" s="77"/>
    </row>
    <row r="800" spans="1:62" ht="14.25" customHeight="1" x14ac:dyDescent="0.45">
      <c r="A800" s="76"/>
      <c r="D800" s="80"/>
      <c r="E800" s="76"/>
      <c r="F800" s="82"/>
      <c r="G800" s="82"/>
      <c r="H800" s="78"/>
      <c r="K800" s="78"/>
      <c r="L800" s="665"/>
      <c r="M800" s="665"/>
      <c r="N800" s="665"/>
      <c r="O800" s="665"/>
      <c r="P800" s="666"/>
      <c r="Q800" s="260"/>
      <c r="R800" s="260"/>
      <c r="S800" s="666"/>
      <c r="T800" s="78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79"/>
      <c r="AI800" s="81"/>
      <c r="AJ800" s="80"/>
      <c r="AK800" s="80"/>
      <c r="AL800" s="80"/>
      <c r="AM800" s="80"/>
      <c r="AN800" s="80"/>
      <c r="AO800" s="80"/>
      <c r="AP800" s="80"/>
      <c r="AQ800" s="76"/>
      <c r="AR800" s="76"/>
      <c r="AV800" s="76"/>
      <c r="AW800" s="78"/>
      <c r="AX800" s="80"/>
      <c r="AY800" s="77"/>
      <c r="AZ800" s="77"/>
      <c r="BA800" s="77"/>
      <c r="BB800" s="77"/>
      <c r="BC800" s="77"/>
      <c r="BD800" s="77"/>
      <c r="BE800" s="77"/>
      <c r="BF800" s="77"/>
      <c r="BG800" s="77"/>
      <c r="BH800" s="77"/>
      <c r="BI800" s="77"/>
      <c r="BJ800" s="77"/>
    </row>
    <row r="801" spans="1:62" ht="14.25" customHeight="1" x14ac:dyDescent="0.45">
      <c r="A801" s="76"/>
      <c r="D801" s="80"/>
      <c r="E801" s="76"/>
      <c r="F801" s="82"/>
      <c r="G801" s="82"/>
      <c r="H801" s="78"/>
      <c r="K801" s="78"/>
      <c r="L801" s="665"/>
      <c r="M801" s="665"/>
      <c r="N801" s="665"/>
      <c r="O801" s="665"/>
      <c r="P801" s="666"/>
      <c r="Q801" s="260"/>
      <c r="R801" s="260"/>
      <c r="S801" s="666"/>
      <c r="T801" s="78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79"/>
      <c r="AI801" s="81"/>
      <c r="AJ801" s="80"/>
      <c r="AK801" s="80"/>
      <c r="AL801" s="80"/>
      <c r="AM801" s="80"/>
      <c r="AN801" s="80"/>
      <c r="AO801" s="80"/>
      <c r="AP801" s="80"/>
      <c r="AQ801" s="76"/>
      <c r="AR801" s="76"/>
      <c r="AV801" s="76"/>
      <c r="AW801" s="78"/>
      <c r="AX801" s="80"/>
      <c r="AY801" s="77"/>
      <c r="AZ801" s="77"/>
      <c r="BA801" s="77"/>
      <c r="BB801" s="77"/>
      <c r="BC801" s="77"/>
      <c r="BD801" s="77"/>
      <c r="BE801" s="77"/>
      <c r="BF801" s="77"/>
      <c r="BG801" s="77"/>
      <c r="BH801" s="77"/>
      <c r="BI801" s="77"/>
      <c r="BJ801" s="77"/>
    </row>
    <row r="802" spans="1:62" ht="14.25" customHeight="1" x14ac:dyDescent="0.45">
      <c r="A802" s="76"/>
      <c r="D802" s="80"/>
      <c r="E802" s="76"/>
      <c r="F802" s="82"/>
      <c r="G802" s="82"/>
      <c r="H802" s="78"/>
      <c r="K802" s="78"/>
      <c r="L802" s="665"/>
      <c r="M802" s="665"/>
      <c r="N802" s="665"/>
      <c r="O802" s="665"/>
      <c r="P802" s="666"/>
      <c r="Q802" s="260"/>
      <c r="R802" s="260"/>
      <c r="S802" s="666"/>
      <c r="T802" s="78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79"/>
      <c r="AI802" s="81"/>
      <c r="AJ802" s="80"/>
      <c r="AK802" s="80"/>
      <c r="AL802" s="80"/>
      <c r="AM802" s="80"/>
      <c r="AN802" s="80"/>
      <c r="AO802" s="80"/>
      <c r="AP802" s="80"/>
      <c r="AQ802" s="76"/>
      <c r="AR802" s="76"/>
      <c r="AV802" s="76"/>
      <c r="AW802" s="78"/>
      <c r="AX802" s="80"/>
      <c r="AY802" s="77"/>
      <c r="AZ802" s="77"/>
      <c r="BA802" s="77"/>
      <c r="BB802" s="77"/>
      <c r="BC802" s="77"/>
      <c r="BD802" s="77"/>
      <c r="BE802" s="77"/>
      <c r="BF802" s="77"/>
      <c r="BG802" s="77"/>
      <c r="BH802" s="77"/>
      <c r="BI802" s="77"/>
      <c r="BJ802" s="77"/>
    </row>
    <row r="803" spans="1:62" ht="14.25" customHeight="1" x14ac:dyDescent="0.45">
      <c r="A803" s="76"/>
      <c r="D803" s="80"/>
      <c r="E803" s="76"/>
      <c r="F803" s="82"/>
      <c r="G803" s="82"/>
      <c r="H803" s="78"/>
      <c r="K803" s="78"/>
      <c r="L803" s="665"/>
      <c r="M803" s="665"/>
      <c r="N803" s="665"/>
      <c r="O803" s="665"/>
      <c r="P803" s="666"/>
      <c r="Q803" s="260"/>
      <c r="R803" s="260"/>
      <c r="S803" s="666"/>
      <c r="T803" s="78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79"/>
      <c r="AI803" s="81"/>
      <c r="AJ803" s="80"/>
      <c r="AK803" s="80"/>
      <c r="AL803" s="80"/>
      <c r="AM803" s="80"/>
      <c r="AN803" s="80"/>
      <c r="AO803" s="80"/>
      <c r="AP803" s="80"/>
      <c r="AQ803" s="76"/>
      <c r="AR803" s="76"/>
      <c r="AV803" s="76"/>
      <c r="AW803" s="78"/>
      <c r="AX803" s="80"/>
      <c r="AY803" s="77"/>
      <c r="AZ803" s="77"/>
      <c r="BA803" s="77"/>
      <c r="BB803" s="77"/>
      <c r="BC803" s="77"/>
      <c r="BD803" s="77"/>
      <c r="BE803" s="77"/>
      <c r="BF803" s="77"/>
      <c r="BG803" s="77"/>
      <c r="BH803" s="77"/>
      <c r="BI803" s="77"/>
      <c r="BJ803" s="77"/>
    </row>
    <row r="804" spans="1:62" ht="14.25" customHeight="1" x14ac:dyDescent="0.45">
      <c r="A804" s="76"/>
      <c r="D804" s="80"/>
      <c r="E804" s="76"/>
      <c r="F804" s="82"/>
      <c r="G804" s="82"/>
      <c r="H804" s="78"/>
      <c r="K804" s="78"/>
      <c r="L804" s="665"/>
      <c r="M804" s="665"/>
      <c r="N804" s="665"/>
      <c r="O804" s="665"/>
      <c r="P804" s="666"/>
      <c r="Q804" s="260"/>
      <c r="R804" s="260"/>
      <c r="S804" s="666"/>
      <c r="T804" s="78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79"/>
      <c r="AI804" s="81"/>
      <c r="AJ804" s="80"/>
      <c r="AK804" s="80"/>
      <c r="AL804" s="80"/>
      <c r="AM804" s="80"/>
      <c r="AN804" s="80"/>
      <c r="AO804" s="80"/>
      <c r="AP804" s="80"/>
      <c r="AQ804" s="76"/>
      <c r="AR804" s="76"/>
      <c r="AV804" s="76"/>
      <c r="AW804" s="78"/>
      <c r="AX804" s="80"/>
      <c r="AY804" s="77"/>
      <c r="AZ804" s="77"/>
      <c r="BA804" s="77"/>
      <c r="BB804" s="77"/>
      <c r="BC804" s="77"/>
      <c r="BD804" s="77"/>
      <c r="BE804" s="77"/>
      <c r="BF804" s="77"/>
      <c r="BG804" s="77"/>
      <c r="BH804" s="77"/>
      <c r="BI804" s="77"/>
      <c r="BJ804" s="77"/>
    </row>
    <row r="805" spans="1:62" ht="14.25" customHeight="1" x14ac:dyDescent="0.45">
      <c r="A805" s="76"/>
      <c r="D805" s="80"/>
      <c r="E805" s="76"/>
      <c r="F805" s="82"/>
      <c r="G805" s="82"/>
      <c r="H805" s="78"/>
      <c r="K805" s="78"/>
      <c r="L805" s="665"/>
      <c r="M805" s="665"/>
      <c r="N805" s="665"/>
      <c r="O805" s="665"/>
      <c r="P805" s="666"/>
      <c r="Q805" s="260"/>
      <c r="R805" s="260"/>
      <c r="S805" s="666"/>
      <c r="T805" s="78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79"/>
      <c r="AI805" s="81"/>
      <c r="AJ805" s="80"/>
      <c r="AK805" s="80"/>
      <c r="AL805" s="80"/>
      <c r="AM805" s="80"/>
      <c r="AN805" s="80"/>
      <c r="AO805" s="80"/>
      <c r="AP805" s="80"/>
      <c r="AQ805" s="76"/>
      <c r="AR805" s="76"/>
      <c r="AV805" s="76"/>
      <c r="AW805" s="78"/>
      <c r="AX805" s="80"/>
      <c r="AY805" s="77"/>
      <c r="AZ805" s="77"/>
      <c r="BA805" s="77"/>
      <c r="BB805" s="77"/>
      <c r="BC805" s="77"/>
      <c r="BD805" s="77"/>
      <c r="BE805" s="77"/>
      <c r="BF805" s="77"/>
      <c r="BG805" s="77"/>
      <c r="BH805" s="77"/>
      <c r="BI805" s="77"/>
      <c r="BJ805" s="77"/>
    </row>
    <row r="806" spans="1:62" ht="14.25" customHeight="1" x14ac:dyDescent="0.45">
      <c r="A806" s="76"/>
      <c r="D806" s="80"/>
      <c r="E806" s="76"/>
      <c r="F806" s="82"/>
      <c r="G806" s="82"/>
      <c r="H806" s="78"/>
      <c r="K806" s="78"/>
      <c r="L806" s="665"/>
      <c r="M806" s="665"/>
      <c r="N806" s="665"/>
      <c r="O806" s="665"/>
      <c r="P806" s="666"/>
      <c r="Q806" s="260"/>
      <c r="R806" s="260"/>
      <c r="S806" s="666"/>
      <c r="T806" s="78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79"/>
      <c r="AI806" s="81"/>
      <c r="AJ806" s="80"/>
      <c r="AK806" s="80"/>
      <c r="AL806" s="80"/>
      <c r="AM806" s="80"/>
      <c r="AN806" s="80"/>
      <c r="AO806" s="80"/>
      <c r="AP806" s="80"/>
      <c r="AQ806" s="76"/>
      <c r="AR806" s="76"/>
      <c r="AV806" s="76"/>
      <c r="AW806" s="78"/>
      <c r="AX806" s="80"/>
      <c r="AY806" s="77"/>
      <c r="AZ806" s="77"/>
      <c r="BA806" s="77"/>
      <c r="BB806" s="77"/>
      <c r="BC806" s="77"/>
      <c r="BD806" s="77"/>
      <c r="BE806" s="77"/>
      <c r="BF806" s="77"/>
      <c r="BG806" s="77"/>
      <c r="BH806" s="77"/>
      <c r="BI806" s="77"/>
      <c r="BJ806" s="77"/>
    </row>
    <row r="807" spans="1:62" ht="14.25" customHeight="1" x14ac:dyDescent="0.45">
      <c r="A807" s="76"/>
      <c r="D807" s="80"/>
      <c r="E807" s="76"/>
      <c r="F807" s="82"/>
      <c r="G807" s="82"/>
      <c r="H807" s="78"/>
      <c r="K807" s="78"/>
      <c r="L807" s="665"/>
      <c r="M807" s="665"/>
      <c r="N807" s="665"/>
      <c r="O807" s="665"/>
      <c r="P807" s="666"/>
      <c r="Q807" s="260"/>
      <c r="R807" s="260"/>
      <c r="S807" s="666"/>
      <c r="T807" s="78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79"/>
      <c r="AI807" s="81"/>
      <c r="AJ807" s="80"/>
      <c r="AK807" s="80"/>
      <c r="AL807" s="80"/>
      <c r="AM807" s="80"/>
      <c r="AN807" s="80"/>
      <c r="AO807" s="80"/>
      <c r="AP807" s="80"/>
      <c r="AQ807" s="76"/>
      <c r="AR807" s="76"/>
      <c r="AV807" s="76"/>
      <c r="AW807" s="78"/>
      <c r="AX807" s="80"/>
      <c r="AY807" s="77"/>
      <c r="AZ807" s="77"/>
      <c r="BA807" s="77"/>
      <c r="BB807" s="77"/>
      <c r="BC807" s="77"/>
      <c r="BD807" s="77"/>
      <c r="BE807" s="77"/>
      <c r="BF807" s="77"/>
      <c r="BG807" s="77"/>
      <c r="BH807" s="77"/>
      <c r="BI807" s="77"/>
      <c r="BJ807" s="77"/>
    </row>
    <row r="808" spans="1:62" ht="14.25" customHeight="1" x14ac:dyDescent="0.45">
      <c r="A808" s="76"/>
      <c r="D808" s="80"/>
      <c r="E808" s="76"/>
      <c r="F808" s="82"/>
      <c r="G808" s="82"/>
      <c r="H808" s="78"/>
      <c r="K808" s="78"/>
      <c r="L808" s="665"/>
      <c r="M808" s="665"/>
      <c r="N808" s="665"/>
      <c r="O808" s="665"/>
      <c r="P808" s="666"/>
      <c r="Q808" s="260"/>
      <c r="R808" s="260"/>
      <c r="S808" s="666"/>
      <c r="T808" s="78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79"/>
      <c r="AI808" s="81"/>
      <c r="AJ808" s="80"/>
      <c r="AK808" s="80"/>
      <c r="AL808" s="80"/>
      <c r="AM808" s="80"/>
      <c r="AN808" s="80"/>
      <c r="AO808" s="80"/>
      <c r="AP808" s="80"/>
      <c r="AQ808" s="76"/>
      <c r="AR808" s="76"/>
      <c r="AV808" s="76"/>
      <c r="AW808" s="78"/>
      <c r="AX808" s="80"/>
      <c r="AY808" s="77"/>
      <c r="AZ808" s="77"/>
      <c r="BA808" s="77"/>
      <c r="BB808" s="77"/>
      <c r="BC808" s="77"/>
      <c r="BD808" s="77"/>
      <c r="BE808" s="77"/>
      <c r="BF808" s="77"/>
      <c r="BG808" s="77"/>
      <c r="BH808" s="77"/>
      <c r="BI808" s="77"/>
      <c r="BJ808" s="77"/>
    </row>
    <row r="809" spans="1:62" ht="14.25" customHeight="1" x14ac:dyDescent="0.45">
      <c r="A809" s="76"/>
      <c r="D809" s="80"/>
      <c r="E809" s="76"/>
      <c r="F809" s="82"/>
      <c r="G809" s="82"/>
      <c r="H809" s="78"/>
      <c r="K809" s="78"/>
      <c r="L809" s="665"/>
      <c r="M809" s="665"/>
      <c r="N809" s="665"/>
      <c r="O809" s="665"/>
      <c r="P809" s="666"/>
      <c r="Q809" s="260"/>
      <c r="R809" s="260"/>
      <c r="S809" s="666"/>
      <c r="T809" s="78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79"/>
      <c r="AI809" s="81"/>
      <c r="AJ809" s="80"/>
      <c r="AK809" s="80"/>
      <c r="AL809" s="80"/>
      <c r="AM809" s="80"/>
      <c r="AN809" s="80"/>
      <c r="AO809" s="80"/>
      <c r="AP809" s="80"/>
      <c r="AQ809" s="76"/>
      <c r="AR809" s="76"/>
      <c r="AV809" s="76"/>
      <c r="AW809" s="78"/>
      <c r="AX809" s="80"/>
      <c r="AY809" s="77"/>
      <c r="AZ809" s="77"/>
      <c r="BA809" s="77"/>
      <c r="BB809" s="77"/>
      <c r="BC809" s="77"/>
      <c r="BD809" s="77"/>
      <c r="BE809" s="77"/>
      <c r="BF809" s="77"/>
      <c r="BG809" s="77"/>
      <c r="BH809" s="77"/>
      <c r="BI809" s="77"/>
      <c r="BJ809" s="77"/>
    </row>
    <row r="810" spans="1:62" ht="14.25" customHeight="1" x14ac:dyDescent="0.45">
      <c r="A810" s="76"/>
      <c r="D810" s="80"/>
      <c r="E810" s="76"/>
      <c r="F810" s="82"/>
      <c r="G810" s="82"/>
      <c r="H810" s="78"/>
      <c r="K810" s="78"/>
      <c r="L810" s="665"/>
      <c r="M810" s="665"/>
      <c r="N810" s="665"/>
      <c r="O810" s="665"/>
      <c r="P810" s="666"/>
      <c r="Q810" s="260"/>
      <c r="R810" s="260"/>
      <c r="S810" s="666"/>
      <c r="T810" s="78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79"/>
      <c r="AI810" s="81"/>
      <c r="AJ810" s="80"/>
      <c r="AK810" s="80"/>
      <c r="AL810" s="80"/>
      <c r="AM810" s="80"/>
      <c r="AN810" s="80"/>
      <c r="AO810" s="80"/>
      <c r="AP810" s="80"/>
      <c r="AQ810" s="76"/>
      <c r="AR810" s="76"/>
      <c r="AV810" s="76"/>
      <c r="AW810" s="78"/>
      <c r="AX810" s="80"/>
      <c r="AY810" s="77"/>
      <c r="AZ810" s="77"/>
      <c r="BA810" s="77"/>
      <c r="BB810" s="77"/>
      <c r="BC810" s="77"/>
      <c r="BD810" s="77"/>
      <c r="BE810" s="77"/>
      <c r="BF810" s="77"/>
      <c r="BG810" s="77"/>
      <c r="BH810" s="77"/>
      <c r="BI810" s="77"/>
      <c r="BJ810" s="77"/>
    </row>
    <row r="811" spans="1:62" ht="14.25" customHeight="1" x14ac:dyDescent="0.45">
      <c r="A811" s="76"/>
      <c r="D811" s="80"/>
      <c r="E811" s="76"/>
      <c r="F811" s="82"/>
      <c r="G811" s="82"/>
      <c r="H811" s="78"/>
      <c r="K811" s="78"/>
      <c r="L811" s="665"/>
      <c r="M811" s="665"/>
      <c r="N811" s="665"/>
      <c r="O811" s="665"/>
      <c r="P811" s="666"/>
      <c r="Q811" s="260"/>
      <c r="R811" s="260"/>
      <c r="S811" s="666"/>
      <c r="T811" s="78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79"/>
      <c r="AI811" s="81"/>
      <c r="AJ811" s="80"/>
      <c r="AK811" s="80"/>
      <c r="AL811" s="80"/>
      <c r="AM811" s="80"/>
      <c r="AN811" s="80"/>
      <c r="AO811" s="80"/>
      <c r="AP811" s="80"/>
      <c r="AQ811" s="76"/>
      <c r="AR811" s="76"/>
      <c r="AV811" s="76"/>
      <c r="AW811" s="78"/>
      <c r="AX811" s="80"/>
      <c r="AY811" s="77"/>
      <c r="AZ811" s="77"/>
      <c r="BA811" s="77"/>
      <c r="BB811" s="77"/>
      <c r="BC811" s="77"/>
      <c r="BD811" s="77"/>
      <c r="BE811" s="77"/>
      <c r="BF811" s="77"/>
      <c r="BG811" s="77"/>
      <c r="BH811" s="77"/>
      <c r="BI811" s="77"/>
      <c r="BJ811" s="77"/>
    </row>
    <row r="812" spans="1:62" ht="14.25" customHeight="1" x14ac:dyDescent="0.45">
      <c r="A812" s="76"/>
      <c r="D812" s="80"/>
      <c r="E812" s="76"/>
      <c r="F812" s="82"/>
      <c r="G812" s="82"/>
      <c r="H812" s="78"/>
      <c r="K812" s="78"/>
      <c r="L812" s="665"/>
      <c r="M812" s="665"/>
      <c r="N812" s="665"/>
      <c r="O812" s="665"/>
      <c r="P812" s="666"/>
      <c r="Q812" s="260"/>
      <c r="R812" s="260"/>
      <c r="S812" s="666"/>
      <c r="T812" s="78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79"/>
      <c r="AI812" s="81"/>
      <c r="AJ812" s="80"/>
      <c r="AK812" s="80"/>
      <c r="AL812" s="80"/>
      <c r="AM812" s="80"/>
      <c r="AN812" s="80"/>
      <c r="AO812" s="80"/>
      <c r="AP812" s="80"/>
      <c r="AQ812" s="76"/>
      <c r="AR812" s="76"/>
      <c r="AV812" s="76"/>
      <c r="AW812" s="78"/>
      <c r="AX812" s="80"/>
      <c r="AY812" s="77"/>
      <c r="AZ812" s="77"/>
      <c r="BA812" s="77"/>
      <c r="BB812" s="77"/>
      <c r="BC812" s="77"/>
      <c r="BD812" s="77"/>
      <c r="BE812" s="77"/>
      <c r="BF812" s="77"/>
      <c r="BG812" s="77"/>
      <c r="BH812" s="77"/>
      <c r="BI812" s="77"/>
      <c r="BJ812" s="77"/>
    </row>
    <row r="813" spans="1:62" ht="14.25" customHeight="1" x14ac:dyDescent="0.45">
      <c r="A813" s="76"/>
      <c r="D813" s="80"/>
      <c r="E813" s="76"/>
      <c r="F813" s="82"/>
      <c r="G813" s="82"/>
      <c r="H813" s="78"/>
      <c r="K813" s="78"/>
      <c r="L813" s="665"/>
      <c r="M813" s="665"/>
      <c r="N813" s="665"/>
      <c r="O813" s="665"/>
      <c r="P813" s="666"/>
      <c r="Q813" s="260"/>
      <c r="R813" s="260"/>
      <c r="S813" s="666"/>
      <c r="T813" s="78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79"/>
      <c r="AI813" s="81"/>
      <c r="AJ813" s="80"/>
      <c r="AK813" s="80"/>
      <c r="AL813" s="80"/>
      <c r="AM813" s="80"/>
      <c r="AN813" s="80"/>
      <c r="AO813" s="80"/>
      <c r="AP813" s="80"/>
      <c r="AQ813" s="76"/>
      <c r="AR813" s="76"/>
      <c r="AV813" s="76"/>
      <c r="AW813" s="78"/>
      <c r="AX813" s="80"/>
      <c r="AY813" s="77"/>
      <c r="AZ813" s="77"/>
      <c r="BA813" s="77"/>
      <c r="BB813" s="77"/>
      <c r="BC813" s="77"/>
      <c r="BD813" s="77"/>
      <c r="BE813" s="77"/>
      <c r="BF813" s="77"/>
      <c r="BG813" s="77"/>
      <c r="BH813" s="77"/>
      <c r="BI813" s="77"/>
      <c r="BJ813" s="77"/>
    </row>
    <row r="814" spans="1:62" ht="14.25" customHeight="1" x14ac:dyDescent="0.45">
      <c r="A814" s="76"/>
      <c r="D814" s="80"/>
      <c r="E814" s="76"/>
      <c r="F814" s="82"/>
      <c r="G814" s="82"/>
      <c r="H814" s="78"/>
      <c r="K814" s="78"/>
      <c r="L814" s="665"/>
      <c r="M814" s="665"/>
      <c r="N814" s="665"/>
      <c r="O814" s="665"/>
      <c r="P814" s="666"/>
      <c r="Q814" s="260"/>
      <c r="R814" s="260"/>
      <c r="S814" s="666"/>
      <c r="T814" s="78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79"/>
      <c r="AI814" s="81"/>
      <c r="AJ814" s="80"/>
      <c r="AK814" s="80"/>
      <c r="AL814" s="80"/>
      <c r="AM814" s="80"/>
      <c r="AN814" s="80"/>
      <c r="AO814" s="80"/>
      <c r="AP814" s="80"/>
      <c r="AQ814" s="76"/>
      <c r="AR814" s="76"/>
      <c r="AV814" s="76"/>
      <c r="AW814" s="78"/>
      <c r="AX814" s="80"/>
      <c r="AY814" s="77"/>
      <c r="AZ814" s="77"/>
      <c r="BA814" s="77"/>
      <c r="BB814" s="77"/>
      <c r="BC814" s="77"/>
      <c r="BD814" s="77"/>
      <c r="BE814" s="77"/>
      <c r="BF814" s="77"/>
      <c r="BG814" s="77"/>
      <c r="BH814" s="77"/>
      <c r="BI814" s="77"/>
      <c r="BJ814" s="77"/>
    </row>
    <row r="815" spans="1:62" ht="14.25" customHeight="1" x14ac:dyDescent="0.45">
      <c r="A815" s="76"/>
      <c r="D815" s="80"/>
      <c r="E815" s="76"/>
      <c r="F815" s="82"/>
      <c r="G815" s="82"/>
      <c r="H815" s="78"/>
      <c r="K815" s="78"/>
      <c r="L815" s="665"/>
      <c r="M815" s="665"/>
      <c r="N815" s="665"/>
      <c r="O815" s="665"/>
      <c r="P815" s="666"/>
      <c r="Q815" s="260"/>
      <c r="R815" s="260"/>
      <c r="S815" s="666"/>
      <c r="T815" s="78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79"/>
      <c r="AI815" s="81"/>
      <c r="AJ815" s="80"/>
      <c r="AK815" s="80"/>
      <c r="AL815" s="80"/>
      <c r="AM815" s="80"/>
      <c r="AN815" s="80"/>
      <c r="AO815" s="80"/>
      <c r="AP815" s="80"/>
      <c r="AQ815" s="76"/>
      <c r="AR815" s="76"/>
      <c r="AV815" s="76"/>
      <c r="AW815" s="78"/>
      <c r="AX815" s="80"/>
      <c r="AY815" s="77"/>
      <c r="AZ815" s="77"/>
      <c r="BA815" s="77"/>
      <c r="BB815" s="77"/>
      <c r="BC815" s="77"/>
      <c r="BD815" s="77"/>
      <c r="BE815" s="77"/>
      <c r="BF815" s="77"/>
      <c r="BG815" s="77"/>
      <c r="BH815" s="77"/>
      <c r="BI815" s="77"/>
      <c r="BJ815" s="77"/>
    </row>
    <row r="816" spans="1:62" ht="14.25" customHeight="1" x14ac:dyDescent="0.45">
      <c r="A816" s="76"/>
      <c r="D816" s="80"/>
      <c r="E816" s="76"/>
      <c r="F816" s="82"/>
      <c r="G816" s="82"/>
      <c r="H816" s="78"/>
      <c r="K816" s="78"/>
      <c r="L816" s="665"/>
      <c r="M816" s="665"/>
      <c r="N816" s="665"/>
      <c r="O816" s="665"/>
      <c r="P816" s="666"/>
      <c r="Q816" s="260"/>
      <c r="R816" s="260"/>
      <c r="S816" s="666"/>
      <c r="T816" s="78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79"/>
      <c r="AI816" s="81"/>
      <c r="AJ816" s="80"/>
      <c r="AK816" s="80"/>
      <c r="AL816" s="80"/>
      <c r="AM816" s="80"/>
      <c r="AN816" s="80"/>
      <c r="AO816" s="80"/>
      <c r="AP816" s="80"/>
      <c r="AQ816" s="76"/>
      <c r="AR816" s="76"/>
      <c r="AV816" s="76"/>
      <c r="AW816" s="78"/>
      <c r="AX816" s="80"/>
      <c r="AY816" s="77"/>
      <c r="AZ816" s="77"/>
      <c r="BA816" s="77"/>
      <c r="BB816" s="77"/>
      <c r="BC816" s="77"/>
      <c r="BD816" s="77"/>
      <c r="BE816" s="77"/>
      <c r="BF816" s="77"/>
      <c r="BG816" s="77"/>
      <c r="BH816" s="77"/>
      <c r="BI816" s="77"/>
      <c r="BJ816" s="77"/>
    </row>
    <row r="817" spans="1:62" ht="14.25" customHeight="1" x14ac:dyDescent="0.45">
      <c r="A817" s="76"/>
      <c r="D817" s="80"/>
      <c r="E817" s="76"/>
      <c r="F817" s="82"/>
      <c r="G817" s="82"/>
      <c r="H817" s="78"/>
      <c r="K817" s="78"/>
      <c r="L817" s="665"/>
      <c r="M817" s="665"/>
      <c r="N817" s="665"/>
      <c r="O817" s="665"/>
      <c r="P817" s="666"/>
      <c r="Q817" s="260"/>
      <c r="R817" s="260"/>
      <c r="S817" s="666"/>
      <c r="T817" s="78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79"/>
      <c r="AI817" s="81"/>
      <c r="AJ817" s="80"/>
      <c r="AK817" s="80"/>
      <c r="AL817" s="80"/>
      <c r="AM817" s="80"/>
      <c r="AN817" s="80"/>
      <c r="AO817" s="80"/>
      <c r="AP817" s="80"/>
      <c r="AQ817" s="76"/>
      <c r="AR817" s="76"/>
      <c r="AV817" s="76"/>
      <c r="AW817" s="78"/>
      <c r="AX817" s="80"/>
      <c r="AY817" s="77"/>
      <c r="AZ817" s="77"/>
      <c r="BA817" s="77"/>
      <c r="BB817" s="77"/>
      <c r="BC817" s="77"/>
      <c r="BD817" s="77"/>
      <c r="BE817" s="77"/>
      <c r="BF817" s="77"/>
      <c r="BG817" s="77"/>
      <c r="BH817" s="77"/>
      <c r="BI817" s="77"/>
      <c r="BJ817" s="77"/>
    </row>
    <row r="818" spans="1:62" ht="14.25" customHeight="1" x14ac:dyDescent="0.45">
      <c r="A818" s="76"/>
      <c r="D818" s="80"/>
      <c r="E818" s="76"/>
      <c r="F818" s="82"/>
      <c r="G818" s="82"/>
      <c r="H818" s="78"/>
      <c r="K818" s="78"/>
      <c r="L818" s="665"/>
      <c r="M818" s="665"/>
      <c r="N818" s="665"/>
      <c r="O818" s="665"/>
      <c r="P818" s="666"/>
      <c r="Q818" s="260"/>
      <c r="R818" s="260"/>
      <c r="S818" s="666"/>
      <c r="T818" s="78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79"/>
      <c r="AI818" s="81"/>
      <c r="AJ818" s="80"/>
      <c r="AK818" s="80"/>
      <c r="AL818" s="80"/>
      <c r="AM818" s="80"/>
      <c r="AN818" s="80"/>
      <c r="AO818" s="80"/>
      <c r="AP818" s="80"/>
      <c r="AQ818" s="76"/>
      <c r="AR818" s="76"/>
      <c r="AV818" s="76"/>
      <c r="AW818" s="78"/>
      <c r="AX818" s="80"/>
      <c r="AY818" s="77"/>
      <c r="AZ818" s="77"/>
      <c r="BA818" s="77"/>
      <c r="BB818" s="77"/>
      <c r="BC818" s="77"/>
      <c r="BD818" s="77"/>
      <c r="BE818" s="77"/>
      <c r="BF818" s="77"/>
      <c r="BG818" s="77"/>
      <c r="BH818" s="77"/>
      <c r="BI818" s="77"/>
      <c r="BJ818" s="77"/>
    </row>
    <row r="819" spans="1:62" ht="14.25" customHeight="1" x14ac:dyDescent="0.45">
      <c r="A819" s="76"/>
      <c r="D819" s="80"/>
      <c r="E819" s="76"/>
      <c r="F819" s="82"/>
      <c r="G819" s="82"/>
      <c r="H819" s="78"/>
      <c r="K819" s="78"/>
      <c r="L819" s="665"/>
      <c r="M819" s="665"/>
      <c r="N819" s="665"/>
      <c r="O819" s="665"/>
      <c r="P819" s="666"/>
      <c r="Q819" s="260"/>
      <c r="R819" s="260"/>
      <c r="S819" s="666"/>
      <c r="T819" s="78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79"/>
      <c r="AI819" s="81"/>
      <c r="AJ819" s="80"/>
      <c r="AK819" s="80"/>
      <c r="AL819" s="80"/>
      <c r="AM819" s="80"/>
      <c r="AN819" s="80"/>
      <c r="AO819" s="80"/>
      <c r="AP819" s="80"/>
      <c r="AQ819" s="76"/>
      <c r="AR819" s="76"/>
      <c r="AV819" s="76"/>
      <c r="AW819" s="78"/>
      <c r="AX819" s="80"/>
      <c r="AY819" s="77"/>
      <c r="AZ819" s="77"/>
      <c r="BA819" s="77"/>
      <c r="BB819" s="77"/>
      <c r="BC819" s="77"/>
      <c r="BD819" s="77"/>
      <c r="BE819" s="77"/>
      <c r="BF819" s="77"/>
      <c r="BG819" s="77"/>
      <c r="BH819" s="77"/>
      <c r="BI819" s="77"/>
      <c r="BJ819" s="77"/>
    </row>
    <row r="820" spans="1:62" ht="14.25" customHeight="1" x14ac:dyDescent="0.45">
      <c r="A820" s="76"/>
      <c r="D820" s="80"/>
      <c r="E820" s="76"/>
      <c r="F820" s="82"/>
      <c r="G820" s="82"/>
      <c r="H820" s="78"/>
      <c r="K820" s="78"/>
      <c r="L820" s="665"/>
      <c r="M820" s="665"/>
      <c r="N820" s="665"/>
      <c r="O820" s="665"/>
      <c r="P820" s="666"/>
      <c r="Q820" s="260"/>
      <c r="R820" s="260"/>
      <c r="S820" s="666"/>
      <c r="T820" s="78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79"/>
      <c r="AI820" s="81"/>
      <c r="AJ820" s="80"/>
      <c r="AK820" s="80"/>
      <c r="AL820" s="80"/>
      <c r="AM820" s="80"/>
      <c r="AN820" s="80"/>
      <c r="AO820" s="80"/>
      <c r="AP820" s="80"/>
      <c r="AQ820" s="76"/>
      <c r="AR820" s="76"/>
      <c r="AV820" s="76"/>
      <c r="AW820" s="78"/>
      <c r="AX820" s="80"/>
      <c r="AY820" s="77"/>
      <c r="AZ820" s="77"/>
      <c r="BA820" s="77"/>
      <c r="BB820" s="77"/>
      <c r="BC820" s="77"/>
      <c r="BD820" s="77"/>
      <c r="BE820" s="77"/>
      <c r="BF820" s="77"/>
      <c r="BG820" s="77"/>
      <c r="BH820" s="77"/>
      <c r="BI820" s="77"/>
      <c r="BJ820" s="77"/>
    </row>
    <row r="821" spans="1:62" ht="14.25" customHeight="1" x14ac:dyDescent="0.45">
      <c r="A821" s="76"/>
      <c r="D821" s="80"/>
      <c r="E821" s="76"/>
      <c r="F821" s="82"/>
      <c r="G821" s="82"/>
      <c r="H821" s="78"/>
      <c r="K821" s="78"/>
      <c r="L821" s="665"/>
      <c r="M821" s="665"/>
      <c r="N821" s="665"/>
      <c r="O821" s="665"/>
      <c r="P821" s="666"/>
      <c r="Q821" s="260"/>
      <c r="R821" s="260"/>
      <c r="S821" s="666"/>
      <c r="T821" s="78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79"/>
      <c r="AI821" s="81"/>
      <c r="AJ821" s="80"/>
      <c r="AK821" s="80"/>
      <c r="AL821" s="80"/>
      <c r="AM821" s="80"/>
      <c r="AN821" s="80"/>
      <c r="AO821" s="80"/>
      <c r="AP821" s="80"/>
      <c r="AQ821" s="76"/>
      <c r="AR821" s="76"/>
      <c r="AV821" s="76"/>
      <c r="AW821" s="78"/>
      <c r="AX821" s="80"/>
      <c r="AY821" s="77"/>
      <c r="AZ821" s="77"/>
      <c r="BA821" s="77"/>
      <c r="BB821" s="77"/>
      <c r="BC821" s="77"/>
      <c r="BD821" s="77"/>
      <c r="BE821" s="77"/>
      <c r="BF821" s="77"/>
      <c r="BG821" s="77"/>
      <c r="BH821" s="77"/>
      <c r="BI821" s="77"/>
      <c r="BJ821" s="77"/>
    </row>
    <row r="822" spans="1:62" ht="14.25" customHeight="1" x14ac:dyDescent="0.45">
      <c r="A822" s="76"/>
      <c r="D822" s="80"/>
      <c r="E822" s="76"/>
      <c r="F822" s="82"/>
      <c r="G822" s="82"/>
      <c r="H822" s="78"/>
      <c r="K822" s="78"/>
      <c r="L822" s="665"/>
      <c r="M822" s="665"/>
      <c r="N822" s="665"/>
      <c r="O822" s="665"/>
      <c r="P822" s="666"/>
      <c r="Q822" s="260"/>
      <c r="R822" s="260"/>
      <c r="S822" s="666"/>
      <c r="T822" s="78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79"/>
      <c r="AI822" s="81"/>
      <c r="AJ822" s="80"/>
      <c r="AK822" s="80"/>
      <c r="AL822" s="80"/>
      <c r="AM822" s="80"/>
      <c r="AN822" s="80"/>
      <c r="AO822" s="80"/>
      <c r="AP822" s="80"/>
      <c r="AQ822" s="76"/>
      <c r="AR822" s="76"/>
      <c r="AV822" s="76"/>
      <c r="AW822" s="78"/>
      <c r="AX822" s="80"/>
      <c r="AY822" s="77"/>
      <c r="AZ822" s="77"/>
      <c r="BA822" s="77"/>
      <c r="BB822" s="77"/>
      <c r="BC822" s="77"/>
      <c r="BD822" s="77"/>
      <c r="BE822" s="77"/>
      <c r="BF822" s="77"/>
      <c r="BG822" s="77"/>
      <c r="BH822" s="77"/>
      <c r="BI822" s="77"/>
      <c r="BJ822" s="77"/>
    </row>
    <row r="823" spans="1:62" ht="14.25" customHeight="1" x14ac:dyDescent="0.45">
      <c r="A823" s="76"/>
      <c r="D823" s="80"/>
      <c r="E823" s="76"/>
      <c r="F823" s="82"/>
      <c r="G823" s="82"/>
      <c r="H823" s="78"/>
      <c r="K823" s="78"/>
      <c r="L823" s="665"/>
      <c r="M823" s="665"/>
      <c r="N823" s="665"/>
      <c r="O823" s="665"/>
      <c r="P823" s="666"/>
      <c r="Q823" s="260"/>
      <c r="R823" s="260"/>
      <c r="S823" s="666"/>
      <c r="T823" s="78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79"/>
      <c r="AI823" s="81"/>
      <c r="AJ823" s="80"/>
      <c r="AK823" s="80"/>
      <c r="AL823" s="80"/>
      <c r="AM823" s="80"/>
      <c r="AN823" s="80"/>
      <c r="AO823" s="80"/>
      <c r="AP823" s="80"/>
      <c r="AQ823" s="76"/>
      <c r="AR823" s="76"/>
      <c r="AV823" s="76"/>
      <c r="AW823" s="78"/>
      <c r="AX823" s="80"/>
      <c r="AY823" s="77"/>
      <c r="AZ823" s="77"/>
      <c r="BA823" s="77"/>
      <c r="BB823" s="77"/>
      <c r="BC823" s="77"/>
      <c r="BD823" s="77"/>
      <c r="BE823" s="77"/>
      <c r="BF823" s="77"/>
      <c r="BG823" s="77"/>
      <c r="BH823" s="77"/>
      <c r="BI823" s="77"/>
      <c r="BJ823" s="77"/>
    </row>
    <row r="824" spans="1:62" ht="14.25" customHeight="1" x14ac:dyDescent="0.45">
      <c r="A824" s="76"/>
      <c r="D824" s="80"/>
      <c r="E824" s="76"/>
      <c r="F824" s="82"/>
      <c r="G824" s="82"/>
      <c r="H824" s="78"/>
      <c r="K824" s="78"/>
      <c r="L824" s="665"/>
      <c r="M824" s="665"/>
      <c r="N824" s="665"/>
      <c r="O824" s="665"/>
      <c r="P824" s="666"/>
      <c r="Q824" s="260"/>
      <c r="R824" s="260"/>
      <c r="S824" s="666"/>
      <c r="T824" s="78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79"/>
      <c r="AI824" s="81"/>
      <c r="AJ824" s="80"/>
      <c r="AK824" s="80"/>
      <c r="AL824" s="80"/>
      <c r="AM824" s="80"/>
      <c r="AN824" s="80"/>
      <c r="AO824" s="80"/>
      <c r="AP824" s="80"/>
      <c r="AQ824" s="76"/>
      <c r="AR824" s="76"/>
      <c r="AV824" s="76"/>
      <c r="AW824" s="78"/>
      <c r="AX824" s="80"/>
      <c r="AY824" s="77"/>
      <c r="AZ824" s="77"/>
      <c r="BA824" s="77"/>
      <c r="BB824" s="77"/>
      <c r="BC824" s="77"/>
      <c r="BD824" s="77"/>
      <c r="BE824" s="77"/>
      <c r="BF824" s="77"/>
      <c r="BG824" s="77"/>
      <c r="BH824" s="77"/>
      <c r="BI824" s="77"/>
      <c r="BJ824" s="77"/>
    </row>
    <row r="825" spans="1:62" ht="14.25" customHeight="1" x14ac:dyDescent="0.45">
      <c r="A825" s="76"/>
      <c r="D825" s="80"/>
      <c r="E825" s="76"/>
      <c r="F825" s="82"/>
      <c r="G825" s="82"/>
      <c r="H825" s="78"/>
      <c r="K825" s="78"/>
      <c r="L825" s="665"/>
      <c r="M825" s="665"/>
      <c r="N825" s="665"/>
      <c r="O825" s="665"/>
      <c r="P825" s="666"/>
      <c r="Q825" s="260"/>
      <c r="R825" s="260"/>
      <c r="S825" s="666"/>
      <c r="T825" s="78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79"/>
      <c r="AI825" s="81"/>
      <c r="AJ825" s="80"/>
      <c r="AK825" s="80"/>
      <c r="AL825" s="80"/>
      <c r="AM825" s="80"/>
      <c r="AN825" s="80"/>
      <c r="AO825" s="80"/>
      <c r="AP825" s="80"/>
      <c r="AQ825" s="76"/>
      <c r="AR825" s="76"/>
      <c r="AV825" s="76"/>
      <c r="AW825" s="78"/>
      <c r="AX825" s="80"/>
      <c r="AY825" s="77"/>
      <c r="AZ825" s="77"/>
      <c r="BA825" s="77"/>
      <c r="BB825" s="77"/>
      <c r="BC825" s="77"/>
      <c r="BD825" s="77"/>
      <c r="BE825" s="77"/>
      <c r="BF825" s="77"/>
      <c r="BG825" s="77"/>
      <c r="BH825" s="77"/>
      <c r="BI825" s="77"/>
      <c r="BJ825" s="77"/>
    </row>
    <row r="826" spans="1:62" ht="14.25" customHeight="1" x14ac:dyDescent="0.45">
      <c r="A826" s="76"/>
      <c r="D826" s="80"/>
      <c r="E826" s="76"/>
      <c r="F826" s="82"/>
      <c r="G826" s="82"/>
      <c r="H826" s="78"/>
      <c r="K826" s="78"/>
      <c r="L826" s="665"/>
      <c r="M826" s="665"/>
      <c r="N826" s="665"/>
      <c r="O826" s="665"/>
      <c r="P826" s="666"/>
      <c r="Q826" s="260"/>
      <c r="R826" s="260"/>
      <c r="S826" s="666"/>
      <c r="T826" s="78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79"/>
      <c r="AI826" s="81"/>
      <c r="AJ826" s="80"/>
      <c r="AK826" s="80"/>
      <c r="AL826" s="80"/>
      <c r="AM826" s="80"/>
      <c r="AN826" s="80"/>
      <c r="AO826" s="80"/>
      <c r="AP826" s="80"/>
      <c r="AQ826" s="76"/>
      <c r="AR826" s="76"/>
      <c r="AV826" s="76"/>
      <c r="AW826" s="78"/>
      <c r="AX826" s="80"/>
      <c r="AY826" s="77"/>
      <c r="AZ826" s="77"/>
      <c r="BA826" s="77"/>
      <c r="BB826" s="77"/>
      <c r="BC826" s="77"/>
      <c r="BD826" s="77"/>
      <c r="BE826" s="77"/>
      <c r="BF826" s="77"/>
      <c r="BG826" s="77"/>
      <c r="BH826" s="77"/>
      <c r="BI826" s="77"/>
      <c r="BJ826" s="77"/>
    </row>
    <row r="827" spans="1:62" ht="14.25" customHeight="1" x14ac:dyDescent="0.45">
      <c r="A827" s="76"/>
      <c r="D827" s="80"/>
      <c r="E827" s="76"/>
      <c r="F827" s="82"/>
      <c r="G827" s="82"/>
      <c r="H827" s="78"/>
      <c r="K827" s="78"/>
      <c r="L827" s="665"/>
      <c r="M827" s="665"/>
      <c r="N827" s="665"/>
      <c r="O827" s="665"/>
      <c r="P827" s="666"/>
      <c r="Q827" s="260"/>
      <c r="R827" s="260"/>
      <c r="S827" s="666"/>
      <c r="T827" s="78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79"/>
      <c r="AI827" s="81"/>
      <c r="AJ827" s="80"/>
      <c r="AK827" s="80"/>
      <c r="AL827" s="80"/>
      <c r="AM827" s="80"/>
      <c r="AN827" s="80"/>
      <c r="AO827" s="80"/>
      <c r="AP827" s="80"/>
      <c r="AQ827" s="76"/>
      <c r="AR827" s="76"/>
      <c r="AV827" s="76"/>
      <c r="AW827" s="78"/>
      <c r="AX827" s="80"/>
      <c r="AY827" s="77"/>
      <c r="AZ827" s="77"/>
      <c r="BA827" s="77"/>
      <c r="BB827" s="77"/>
      <c r="BC827" s="77"/>
      <c r="BD827" s="77"/>
      <c r="BE827" s="77"/>
      <c r="BF827" s="77"/>
      <c r="BG827" s="77"/>
      <c r="BH827" s="77"/>
      <c r="BI827" s="77"/>
      <c r="BJ827" s="77"/>
    </row>
    <row r="828" spans="1:62" ht="14.25" customHeight="1" x14ac:dyDescent="0.45">
      <c r="A828" s="76"/>
      <c r="D828" s="80"/>
      <c r="E828" s="76"/>
      <c r="F828" s="82"/>
      <c r="G828" s="82"/>
      <c r="H828" s="78"/>
      <c r="K828" s="78"/>
      <c r="L828" s="665"/>
      <c r="M828" s="665"/>
      <c r="N828" s="665"/>
      <c r="O828" s="665"/>
      <c r="P828" s="666"/>
      <c r="Q828" s="260"/>
      <c r="R828" s="260"/>
      <c r="S828" s="666"/>
      <c r="T828" s="78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79"/>
      <c r="AI828" s="81"/>
      <c r="AJ828" s="80"/>
      <c r="AK828" s="80"/>
      <c r="AL828" s="80"/>
      <c r="AM828" s="80"/>
      <c r="AN828" s="80"/>
      <c r="AO828" s="80"/>
      <c r="AP828" s="80"/>
      <c r="AQ828" s="76"/>
      <c r="AR828" s="76"/>
      <c r="AV828" s="76"/>
      <c r="AW828" s="78"/>
      <c r="AX828" s="80"/>
      <c r="AY828" s="77"/>
      <c r="AZ828" s="77"/>
      <c r="BA828" s="77"/>
      <c r="BB828" s="77"/>
      <c r="BC828" s="77"/>
      <c r="BD828" s="77"/>
      <c r="BE828" s="77"/>
      <c r="BF828" s="77"/>
      <c r="BG828" s="77"/>
      <c r="BH828" s="77"/>
      <c r="BI828" s="77"/>
      <c r="BJ828" s="77"/>
    </row>
    <row r="829" spans="1:62" ht="14.25" customHeight="1" x14ac:dyDescent="0.45">
      <c r="A829" s="76"/>
      <c r="D829" s="80"/>
      <c r="E829" s="76"/>
      <c r="F829" s="82"/>
      <c r="G829" s="82"/>
      <c r="H829" s="78"/>
      <c r="K829" s="78"/>
      <c r="L829" s="665"/>
      <c r="M829" s="665"/>
      <c r="N829" s="665"/>
      <c r="O829" s="665"/>
      <c r="P829" s="666"/>
      <c r="Q829" s="260"/>
      <c r="R829" s="260"/>
      <c r="S829" s="666"/>
      <c r="T829" s="78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79"/>
      <c r="AI829" s="81"/>
      <c r="AJ829" s="80"/>
      <c r="AK829" s="80"/>
      <c r="AL829" s="80"/>
      <c r="AM829" s="80"/>
      <c r="AN829" s="80"/>
      <c r="AO829" s="80"/>
      <c r="AP829" s="80"/>
      <c r="AQ829" s="76"/>
      <c r="AR829" s="76"/>
      <c r="AV829" s="76"/>
      <c r="AW829" s="78"/>
      <c r="AX829" s="80"/>
      <c r="AY829" s="77"/>
      <c r="AZ829" s="77"/>
      <c r="BA829" s="77"/>
      <c r="BB829" s="77"/>
      <c r="BC829" s="77"/>
      <c r="BD829" s="77"/>
      <c r="BE829" s="77"/>
      <c r="BF829" s="77"/>
      <c r="BG829" s="77"/>
      <c r="BH829" s="77"/>
      <c r="BI829" s="77"/>
      <c r="BJ829" s="77"/>
    </row>
    <row r="830" spans="1:62" ht="14.25" customHeight="1" x14ac:dyDescent="0.45">
      <c r="A830" s="76"/>
      <c r="D830" s="80"/>
      <c r="E830" s="76"/>
      <c r="F830" s="82"/>
      <c r="G830" s="82"/>
      <c r="H830" s="78"/>
      <c r="K830" s="78"/>
      <c r="L830" s="665"/>
      <c r="M830" s="665"/>
      <c r="N830" s="665"/>
      <c r="O830" s="665"/>
      <c r="P830" s="666"/>
      <c r="Q830" s="260"/>
      <c r="R830" s="260"/>
      <c r="S830" s="666"/>
      <c r="T830" s="78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79"/>
      <c r="AI830" s="81"/>
      <c r="AJ830" s="80"/>
      <c r="AK830" s="80"/>
      <c r="AL830" s="80"/>
      <c r="AM830" s="80"/>
      <c r="AN830" s="80"/>
      <c r="AO830" s="80"/>
      <c r="AP830" s="80"/>
      <c r="AQ830" s="76"/>
      <c r="AR830" s="76"/>
      <c r="AV830" s="76"/>
      <c r="AW830" s="78"/>
      <c r="AX830" s="80"/>
      <c r="AY830" s="77"/>
      <c r="AZ830" s="77"/>
      <c r="BA830" s="77"/>
      <c r="BB830" s="77"/>
      <c r="BC830" s="77"/>
      <c r="BD830" s="77"/>
      <c r="BE830" s="77"/>
      <c r="BF830" s="77"/>
      <c r="BG830" s="77"/>
      <c r="BH830" s="77"/>
      <c r="BI830" s="77"/>
      <c r="BJ830" s="77"/>
    </row>
    <row r="831" spans="1:62" ht="14.25" customHeight="1" x14ac:dyDescent="0.45">
      <c r="A831" s="76"/>
      <c r="D831" s="80"/>
      <c r="E831" s="76"/>
      <c r="F831" s="82"/>
      <c r="G831" s="82"/>
      <c r="H831" s="78"/>
      <c r="K831" s="78"/>
      <c r="L831" s="665"/>
      <c r="M831" s="665"/>
      <c r="N831" s="665"/>
      <c r="O831" s="665"/>
      <c r="P831" s="666"/>
      <c r="Q831" s="260"/>
      <c r="R831" s="260"/>
      <c r="S831" s="666"/>
      <c r="T831" s="78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79"/>
      <c r="AI831" s="81"/>
      <c r="AJ831" s="80"/>
      <c r="AK831" s="80"/>
      <c r="AL831" s="80"/>
      <c r="AM831" s="80"/>
      <c r="AN831" s="80"/>
      <c r="AO831" s="80"/>
      <c r="AP831" s="80"/>
      <c r="AQ831" s="76"/>
      <c r="AR831" s="76"/>
      <c r="AV831" s="76"/>
      <c r="AW831" s="78"/>
      <c r="AX831" s="80"/>
      <c r="AY831" s="77"/>
      <c r="AZ831" s="77"/>
      <c r="BA831" s="77"/>
      <c r="BB831" s="77"/>
      <c r="BC831" s="77"/>
      <c r="BD831" s="77"/>
      <c r="BE831" s="77"/>
      <c r="BF831" s="77"/>
      <c r="BG831" s="77"/>
      <c r="BH831" s="77"/>
      <c r="BI831" s="77"/>
      <c r="BJ831" s="77"/>
    </row>
    <row r="832" spans="1:62" ht="14.25" customHeight="1" x14ac:dyDescent="0.45">
      <c r="A832" s="76"/>
      <c r="D832" s="80"/>
      <c r="E832" s="76"/>
      <c r="F832" s="82"/>
      <c r="G832" s="82"/>
      <c r="H832" s="78"/>
      <c r="K832" s="78"/>
      <c r="L832" s="665"/>
      <c r="M832" s="665"/>
      <c r="N832" s="665"/>
      <c r="O832" s="665"/>
      <c r="P832" s="666"/>
      <c r="Q832" s="260"/>
      <c r="R832" s="260"/>
      <c r="S832" s="666"/>
      <c r="T832" s="78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79"/>
      <c r="AI832" s="81"/>
      <c r="AJ832" s="80"/>
      <c r="AK832" s="80"/>
      <c r="AL832" s="80"/>
      <c r="AM832" s="80"/>
      <c r="AN832" s="80"/>
      <c r="AO832" s="80"/>
      <c r="AP832" s="80"/>
      <c r="AQ832" s="76"/>
      <c r="AR832" s="76"/>
      <c r="AV832" s="76"/>
      <c r="AW832" s="78"/>
      <c r="AX832" s="80"/>
      <c r="AY832" s="77"/>
      <c r="AZ832" s="77"/>
      <c r="BA832" s="77"/>
      <c r="BB832" s="77"/>
      <c r="BC832" s="77"/>
      <c r="BD832" s="77"/>
      <c r="BE832" s="77"/>
      <c r="BF832" s="77"/>
      <c r="BG832" s="77"/>
      <c r="BH832" s="77"/>
      <c r="BI832" s="77"/>
      <c r="BJ832" s="77"/>
    </row>
    <row r="833" spans="1:62" ht="14.25" customHeight="1" x14ac:dyDescent="0.45">
      <c r="A833" s="76"/>
      <c r="D833" s="80"/>
      <c r="E833" s="76"/>
      <c r="F833" s="82"/>
      <c r="G833" s="82"/>
      <c r="H833" s="78"/>
      <c r="K833" s="78"/>
      <c r="L833" s="665"/>
      <c r="M833" s="665"/>
      <c r="N833" s="665"/>
      <c r="O833" s="665"/>
      <c r="P833" s="666"/>
      <c r="Q833" s="260"/>
      <c r="R833" s="260"/>
      <c r="S833" s="666"/>
      <c r="T833" s="78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79"/>
      <c r="AI833" s="81"/>
      <c r="AJ833" s="80"/>
      <c r="AK833" s="80"/>
      <c r="AL833" s="80"/>
      <c r="AM833" s="80"/>
      <c r="AN833" s="80"/>
      <c r="AO833" s="80"/>
      <c r="AP833" s="80"/>
      <c r="AQ833" s="76"/>
      <c r="AR833" s="76"/>
      <c r="AV833" s="76"/>
      <c r="AW833" s="78"/>
      <c r="AX833" s="80"/>
      <c r="AY833" s="77"/>
      <c r="AZ833" s="77"/>
      <c r="BA833" s="77"/>
      <c r="BB833" s="77"/>
      <c r="BC833" s="77"/>
      <c r="BD833" s="77"/>
      <c r="BE833" s="77"/>
      <c r="BF833" s="77"/>
      <c r="BG833" s="77"/>
      <c r="BH833" s="77"/>
      <c r="BI833" s="77"/>
      <c r="BJ833" s="77"/>
    </row>
    <row r="834" spans="1:62" ht="14.25" customHeight="1" x14ac:dyDescent="0.45">
      <c r="A834" s="76"/>
      <c r="D834" s="80"/>
      <c r="E834" s="76"/>
      <c r="F834" s="82"/>
      <c r="G834" s="82"/>
      <c r="H834" s="78"/>
      <c r="K834" s="78"/>
      <c r="L834" s="665"/>
      <c r="M834" s="665"/>
      <c r="N834" s="665"/>
      <c r="O834" s="665"/>
      <c r="P834" s="666"/>
      <c r="Q834" s="260"/>
      <c r="R834" s="260"/>
      <c r="S834" s="666"/>
      <c r="T834" s="78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79"/>
      <c r="AI834" s="81"/>
      <c r="AJ834" s="80"/>
      <c r="AK834" s="80"/>
      <c r="AL834" s="80"/>
      <c r="AM834" s="80"/>
      <c r="AN834" s="80"/>
      <c r="AO834" s="80"/>
      <c r="AP834" s="80"/>
      <c r="AQ834" s="76"/>
      <c r="AR834" s="76"/>
      <c r="AV834" s="76"/>
      <c r="AW834" s="78"/>
      <c r="AX834" s="80"/>
      <c r="AY834" s="77"/>
      <c r="AZ834" s="77"/>
      <c r="BA834" s="77"/>
      <c r="BB834" s="77"/>
      <c r="BC834" s="77"/>
      <c r="BD834" s="77"/>
      <c r="BE834" s="77"/>
      <c r="BF834" s="77"/>
      <c r="BG834" s="77"/>
      <c r="BH834" s="77"/>
      <c r="BI834" s="77"/>
      <c r="BJ834" s="77"/>
    </row>
    <row r="835" spans="1:62" ht="14.25" customHeight="1" x14ac:dyDescent="0.45">
      <c r="A835" s="76"/>
      <c r="D835" s="80"/>
      <c r="E835" s="76"/>
      <c r="F835" s="82"/>
      <c r="G835" s="82"/>
      <c r="H835" s="78"/>
      <c r="K835" s="78"/>
      <c r="L835" s="665"/>
      <c r="M835" s="665"/>
      <c r="N835" s="665"/>
      <c r="O835" s="665"/>
      <c r="P835" s="666"/>
      <c r="Q835" s="260"/>
      <c r="R835" s="260"/>
      <c r="S835" s="666"/>
      <c r="T835" s="78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79"/>
      <c r="AI835" s="81"/>
      <c r="AJ835" s="80"/>
      <c r="AK835" s="80"/>
      <c r="AL835" s="80"/>
      <c r="AM835" s="80"/>
      <c r="AN835" s="80"/>
      <c r="AO835" s="80"/>
      <c r="AP835" s="80"/>
      <c r="AQ835" s="76"/>
      <c r="AR835" s="76"/>
      <c r="AV835" s="76"/>
      <c r="AW835" s="78"/>
      <c r="AX835" s="80"/>
      <c r="AY835" s="77"/>
      <c r="AZ835" s="77"/>
      <c r="BA835" s="77"/>
      <c r="BB835" s="77"/>
      <c r="BC835" s="77"/>
      <c r="BD835" s="77"/>
      <c r="BE835" s="77"/>
      <c r="BF835" s="77"/>
      <c r="BG835" s="77"/>
      <c r="BH835" s="77"/>
      <c r="BI835" s="77"/>
      <c r="BJ835" s="77"/>
    </row>
    <row r="836" spans="1:62" ht="14.25" customHeight="1" x14ac:dyDescent="0.45">
      <c r="A836" s="76"/>
      <c r="D836" s="80"/>
      <c r="E836" s="76"/>
      <c r="F836" s="82"/>
      <c r="G836" s="82"/>
      <c r="H836" s="78"/>
      <c r="K836" s="78"/>
      <c r="L836" s="665"/>
      <c r="M836" s="665"/>
      <c r="N836" s="665"/>
      <c r="O836" s="665"/>
      <c r="P836" s="666"/>
      <c r="Q836" s="260"/>
      <c r="R836" s="260"/>
      <c r="S836" s="666"/>
      <c r="T836" s="78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79"/>
      <c r="AI836" s="81"/>
      <c r="AJ836" s="80"/>
      <c r="AK836" s="80"/>
      <c r="AL836" s="80"/>
      <c r="AM836" s="80"/>
      <c r="AN836" s="80"/>
      <c r="AO836" s="80"/>
      <c r="AP836" s="80"/>
      <c r="AQ836" s="76"/>
      <c r="AR836" s="76"/>
      <c r="AV836" s="76"/>
      <c r="AW836" s="78"/>
      <c r="AX836" s="80"/>
      <c r="AY836" s="77"/>
      <c r="AZ836" s="77"/>
      <c r="BA836" s="77"/>
      <c r="BB836" s="77"/>
      <c r="BC836" s="77"/>
      <c r="BD836" s="77"/>
      <c r="BE836" s="77"/>
      <c r="BF836" s="77"/>
      <c r="BG836" s="77"/>
      <c r="BH836" s="77"/>
      <c r="BI836" s="77"/>
      <c r="BJ836" s="77"/>
    </row>
    <row r="837" spans="1:62" ht="14.25" customHeight="1" x14ac:dyDescent="0.45">
      <c r="A837" s="76"/>
      <c r="D837" s="80"/>
      <c r="E837" s="76"/>
      <c r="F837" s="82"/>
      <c r="G837" s="82"/>
      <c r="H837" s="78"/>
      <c r="K837" s="78"/>
      <c r="L837" s="665"/>
      <c r="M837" s="665"/>
      <c r="N837" s="665"/>
      <c r="O837" s="665"/>
      <c r="P837" s="666"/>
      <c r="Q837" s="260"/>
      <c r="R837" s="260"/>
      <c r="S837" s="666"/>
      <c r="T837" s="78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79"/>
      <c r="AI837" s="81"/>
      <c r="AJ837" s="80"/>
      <c r="AK837" s="80"/>
      <c r="AL837" s="80"/>
      <c r="AM837" s="80"/>
      <c r="AN837" s="80"/>
      <c r="AO837" s="80"/>
      <c r="AP837" s="80"/>
      <c r="AQ837" s="76"/>
      <c r="AR837" s="76"/>
      <c r="AV837" s="76"/>
      <c r="AW837" s="78"/>
      <c r="AX837" s="80"/>
      <c r="AY837" s="77"/>
      <c r="AZ837" s="77"/>
      <c r="BA837" s="77"/>
      <c r="BB837" s="77"/>
      <c r="BC837" s="77"/>
      <c r="BD837" s="77"/>
      <c r="BE837" s="77"/>
      <c r="BF837" s="77"/>
      <c r="BG837" s="77"/>
      <c r="BH837" s="77"/>
      <c r="BI837" s="77"/>
      <c r="BJ837" s="77"/>
    </row>
    <row r="838" spans="1:62" ht="14.25" customHeight="1" x14ac:dyDescent="0.45">
      <c r="A838" s="76"/>
      <c r="D838" s="80"/>
      <c r="E838" s="76"/>
      <c r="F838" s="82"/>
      <c r="G838" s="82"/>
      <c r="H838" s="78"/>
      <c r="K838" s="78"/>
      <c r="L838" s="665"/>
      <c r="M838" s="665"/>
      <c r="N838" s="665"/>
      <c r="O838" s="665"/>
      <c r="P838" s="666"/>
      <c r="Q838" s="260"/>
      <c r="R838" s="260"/>
      <c r="S838" s="666"/>
      <c r="T838" s="78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79"/>
      <c r="AI838" s="81"/>
      <c r="AJ838" s="80"/>
      <c r="AK838" s="80"/>
      <c r="AL838" s="80"/>
      <c r="AM838" s="80"/>
      <c r="AN838" s="80"/>
      <c r="AO838" s="80"/>
      <c r="AP838" s="80"/>
      <c r="AQ838" s="76"/>
      <c r="AR838" s="76"/>
      <c r="AV838" s="76"/>
      <c r="AW838" s="78"/>
      <c r="AX838" s="80"/>
      <c r="AY838" s="77"/>
      <c r="AZ838" s="77"/>
      <c r="BA838" s="77"/>
      <c r="BB838" s="77"/>
      <c r="BC838" s="77"/>
      <c r="BD838" s="77"/>
      <c r="BE838" s="77"/>
      <c r="BF838" s="77"/>
      <c r="BG838" s="77"/>
      <c r="BH838" s="77"/>
      <c r="BI838" s="77"/>
      <c r="BJ838" s="77"/>
    </row>
    <row r="839" spans="1:62" ht="14.25" customHeight="1" x14ac:dyDescent="0.45">
      <c r="A839" s="76"/>
      <c r="D839" s="80"/>
      <c r="E839" s="76"/>
      <c r="F839" s="82"/>
      <c r="G839" s="82"/>
      <c r="H839" s="78"/>
      <c r="K839" s="78"/>
      <c r="L839" s="665"/>
      <c r="M839" s="665"/>
      <c r="N839" s="665"/>
      <c r="O839" s="665"/>
      <c r="P839" s="666"/>
      <c r="Q839" s="260"/>
      <c r="R839" s="260"/>
      <c r="S839" s="666"/>
      <c r="T839" s="78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79"/>
      <c r="AI839" s="81"/>
      <c r="AJ839" s="80"/>
      <c r="AK839" s="80"/>
      <c r="AL839" s="80"/>
      <c r="AM839" s="80"/>
      <c r="AN839" s="80"/>
      <c r="AO839" s="80"/>
      <c r="AP839" s="80"/>
      <c r="AQ839" s="76"/>
      <c r="AR839" s="76"/>
      <c r="AV839" s="76"/>
      <c r="AW839" s="78"/>
      <c r="AX839" s="80"/>
      <c r="AY839" s="77"/>
      <c r="AZ839" s="77"/>
      <c r="BA839" s="77"/>
      <c r="BB839" s="77"/>
      <c r="BC839" s="77"/>
      <c r="BD839" s="77"/>
      <c r="BE839" s="77"/>
      <c r="BF839" s="77"/>
      <c r="BG839" s="77"/>
      <c r="BH839" s="77"/>
      <c r="BI839" s="77"/>
      <c r="BJ839" s="77"/>
    </row>
    <row r="840" spans="1:62" ht="14.25" customHeight="1" x14ac:dyDescent="0.45">
      <c r="A840" s="76"/>
      <c r="D840" s="80"/>
      <c r="E840" s="76"/>
      <c r="F840" s="82"/>
      <c r="G840" s="82"/>
      <c r="H840" s="78"/>
      <c r="K840" s="78"/>
      <c r="L840" s="665"/>
      <c r="M840" s="665"/>
      <c r="N840" s="665"/>
      <c r="O840" s="665"/>
      <c r="P840" s="666"/>
      <c r="Q840" s="260"/>
      <c r="R840" s="260"/>
      <c r="S840" s="666"/>
      <c r="T840" s="78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79"/>
      <c r="AI840" s="81"/>
      <c r="AJ840" s="80"/>
      <c r="AK840" s="80"/>
      <c r="AL840" s="80"/>
      <c r="AM840" s="80"/>
      <c r="AN840" s="80"/>
      <c r="AO840" s="80"/>
      <c r="AP840" s="80"/>
      <c r="AQ840" s="76"/>
      <c r="AR840" s="76"/>
      <c r="AV840" s="76"/>
      <c r="AW840" s="78"/>
      <c r="AX840" s="80"/>
      <c r="AY840" s="77"/>
      <c r="AZ840" s="77"/>
      <c r="BA840" s="77"/>
      <c r="BB840" s="77"/>
      <c r="BC840" s="77"/>
      <c r="BD840" s="77"/>
      <c r="BE840" s="77"/>
      <c r="BF840" s="77"/>
      <c r="BG840" s="77"/>
      <c r="BH840" s="77"/>
      <c r="BI840" s="77"/>
      <c r="BJ840" s="77"/>
    </row>
    <row r="841" spans="1:62" ht="14.25" customHeight="1" x14ac:dyDescent="0.45">
      <c r="A841" s="76"/>
      <c r="D841" s="80"/>
      <c r="E841" s="76"/>
      <c r="F841" s="82"/>
      <c r="G841" s="82"/>
      <c r="H841" s="78"/>
      <c r="K841" s="78"/>
      <c r="L841" s="665"/>
      <c r="M841" s="665"/>
      <c r="N841" s="665"/>
      <c r="O841" s="665"/>
      <c r="P841" s="666"/>
      <c r="Q841" s="260"/>
      <c r="R841" s="260"/>
      <c r="S841" s="666"/>
      <c r="T841" s="78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79"/>
      <c r="AI841" s="81"/>
      <c r="AJ841" s="80"/>
      <c r="AK841" s="80"/>
      <c r="AL841" s="80"/>
      <c r="AM841" s="80"/>
      <c r="AN841" s="80"/>
      <c r="AO841" s="80"/>
      <c r="AP841" s="80"/>
      <c r="AQ841" s="76"/>
      <c r="AR841" s="76"/>
      <c r="AV841" s="76"/>
      <c r="AW841" s="78"/>
      <c r="AX841" s="80"/>
      <c r="AY841" s="77"/>
      <c r="AZ841" s="77"/>
      <c r="BA841" s="77"/>
      <c r="BB841" s="77"/>
      <c r="BC841" s="77"/>
      <c r="BD841" s="77"/>
      <c r="BE841" s="77"/>
      <c r="BF841" s="77"/>
      <c r="BG841" s="77"/>
      <c r="BH841" s="77"/>
      <c r="BI841" s="77"/>
      <c r="BJ841" s="77"/>
    </row>
    <row r="842" spans="1:62" ht="14.25" customHeight="1" x14ac:dyDescent="0.45">
      <c r="A842" s="76"/>
      <c r="D842" s="80"/>
      <c r="E842" s="76"/>
      <c r="F842" s="82"/>
      <c r="G842" s="82"/>
      <c r="H842" s="78"/>
      <c r="K842" s="78"/>
      <c r="L842" s="665"/>
      <c r="M842" s="665"/>
      <c r="N842" s="665"/>
      <c r="O842" s="665"/>
      <c r="P842" s="666"/>
      <c r="Q842" s="260"/>
      <c r="R842" s="260"/>
      <c r="S842" s="666"/>
      <c r="T842" s="78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79"/>
      <c r="AI842" s="81"/>
      <c r="AJ842" s="80"/>
      <c r="AK842" s="80"/>
      <c r="AL842" s="80"/>
      <c r="AM842" s="80"/>
      <c r="AN842" s="80"/>
      <c r="AO842" s="80"/>
      <c r="AP842" s="80"/>
      <c r="AQ842" s="76"/>
      <c r="AR842" s="76"/>
      <c r="AV842" s="76"/>
      <c r="AW842" s="78"/>
      <c r="AX842" s="80"/>
      <c r="AY842" s="77"/>
      <c r="AZ842" s="77"/>
      <c r="BA842" s="77"/>
      <c r="BB842" s="77"/>
      <c r="BC842" s="77"/>
      <c r="BD842" s="77"/>
      <c r="BE842" s="77"/>
      <c r="BF842" s="77"/>
      <c r="BG842" s="77"/>
      <c r="BH842" s="77"/>
      <c r="BI842" s="77"/>
      <c r="BJ842" s="77"/>
    </row>
    <row r="843" spans="1:62" ht="14.25" customHeight="1" x14ac:dyDescent="0.45">
      <c r="A843" s="76"/>
      <c r="D843" s="80"/>
      <c r="E843" s="76"/>
      <c r="F843" s="82"/>
      <c r="G843" s="82"/>
      <c r="H843" s="78"/>
      <c r="K843" s="78"/>
      <c r="L843" s="665"/>
      <c r="M843" s="665"/>
      <c r="N843" s="665"/>
      <c r="O843" s="665"/>
      <c r="P843" s="666"/>
      <c r="Q843" s="260"/>
      <c r="R843" s="260"/>
      <c r="S843" s="666"/>
      <c r="T843" s="78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79"/>
      <c r="AI843" s="81"/>
      <c r="AJ843" s="80"/>
      <c r="AK843" s="80"/>
      <c r="AL843" s="80"/>
      <c r="AM843" s="80"/>
      <c r="AN843" s="80"/>
      <c r="AO843" s="80"/>
      <c r="AP843" s="80"/>
      <c r="AQ843" s="76"/>
      <c r="AR843" s="76"/>
      <c r="AV843" s="76"/>
      <c r="AW843" s="78"/>
      <c r="AX843" s="80"/>
      <c r="AY843" s="77"/>
      <c r="AZ843" s="77"/>
      <c r="BA843" s="77"/>
      <c r="BB843" s="77"/>
      <c r="BC843" s="77"/>
      <c r="BD843" s="77"/>
      <c r="BE843" s="77"/>
      <c r="BF843" s="77"/>
      <c r="BG843" s="77"/>
      <c r="BH843" s="77"/>
      <c r="BI843" s="77"/>
      <c r="BJ843" s="77"/>
    </row>
    <row r="844" spans="1:62" ht="14.25" customHeight="1" x14ac:dyDescent="0.45">
      <c r="A844" s="76"/>
      <c r="D844" s="80"/>
      <c r="E844" s="76"/>
      <c r="F844" s="82"/>
      <c r="G844" s="82"/>
      <c r="H844" s="78"/>
      <c r="K844" s="78"/>
      <c r="L844" s="665"/>
      <c r="M844" s="665"/>
      <c r="N844" s="665"/>
      <c r="O844" s="665"/>
      <c r="P844" s="666"/>
      <c r="Q844" s="260"/>
      <c r="R844" s="260"/>
      <c r="S844" s="666"/>
      <c r="T844" s="78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79"/>
      <c r="AI844" s="81"/>
      <c r="AJ844" s="80"/>
      <c r="AK844" s="80"/>
      <c r="AL844" s="80"/>
      <c r="AM844" s="80"/>
      <c r="AN844" s="80"/>
      <c r="AO844" s="80"/>
      <c r="AP844" s="80"/>
      <c r="AQ844" s="76"/>
      <c r="AR844" s="76"/>
      <c r="AV844" s="76"/>
      <c r="AW844" s="78"/>
      <c r="AX844" s="80"/>
      <c r="AY844" s="77"/>
      <c r="AZ844" s="77"/>
      <c r="BA844" s="77"/>
      <c r="BB844" s="77"/>
      <c r="BC844" s="77"/>
      <c r="BD844" s="77"/>
      <c r="BE844" s="77"/>
      <c r="BF844" s="77"/>
      <c r="BG844" s="77"/>
      <c r="BH844" s="77"/>
      <c r="BI844" s="77"/>
      <c r="BJ844" s="77"/>
    </row>
    <row r="845" spans="1:62" ht="14.25" customHeight="1" x14ac:dyDescent="0.45">
      <c r="A845" s="76"/>
      <c r="D845" s="80"/>
      <c r="E845" s="76"/>
      <c r="F845" s="82"/>
      <c r="G845" s="82"/>
      <c r="H845" s="78"/>
      <c r="K845" s="78"/>
      <c r="L845" s="665"/>
      <c r="M845" s="665"/>
      <c r="N845" s="665"/>
      <c r="O845" s="665"/>
      <c r="P845" s="666"/>
      <c r="Q845" s="260"/>
      <c r="R845" s="260"/>
      <c r="S845" s="666"/>
      <c r="T845" s="78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79"/>
      <c r="AI845" s="81"/>
      <c r="AJ845" s="80"/>
      <c r="AK845" s="80"/>
      <c r="AL845" s="80"/>
      <c r="AM845" s="80"/>
      <c r="AN845" s="80"/>
      <c r="AO845" s="80"/>
      <c r="AP845" s="80"/>
      <c r="AQ845" s="76"/>
      <c r="AR845" s="76"/>
      <c r="AV845" s="76"/>
      <c r="AW845" s="78"/>
      <c r="AX845" s="80"/>
      <c r="AY845" s="77"/>
      <c r="AZ845" s="77"/>
      <c r="BA845" s="77"/>
      <c r="BB845" s="77"/>
      <c r="BC845" s="77"/>
      <c r="BD845" s="77"/>
      <c r="BE845" s="77"/>
      <c r="BF845" s="77"/>
      <c r="BG845" s="77"/>
      <c r="BH845" s="77"/>
      <c r="BI845" s="77"/>
      <c r="BJ845" s="77"/>
    </row>
    <row r="846" spans="1:62" ht="14.25" customHeight="1" x14ac:dyDescent="0.45">
      <c r="A846" s="76"/>
      <c r="D846" s="80"/>
      <c r="E846" s="76"/>
      <c r="F846" s="82"/>
      <c r="G846" s="82"/>
      <c r="H846" s="78"/>
      <c r="K846" s="78"/>
      <c r="L846" s="665"/>
      <c r="M846" s="665"/>
      <c r="N846" s="665"/>
      <c r="O846" s="665"/>
      <c r="P846" s="666"/>
      <c r="Q846" s="260"/>
      <c r="R846" s="260"/>
      <c r="S846" s="666"/>
      <c r="T846" s="78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79"/>
      <c r="AI846" s="81"/>
      <c r="AJ846" s="80"/>
      <c r="AK846" s="80"/>
      <c r="AL846" s="80"/>
      <c r="AM846" s="80"/>
      <c r="AN846" s="80"/>
      <c r="AO846" s="80"/>
      <c r="AP846" s="80"/>
      <c r="AQ846" s="76"/>
      <c r="AR846" s="76"/>
      <c r="AV846" s="76"/>
      <c r="AW846" s="78"/>
      <c r="AX846" s="80"/>
      <c r="AY846" s="77"/>
      <c r="AZ846" s="77"/>
      <c r="BA846" s="77"/>
      <c r="BB846" s="77"/>
      <c r="BC846" s="77"/>
      <c r="BD846" s="77"/>
      <c r="BE846" s="77"/>
      <c r="BF846" s="77"/>
      <c r="BG846" s="77"/>
      <c r="BH846" s="77"/>
      <c r="BI846" s="77"/>
      <c r="BJ846" s="77"/>
    </row>
    <row r="847" spans="1:62" ht="14.25" customHeight="1" x14ac:dyDescent="0.45">
      <c r="A847" s="76"/>
      <c r="D847" s="80"/>
      <c r="E847" s="76"/>
      <c r="F847" s="82"/>
      <c r="G847" s="82"/>
      <c r="H847" s="78"/>
      <c r="K847" s="78"/>
      <c r="L847" s="665"/>
      <c r="M847" s="665"/>
      <c r="N847" s="665"/>
      <c r="O847" s="665"/>
      <c r="P847" s="666"/>
      <c r="Q847" s="260"/>
      <c r="R847" s="260"/>
      <c r="S847" s="666"/>
      <c r="T847" s="78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79"/>
      <c r="AI847" s="81"/>
      <c r="AJ847" s="80"/>
      <c r="AK847" s="80"/>
      <c r="AL847" s="80"/>
      <c r="AM847" s="80"/>
      <c r="AN847" s="80"/>
      <c r="AO847" s="80"/>
      <c r="AP847" s="80"/>
      <c r="AQ847" s="76"/>
      <c r="AR847" s="76"/>
      <c r="AV847" s="76"/>
      <c r="AW847" s="78"/>
      <c r="AX847" s="80"/>
      <c r="AY847" s="77"/>
      <c r="AZ847" s="77"/>
      <c r="BA847" s="77"/>
      <c r="BB847" s="77"/>
      <c r="BC847" s="77"/>
      <c r="BD847" s="77"/>
      <c r="BE847" s="77"/>
      <c r="BF847" s="77"/>
      <c r="BG847" s="77"/>
      <c r="BH847" s="77"/>
      <c r="BI847" s="77"/>
      <c r="BJ847" s="77"/>
    </row>
    <row r="848" spans="1:62" ht="14.25" customHeight="1" x14ac:dyDescent="0.45">
      <c r="A848" s="76"/>
      <c r="D848" s="80"/>
      <c r="E848" s="76"/>
      <c r="F848" s="82"/>
      <c r="G848" s="82"/>
      <c r="H848" s="78"/>
      <c r="K848" s="78"/>
      <c r="L848" s="665"/>
      <c r="M848" s="665"/>
      <c r="N848" s="665"/>
      <c r="O848" s="665"/>
      <c r="P848" s="666"/>
      <c r="Q848" s="260"/>
      <c r="R848" s="260"/>
      <c r="S848" s="666"/>
      <c r="T848" s="78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79"/>
      <c r="AI848" s="81"/>
      <c r="AJ848" s="80"/>
      <c r="AK848" s="80"/>
      <c r="AL848" s="80"/>
      <c r="AM848" s="80"/>
      <c r="AN848" s="80"/>
      <c r="AO848" s="80"/>
      <c r="AP848" s="80"/>
      <c r="AQ848" s="76"/>
      <c r="AR848" s="76"/>
      <c r="AV848" s="76"/>
      <c r="AW848" s="78"/>
      <c r="AX848" s="80"/>
      <c r="AY848" s="77"/>
      <c r="AZ848" s="77"/>
      <c r="BA848" s="77"/>
      <c r="BB848" s="77"/>
      <c r="BC848" s="77"/>
      <c r="BD848" s="77"/>
      <c r="BE848" s="77"/>
      <c r="BF848" s="77"/>
      <c r="BG848" s="77"/>
      <c r="BH848" s="77"/>
      <c r="BI848" s="77"/>
      <c r="BJ848" s="77"/>
    </row>
    <row r="849" spans="1:62" ht="14.25" customHeight="1" x14ac:dyDescent="0.45">
      <c r="A849" s="76"/>
      <c r="D849" s="80"/>
      <c r="E849" s="76"/>
      <c r="F849" s="82"/>
      <c r="G849" s="82"/>
      <c r="H849" s="78"/>
      <c r="K849" s="78"/>
      <c r="L849" s="665"/>
      <c r="M849" s="665"/>
      <c r="N849" s="665"/>
      <c r="O849" s="665"/>
      <c r="P849" s="666"/>
      <c r="Q849" s="260"/>
      <c r="R849" s="260"/>
      <c r="S849" s="666"/>
      <c r="T849" s="78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79"/>
      <c r="AI849" s="81"/>
      <c r="AJ849" s="80"/>
      <c r="AK849" s="80"/>
      <c r="AL849" s="80"/>
      <c r="AM849" s="80"/>
      <c r="AN849" s="80"/>
      <c r="AO849" s="80"/>
      <c r="AP849" s="80"/>
      <c r="AQ849" s="76"/>
      <c r="AR849" s="76"/>
      <c r="AV849" s="76"/>
      <c r="AW849" s="78"/>
      <c r="AX849" s="80"/>
      <c r="AY849" s="77"/>
      <c r="AZ849" s="77"/>
      <c r="BA849" s="77"/>
      <c r="BB849" s="77"/>
      <c r="BC849" s="77"/>
      <c r="BD849" s="77"/>
      <c r="BE849" s="77"/>
      <c r="BF849" s="77"/>
      <c r="BG849" s="77"/>
      <c r="BH849" s="77"/>
      <c r="BI849" s="77"/>
      <c r="BJ849" s="77"/>
    </row>
    <row r="850" spans="1:62" ht="14.25" customHeight="1" x14ac:dyDescent="0.45">
      <c r="A850" s="76"/>
      <c r="D850" s="80"/>
      <c r="E850" s="76"/>
      <c r="F850" s="82"/>
      <c r="G850" s="82"/>
      <c r="H850" s="78"/>
      <c r="K850" s="78"/>
      <c r="L850" s="665"/>
      <c r="M850" s="665"/>
      <c r="N850" s="665"/>
      <c r="O850" s="665"/>
      <c r="P850" s="666"/>
      <c r="Q850" s="260"/>
      <c r="R850" s="260"/>
      <c r="S850" s="666"/>
      <c r="T850" s="78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79"/>
      <c r="AI850" s="81"/>
      <c r="AJ850" s="80"/>
      <c r="AK850" s="80"/>
      <c r="AL850" s="80"/>
      <c r="AM850" s="80"/>
      <c r="AN850" s="80"/>
      <c r="AO850" s="80"/>
      <c r="AP850" s="80"/>
      <c r="AQ850" s="76"/>
      <c r="AR850" s="76"/>
      <c r="AV850" s="76"/>
      <c r="AW850" s="78"/>
      <c r="AX850" s="80"/>
      <c r="AY850" s="77"/>
      <c r="AZ850" s="77"/>
      <c r="BA850" s="77"/>
      <c r="BB850" s="77"/>
      <c r="BC850" s="77"/>
      <c r="BD850" s="77"/>
      <c r="BE850" s="77"/>
      <c r="BF850" s="77"/>
      <c r="BG850" s="77"/>
      <c r="BH850" s="77"/>
      <c r="BI850" s="77"/>
      <c r="BJ850" s="77"/>
    </row>
    <row r="851" spans="1:62" ht="14.25" customHeight="1" x14ac:dyDescent="0.45">
      <c r="A851" s="76"/>
      <c r="D851" s="80"/>
      <c r="E851" s="76"/>
      <c r="F851" s="82"/>
      <c r="G851" s="82"/>
      <c r="H851" s="78"/>
      <c r="K851" s="78"/>
      <c r="L851" s="665"/>
      <c r="M851" s="665"/>
      <c r="N851" s="665"/>
      <c r="O851" s="665"/>
      <c r="P851" s="666"/>
      <c r="Q851" s="260"/>
      <c r="R851" s="260"/>
      <c r="S851" s="666"/>
      <c r="T851" s="78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79"/>
      <c r="AI851" s="81"/>
      <c r="AJ851" s="80"/>
      <c r="AK851" s="80"/>
      <c r="AL851" s="80"/>
      <c r="AM851" s="80"/>
      <c r="AN851" s="80"/>
      <c r="AO851" s="80"/>
      <c r="AP851" s="80"/>
      <c r="AQ851" s="76"/>
      <c r="AR851" s="76"/>
      <c r="AV851" s="76"/>
      <c r="AW851" s="78"/>
      <c r="AX851" s="80"/>
      <c r="AY851" s="77"/>
      <c r="AZ851" s="77"/>
      <c r="BA851" s="77"/>
      <c r="BB851" s="77"/>
      <c r="BC851" s="77"/>
      <c r="BD851" s="77"/>
      <c r="BE851" s="77"/>
      <c r="BF851" s="77"/>
      <c r="BG851" s="77"/>
      <c r="BH851" s="77"/>
      <c r="BI851" s="77"/>
      <c r="BJ851" s="77"/>
    </row>
    <row r="852" spans="1:62" ht="14.25" customHeight="1" x14ac:dyDescent="0.45">
      <c r="A852" s="76"/>
      <c r="D852" s="80"/>
      <c r="E852" s="76"/>
      <c r="F852" s="82"/>
      <c r="G852" s="82"/>
      <c r="H852" s="78"/>
      <c r="K852" s="78"/>
      <c r="L852" s="665"/>
      <c r="M852" s="665"/>
      <c r="N852" s="665"/>
      <c r="O852" s="665"/>
      <c r="P852" s="666"/>
      <c r="Q852" s="260"/>
      <c r="R852" s="260"/>
      <c r="S852" s="666"/>
      <c r="T852" s="78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79"/>
      <c r="AI852" s="81"/>
      <c r="AJ852" s="80"/>
      <c r="AK852" s="80"/>
      <c r="AL852" s="80"/>
      <c r="AM852" s="80"/>
      <c r="AN852" s="80"/>
      <c r="AO852" s="80"/>
      <c r="AP852" s="80"/>
      <c r="AQ852" s="76"/>
      <c r="AR852" s="76"/>
      <c r="AV852" s="76"/>
      <c r="AW852" s="78"/>
      <c r="AX852" s="80"/>
      <c r="AY852" s="77"/>
      <c r="AZ852" s="77"/>
      <c r="BA852" s="77"/>
      <c r="BB852" s="77"/>
      <c r="BC852" s="77"/>
      <c r="BD852" s="77"/>
      <c r="BE852" s="77"/>
      <c r="BF852" s="77"/>
      <c r="BG852" s="77"/>
      <c r="BH852" s="77"/>
      <c r="BI852" s="77"/>
      <c r="BJ852" s="77"/>
    </row>
    <row r="853" spans="1:62" ht="14.25" customHeight="1" x14ac:dyDescent="0.45">
      <c r="A853" s="76"/>
      <c r="D853" s="80"/>
      <c r="E853" s="76"/>
      <c r="F853" s="82"/>
      <c r="G853" s="82"/>
      <c r="H853" s="78"/>
      <c r="K853" s="78"/>
      <c r="L853" s="665"/>
      <c r="M853" s="665"/>
      <c r="N853" s="665"/>
      <c r="O853" s="665"/>
      <c r="P853" s="666"/>
      <c r="Q853" s="260"/>
      <c r="R853" s="260"/>
      <c r="S853" s="666"/>
      <c r="T853" s="78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79"/>
      <c r="AI853" s="81"/>
      <c r="AJ853" s="80"/>
      <c r="AK853" s="80"/>
      <c r="AL853" s="80"/>
      <c r="AM853" s="80"/>
      <c r="AN853" s="80"/>
      <c r="AO853" s="80"/>
      <c r="AP853" s="80"/>
      <c r="AQ853" s="76"/>
      <c r="AR853" s="76"/>
      <c r="AV853" s="76"/>
      <c r="AW853" s="78"/>
      <c r="AX853" s="80"/>
      <c r="AY853" s="77"/>
      <c r="AZ853" s="77"/>
      <c r="BA853" s="77"/>
      <c r="BB853" s="77"/>
      <c r="BC853" s="77"/>
      <c r="BD853" s="77"/>
      <c r="BE853" s="77"/>
      <c r="BF853" s="77"/>
      <c r="BG853" s="77"/>
      <c r="BH853" s="77"/>
      <c r="BI853" s="77"/>
      <c r="BJ853" s="77"/>
    </row>
    <row r="854" spans="1:62" ht="14.25" customHeight="1" x14ac:dyDescent="0.45">
      <c r="A854" s="76"/>
      <c r="D854" s="80"/>
      <c r="E854" s="76"/>
      <c r="F854" s="82"/>
      <c r="G854" s="82"/>
      <c r="H854" s="78"/>
      <c r="K854" s="78"/>
      <c r="L854" s="665"/>
      <c r="M854" s="665"/>
      <c r="N854" s="665"/>
      <c r="O854" s="665"/>
      <c r="P854" s="666"/>
      <c r="Q854" s="260"/>
      <c r="R854" s="260"/>
      <c r="S854" s="666"/>
      <c r="T854" s="78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79"/>
      <c r="AI854" s="81"/>
      <c r="AJ854" s="80"/>
      <c r="AK854" s="80"/>
      <c r="AL854" s="80"/>
      <c r="AM854" s="80"/>
      <c r="AN854" s="80"/>
      <c r="AO854" s="80"/>
      <c r="AP854" s="80"/>
      <c r="AQ854" s="76"/>
      <c r="AR854" s="76"/>
      <c r="AV854" s="76"/>
      <c r="AW854" s="78"/>
      <c r="AX854" s="80"/>
      <c r="AY854" s="77"/>
      <c r="AZ854" s="77"/>
      <c r="BA854" s="77"/>
      <c r="BB854" s="77"/>
      <c r="BC854" s="77"/>
      <c r="BD854" s="77"/>
      <c r="BE854" s="77"/>
      <c r="BF854" s="77"/>
      <c r="BG854" s="77"/>
      <c r="BH854" s="77"/>
      <c r="BI854" s="77"/>
      <c r="BJ854" s="77"/>
    </row>
    <row r="855" spans="1:62" ht="14.25" customHeight="1" x14ac:dyDescent="0.45">
      <c r="A855" s="76"/>
      <c r="D855" s="80"/>
      <c r="E855" s="76"/>
      <c r="F855" s="82"/>
      <c r="G855" s="82"/>
      <c r="H855" s="78"/>
      <c r="K855" s="78"/>
      <c r="L855" s="665"/>
      <c r="M855" s="665"/>
      <c r="N855" s="665"/>
      <c r="O855" s="665"/>
      <c r="P855" s="666"/>
      <c r="Q855" s="260"/>
      <c r="R855" s="260"/>
      <c r="S855" s="666"/>
      <c r="T855" s="78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79"/>
      <c r="AI855" s="81"/>
      <c r="AJ855" s="80"/>
      <c r="AK855" s="80"/>
      <c r="AL855" s="80"/>
      <c r="AM855" s="80"/>
      <c r="AN855" s="80"/>
      <c r="AO855" s="80"/>
      <c r="AP855" s="80"/>
      <c r="AQ855" s="76"/>
      <c r="AR855" s="76"/>
      <c r="AV855" s="76"/>
      <c r="AW855" s="78"/>
      <c r="AX855" s="80"/>
      <c r="AY855" s="77"/>
      <c r="AZ855" s="77"/>
      <c r="BA855" s="77"/>
      <c r="BB855" s="77"/>
      <c r="BC855" s="77"/>
      <c r="BD855" s="77"/>
      <c r="BE855" s="77"/>
      <c r="BF855" s="77"/>
      <c r="BG855" s="77"/>
      <c r="BH855" s="77"/>
      <c r="BI855" s="77"/>
      <c r="BJ855" s="77"/>
    </row>
    <row r="856" spans="1:62" ht="14.25" customHeight="1" x14ac:dyDescent="0.45">
      <c r="A856" s="76"/>
      <c r="D856" s="80"/>
      <c r="E856" s="76"/>
      <c r="F856" s="82"/>
      <c r="G856" s="82"/>
      <c r="H856" s="78"/>
      <c r="K856" s="78"/>
      <c r="L856" s="665"/>
      <c r="M856" s="665"/>
      <c r="N856" s="665"/>
      <c r="O856" s="665"/>
      <c r="P856" s="666"/>
      <c r="Q856" s="260"/>
      <c r="R856" s="260"/>
      <c r="S856" s="666"/>
      <c r="T856" s="78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79"/>
      <c r="AI856" s="81"/>
      <c r="AJ856" s="80"/>
      <c r="AK856" s="80"/>
      <c r="AL856" s="80"/>
      <c r="AM856" s="80"/>
      <c r="AN856" s="80"/>
      <c r="AO856" s="80"/>
      <c r="AP856" s="80"/>
      <c r="AQ856" s="76"/>
      <c r="AR856" s="76"/>
      <c r="AV856" s="76"/>
      <c r="AW856" s="78"/>
      <c r="AX856" s="80"/>
      <c r="AY856" s="77"/>
      <c r="AZ856" s="77"/>
      <c r="BA856" s="77"/>
      <c r="BB856" s="77"/>
      <c r="BC856" s="77"/>
      <c r="BD856" s="77"/>
      <c r="BE856" s="77"/>
      <c r="BF856" s="77"/>
      <c r="BG856" s="77"/>
      <c r="BH856" s="77"/>
      <c r="BI856" s="77"/>
      <c r="BJ856" s="77"/>
    </row>
    <row r="857" spans="1:62" ht="14.25" customHeight="1" x14ac:dyDescent="0.45">
      <c r="A857" s="76"/>
      <c r="D857" s="80"/>
      <c r="E857" s="76"/>
      <c r="F857" s="82"/>
      <c r="G857" s="82"/>
      <c r="H857" s="78"/>
      <c r="K857" s="78"/>
      <c r="L857" s="665"/>
      <c r="M857" s="665"/>
      <c r="N857" s="665"/>
      <c r="O857" s="665"/>
      <c r="P857" s="666"/>
      <c r="Q857" s="260"/>
      <c r="R857" s="260"/>
      <c r="S857" s="666"/>
      <c r="T857" s="78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79"/>
      <c r="AI857" s="81"/>
      <c r="AJ857" s="80"/>
      <c r="AK857" s="80"/>
      <c r="AL857" s="80"/>
      <c r="AM857" s="80"/>
      <c r="AN857" s="80"/>
      <c r="AO857" s="80"/>
      <c r="AP857" s="80"/>
      <c r="AQ857" s="76"/>
      <c r="AR857" s="76"/>
      <c r="AV857" s="76"/>
      <c r="AW857" s="78"/>
      <c r="AX857" s="80"/>
      <c r="AY857" s="77"/>
      <c r="AZ857" s="77"/>
      <c r="BA857" s="77"/>
      <c r="BB857" s="77"/>
      <c r="BC857" s="77"/>
      <c r="BD857" s="77"/>
      <c r="BE857" s="77"/>
      <c r="BF857" s="77"/>
      <c r="BG857" s="77"/>
      <c r="BH857" s="77"/>
      <c r="BI857" s="77"/>
      <c r="BJ857" s="77"/>
    </row>
    <row r="858" spans="1:62" ht="14.25" customHeight="1" x14ac:dyDescent="0.45">
      <c r="A858" s="76"/>
      <c r="D858" s="80"/>
      <c r="E858" s="76"/>
      <c r="F858" s="82"/>
      <c r="G858" s="82"/>
      <c r="H858" s="78"/>
      <c r="K858" s="78"/>
      <c r="L858" s="665"/>
      <c r="M858" s="665"/>
      <c r="N858" s="665"/>
      <c r="O858" s="665"/>
      <c r="P858" s="666"/>
      <c r="Q858" s="260"/>
      <c r="R858" s="260"/>
      <c r="S858" s="666"/>
      <c r="T858" s="78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79"/>
      <c r="AI858" s="81"/>
      <c r="AJ858" s="80"/>
      <c r="AK858" s="80"/>
      <c r="AL858" s="80"/>
      <c r="AM858" s="80"/>
      <c r="AN858" s="80"/>
      <c r="AO858" s="80"/>
      <c r="AP858" s="80"/>
      <c r="AQ858" s="76"/>
      <c r="AR858" s="76"/>
      <c r="AV858" s="76"/>
      <c r="AW858" s="78"/>
      <c r="AX858" s="80"/>
      <c r="AY858" s="77"/>
      <c r="AZ858" s="77"/>
      <c r="BA858" s="77"/>
      <c r="BB858" s="77"/>
      <c r="BC858" s="77"/>
      <c r="BD858" s="77"/>
      <c r="BE858" s="77"/>
      <c r="BF858" s="77"/>
      <c r="BG858" s="77"/>
      <c r="BH858" s="77"/>
      <c r="BI858" s="77"/>
      <c r="BJ858" s="77"/>
    </row>
    <row r="859" spans="1:62" ht="14.25" customHeight="1" x14ac:dyDescent="0.45">
      <c r="A859" s="76"/>
      <c r="D859" s="80"/>
      <c r="E859" s="76"/>
      <c r="F859" s="82"/>
      <c r="G859" s="82"/>
      <c r="H859" s="78"/>
      <c r="K859" s="78"/>
      <c r="L859" s="665"/>
      <c r="M859" s="665"/>
      <c r="N859" s="665"/>
      <c r="O859" s="665"/>
      <c r="P859" s="666"/>
      <c r="Q859" s="260"/>
      <c r="R859" s="260"/>
      <c r="S859" s="666"/>
      <c r="T859" s="78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79"/>
      <c r="AI859" s="81"/>
      <c r="AJ859" s="80"/>
      <c r="AK859" s="80"/>
      <c r="AL859" s="80"/>
      <c r="AM859" s="80"/>
      <c r="AN859" s="80"/>
      <c r="AO859" s="80"/>
      <c r="AP859" s="80"/>
      <c r="AQ859" s="76"/>
      <c r="AR859" s="76"/>
      <c r="AV859" s="76"/>
      <c r="AW859" s="78"/>
      <c r="AX859" s="80"/>
      <c r="AY859" s="77"/>
      <c r="AZ859" s="77"/>
      <c r="BA859" s="77"/>
      <c r="BB859" s="77"/>
      <c r="BC859" s="77"/>
      <c r="BD859" s="77"/>
      <c r="BE859" s="77"/>
      <c r="BF859" s="77"/>
      <c r="BG859" s="77"/>
      <c r="BH859" s="77"/>
      <c r="BI859" s="77"/>
      <c r="BJ859" s="77"/>
    </row>
    <row r="860" spans="1:62" ht="14.25" customHeight="1" x14ac:dyDescent="0.45">
      <c r="A860" s="76"/>
      <c r="D860" s="80"/>
      <c r="E860" s="76"/>
      <c r="F860" s="82"/>
      <c r="G860" s="82"/>
      <c r="H860" s="78"/>
      <c r="K860" s="78"/>
      <c r="L860" s="665"/>
      <c r="M860" s="665"/>
      <c r="N860" s="665"/>
      <c r="O860" s="665"/>
      <c r="P860" s="666"/>
      <c r="Q860" s="260"/>
      <c r="R860" s="260"/>
      <c r="S860" s="666"/>
      <c r="T860" s="78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79"/>
      <c r="AI860" s="81"/>
      <c r="AJ860" s="80"/>
      <c r="AK860" s="80"/>
      <c r="AL860" s="80"/>
      <c r="AM860" s="80"/>
      <c r="AN860" s="80"/>
      <c r="AO860" s="80"/>
      <c r="AP860" s="80"/>
      <c r="AQ860" s="76"/>
      <c r="AR860" s="76"/>
      <c r="AV860" s="76"/>
      <c r="AW860" s="78"/>
      <c r="AX860" s="80"/>
      <c r="AY860" s="77"/>
      <c r="AZ860" s="77"/>
      <c r="BA860" s="77"/>
      <c r="BB860" s="77"/>
      <c r="BC860" s="77"/>
      <c r="BD860" s="77"/>
      <c r="BE860" s="77"/>
      <c r="BF860" s="77"/>
      <c r="BG860" s="77"/>
      <c r="BH860" s="77"/>
      <c r="BI860" s="77"/>
      <c r="BJ860" s="77"/>
    </row>
    <row r="861" spans="1:62" ht="14.25" customHeight="1" x14ac:dyDescent="0.45">
      <c r="A861" s="76"/>
      <c r="D861" s="80"/>
      <c r="E861" s="76"/>
      <c r="F861" s="82"/>
      <c r="G861" s="82"/>
      <c r="H861" s="78"/>
      <c r="K861" s="78"/>
      <c r="L861" s="665"/>
      <c r="M861" s="665"/>
      <c r="N861" s="665"/>
      <c r="O861" s="665"/>
      <c r="P861" s="666"/>
      <c r="Q861" s="260"/>
      <c r="R861" s="260"/>
      <c r="S861" s="666"/>
      <c r="T861" s="78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79"/>
      <c r="AI861" s="81"/>
      <c r="AJ861" s="80"/>
      <c r="AK861" s="80"/>
      <c r="AL861" s="80"/>
      <c r="AM861" s="80"/>
      <c r="AN861" s="80"/>
      <c r="AO861" s="80"/>
      <c r="AP861" s="80"/>
      <c r="AQ861" s="76"/>
      <c r="AR861" s="76"/>
      <c r="AV861" s="76"/>
      <c r="AW861" s="78"/>
      <c r="AX861" s="80"/>
      <c r="AY861" s="77"/>
      <c r="AZ861" s="77"/>
      <c r="BA861" s="77"/>
      <c r="BB861" s="77"/>
      <c r="BC861" s="77"/>
      <c r="BD861" s="77"/>
      <c r="BE861" s="77"/>
      <c r="BF861" s="77"/>
      <c r="BG861" s="77"/>
      <c r="BH861" s="77"/>
      <c r="BI861" s="77"/>
      <c r="BJ861" s="77"/>
    </row>
    <row r="862" spans="1:62" ht="14.25" customHeight="1" x14ac:dyDescent="0.45">
      <c r="A862" s="76"/>
      <c r="D862" s="80"/>
      <c r="E862" s="76"/>
      <c r="F862" s="82"/>
      <c r="G862" s="82"/>
      <c r="H862" s="78"/>
      <c r="K862" s="78"/>
      <c r="L862" s="665"/>
      <c r="M862" s="665"/>
      <c r="N862" s="665"/>
      <c r="O862" s="665"/>
      <c r="P862" s="666"/>
      <c r="Q862" s="260"/>
      <c r="R862" s="260"/>
      <c r="S862" s="666"/>
      <c r="T862" s="78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79"/>
      <c r="AI862" s="81"/>
      <c r="AJ862" s="80"/>
      <c r="AK862" s="80"/>
      <c r="AL862" s="80"/>
      <c r="AM862" s="80"/>
      <c r="AN862" s="80"/>
      <c r="AO862" s="80"/>
      <c r="AP862" s="80"/>
      <c r="AQ862" s="76"/>
      <c r="AR862" s="76"/>
      <c r="AV862" s="76"/>
      <c r="AW862" s="78"/>
      <c r="AX862" s="80"/>
      <c r="AY862" s="77"/>
      <c r="AZ862" s="77"/>
      <c r="BA862" s="77"/>
      <c r="BB862" s="77"/>
      <c r="BC862" s="77"/>
      <c r="BD862" s="77"/>
      <c r="BE862" s="77"/>
      <c r="BF862" s="77"/>
      <c r="BG862" s="77"/>
      <c r="BH862" s="77"/>
      <c r="BI862" s="77"/>
      <c r="BJ862" s="77"/>
    </row>
    <row r="863" spans="1:62" ht="14.25" customHeight="1" x14ac:dyDescent="0.45">
      <c r="A863" s="76"/>
      <c r="D863" s="80"/>
      <c r="E863" s="76"/>
      <c r="F863" s="82"/>
      <c r="G863" s="82"/>
      <c r="H863" s="78"/>
      <c r="K863" s="78"/>
      <c r="L863" s="665"/>
      <c r="M863" s="665"/>
      <c r="N863" s="665"/>
      <c r="O863" s="665"/>
      <c r="P863" s="666"/>
      <c r="Q863" s="260"/>
      <c r="R863" s="260"/>
      <c r="S863" s="666"/>
      <c r="T863" s="78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79"/>
      <c r="AI863" s="81"/>
      <c r="AJ863" s="80"/>
      <c r="AK863" s="80"/>
      <c r="AL863" s="80"/>
      <c r="AM863" s="80"/>
      <c r="AN863" s="80"/>
      <c r="AO863" s="80"/>
      <c r="AP863" s="80"/>
      <c r="AQ863" s="76"/>
      <c r="AR863" s="76"/>
      <c r="AV863" s="76"/>
      <c r="AW863" s="78"/>
      <c r="AX863" s="80"/>
      <c r="AY863" s="77"/>
      <c r="AZ863" s="77"/>
      <c r="BA863" s="77"/>
      <c r="BB863" s="77"/>
      <c r="BC863" s="77"/>
      <c r="BD863" s="77"/>
      <c r="BE863" s="77"/>
      <c r="BF863" s="77"/>
      <c r="BG863" s="77"/>
      <c r="BH863" s="77"/>
      <c r="BI863" s="77"/>
      <c r="BJ863" s="77"/>
    </row>
    <row r="864" spans="1:62" ht="14.25" customHeight="1" x14ac:dyDescent="0.45">
      <c r="A864" s="76"/>
      <c r="D864" s="80"/>
      <c r="E864" s="76"/>
      <c r="F864" s="82"/>
      <c r="G864" s="82"/>
      <c r="H864" s="78"/>
      <c r="K864" s="78"/>
      <c r="L864" s="665"/>
      <c r="M864" s="665"/>
      <c r="N864" s="665"/>
      <c r="O864" s="665"/>
      <c r="P864" s="666"/>
      <c r="Q864" s="260"/>
      <c r="R864" s="260"/>
      <c r="S864" s="666"/>
      <c r="T864" s="78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79"/>
      <c r="AI864" s="81"/>
      <c r="AJ864" s="80"/>
      <c r="AK864" s="80"/>
      <c r="AL864" s="80"/>
      <c r="AM864" s="80"/>
      <c r="AN864" s="80"/>
      <c r="AO864" s="80"/>
      <c r="AP864" s="80"/>
      <c r="AQ864" s="76"/>
      <c r="AR864" s="76"/>
      <c r="AV864" s="76"/>
      <c r="AW864" s="78"/>
      <c r="AX864" s="80"/>
      <c r="AY864" s="77"/>
      <c r="AZ864" s="77"/>
      <c r="BA864" s="77"/>
      <c r="BB864" s="77"/>
      <c r="BC864" s="77"/>
      <c r="BD864" s="77"/>
      <c r="BE864" s="77"/>
      <c r="BF864" s="77"/>
      <c r="BG864" s="77"/>
      <c r="BH864" s="77"/>
      <c r="BI864" s="77"/>
      <c r="BJ864" s="77"/>
    </row>
    <row r="865" spans="1:62" ht="14.25" customHeight="1" x14ac:dyDescent="0.45">
      <c r="A865" s="76"/>
      <c r="D865" s="80"/>
      <c r="E865" s="76"/>
      <c r="F865" s="82"/>
      <c r="G865" s="82"/>
      <c r="H865" s="78"/>
      <c r="K865" s="78"/>
      <c r="L865" s="665"/>
      <c r="M865" s="665"/>
      <c r="N865" s="665"/>
      <c r="O865" s="665"/>
      <c r="P865" s="666"/>
      <c r="Q865" s="260"/>
      <c r="R865" s="260"/>
      <c r="S865" s="666"/>
      <c r="T865" s="78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79"/>
      <c r="AI865" s="81"/>
      <c r="AJ865" s="80"/>
      <c r="AK865" s="80"/>
      <c r="AL865" s="80"/>
      <c r="AM865" s="80"/>
      <c r="AN865" s="80"/>
      <c r="AO865" s="80"/>
      <c r="AP865" s="80"/>
      <c r="AQ865" s="76"/>
      <c r="AR865" s="76"/>
      <c r="AV865" s="76"/>
      <c r="AW865" s="78"/>
      <c r="AX865" s="80"/>
      <c r="AY865" s="77"/>
      <c r="AZ865" s="77"/>
      <c r="BA865" s="77"/>
      <c r="BB865" s="77"/>
      <c r="BC865" s="77"/>
      <c r="BD865" s="77"/>
      <c r="BE865" s="77"/>
      <c r="BF865" s="77"/>
      <c r="BG865" s="77"/>
      <c r="BH865" s="77"/>
      <c r="BI865" s="77"/>
      <c r="BJ865" s="77"/>
    </row>
    <row r="866" spans="1:62" ht="14.25" customHeight="1" x14ac:dyDescent="0.45">
      <c r="A866" s="76"/>
      <c r="D866" s="80"/>
      <c r="E866" s="76"/>
      <c r="F866" s="82"/>
      <c r="G866" s="82"/>
      <c r="H866" s="78"/>
      <c r="K866" s="78"/>
      <c r="L866" s="665"/>
      <c r="M866" s="665"/>
      <c r="N866" s="665"/>
      <c r="O866" s="665"/>
      <c r="P866" s="666"/>
      <c r="Q866" s="260"/>
      <c r="R866" s="260"/>
      <c r="S866" s="666"/>
      <c r="T866" s="78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79"/>
      <c r="AI866" s="81"/>
      <c r="AJ866" s="80"/>
      <c r="AK866" s="80"/>
      <c r="AL866" s="80"/>
      <c r="AM866" s="80"/>
      <c r="AN866" s="80"/>
      <c r="AO866" s="80"/>
      <c r="AP866" s="80"/>
      <c r="AQ866" s="76"/>
      <c r="AR866" s="76"/>
      <c r="AV866" s="76"/>
      <c r="AW866" s="78"/>
      <c r="AX866" s="80"/>
      <c r="AY866" s="77"/>
      <c r="AZ866" s="77"/>
      <c r="BA866" s="77"/>
      <c r="BB866" s="77"/>
      <c r="BC866" s="77"/>
      <c r="BD866" s="77"/>
      <c r="BE866" s="77"/>
      <c r="BF866" s="77"/>
      <c r="BG866" s="77"/>
      <c r="BH866" s="77"/>
      <c r="BI866" s="77"/>
      <c r="BJ866" s="77"/>
    </row>
    <row r="867" spans="1:62" ht="14.25" customHeight="1" x14ac:dyDescent="0.45">
      <c r="A867" s="76"/>
      <c r="D867" s="80"/>
      <c r="E867" s="76"/>
      <c r="F867" s="82"/>
      <c r="G867" s="82"/>
      <c r="H867" s="78"/>
      <c r="K867" s="78"/>
      <c r="L867" s="665"/>
      <c r="M867" s="665"/>
      <c r="N867" s="665"/>
      <c r="O867" s="665"/>
      <c r="P867" s="666"/>
      <c r="Q867" s="260"/>
      <c r="R867" s="260"/>
      <c r="S867" s="666"/>
      <c r="T867" s="78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79"/>
      <c r="AI867" s="81"/>
      <c r="AJ867" s="80"/>
      <c r="AK867" s="80"/>
      <c r="AL867" s="80"/>
      <c r="AM867" s="80"/>
      <c r="AN867" s="80"/>
      <c r="AO867" s="80"/>
      <c r="AP867" s="80"/>
      <c r="AQ867" s="76"/>
      <c r="AR867" s="76"/>
      <c r="AV867" s="76"/>
      <c r="AW867" s="78"/>
      <c r="AX867" s="80"/>
      <c r="AY867" s="77"/>
      <c r="AZ867" s="77"/>
      <c r="BA867" s="77"/>
      <c r="BB867" s="77"/>
      <c r="BC867" s="77"/>
      <c r="BD867" s="77"/>
      <c r="BE867" s="77"/>
      <c r="BF867" s="77"/>
      <c r="BG867" s="77"/>
      <c r="BH867" s="77"/>
      <c r="BI867" s="77"/>
      <c r="BJ867" s="77"/>
    </row>
    <row r="868" spans="1:62" ht="14.25" customHeight="1" x14ac:dyDescent="0.45">
      <c r="A868" s="76"/>
      <c r="D868" s="80"/>
      <c r="E868" s="76"/>
      <c r="F868" s="82"/>
      <c r="G868" s="82"/>
      <c r="H868" s="78"/>
      <c r="K868" s="78"/>
      <c r="L868" s="665"/>
      <c r="M868" s="665"/>
      <c r="N868" s="665"/>
      <c r="O868" s="665"/>
      <c r="P868" s="666"/>
      <c r="Q868" s="260"/>
      <c r="R868" s="260"/>
      <c r="S868" s="666"/>
      <c r="T868" s="78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79"/>
      <c r="AI868" s="81"/>
      <c r="AJ868" s="80"/>
      <c r="AK868" s="80"/>
      <c r="AL868" s="80"/>
      <c r="AM868" s="80"/>
      <c r="AN868" s="80"/>
      <c r="AO868" s="80"/>
      <c r="AP868" s="80"/>
      <c r="AQ868" s="76"/>
      <c r="AR868" s="76"/>
      <c r="AV868" s="76"/>
      <c r="AW868" s="78"/>
      <c r="AX868" s="80"/>
      <c r="AY868" s="77"/>
      <c r="AZ868" s="77"/>
      <c r="BA868" s="77"/>
      <c r="BB868" s="77"/>
      <c r="BC868" s="77"/>
      <c r="BD868" s="77"/>
      <c r="BE868" s="77"/>
      <c r="BF868" s="77"/>
      <c r="BG868" s="77"/>
      <c r="BH868" s="77"/>
      <c r="BI868" s="77"/>
      <c r="BJ868" s="77"/>
    </row>
    <row r="869" spans="1:62" ht="14.25" customHeight="1" x14ac:dyDescent="0.45">
      <c r="A869" s="76"/>
      <c r="D869" s="80"/>
      <c r="E869" s="76"/>
      <c r="F869" s="82"/>
      <c r="G869" s="82"/>
      <c r="H869" s="78"/>
      <c r="K869" s="78"/>
      <c r="L869" s="665"/>
      <c r="M869" s="665"/>
      <c r="N869" s="665"/>
      <c r="O869" s="665"/>
      <c r="P869" s="666"/>
      <c r="Q869" s="260"/>
      <c r="R869" s="260"/>
      <c r="S869" s="666"/>
      <c r="T869" s="78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79"/>
      <c r="AI869" s="81"/>
      <c r="AJ869" s="80"/>
      <c r="AK869" s="80"/>
      <c r="AL869" s="80"/>
      <c r="AM869" s="80"/>
      <c r="AN869" s="80"/>
      <c r="AO869" s="80"/>
      <c r="AP869" s="80"/>
      <c r="AQ869" s="76"/>
      <c r="AR869" s="76"/>
      <c r="AV869" s="76"/>
      <c r="AW869" s="78"/>
      <c r="AX869" s="80"/>
      <c r="AY869" s="77"/>
      <c r="AZ869" s="77"/>
      <c r="BA869" s="77"/>
      <c r="BB869" s="77"/>
      <c r="BC869" s="77"/>
      <c r="BD869" s="77"/>
      <c r="BE869" s="77"/>
      <c r="BF869" s="77"/>
      <c r="BG869" s="77"/>
      <c r="BH869" s="77"/>
      <c r="BI869" s="77"/>
      <c r="BJ869" s="77"/>
    </row>
    <row r="870" spans="1:62" ht="14.25" customHeight="1" x14ac:dyDescent="0.45">
      <c r="A870" s="76"/>
      <c r="D870" s="80"/>
      <c r="E870" s="76"/>
      <c r="F870" s="82"/>
      <c r="G870" s="82"/>
      <c r="H870" s="78"/>
      <c r="K870" s="78"/>
      <c r="L870" s="665"/>
      <c r="M870" s="665"/>
      <c r="N870" s="665"/>
      <c r="O870" s="665"/>
      <c r="P870" s="666"/>
      <c r="Q870" s="260"/>
      <c r="R870" s="260"/>
      <c r="S870" s="666"/>
      <c r="T870" s="78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79"/>
      <c r="AI870" s="81"/>
      <c r="AJ870" s="80"/>
      <c r="AK870" s="80"/>
      <c r="AL870" s="80"/>
      <c r="AM870" s="80"/>
      <c r="AN870" s="80"/>
      <c r="AO870" s="80"/>
      <c r="AP870" s="80"/>
      <c r="AQ870" s="76"/>
      <c r="AR870" s="76"/>
      <c r="AV870" s="76"/>
      <c r="AW870" s="78"/>
      <c r="AX870" s="80"/>
      <c r="AY870" s="77"/>
      <c r="AZ870" s="77"/>
      <c r="BA870" s="77"/>
      <c r="BB870" s="77"/>
      <c r="BC870" s="77"/>
      <c r="BD870" s="77"/>
      <c r="BE870" s="77"/>
      <c r="BF870" s="77"/>
      <c r="BG870" s="77"/>
      <c r="BH870" s="77"/>
      <c r="BI870" s="77"/>
      <c r="BJ870" s="77"/>
    </row>
    <row r="871" spans="1:62" ht="14.25" customHeight="1" x14ac:dyDescent="0.45">
      <c r="A871" s="76"/>
      <c r="D871" s="80"/>
      <c r="E871" s="76"/>
      <c r="F871" s="82"/>
      <c r="G871" s="82"/>
      <c r="H871" s="78"/>
      <c r="K871" s="78"/>
      <c r="L871" s="665"/>
      <c r="M871" s="665"/>
      <c r="N871" s="665"/>
      <c r="O871" s="665"/>
      <c r="P871" s="666"/>
      <c r="Q871" s="260"/>
      <c r="R871" s="260"/>
      <c r="S871" s="666"/>
      <c r="T871" s="78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79"/>
      <c r="AI871" s="81"/>
      <c r="AJ871" s="80"/>
      <c r="AK871" s="80"/>
      <c r="AL871" s="80"/>
      <c r="AM871" s="80"/>
      <c r="AN871" s="80"/>
      <c r="AO871" s="80"/>
      <c r="AP871" s="80"/>
      <c r="AQ871" s="76"/>
      <c r="AR871" s="76"/>
      <c r="AV871" s="76"/>
      <c r="AW871" s="78"/>
      <c r="AX871" s="80"/>
      <c r="AY871" s="77"/>
      <c r="AZ871" s="77"/>
      <c r="BA871" s="77"/>
      <c r="BB871" s="77"/>
      <c r="BC871" s="77"/>
      <c r="BD871" s="77"/>
      <c r="BE871" s="77"/>
      <c r="BF871" s="77"/>
      <c r="BG871" s="77"/>
      <c r="BH871" s="77"/>
      <c r="BI871" s="77"/>
      <c r="BJ871" s="77"/>
    </row>
    <row r="872" spans="1:62" ht="14.25" customHeight="1" x14ac:dyDescent="0.45">
      <c r="A872" s="76"/>
      <c r="D872" s="80"/>
      <c r="E872" s="76"/>
      <c r="F872" s="82"/>
      <c r="G872" s="82"/>
      <c r="H872" s="78"/>
      <c r="K872" s="78"/>
      <c r="L872" s="665"/>
      <c r="M872" s="665"/>
      <c r="N872" s="665"/>
      <c r="O872" s="665"/>
      <c r="P872" s="666"/>
      <c r="Q872" s="260"/>
      <c r="R872" s="260"/>
      <c r="S872" s="666"/>
      <c r="T872" s="78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79"/>
      <c r="AI872" s="81"/>
      <c r="AJ872" s="80"/>
      <c r="AK872" s="80"/>
      <c r="AL872" s="80"/>
      <c r="AM872" s="80"/>
      <c r="AN872" s="80"/>
      <c r="AO872" s="80"/>
      <c r="AP872" s="80"/>
      <c r="AQ872" s="76"/>
      <c r="AR872" s="76"/>
      <c r="AV872" s="76"/>
      <c r="AW872" s="78"/>
      <c r="AX872" s="80"/>
      <c r="AY872" s="77"/>
      <c r="AZ872" s="77"/>
      <c r="BA872" s="77"/>
      <c r="BB872" s="77"/>
      <c r="BC872" s="77"/>
      <c r="BD872" s="77"/>
      <c r="BE872" s="77"/>
      <c r="BF872" s="77"/>
      <c r="BG872" s="77"/>
      <c r="BH872" s="77"/>
      <c r="BI872" s="77"/>
      <c r="BJ872" s="77"/>
    </row>
    <row r="873" spans="1:62" ht="14.25" customHeight="1" x14ac:dyDescent="0.45">
      <c r="A873" s="76"/>
      <c r="D873" s="80"/>
      <c r="E873" s="76"/>
      <c r="F873" s="82"/>
      <c r="G873" s="82"/>
      <c r="H873" s="78"/>
      <c r="K873" s="78"/>
      <c r="L873" s="665"/>
      <c r="M873" s="665"/>
      <c r="N873" s="665"/>
      <c r="O873" s="665"/>
      <c r="P873" s="666"/>
      <c r="Q873" s="260"/>
      <c r="R873" s="260"/>
      <c r="S873" s="666"/>
      <c r="T873" s="78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79"/>
      <c r="AI873" s="81"/>
      <c r="AJ873" s="80"/>
      <c r="AK873" s="80"/>
      <c r="AL873" s="80"/>
      <c r="AM873" s="80"/>
      <c r="AN873" s="80"/>
      <c r="AO873" s="80"/>
      <c r="AP873" s="80"/>
      <c r="AQ873" s="76"/>
      <c r="AR873" s="76"/>
      <c r="AV873" s="76"/>
      <c r="AW873" s="78"/>
      <c r="AX873" s="80"/>
      <c r="AY873" s="77"/>
      <c r="AZ873" s="77"/>
      <c r="BA873" s="77"/>
      <c r="BB873" s="77"/>
      <c r="BC873" s="77"/>
      <c r="BD873" s="77"/>
      <c r="BE873" s="77"/>
      <c r="BF873" s="77"/>
      <c r="BG873" s="77"/>
      <c r="BH873" s="77"/>
      <c r="BI873" s="77"/>
      <c r="BJ873" s="77"/>
    </row>
    <row r="874" spans="1:62" ht="14.25" customHeight="1" x14ac:dyDescent="0.45">
      <c r="A874" s="76"/>
      <c r="D874" s="80"/>
      <c r="E874" s="76"/>
      <c r="F874" s="82"/>
      <c r="G874" s="82"/>
      <c r="H874" s="78"/>
      <c r="K874" s="78"/>
      <c r="L874" s="665"/>
      <c r="M874" s="665"/>
      <c r="N874" s="665"/>
      <c r="O874" s="665"/>
      <c r="P874" s="666"/>
      <c r="Q874" s="260"/>
      <c r="R874" s="260"/>
      <c r="S874" s="666"/>
      <c r="T874" s="78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79"/>
      <c r="AI874" s="81"/>
      <c r="AJ874" s="80"/>
      <c r="AK874" s="80"/>
      <c r="AL874" s="80"/>
      <c r="AM874" s="80"/>
      <c r="AN874" s="80"/>
      <c r="AO874" s="80"/>
      <c r="AP874" s="80"/>
      <c r="AQ874" s="76"/>
      <c r="AR874" s="76"/>
      <c r="AV874" s="76"/>
      <c r="AW874" s="78"/>
      <c r="AX874" s="80"/>
      <c r="AY874" s="77"/>
      <c r="AZ874" s="77"/>
      <c r="BA874" s="77"/>
      <c r="BB874" s="77"/>
      <c r="BC874" s="77"/>
      <c r="BD874" s="77"/>
      <c r="BE874" s="77"/>
      <c r="BF874" s="77"/>
      <c r="BG874" s="77"/>
      <c r="BH874" s="77"/>
      <c r="BI874" s="77"/>
      <c r="BJ874" s="77"/>
    </row>
    <row r="875" spans="1:62" ht="14.25" customHeight="1" x14ac:dyDescent="0.45">
      <c r="A875" s="76"/>
      <c r="D875" s="80"/>
      <c r="E875" s="76"/>
      <c r="F875" s="82"/>
      <c r="G875" s="82"/>
      <c r="H875" s="78"/>
      <c r="K875" s="78"/>
      <c r="L875" s="665"/>
      <c r="M875" s="665"/>
      <c r="N875" s="665"/>
      <c r="O875" s="665"/>
      <c r="P875" s="666"/>
      <c r="Q875" s="260"/>
      <c r="R875" s="260"/>
      <c r="S875" s="666"/>
      <c r="T875" s="78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79"/>
      <c r="AI875" s="81"/>
      <c r="AJ875" s="80"/>
      <c r="AK875" s="80"/>
      <c r="AL875" s="80"/>
      <c r="AM875" s="80"/>
      <c r="AN875" s="80"/>
      <c r="AO875" s="80"/>
      <c r="AP875" s="80"/>
      <c r="AQ875" s="76"/>
      <c r="AR875" s="76"/>
      <c r="AV875" s="76"/>
      <c r="AW875" s="78"/>
      <c r="AX875" s="80"/>
      <c r="AY875" s="77"/>
      <c r="AZ875" s="77"/>
      <c r="BA875" s="77"/>
      <c r="BB875" s="77"/>
      <c r="BC875" s="77"/>
      <c r="BD875" s="77"/>
      <c r="BE875" s="77"/>
      <c r="BF875" s="77"/>
      <c r="BG875" s="77"/>
      <c r="BH875" s="77"/>
      <c r="BI875" s="77"/>
      <c r="BJ875" s="77"/>
    </row>
    <row r="876" spans="1:62" ht="14.25" customHeight="1" x14ac:dyDescent="0.45">
      <c r="A876" s="76"/>
      <c r="D876" s="80"/>
      <c r="E876" s="76"/>
      <c r="F876" s="82"/>
      <c r="G876" s="82"/>
      <c r="H876" s="78"/>
      <c r="K876" s="78"/>
      <c r="L876" s="665"/>
      <c r="M876" s="665"/>
      <c r="N876" s="665"/>
      <c r="O876" s="665"/>
      <c r="P876" s="666"/>
      <c r="Q876" s="260"/>
      <c r="R876" s="260"/>
      <c r="S876" s="666"/>
      <c r="T876" s="78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79"/>
      <c r="AI876" s="81"/>
      <c r="AJ876" s="80"/>
      <c r="AK876" s="80"/>
      <c r="AL876" s="80"/>
      <c r="AM876" s="80"/>
      <c r="AN876" s="80"/>
      <c r="AO876" s="80"/>
      <c r="AP876" s="80"/>
      <c r="AQ876" s="76"/>
      <c r="AR876" s="76"/>
      <c r="AV876" s="76"/>
      <c r="AW876" s="78"/>
      <c r="AX876" s="80"/>
      <c r="AY876" s="77"/>
      <c r="AZ876" s="77"/>
      <c r="BA876" s="77"/>
      <c r="BB876" s="77"/>
      <c r="BC876" s="77"/>
      <c r="BD876" s="77"/>
      <c r="BE876" s="77"/>
      <c r="BF876" s="77"/>
      <c r="BG876" s="77"/>
      <c r="BH876" s="77"/>
      <c r="BI876" s="77"/>
      <c r="BJ876" s="77"/>
    </row>
    <row r="877" spans="1:62" ht="14.25" customHeight="1" x14ac:dyDescent="0.45">
      <c r="A877" s="76"/>
      <c r="D877" s="80"/>
      <c r="E877" s="76"/>
      <c r="F877" s="82"/>
      <c r="G877" s="82"/>
      <c r="H877" s="78"/>
      <c r="K877" s="78"/>
      <c r="L877" s="665"/>
      <c r="M877" s="665"/>
      <c r="N877" s="665"/>
      <c r="O877" s="665"/>
      <c r="P877" s="666"/>
      <c r="Q877" s="260"/>
      <c r="R877" s="260"/>
      <c r="S877" s="666"/>
      <c r="T877" s="78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79"/>
      <c r="AI877" s="81"/>
      <c r="AJ877" s="80"/>
      <c r="AK877" s="80"/>
      <c r="AL877" s="80"/>
      <c r="AM877" s="80"/>
      <c r="AN877" s="80"/>
      <c r="AO877" s="80"/>
      <c r="AP877" s="80"/>
      <c r="AQ877" s="76"/>
      <c r="AR877" s="76"/>
      <c r="AV877" s="76"/>
      <c r="AW877" s="78"/>
      <c r="AX877" s="80"/>
      <c r="AY877" s="77"/>
      <c r="AZ877" s="77"/>
      <c r="BA877" s="77"/>
      <c r="BB877" s="77"/>
      <c r="BC877" s="77"/>
      <c r="BD877" s="77"/>
      <c r="BE877" s="77"/>
      <c r="BF877" s="77"/>
      <c r="BG877" s="77"/>
      <c r="BH877" s="77"/>
      <c r="BI877" s="77"/>
      <c r="BJ877" s="77"/>
    </row>
    <row r="878" spans="1:62" ht="14.25" customHeight="1" x14ac:dyDescent="0.45">
      <c r="A878" s="76"/>
      <c r="D878" s="80"/>
      <c r="E878" s="76"/>
      <c r="F878" s="82"/>
      <c r="G878" s="82"/>
      <c r="H878" s="78"/>
      <c r="K878" s="78"/>
      <c r="L878" s="665"/>
      <c r="M878" s="665"/>
      <c r="N878" s="665"/>
      <c r="O878" s="665"/>
      <c r="P878" s="666"/>
      <c r="Q878" s="260"/>
      <c r="R878" s="260"/>
      <c r="S878" s="666"/>
      <c r="T878" s="78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79"/>
      <c r="AI878" s="81"/>
      <c r="AJ878" s="80"/>
      <c r="AK878" s="80"/>
      <c r="AL878" s="80"/>
      <c r="AM878" s="80"/>
      <c r="AN878" s="80"/>
      <c r="AO878" s="80"/>
      <c r="AP878" s="80"/>
      <c r="AQ878" s="76"/>
      <c r="AR878" s="76"/>
      <c r="AV878" s="76"/>
      <c r="AW878" s="78"/>
      <c r="AX878" s="80"/>
      <c r="AY878" s="77"/>
      <c r="AZ878" s="77"/>
      <c r="BA878" s="77"/>
      <c r="BB878" s="77"/>
      <c r="BC878" s="77"/>
      <c r="BD878" s="77"/>
      <c r="BE878" s="77"/>
      <c r="BF878" s="77"/>
      <c r="BG878" s="77"/>
      <c r="BH878" s="77"/>
      <c r="BI878" s="77"/>
      <c r="BJ878" s="77"/>
    </row>
    <row r="879" spans="1:62" ht="14.25" customHeight="1" x14ac:dyDescent="0.45">
      <c r="A879" s="76"/>
      <c r="D879" s="80"/>
      <c r="E879" s="76"/>
      <c r="F879" s="82"/>
      <c r="G879" s="82"/>
      <c r="H879" s="78"/>
      <c r="K879" s="78"/>
      <c r="L879" s="665"/>
      <c r="M879" s="665"/>
      <c r="N879" s="665"/>
      <c r="O879" s="665"/>
      <c r="P879" s="666"/>
      <c r="Q879" s="260"/>
      <c r="R879" s="260"/>
      <c r="S879" s="666"/>
      <c r="T879" s="78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79"/>
      <c r="AI879" s="81"/>
      <c r="AJ879" s="80"/>
      <c r="AK879" s="80"/>
      <c r="AL879" s="80"/>
      <c r="AM879" s="80"/>
      <c r="AN879" s="80"/>
      <c r="AO879" s="80"/>
      <c r="AP879" s="80"/>
      <c r="AQ879" s="76"/>
      <c r="AR879" s="76"/>
      <c r="AV879" s="76"/>
      <c r="AW879" s="78"/>
      <c r="AX879" s="80"/>
      <c r="AY879" s="77"/>
      <c r="AZ879" s="77"/>
      <c r="BA879" s="77"/>
      <c r="BB879" s="77"/>
      <c r="BC879" s="77"/>
      <c r="BD879" s="77"/>
      <c r="BE879" s="77"/>
      <c r="BF879" s="77"/>
      <c r="BG879" s="77"/>
      <c r="BH879" s="77"/>
      <c r="BI879" s="77"/>
      <c r="BJ879" s="77"/>
    </row>
    <row r="880" spans="1:62" ht="14.25" customHeight="1" x14ac:dyDescent="0.45">
      <c r="A880" s="76"/>
      <c r="D880" s="80"/>
      <c r="E880" s="76"/>
      <c r="F880" s="82"/>
      <c r="G880" s="82"/>
      <c r="H880" s="78"/>
      <c r="K880" s="78"/>
      <c r="L880" s="665"/>
      <c r="M880" s="665"/>
      <c r="N880" s="665"/>
      <c r="O880" s="665"/>
      <c r="P880" s="666"/>
      <c r="Q880" s="260"/>
      <c r="R880" s="260"/>
      <c r="S880" s="666"/>
      <c r="T880" s="78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79"/>
      <c r="AI880" s="81"/>
      <c r="AJ880" s="80"/>
      <c r="AK880" s="80"/>
      <c r="AL880" s="80"/>
      <c r="AM880" s="80"/>
      <c r="AN880" s="80"/>
      <c r="AO880" s="80"/>
      <c r="AP880" s="80"/>
      <c r="AQ880" s="76"/>
      <c r="AR880" s="76"/>
      <c r="AV880" s="76"/>
      <c r="AW880" s="78"/>
      <c r="AX880" s="80"/>
      <c r="AY880" s="77"/>
      <c r="AZ880" s="77"/>
      <c r="BA880" s="77"/>
      <c r="BB880" s="77"/>
      <c r="BC880" s="77"/>
      <c r="BD880" s="77"/>
      <c r="BE880" s="77"/>
      <c r="BF880" s="77"/>
      <c r="BG880" s="77"/>
      <c r="BH880" s="77"/>
      <c r="BI880" s="77"/>
      <c r="BJ880" s="77"/>
    </row>
    <row r="881" spans="1:62" ht="14.25" customHeight="1" x14ac:dyDescent="0.45">
      <c r="A881" s="76"/>
      <c r="D881" s="80"/>
      <c r="E881" s="76"/>
      <c r="F881" s="82"/>
      <c r="G881" s="82"/>
      <c r="H881" s="78"/>
      <c r="K881" s="78"/>
      <c r="L881" s="665"/>
      <c r="M881" s="665"/>
      <c r="N881" s="665"/>
      <c r="O881" s="665"/>
      <c r="P881" s="666"/>
      <c r="Q881" s="260"/>
      <c r="R881" s="260"/>
      <c r="S881" s="666"/>
      <c r="T881" s="78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79"/>
      <c r="AI881" s="81"/>
      <c r="AJ881" s="80"/>
      <c r="AK881" s="80"/>
      <c r="AL881" s="80"/>
      <c r="AM881" s="80"/>
      <c r="AN881" s="80"/>
      <c r="AO881" s="80"/>
      <c r="AP881" s="80"/>
      <c r="AQ881" s="76"/>
      <c r="AR881" s="76"/>
      <c r="AV881" s="76"/>
      <c r="AW881" s="78"/>
      <c r="AX881" s="80"/>
      <c r="AY881" s="77"/>
      <c r="AZ881" s="77"/>
      <c r="BA881" s="77"/>
      <c r="BB881" s="77"/>
      <c r="BC881" s="77"/>
      <c r="BD881" s="77"/>
      <c r="BE881" s="77"/>
      <c r="BF881" s="77"/>
      <c r="BG881" s="77"/>
      <c r="BH881" s="77"/>
      <c r="BI881" s="77"/>
      <c r="BJ881" s="77"/>
    </row>
    <row r="882" spans="1:62" ht="14.25" customHeight="1" x14ac:dyDescent="0.45">
      <c r="A882" s="76"/>
      <c r="D882" s="80"/>
      <c r="E882" s="76"/>
      <c r="F882" s="82"/>
      <c r="G882" s="82"/>
      <c r="H882" s="78"/>
      <c r="K882" s="78"/>
      <c r="L882" s="665"/>
      <c r="M882" s="665"/>
      <c r="N882" s="665"/>
      <c r="O882" s="665"/>
      <c r="P882" s="666"/>
      <c r="Q882" s="260"/>
      <c r="R882" s="260"/>
      <c r="S882" s="666"/>
      <c r="T882" s="78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79"/>
      <c r="AI882" s="81"/>
      <c r="AJ882" s="80"/>
      <c r="AK882" s="80"/>
      <c r="AL882" s="80"/>
      <c r="AM882" s="80"/>
      <c r="AN882" s="80"/>
      <c r="AO882" s="80"/>
      <c r="AP882" s="80"/>
      <c r="AQ882" s="76"/>
      <c r="AR882" s="76"/>
      <c r="AV882" s="76"/>
      <c r="AW882" s="78"/>
      <c r="AX882" s="80"/>
      <c r="AY882" s="77"/>
      <c r="AZ882" s="77"/>
      <c r="BA882" s="77"/>
      <c r="BB882" s="77"/>
      <c r="BC882" s="77"/>
      <c r="BD882" s="77"/>
      <c r="BE882" s="77"/>
      <c r="BF882" s="77"/>
      <c r="BG882" s="77"/>
      <c r="BH882" s="77"/>
      <c r="BI882" s="77"/>
      <c r="BJ882" s="77"/>
    </row>
    <row r="883" spans="1:62" ht="14.25" customHeight="1" x14ac:dyDescent="0.45">
      <c r="A883" s="76"/>
      <c r="D883" s="80"/>
      <c r="E883" s="76"/>
      <c r="F883" s="82"/>
      <c r="G883" s="82"/>
      <c r="H883" s="78"/>
      <c r="K883" s="78"/>
      <c r="L883" s="665"/>
      <c r="M883" s="665"/>
      <c r="N883" s="665"/>
      <c r="O883" s="665"/>
      <c r="P883" s="666"/>
      <c r="Q883" s="260"/>
      <c r="R883" s="260"/>
      <c r="S883" s="666"/>
      <c r="T883" s="78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79"/>
      <c r="AI883" s="81"/>
      <c r="AJ883" s="80"/>
      <c r="AK883" s="80"/>
      <c r="AL883" s="80"/>
      <c r="AM883" s="80"/>
      <c r="AN883" s="80"/>
      <c r="AO883" s="80"/>
      <c r="AP883" s="80"/>
      <c r="AQ883" s="76"/>
      <c r="AR883" s="76"/>
      <c r="AV883" s="76"/>
      <c r="AW883" s="78"/>
      <c r="AX883" s="80"/>
      <c r="AY883" s="77"/>
      <c r="AZ883" s="77"/>
      <c r="BA883" s="77"/>
      <c r="BB883" s="77"/>
      <c r="BC883" s="77"/>
      <c r="BD883" s="77"/>
      <c r="BE883" s="77"/>
      <c r="BF883" s="77"/>
      <c r="BG883" s="77"/>
      <c r="BH883" s="77"/>
      <c r="BI883" s="77"/>
      <c r="BJ883" s="77"/>
    </row>
    <row r="884" spans="1:62" ht="14.25" customHeight="1" x14ac:dyDescent="0.45">
      <c r="A884" s="76"/>
      <c r="D884" s="80"/>
      <c r="E884" s="76"/>
      <c r="F884" s="82"/>
      <c r="G884" s="82"/>
      <c r="H884" s="78"/>
      <c r="K884" s="78"/>
      <c r="L884" s="665"/>
      <c r="M884" s="665"/>
      <c r="N884" s="665"/>
      <c r="O884" s="665"/>
      <c r="P884" s="666"/>
      <c r="Q884" s="260"/>
      <c r="R884" s="260"/>
      <c r="S884" s="666"/>
      <c r="T884" s="78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79"/>
      <c r="AI884" s="81"/>
      <c r="AJ884" s="80"/>
      <c r="AK884" s="80"/>
      <c r="AL884" s="80"/>
      <c r="AM884" s="80"/>
      <c r="AN884" s="80"/>
      <c r="AO884" s="80"/>
      <c r="AP884" s="80"/>
      <c r="AQ884" s="76"/>
      <c r="AR884" s="76"/>
      <c r="AV884" s="76"/>
      <c r="AW884" s="78"/>
      <c r="AX884" s="80"/>
      <c r="AY884" s="77"/>
      <c r="AZ884" s="77"/>
      <c r="BA884" s="77"/>
      <c r="BB884" s="77"/>
      <c r="BC884" s="77"/>
      <c r="BD884" s="77"/>
      <c r="BE884" s="77"/>
      <c r="BF884" s="77"/>
      <c r="BG884" s="77"/>
      <c r="BH884" s="77"/>
      <c r="BI884" s="77"/>
      <c r="BJ884" s="77"/>
    </row>
    <row r="885" spans="1:62" ht="14.25" customHeight="1" x14ac:dyDescent="0.45">
      <c r="A885" s="76"/>
      <c r="D885" s="80"/>
      <c r="E885" s="76"/>
      <c r="F885" s="82"/>
      <c r="G885" s="82"/>
      <c r="H885" s="78"/>
      <c r="K885" s="78"/>
      <c r="L885" s="665"/>
      <c r="M885" s="665"/>
      <c r="N885" s="665"/>
      <c r="O885" s="665"/>
      <c r="P885" s="666"/>
      <c r="Q885" s="260"/>
      <c r="R885" s="260"/>
      <c r="S885" s="666"/>
      <c r="T885" s="78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79"/>
      <c r="AI885" s="81"/>
      <c r="AJ885" s="80"/>
      <c r="AK885" s="80"/>
      <c r="AL885" s="80"/>
      <c r="AM885" s="80"/>
      <c r="AN885" s="80"/>
      <c r="AO885" s="80"/>
      <c r="AP885" s="80"/>
      <c r="AQ885" s="76"/>
      <c r="AR885" s="76"/>
      <c r="AV885" s="76"/>
      <c r="AW885" s="78"/>
      <c r="AX885" s="80"/>
      <c r="AY885" s="77"/>
      <c r="AZ885" s="77"/>
      <c r="BA885" s="77"/>
      <c r="BB885" s="77"/>
      <c r="BC885" s="77"/>
      <c r="BD885" s="77"/>
      <c r="BE885" s="77"/>
      <c r="BF885" s="77"/>
      <c r="BG885" s="77"/>
      <c r="BH885" s="77"/>
      <c r="BI885" s="77"/>
      <c r="BJ885" s="77"/>
    </row>
    <row r="886" spans="1:62" ht="14.25" customHeight="1" x14ac:dyDescent="0.45">
      <c r="A886" s="76"/>
      <c r="D886" s="80"/>
      <c r="E886" s="76"/>
      <c r="F886" s="82"/>
      <c r="G886" s="82"/>
      <c r="H886" s="78"/>
      <c r="K886" s="78"/>
      <c r="L886" s="665"/>
      <c r="M886" s="665"/>
      <c r="N886" s="665"/>
      <c r="O886" s="665"/>
      <c r="P886" s="666"/>
      <c r="Q886" s="260"/>
      <c r="R886" s="260"/>
      <c r="S886" s="666"/>
      <c r="T886" s="78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79"/>
      <c r="AI886" s="81"/>
      <c r="AJ886" s="80"/>
      <c r="AK886" s="80"/>
      <c r="AL886" s="80"/>
      <c r="AM886" s="80"/>
      <c r="AN886" s="80"/>
      <c r="AO886" s="80"/>
      <c r="AP886" s="80"/>
      <c r="AQ886" s="76"/>
      <c r="AR886" s="76"/>
      <c r="AV886" s="76"/>
      <c r="AW886" s="78"/>
      <c r="AX886" s="80"/>
      <c r="AY886" s="77"/>
      <c r="AZ886" s="77"/>
      <c r="BA886" s="77"/>
      <c r="BB886" s="77"/>
      <c r="BC886" s="77"/>
      <c r="BD886" s="77"/>
      <c r="BE886" s="77"/>
      <c r="BF886" s="77"/>
      <c r="BG886" s="77"/>
      <c r="BH886" s="77"/>
      <c r="BI886" s="77"/>
      <c r="BJ886" s="77"/>
    </row>
    <row r="887" spans="1:62" ht="14.25" customHeight="1" x14ac:dyDescent="0.45">
      <c r="A887" s="76"/>
      <c r="D887" s="80"/>
      <c r="E887" s="76"/>
      <c r="F887" s="82"/>
      <c r="G887" s="82"/>
      <c r="H887" s="78"/>
      <c r="K887" s="78"/>
      <c r="L887" s="665"/>
      <c r="M887" s="665"/>
      <c r="N887" s="665"/>
      <c r="O887" s="665"/>
      <c r="P887" s="666"/>
      <c r="Q887" s="260"/>
      <c r="R887" s="260"/>
      <c r="S887" s="666"/>
      <c r="T887" s="78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79"/>
      <c r="AI887" s="81"/>
      <c r="AJ887" s="80"/>
      <c r="AK887" s="80"/>
      <c r="AL887" s="80"/>
      <c r="AM887" s="80"/>
      <c r="AN887" s="80"/>
      <c r="AO887" s="80"/>
      <c r="AP887" s="80"/>
      <c r="AQ887" s="76"/>
      <c r="AR887" s="76"/>
      <c r="AV887" s="76"/>
      <c r="AW887" s="78"/>
      <c r="AX887" s="80"/>
      <c r="AY887" s="77"/>
      <c r="AZ887" s="77"/>
      <c r="BA887" s="77"/>
      <c r="BB887" s="77"/>
      <c r="BC887" s="77"/>
      <c r="BD887" s="77"/>
      <c r="BE887" s="77"/>
      <c r="BF887" s="77"/>
      <c r="BG887" s="77"/>
      <c r="BH887" s="77"/>
      <c r="BI887" s="77"/>
      <c r="BJ887" s="77"/>
    </row>
    <row r="888" spans="1:62" ht="14.25" customHeight="1" x14ac:dyDescent="0.45">
      <c r="A888" s="76"/>
      <c r="D888" s="80"/>
      <c r="E888" s="76"/>
      <c r="F888" s="82"/>
      <c r="G888" s="82"/>
      <c r="H888" s="78"/>
      <c r="K888" s="78"/>
      <c r="L888" s="665"/>
      <c r="M888" s="665"/>
      <c r="N888" s="665"/>
      <c r="O888" s="665"/>
      <c r="P888" s="666"/>
      <c r="Q888" s="260"/>
      <c r="R888" s="260"/>
      <c r="S888" s="666"/>
      <c r="T888" s="78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79"/>
      <c r="AI888" s="81"/>
      <c r="AJ888" s="80"/>
      <c r="AK888" s="80"/>
      <c r="AL888" s="80"/>
      <c r="AM888" s="80"/>
      <c r="AN888" s="80"/>
      <c r="AO888" s="80"/>
      <c r="AP888" s="80"/>
      <c r="AQ888" s="76"/>
      <c r="AR888" s="76"/>
      <c r="AV888" s="76"/>
      <c r="AW888" s="78"/>
      <c r="AX888" s="80"/>
      <c r="AY888" s="77"/>
      <c r="AZ888" s="77"/>
      <c r="BA888" s="77"/>
      <c r="BB888" s="77"/>
      <c r="BC888" s="77"/>
      <c r="BD888" s="77"/>
      <c r="BE888" s="77"/>
      <c r="BF888" s="77"/>
      <c r="BG888" s="77"/>
      <c r="BH888" s="77"/>
      <c r="BI888" s="77"/>
      <c r="BJ888" s="77"/>
    </row>
    <row r="889" spans="1:62" ht="14.25" customHeight="1" x14ac:dyDescent="0.45">
      <c r="A889" s="76"/>
      <c r="D889" s="80"/>
      <c r="E889" s="76"/>
      <c r="F889" s="82"/>
      <c r="G889" s="82"/>
      <c r="H889" s="78"/>
      <c r="K889" s="78"/>
      <c r="L889" s="665"/>
      <c r="M889" s="665"/>
      <c r="N889" s="665"/>
      <c r="O889" s="665"/>
      <c r="P889" s="666"/>
      <c r="Q889" s="260"/>
      <c r="R889" s="260"/>
      <c r="S889" s="666"/>
      <c r="T889" s="78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79"/>
      <c r="AI889" s="81"/>
      <c r="AJ889" s="80"/>
      <c r="AK889" s="80"/>
      <c r="AL889" s="80"/>
      <c r="AM889" s="80"/>
      <c r="AN889" s="80"/>
      <c r="AO889" s="80"/>
      <c r="AP889" s="80"/>
      <c r="AQ889" s="76"/>
      <c r="AR889" s="76"/>
      <c r="AV889" s="76"/>
      <c r="AW889" s="78"/>
      <c r="AX889" s="80"/>
      <c r="AY889" s="77"/>
      <c r="AZ889" s="77"/>
      <c r="BA889" s="77"/>
      <c r="BB889" s="77"/>
      <c r="BC889" s="77"/>
      <c r="BD889" s="77"/>
      <c r="BE889" s="77"/>
      <c r="BF889" s="77"/>
      <c r="BG889" s="77"/>
      <c r="BH889" s="77"/>
      <c r="BI889" s="77"/>
      <c r="BJ889" s="77"/>
    </row>
    <row r="890" spans="1:62" ht="14.25" customHeight="1" x14ac:dyDescent="0.45">
      <c r="A890" s="76"/>
      <c r="D890" s="80"/>
      <c r="E890" s="76"/>
      <c r="F890" s="82"/>
      <c r="G890" s="82"/>
      <c r="H890" s="78"/>
      <c r="K890" s="78"/>
      <c r="L890" s="665"/>
      <c r="M890" s="665"/>
      <c r="N890" s="665"/>
      <c r="O890" s="665"/>
      <c r="P890" s="666"/>
      <c r="Q890" s="260"/>
      <c r="R890" s="260"/>
      <c r="S890" s="666"/>
      <c r="T890" s="78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79"/>
      <c r="AI890" s="81"/>
      <c r="AJ890" s="80"/>
      <c r="AK890" s="80"/>
      <c r="AL890" s="80"/>
      <c r="AM890" s="80"/>
      <c r="AN890" s="80"/>
      <c r="AO890" s="80"/>
      <c r="AP890" s="80"/>
      <c r="AQ890" s="76"/>
      <c r="AR890" s="76"/>
      <c r="AV890" s="76"/>
      <c r="AW890" s="78"/>
      <c r="AX890" s="80"/>
      <c r="AY890" s="77"/>
      <c r="AZ890" s="77"/>
      <c r="BA890" s="77"/>
      <c r="BB890" s="77"/>
      <c r="BC890" s="77"/>
      <c r="BD890" s="77"/>
      <c r="BE890" s="77"/>
      <c r="BF890" s="77"/>
      <c r="BG890" s="77"/>
      <c r="BH890" s="77"/>
      <c r="BI890" s="77"/>
      <c r="BJ890" s="77"/>
    </row>
    <row r="891" spans="1:62" ht="14.25" customHeight="1" x14ac:dyDescent="0.45">
      <c r="A891" s="76"/>
      <c r="D891" s="80"/>
      <c r="E891" s="76"/>
      <c r="F891" s="82"/>
      <c r="G891" s="82"/>
      <c r="H891" s="78"/>
      <c r="K891" s="78"/>
      <c r="L891" s="665"/>
      <c r="M891" s="665"/>
      <c r="N891" s="665"/>
      <c r="O891" s="665"/>
      <c r="P891" s="666"/>
      <c r="Q891" s="260"/>
      <c r="R891" s="260"/>
      <c r="S891" s="666"/>
      <c r="T891" s="78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79"/>
      <c r="AI891" s="81"/>
      <c r="AJ891" s="80"/>
      <c r="AK891" s="80"/>
      <c r="AL891" s="80"/>
      <c r="AM891" s="80"/>
      <c r="AN891" s="80"/>
      <c r="AO891" s="80"/>
      <c r="AP891" s="80"/>
      <c r="AQ891" s="76"/>
      <c r="AR891" s="76"/>
      <c r="AV891" s="76"/>
      <c r="AW891" s="78"/>
      <c r="AX891" s="80"/>
      <c r="AY891" s="77"/>
      <c r="AZ891" s="77"/>
      <c r="BA891" s="77"/>
      <c r="BB891" s="77"/>
      <c r="BC891" s="77"/>
      <c r="BD891" s="77"/>
      <c r="BE891" s="77"/>
      <c r="BF891" s="77"/>
      <c r="BG891" s="77"/>
      <c r="BH891" s="77"/>
      <c r="BI891" s="77"/>
      <c r="BJ891" s="77"/>
    </row>
    <row r="892" spans="1:62" ht="14.25" customHeight="1" x14ac:dyDescent="0.45">
      <c r="A892" s="76"/>
      <c r="D892" s="80"/>
      <c r="E892" s="76"/>
      <c r="F892" s="82"/>
      <c r="G892" s="82"/>
      <c r="H892" s="78"/>
      <c r="K892" s="78"/>
      <c r="L892" s="665"/>
      <c r="M892" s="665"/>
      <c r="N892" s="665"/>
      <c r="O892" s="665"/>
      <c r="P892" s="666"/>
      <c r="Q892" s="260"/>
      <c r="R892" s="260"/>
      <c r="S892" s="666"/>
      <c r="T892" s="78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79"/>
      <c r="AI892" s="81"/>
      <c r="AJ892" s="80"/>
      <c r="AK892" s="80"/>
      <c r="AL892" s="80"/>
      <c r="AM892" s="80"/>
      <c r="AN892" s="80"/>
      <c r="AO892" s="80"/>
      <c r="AP892" s="80"/>
      <c r="AQ892" s="76"/>
      <c r="AR892" s="76"/>
      <c r="AV892" s="76"/>
      <c r="AW892" s="78"/>
      <c r="AX892" s="80"/>
      <c r="AY892" s="77"/>
      <c r="AZ892" s="77"/>
      <c r="BA892" s="77"/>
      <c r="BB892" s="77"/>
      <c r="BC892" s="77"/>
      <c r="BD892" s="77"/>
      <c r="BE892" s="77"/>
      <c r="BF892" s="77"/>
      <c r="BG892" s="77"/>
      <c r="BH892" s="77"/>
      <c r="BI892" s="77"/>
      <c r="BJ892" s="77"/>
    </row>
    <row r="893" spans="1:62" ht="14.25" customHeight="1" x14ac:dyDescent="0.45">
      <c r="A893" s="76"/>
      <c r="D893" s="80"/>
      <c r="E893" s="76"/>
      <c r="F893" s="82"/>
      <c r="G893" s="82"/>
      <c r="H893" s="78"/>
      <c r="K893" s="78"/>
      <c r="L893" s="665"/>
      <c r="M893" s="665"/>
      <c r="N893" s="665"/>
      <c r="O893" s="665"/>
      <c r="P893" s="666"/>
      <c r="Q893" s="260"/>
      <c r="R893" s="260"/>
      <c r="S893" s="666"/>
      <c r="T893" s="78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79"/>
      <c r="AI893" s="81"/>
      <c r="AJ893" s="80"/>
      <c r="AK893" s="80"/>
      <c r="AL893" s="80"/>
      <c r="AM893" s="80"/>
      <c r="AN893" s="80"/>
      <c r="AO893" s="80"/>
      <c r="AP893" s="80"/>
      <c r="AQ893" s="76"/>
      <c r="AR893" s="76"/>
      <c r="AV893" s="76"/>
      <c r="AW893" s="78"/>
      <c r="AX893" s="80"/>
      <c r="AY893" s="77"/>
      <c r="AZ893" s="77"/>
      <c r="BA893" s="77"/>
      <c r="BB893" s="77"/>
      <c r="BC893" s="77"/>
      <c r="BD893" s="77"/>
      <c r="BE893" s="77"/>
      <c r="BF893" s="77"/>
      <c r="BG893" s="77"/>
      <c r="BH893" s="77"/>
      <c r="BI893" s="77"/>
      <c r="BJ893" s="77"/>
    </row>
    <row r="894" spans="1:62" ht="14.25" customHeight="1" x14ac:dyDescent="0.45">
      <c r="A894" s="76"/>
      <c r="D894" s="80"/>
      <c r="E894" s="76"/>
      <c r="F894" s="82"/>
      <c r="G894" s="82"/>
      <c r="H894" s="78"/>
      <c r="K894" s="78"/>
      <c r="L894" s="665"/>
      <c r="M894" s="665"/>
      <c r="N894" s="665"/>
      <c r="O894" s="665"/>
      <c r="P894" s="666"/>
      <c r="Q894" s="260"/>
      <c r="R894" s="260"/>
      <c r="S894" s="666"/>
      <c r="T894" s="78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79"/>
      <c r="AI894" s="81"/>
      <c r="AJ894" s="80"/>
      <c r="AK894" s="80"/>
      <c r="AL894" s="80"/>
      <c r="AM894" s="80"/>
      <c r="AN894" s="80"/>
      <c r="AO894" s="80"/>
      <c r="AP894" s="80"/>
      <c r="AQ894" s="76"/>
      <c r="AR894" s="76"/>
      <c r="AV894" s="76"/>
      <c r="AW894" s="78"/>
      <c r="AX894" s="80"/>
      <c r="AY894" s="77"/>
      <c r="AZ894" s="77"/>
      <c r="BA894" s="77"/>
      <c r="BB894" s="77"/>
      <c r="BC894" s="77"/>
      <c r="BD894" s="77"/>
      <c r="BE894" s="77"/>
      <c r="BF894" s="77"/>
      <c r="BG894" s="77"/>
      <c r="BH894" s="77"/>
      <c r="BI894" s="77"/>
      <c r="BJ894" s="77"/>
    </row>
    <row r="895" spans="1:62" ht="14.25" customHeight="1" x14ac:dyDescent="0.45">
      <c r="A895" s="76"/>
      <c r="D895" s="80"/>
      <c r="E895" s="76"/>
      <c r="F895" s="82"/>
      <c r="G895" s="82"/>
      <c r="H895" s="78"/>
      <c r="K895" s="78"/>
      <c r="L895" s="665"/>
      <c r="M895" s="665"/>
      <c r="N895" s="665"/>
      <c r="O895" s="665"/>
      <c r="P895" s="666"/>
      <c r="Q895" s="260"/>
      <c r="R895" s="260"/>
      <c r="S895" s="666"/>
      <c r="T895" s="78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79"/>
      <c r="AI895" s="81"/>
      <c r="AJ895" s="80"/>
      <c r="AK895" s="80"/>
      <c r="AL895" s="80"/>
      <c r="AM895" s="80"/>
      <c r="AN895" s="80"/>
      <c r="AO895" s="80"/>
      <c r="AP895" s="80"/>
      <c r="AQ895" s="76"/>
      <c r="AR895" s="76"/>
      <c r="AV895" s="76"/>
      <c r="AW895" s="78"/>
      <c r="AX895" s="80"/>
      <c r="AY895" s="77"/>
      <c r="AZ895" s="77"/>
      <c r="BA895" s="77"/>
      <c r="BB895" s="77"/>
      <c r="BC895" s="77"/>
      <c r="BD895" s="77"/>
      <c r="BE895" s="77"/>
      <c r="BF895" s="77"/>
      <c r="BG895" s="77"/>
      <c r="BH895" s="77"/>
      <c r="BI895" s="77"/>
      <c r="BJ895" s="77"/>
    </row>
    <row r="896" spans="1:62" ht="14.25" customHeight="1" x14ac:dyDescent="0.45">
      <c r="A896" s="76"/>
      <c r="D896" s="80"/>
      <c r="E896" s="76"/>
      <c r="F896" s="82"/>
      <c r="G896" s="82"/>
      <c r="H896" s="78"/>
      <c r="K896" s="78"/>
      <c r="L896" s="665"/>
      <c r="M896" s="665"/>
      <c r="N896" s="665"/>
      <c r="O896" s="665"/>
      <c r="P896" s="666"/>
      <c r="Q896" s="260"/>
      <c r="R896" s="260"/>
      <c r="S896" s="666"/>
      <c r="T896" s="78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79"/>
      <c r="AI896" s="81"/>
      <c r="AJ896" s="80"/>
      <c r="AK896" s="80"/>
      <c r="AL896" s="80"/>
      <c r="AM896" s="80"/>
      <c r="AN896" s="80"/>
      <c r="AO896" s="80"/>
      <c r="AP896" s="80"/>
      <c r="AQ896" s="76"/>
      <c r="AR896" s="76"/>
      <c r="AV896" s="76"/>
      <c r="AW896" s="78"/>
      <c r="AX896" s="80"/>
      <c r="AY896" s="77"/>
      <c r="AZ896" s="77"/>
      <c r="BA896" s="77"/>
      <c r="BB896" s="77"/>
      <c r="BC896" s="77"/>
      <c r="BD896" s="77"/>
      <c r="BE896" s="77"/>
      <c r="BF896" s="77"/>
      <c r="BG896" s="77"/>
      <c r="BH896" s="77"/>
      <c r="BI896" s="77"/>
      <c r="BJ896" s="77"/>
    </row>
    <row r="897" spans="1:62" ht="14.25" customHeight="1" x14ac:dyDescent="0.45">
      <c r="A897" s="76"/>
      <c r="D897" s="80"/>
      <c r="E897" s="76"/>
      <c r="F897" s="82"/>
      <c r="G897" s="82"/>
      <c r="H897" s="78"/>
      <c r="K897" s="78"/>
      <c r="L897" s="665"/>
      <c r="M897" s="665"/>
      <c r="N897" s="665"/>
      <c r="O897" s="665"/>
      <c r="P897" s="666"/>
      <c r="Q897" s="260"/>
      <c r="R897" s="260"/>
      <c r="S897" s="666"/>
      <c r="T897" s="78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79"/>
      <c r="AI897" s="81"/>
      <c r="AJ897" s="80"/>
      <c r="AK897" s="80"/>
      <c r="AL897" s="80"/>
      <c r="AM897" s="80"/>
      <c r="AN897" s="80"/>
      <c r="AO897" s="80"/>
      <c r="AP897" s="80"/>
      <c r="AQ897" s="76"/>
      <c r="AR897" s="76"/>
      <c r="AV897" s="76"/>
      <c r="AW897" s="78"/>
      <c r="AX897" s="80"/>
      <c r="AY897" s="77"/>
      <c r="AZ897" s="77"/>
      <c r="BA897" s="77"/>
      <c r="BB897" s="77"/>
      <c r="BC897" s="77"/>
      <c r="BD897" s="77"/>
      <c r="BE897" s="77"/>
      <c r="BF897" s="77"/>
      <c r="BG897" s="77"/>
      <c r="BH897" s="77"/>
      <c r="BI897" s="77"/>
      <c r="BJ897" s="77"/>
    </row>
    <row r="898" spans="1:62" ht="14.25" customHeight="1" x14ac:dyDescent="0.45">
      <c r="A898" s="76"/>
      <c r="D898" s="80"/>
      <c r="E898" s="76"/>
      <c r="F898" s="82"/>
      <c r="G898" s="82"/>
      <c r="H898" s="78"/>
      <c r="K898" s="78"/>
      <c r="L898" s="665"/>
      <c r="M898" s="665"/>
      <c r="N898" s="665"/>
      <c r="O898" s="665"/>
      <c r="P898" s="666"/>
      <c r="Q898" s="260"/>
      <c r="R898" s="260"/>
      <c r="S898" s="666"/>
      <c r="T898" s="78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79"/>
      <c r="AI898" s="81"/>
      <c r="AJ898" s="80"/>
      <c r="AK898" s="80"/>
      <c r="AL898" s="80"/>
      <c r="AM898" s="80"/>
      <c r="AN898" s="80"/>
      <c r="AO898" s="80"/>
      <c r="AP898" s="80"/>
      <c r="AQ898" s="76"/>
      <c r="AR898" s="76"/>
      <c r="AV898" s="76"/>
      <c r="AW898" s="78"/>
      <c r="AX898" s="80"/>
      <c r="AY898" s="77"/>
      <c r="AZ898" s="77"/>
      <c r="BA898" s="77"/>
      <c r="BB898" s="77"/>
      <c r="BC898" s="77"/>
      <c r="BD898" s="77"/>
      <c r="BE898" s="77"/>
      <c r="BF898" s="77"/>
      <c r="BG898" s="77"/>
      <c r="BH898" s="77"/>
      <c r="BI898" s="77"/>
      <c r="BJ898" s="77"/>
    </row>
    <row r="899" spans="1:62" ht="14.25" customHeight="1" x14ac:dyDescent="0.45">
      <c r="A899" s="76"/>
      <c r="D899" s="80"/>
      <c r="E899" s="76"/>
      <c r="F899" s="82"/>
      <c r="G899" s="82"/>
      <c r="H899" s="78"/>
      <c r="K899" s="78"/>
      <c r="L899" s="665"/>
      <c r="M899" s="665"/>
      <c r="N899" s="665"/>
      <c r="O899" s="665"/>
      <c r="P899" s="666"/>
      <c r="Q899" s="260"/>
      <c r="R899" s="260"/>
      <c r="S899" s="666"/>
      <c r="T899" s="78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79"/>
      <c r="AI899" s="81"/>
      <c r="AJ899" s="80"/>
      <c r="AK899" s="80"/>
      <c r="AL899" s="80"/>
      <c r="AM899" s="80"/>
      <c r="AN899" s="80"/>
      <c r="AO899" s="80"/>
      <c r="AP899" s="80"/>
      <c r="AQ899" s="76"/>
      <c r="AR899" s="76"/>
      <c r="AV899" s="76"/>
      <c r="AW899" s="78"/>
      <c r="AX899" s="80"/>
      <c r="AY899" s="77"/>
      <c r="AZ899" s="77"/>
      <c r="BA899" s="77"/>
      <c r="BB899" s="77"/>
      <c r="BC899" s="77"/>
      <c r="BD899" s="77"/>
      <c r="BE899" s="77"/>
      <c r="BF899" s="77"/>
      <c r="BG899" s="77"/>
      <c r="BH899" s="77"/>
      <c r="BI899" s="77"/>
      <c r="BJ899" s="77"/>
    </row>
    <row r="900" spans="1:62" ht="14.25" customHeight="1" x14ac:dyDescent="0.45">
      <c r="A900" s="76"/>
      <c r="D900" s="80"/>
      <c r="E900" s="76"/>
      <c r="F900" s="82"/>
      <c r="G900" s="82"/>
      <c r="H900" s="78"/>
      <c r="K900" s="78"/>
      <c r="L900" s="665"/>
      <c r="M900" s="665"/>
      <c r="N900" s="665"/>
      <c r="O900" s="665"/>
      <c r="P900" s="666"/>
      <c r="Q900" s="260"/>
      <c r="R900" s="260"/>
      <c r="S900" s="666"/>
      <c r="T900" s="78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79"/>
      <c r="AI900" s="81"/>
      <c r="AJ900" s="80"/>
      <c r="AK900" s="80"/>
      <c r="AL900" s="80"/>
      <c r="AM900" s="80"/>
      <c r="AN900" s="80"/>
      <c r="AO900" s="80"/>
      <c r="AP900" s="80"/>
      <c r="AQ900" s="76"/>
      <c r="AR900" s="76"/>
      <c r="AV900" s="76"/>
      <c r="AW900" s="78"/>
      <c r="AX900" s="80"/>
      <c r="AY900" s="77"/>
      <c r="AZ900" s="77"/>
      <c r="BA900" s="77"/>
      <c r="BB900" s="77"/>
      <c r="BC900" s="77"/>
      <c r="BD900" s="77"/>
      <c r="BE900" s="77"/>
      <c r="BF900" s="77"/>
      <c r="BG900" s="77"/>
      <c r="BH900" s="77"/>
      <c r="BI900" s="77"/>
      <c r="BJ900" s="77"/>
    </row>
    <row r="901" spans="1:62" ht="14.25" customHeight="1" x14ac:dyDescent="0.45">
      <c r="A901" s="76"/>
      <c r="D901" s="80"/>
      <c r="E901" s="76"/>
      <c r="F901" s="82"/>
      <c r="G901" s="82"/>
      <c r="H901" s="78"/>
      <c r="K901" s="78"/>
      <c r="L901" s="665"/>
      <c r="M901" s="665"/>
      <c r="N901" s="665"/>
      <c r="O901" s="665"/>
      <c r="P901" s="666"/>
      <c r="Q901" s="260"/>
      <c r="R901" s="260"/>
      <c r="S901" s="666"/>
      <c r="T901" s="78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79"/>
      <c r="AI901" s="81"/>
      <c r="AJ901" s="80"/>
      <c r="AK901" s="80"/>
      <c r="AL901" s="80"/>
      <c r="AM901" s="80"/>
      <c r="AN901" s="80"/>
      <c r="AO901" s="80"/>
      <c r="AP901" s="80"/>
      <c r="AQ901" s="76"/>
      <c r="AR901" s="76"/>
      <c r="AV901" s="76"/>
      <c r="AW901" s="78"/>
      <c r="AX901" s="80"/>
      <c r="AY901" s="77"/>
      <c r="AZ901" s="77"/>
      <c r="BA901" s="77"/>
      <c r="BB901" s="77"/>
      <c r="BC901" s="77"/>
      <c r="BD901" s="77"/>
      <c r="BE901" s="77"/>
      <c r="BF901" s="77"/>
      <c r="BG901" s="77"/>
      <c r="BH901" s="77"/>
      <c r="BI901" s="77"/>
      <c r="BJ901" s="77"/>
    </row>
    <row r="902" spans="1:62" ht="14.25" customHeight="1" x14ac:dyDescent="0.45">
      <c r="A902" s="76"/>
      <c r="D902" s="80"/>
      <c r="E902" s="76"/>
      <c r="F902" s="82"/>
      <c r="G902" s="82"/>
      <c r="H902" s="78"/>
      <c r="K902" s="78"/>
      <c r="L902" s="665"/>
      <c r="M902" s="665"/>
      <c r="N902" s="665"/>
      <c r="O902" s="665"/>
      <c r="P902" s="666"/>
      <c r="Q902" s="260"/>
      <c r="R902" s="260"/>
      <c r="S902" s="666"/>
      <c r="T902" s="78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79"/>
      <c r="AI902" s="81"/>
      <c r="AJ902" s="80"/>
      <c r="AK902" s="80"/>
      <c r="AL902" s="80"/>
      <c r="AM902" s="80"/>
      <c r="AN902" s="80"/>
      <c r="AO902" s="80"/>
      <c r="AP902" s="80"/>
      <c r="AQ902" s="76"/>
      <c r="AR902" s="76"/>
      <c r="AV902" s="76"/>
      <c r="AW902" s="78"/>
      <c r="AX902" s="80"/>
      <c r="AY902" s="77"/>
      <c r="AZ902" s="77"/>
      <c r="BA902" s="77"/>
      <c r="BB902" s="77"/>
      <c r="BC902" s="77"/>
      <c r="BD902" s="77"/>
      <c r="BE902" s="77"/>
      <c r="BF902" s="77"/>
      <c r="BG902" s="77"/>
      <c r="BH902" s="77"/>
      <c r="BI902" s="77"/>
      <c r="BJ902" s="77"/>
    </row>
    <row r="903" spans="1:62" ht="14.25" customHeight="1" x14ac:dyDescent="0.45">
      <c r="A903" s="76"/>
      <c r="D903" s="80"/>
      <c r="E903" s="76"/>
      <c r="F903" s="82"/>
      <c r="G903" s="82"/>
      <c r="H903" s="78"/>
      <c r="K903" s="78"/>
      <c r="L903" s="665"/>
      <c r="M903" s="665"/>
      <c r="N903" s="665"/>
      <c r="O903" s="665"/>
      <c r="P903" s="666"/>
      <c r="Q903" s="260"/>
      <c r="R903" s="260"/>
      <c r="S903" s="666"/>
      <c r="T903" s="78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79"/>
      <c r="AI903" s="81"/>
      <c r="AJ903" s="80"/>
      <c r="AK903" s="80"/>
      <c r="AL903" s="80"/>
      <c r="AM903" s="80"/>
      <c r="AN903" s="80"/>
      <c r="AO903" s="80"/>
      <c r="AP903" s="80"/>
      <c r="AQ903" s="76"/>
      <c r="AR903" s="76"/>
      <c r="AV903" s="76"/>
      <c r="AW903" s="78"/>
      <c r="AX903" s="80"/>
      <c r="AY903" s="77"/>
      <c r="AZ903" s="77"/>
      <c r="BA903" s="77"/>
      <c r="BB903" s="77"/>
      <c r="BC903" s="77"/>
      <c r="BD903" s="77"/>
      <c r="BE903" s="77"/>
      <c r="BF903" s="77"/>
      <c r="BG903" s="77"/>
      <c r="BH903" s="77"/>
      <c r="BI903" s="77"/>
      <c r="BJ903" s="77"/>
    </row>
    <row r="904" spans="1:62" ht="14.25" customHeight="1" x14ac:dyDescent="0.45">
      <c r="A904" s="76"/>
      <c r="D904" s="80"/>
      <c r="E904" s="76"/>
      <c r="F904" s="82"/>
      <c r="G904" s="82"/>
      <c r="H904" s="78"/>
      <c r="K904" s="78"/>
      <c r="L904" s="665"/>
      <c r="M904" s="665"/>
      <c r="N904" s="665"/>
      <c r="O904" s="665"/>
      <c r="P904" s="666"/>
      <c r="Q904" s="260"/>
      <c r="R904" s="260"/>
      <c r="S904" s="666"/>
      <c r="T904" s="78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79"/>
      <c r="AI904" s="81"/>
      <c r="AJ904" s="80"/>
      <c r="AK904" s="80"/>
      <c r="AL904" s="80"/>
      <c r="AM904" s="80"/>
      <c r="AN904" s="80"/>
      <c r="AO904" s="80"/>
      <c r="AP904" s="80"/>
      <c r="AQ904" s="76"/>
      <c r="AR904" s="76"/>
      <c r="AV904" s="76"/>
      <c r="AW904" s="78"/>
      <c r="AX904" s="80"/>
      <c r="AY904" s="77"/>
      <c r="AZ904" s="77"/>
      <c r="BA904" s="77"/>
      <c r="BB904" s="77"/>
      <c r="BC904" s="77"/>
      <c r="BD904" s="77"/>
      <c r="BE904" s="77"/>
      <c r="BF904" s="77"/>
      <c r="BG904" s="77"/>
      <c r="BH904" s="77"/>
      <c r="BI904" s="77"/>
      <c r="BJ904" s="77"/>
    </row>
    <row r="905" spans="1:62" ht="14.25" customHeight="1" x14ac:dyDescent="0.45">
      <c r="A905" s="76"/>
      <c r="D905" s="80"/>
      <c r="E905" s="76"/>
      <c r="F905" s="82"/>
      <c r="G905" s="82"/>
      <c r="H905" s="78"/>
      <c r="K905" s="78"/>
      <c r="L905" s="665"/>
      <c r="M905" s="665"/>
      <c r="N905" s="665"/>
      <c r="O905" s="665"/>
      <c r="P905" s="666"/>
      <c r="Q905" s="260"/>
      <c r="R905" s="260"/>
      <c r="S905" s="666"/>
      <c r="T905" s="78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79"/>
      <c r="AI905" s="81"/>
      <c r="AJ905" s="80"/>
      <c r="AK905" s="80"/>
      <c r="AL905" s="80"/>
      <c r="AM905" s="80"/>
      <c r="AN905" s="80"/>
      <c r="AO905" s="80"/>
      <c r="AP905" s="80"/>
      <c r="AQ905" s="76"/>
      <c r="AR905" s="76"/>
      <c r="AV905" s="76"/>
      <c r="AW905" s="78"/>
      <c r="AX905" s="80"/>
      <c r="AY905" s="77"/>
      <c r="AZ905" s="77"/>
      <c r="BA905" s="77"/>
      <c r="BB905" s="77"/>
      <c r="BC905" s="77"/>
      <c r="BD905" s="77"/>
      <c r="BE905" s="77"/>
      <c r="BF905" s="77"/>
      <c r="BG905" s="77"/>
      <c r="BH905" s="77"/>
      <c r="BI905" s="77"/>
      <c r="BJ905" s="77"/>
    </row>
    <row r="906" spans="1:62" ht="14.25" customHeight="1" x14ac:dyDescent="0.45">
      <c r="A906" s="76"/>
      <c r="D906" s="80"/>
      <c r="E906" s="76"/>
      <c r="F906" s="82"/>
      <c r="G906" s="82"/>
      <c r="H906" s="78"/>
      <c r="K906" s="78"/>
      <c r="L906" s="665"/>
      <c r="M906" s="665"/>
      <c r="N906" s="665"/>
      <c r="O906" s="665"/>
      <c r="P906" s="666"/>
      <c r="Q906" s="260"/>
      <c r="R906" s="260"/>
      <c r="S906" s="666"/>
      <c r="T906" s="78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79"/>
      <c r="AI906" s="81"/>
      <c r="AJ906" s="80"/>
      <c r="AK906" s="80"/>
      <c r="AL906" s="80"/>
      <c r="AM906" s="80"/>
      <c r="AN906" s="80"/>
      <c r="AO906" s="80"/>
      <c r="AP906" s="80"/>
      <c r="AQ906" s="76"/>
      <c r="AR906" s="76"/>
      <c r="AV906" s="76"/>
      <c r="AW906" s="78"/>
      <c r="AX906" s="80"/>
      <c r="AY906" s="77"/>
      <c r="AZ906" s="77"/>
      <c r="BA906" s="77"/>
      <c r="BB906" s="77"/>
      <c r="BC906" s="77"/>
      <c r="BD906" s="77"/>
      <c r="BE906" s="77"/>
      <c r="BF906" s="77"/>
      <c r="BG906" s="77"/>
      <c r="BH906" s="77"/>
      <c r="BI906" s="77"/>
      <c r="BJ906" s="77"/>
    </row>
    <row r="907" spans="1:62" ht="14.25" customHeight="1" x14ac:dyDescent="0.45">
      <c r="A907" s="76"/>
      <c r="D907" s="80"/>
      <c r="E907" s="76"/>
      <c r="F907" s="82"/>
      <c r="G907" s="82"/>
      <c r="H907" s="78"/>
      <c r="K907" s="78"/>
      <c r="L907" s="665"/>
      <c r="M907" s="665"/>
      <c r="N907" s="665"/>
      <c r="O907" s="665"/>
      <c r="P907" s="666"/>
      <c r="Q907" s="260"/>
      <c r="R907" s="260"/>
      <c r="S907" s="666"/>
      <c r="T907" s="78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79"/>
      <c r="AI907" s="81"/>
      <c r="AJ907" s="80"/>
      <c r="AK907" s="80"/>
      <c r="AL907" s="80"/>
      <c r="AM907" s="80"/>
      <c r="AN907" s="80"/>
      <c r="AO907" s="80"/>
      <c r="AP907" s="80"/>
      <c r="AQ907" s="76"/>
      <c r="AR907" s="76"/>
      <c r="AV907" s="76"/>
      <c r="AW907" s="78"/>
      <c r="AX907" s="80"/>
      <c r="AY907" s="77"/>
      <c r="AZ907" s="77"/>
      <c r="BA907" s="77"/>
      <c r="BB907" s="77"/>
      <c r="BC907" s="77"/>
      <c r="BD907" s="77"/>
      <c r="BE907" s="77"/>
      <c r="BF907" s="77"/>
      <c r="BG907" s="77"/>
      <c r="BH907" s="77"/>
      <c r="BI907" s="77"/>
      <c r="BJ907" s="77"/>
    </row>
    <row r="908" spans="1:62" ht="14.25" customHeight="1" x14ac:dyDescent="0.45">
      <c r="A908" s="76"/>
      <c r="D908" s="80"/>
      <c r="E908" s="76"/>
      <c r="F908" s="82"/>
      <c r="G908" s="82"/>
      <c r="H908" s="78"/>
      <c r="K908" s="78"/>
      <c r="L908" s="665"/>
      <c r="M908" s="665"/>
      <c r="N908" s="665"/>
      <c r="O908" s="665"/>
      <c r="P908" s="666"/>
      <c r="Q908" s="260"/>
      <c r="R908" s="260"/>
      <c r="S908" s="666"/>
      <c r="T908" s="78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79"/>
      <c r="AI908" s="81"/>
      <c r="AJ908" s="80"/>
      <c r="AK908" s="80"/>
      <c r="AL908" s="80"/>
      <c r="AM908" s="80"/>
      <c r="AN908" s="80"/>
      <c r="AO908" s="80"/>
      <c r="AP908" s="80"/>
      <c r="AQ908" s="76"/>
      <c r="AR908" s="76"/>
      <c r="AV908" s="76"/>
      <c r="AW908" s="78"/>
      <c r="AX908" s="80"/>
      <c r="AY908" s="77"/>
      <c r="AZ908" s="77"/>
      <c r="BA908" s="77"/>
      <c r="BB908" s="77"/>
      <c r="BC908" s="77"/>
      <c r="BD908" s="77"/>
      <c r="BE908" s="77"/>
      <c r="BF908" s="77"/>
      <c r="BG908" s="77"/>
      <c r="BH908" s="77"/>
      <c r="BI908" s="77"/>
      <c r="BJ908" s="77"/>
    </row>
    <row r="909" spans="1:62" ht="14.25" customHeight="1" x14ac:dyDescent="0.45">
      <c r="A909" s="76"/>
      <c r="D909" s="80"/>
      <c r="E909" s="76"/>
      <c r="F909" s="82"/>
      <c r="G909" s="82"/>
      <c r="H909" s="78"/>
      <c r="K909" s="78"/>
      <c r="L909" s="665"/>
      <c r="M909" s="665"/>
      <c r="N909" s="665"/>
      <c r="O909" s="665"/>
      <c r="P909" s="666"/>
      <c r="Q909" s="260"/>
      <c r="R909" s="260"/>
      <c r="S909" s="666"/>
      <c r="T909" s="78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79"/>
      <c r="AI909" s="81"/>
      <c r="AJ909" s="80"/>
      <c r="AK909" s="80"/>
      <c r="AL909" s="80"/>
      <c r="AM909" s="80"/>
      <c r="AN909" s="80"/>
      <c r="AO909" s="80"/>
      <c r="AP909" s="80"/>
      <c r="AQ909" s="76"/>
      <c r="AR909" s="76"/>
      <c r="AV909" s="76"/>
      <c r="AW909" s="78"/>
      <c r="AX909" s="80"/>
      <c r="AY909" s="77"/>
      <c r="AZ909" s="77"/>
      <c r="BA909" s="77"/>
      <c r="BB909" s="77"/>
      <c r="BC909" s="77"/>
      <c r="BD909" s="77"/>
      <c r="BE909" s="77"/>
      <c r="BF909" s="77"/>
      <c r="BG909" s="77"/>
      <c r="BH909" s="77"/>
      <c r="BI909" s="77"/>
      <c r="BJ909" s="77"/>
    </row>
    <row r="910" spans="1:62" ht="14.25" customHeight="1" x14ac:dyDescent="0.45">
      <c r="A910" s="76"/>
      <c r="D910" s="80"/>
      <c r="E910" s="76"/>
      <c r="F910" s="82"/>
      <c r="G910" s="82"/>
      <c r="H910" s="78"/>
      <c r="K910" s="78"/>
      <c r="L910" s="665"/>
      <c r="M910" s="665"/>
      <c r="N910" s="665"/>
      <c r="O910" s="665"/>
      <c r="P910" s="666"/>
      <c r="Q910" s="260"/>
      <c r="R910" s="260"/>
      <c r="S910" s="666"/>
      <c r="T910" s="78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79"/>
      <c r="AI910" s="81"/>
      <c r="AJ910" s="80"/>
      <c r="AK910" s="80"/>
      <c r="AL910" s="80"/>
      <c r="AM910" s="80"/>
      <c r="AN910" s="80"/>
      <c r="AO910" s="80"/>
      <c r="AP910" s="80"/>
      <c r="AQ910" s="76"/>
      <c r="AR910" s="76"/>
      <c r="AV910" s="76"/>
      <c r="AW910" s="78"/>
      <c r="AX910" s="80"/>
      <c r="AY910" s="77"/>
      <c r="AZ910" s="77"/>
      <c r="BA910" s="77"/>
      <c r="BB910" s="77"/>
      <c r="BC910" s="77"/>
      <c r="BD910" s="77"/>
      <c r="BE910" s="77"/>
      <c r="BF910" s="77"/>
      <c r="BG910" s="77"/>
      <c r="BH910" s="77"/>
      <c r="BI910" s="77"/>
      <c r="BJ910" s="77"/>
    </row>
    <row r="911" spans="1:62" ht="14.25" customHeight="1" x14ac:dyDescent="0.45">
      <c r="A911" s="76"/>
      <c r="D911" s="80"/>
      <c r="E911" s="76"/>
      <c r="F911" s="82"/>
      <c r="G911" s="82"/>
      <c r="H911" s="78"/>
      <c r="K911" s="78"/>
      <c r="L911" s="665"/>
      <c r="M911" s="665"/>
      <c r="N911" s="665"/>
      <c r="O911" s="665"/>
      <c r="P911" s="666"/>
      <c r="Q911" s="260"/>
      <c r="R911" s="260"/>
      <c r="S911" s="666"/>
      <c r="T911" s="78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79"/>
      <c r="AI911" s="81"/>
      <c r="AJ911" s="80"/>
      <c r="AK911" s="80"/>
      <c r="AL911" s="80"/>
      <c r="AM911" s="80"/>
      <c r="AN911" s="80"/>
      <c r="AO911" s="80"/>
      <c r="AP911" s="80"/>
      <c r="AQ911" s="76"/>
      <c r="AR911" s="76"/>
      <c r="AV911" s="76"/>
      <c r="AW911" s="78"/>
      <c r="AX911" s="80"/>
      <c r="AY911" s="77"/>
      <c r="AZ911" s="77"/>
      <c r="BA911" s="77"/>
      <c r="BB911" s="77"/>
      <c r="BC911" s="77"/>
      <c r="BD911" s="77"/>
      <c r="BE911" s="77"/>
      <c r="BF911" s="77"/>
      <c r="BG911" s="77"/>
      <c r="BH911" s="77"/>
      <c r="BI911" s="77"/>
      <c r="BJ911" s="77"/>
    </row>
    <row r="912" spans="1:62" ht="14.25" customHeight="1" x14ac:dyDescent="0.45">
      <c r="A912" s="76"/>
      <c r="D912" s="80"/>
      <c r="E912" s="76"/>
      <c r="F912" s="82"/>
      <c r="G912" s="82"/>
      <c r="H912" s="78"/>
      <c r="K912" s="78"/>
      <c r="L912" s="665"/>
      <c r="M912" s="665"/>
      <c r="N912" s="665"/>
      <c r="O912" s="665"/>
      <c r="P912" s="666"/>
      <c r="Q912" s="260"/>
      <c r="R912" s="260"/>
      <c r="S912" s="666"/>
      <c r="T912" s="78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79"/>
      <c r="AI912" s="81"/>
      <c r="AJ912" s="80"/>
      <c r="AK912" s="80"/>
      <c r="AL912" s="80"/>
      <c r="AM912" s="80"/>
      <c r="AN912" s="80"/>
      <c r="AO912" s="80"/>
      <c r="AP912" s="80"/>
      <c r="AQ912" s="76"/>
      <c r="AR912" s="76"/>
      <c r="AV912" s="76"/>
      <c r="AW912" s="78"/>
      <c r="AX912" s="80"/>
      <c r="AY912" s="77"/>
      <c r="AZ912" s="77"/>
      <c r="BA912" s="77"/>
      <c r="BB912" s="77"/>
      <c r="BC912" s="77"/>
      <c r="BD912" s="77"/>
      <c r="BE912" s="77"/>
      <c r="BF912" s="77"/>
      <c r="BG912" s="77"/>
      <c r="BH912" s="77"/>
      <c r="BI912" s="77"/>
      <c r="BJ912" s="77"/>
    </row>
    <row r="913" spans="1:62" ht="14.25" customHeight="1" x14ac:dyDescent="0.45">
      <c r="A913" s="76"/>
      <c r="D913" s="80"/>
      <c r="E913" s="76"/>
      <c r="F913" s="82"/>
      <c r="G913" s="82"/>
      <c r="H913" s="78"/>
      <c r="K913" s="78"/>
      <c r="L913" s="665"/>
      <c r="M913" s="665"/>
      <c r="N913" s="665"/>
      <c r="O913" s="665"/>
      <c r="P913" s="666"/>
      <c r="Q913" s="260"/>
      <c r="R913" s="260"/>
      <c r="S913" s="666"/>
      <c r="T913" s="78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79"/>
      <c r="AI913" s="81"/>
      <c r="AJ913" s="80"/>
      <c r="AK913" s="80"/>
      <c r="AL913" s="80"/>
      <c r="AM913" s="80"/>
      <c r="AN913" s="80"/>
      <c r="AO913" s="80"/>
      <c r="AP913" s="80"/>
      <c r="AQ913" s="76"/>
      <c r="AR913" s="76"/>
      <c r="AV913" s="76"/>
      <c r="AW913" s="78"/>
      <c r="AX913" s="80"/>
      <c r="AY913" s="77"/>
      <c r="AZ913" s="77"/>
      <c r="BA913" s="77"/>
      <c r="BB913" s="77"/>
      <c r="BC913" s="77"/>
      <c r="BD913" s="77"/>
      <c r="BE913" s="77"/>
      <c r="BF913" s="77"/>
      <c r="BG913" s="77"/>
      <c r="BH913" s="77"/>
      <c r="BI913" s="77"/>
      <c r="BJ913" s="77"/>
    </row>
    <row r="914" spans="1:62" ht="14.25" customHeight="1" x14ac:dyDescent="0.45">
      <c r="A914" s="76"/>
      <c r="D914" s="80"/>
      <c r="E914" s="76"/>
      <c r="F914" s="82"/>
      <c r="G914" s="82"/>
      <c r="H914" s="78"/>
      <c r="K914" s="78"/>
      <c r="L914" s="665"/>
      <c r="M914" s="665"/>
      <c r="N914" s="665"/>
      <c r="O914" s="665"/>
      <c r="P914" s="666"/>
      <c r="Q914" s="260"/>
      <c r="R914" s="260"/>
      <c r="S914" s="666"/>
      <c r="T914" s="78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79"/>
      <c r="AI914" s="81"/>
      <c r="AJ914" s="80"/>
      <c r="AK914" s="80"/>
      <c r="AL914" s="80"/>
      <c r="AM914" s="80"/>
      <c r="AN914" s="80"/>
      <c r="AO914" s="80"/>
      <c r="AP914" s="80"/>
      <c r="AQ914" s="76"/>
      <c r="AR914" s="76"/>
      <c r="AV914" s="76"/>
      <c r="AW914" s="78"/>
      <c r="AX914" s="80"/>
      <c r="AY914" s="77"/>
      <c r="AZ914" s="77"/>
      <c r="BA914" s="77"/>
      <c r="BB914" s="77"/>
      <c r="BC914" s="77"/>
      <c r="BD914" s="77"/>
      <c r="BE914" s="77"/>
      <c r="BF914" s="77"/>
      <c r="BG914" s="77"/>
      <c r="BH914" s="77"/>
      <c r="BI914" s="77"/>
      <c r="BJ914" s="77"/>
    </row>
    <row r="915" spans="1:62" ht="14.25" customHeight="1" x14ac:dyDescent="0.45">
      <c r="A915" s="76"/>
      <c r="D915" s="80"/>
      <c r="E915" s="76"/>
      <c r="F915" s="82"/>
      <c r="G915" s="82"/>
      <c r="H915" s="78"/>
      <c r="K915" s="78"/>
      <c r="L915" s="665"/>
      <c r="M915" s="665"/>
      <c r="N915" s="665"/>
      <c r="O915" s="665"/>
      <c r="P915" s="666"/>
      <c r="Q915" s="260"/>
      <c r="R915" s="260"/>
      <c r="S915" s="666"/>
      <c r="T915" s="78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79"/>
      <c r="AI915" s="81"/>
      <c r="AJ915" s="80"/>
      <c r="AK915" s="80"/>
      <c r="AL915" s="80"/>
      <c r="AM915" s="80"/>
      <c r="AN915" s="80"/>
      <c r="AO915" s="80"/>
      <c r="AP915" s="80"/>
      <c r="AQ915" s="76"/>
      <c r="AR915" s="76"/>
      <c r="AV915" s="76"/>
      <c r="AW915" s="78"/>
      <c r="AX915" s="80"/>
      <c r="AY915" s="77"/>
      <c r="AZ915" s="77"/>
      <c r="BA915" s="77"/>
      <c r="BB915" s="77"/>
      <c r="BC915" s="77"/>
      <c r="BD915" s="77"/>
      <c r="BE915" s="77"/>
      <c r="BF915" s="77"/>
      <c r="BG915" s="77"/>
      <c r="BH915" s="77"/>
      <c r="BI915" s="77"/>
      <c r="BJ915" s="77"/>
    </row>
    <row r="916" spans="1:62" ht="14.25" customHeight="1" x14ac:dyDescent="0.45">
      <c r="A916" s="76"/>
      <c r="D916" s="80"/>
      <c r="E916" s="76"/>
      <c r="F916" s="82"/>
      <c r="G916" s="82"/>
      <c r="H916" s="78"/>
      <c r="K916" s="78"/>
      <c r="L916" s="665"/>
      <c r="M916" s="665"/>
      <c r="N916" s="665"/>
      <c r="O916" s="665"/>
      <c r="P916" s="666"/>
      <c r="Q916" s="260"/>
      <c r="R916" s="260"/>
      <c r="S916" s="666"/>
      <c r="T916" s="78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79"/>
      <c r="AI916" s="81"/>
      <c r="AJ916" s="80"/>
      <c r="AK916" s="80"/>
      <c r="AL916" s="80"/>
      <c r="AM916" s="80"/>
      <c r="AN916" s="80"/>
      <c r="AO916" s="80"/>
      <c r="AP916" s="80"/>
      <c r="AQ916" s="76"/>
      <c r="AR916" s="76"/>
      <c r="AV916" s="76"/>
      <c r="AW916" s="78"/>
      <c r="AX916" s="80"/>
      <c r="AY916" s="77"/>
      <c r="AZ916" s="77"/>
      <c r="BA916" s="77"/>
      <c r="BB916" s="77"/>
      <c r="BC916" s="77"/>
      <c r="BD916" s="77"/>
      <c r="BE916" s="77"/>
      <c r="BF916" s="77"/>
      <c r="BG916" s="77"/>
      <c r="BH916" s="77"/>
      <c r="BI916" s="77"/>
      <c r="BJ916" s="77"/>
    </row>
    <row r="917" spans="1:62" ht="14.25" customHeight="1" x14ac:dyDescent="0.45">
      <c r="A917" s="76"/>
      <c r="D917" s="80"/>
      <c r="E917" s="76"/>
      <c r="F917" s="82"/>
      <c r="G917" s="82"/>
      <c r="H917" s="78"/>
      <c r="K917" s="78"/>
      <c r="L917" s="665"/>
      <c r="M917" s="665"/>
      <c r="N917" s="665"/>
      <c r="O917" s="665"/>
      <c r="P917" s="666"/>
      <c r="Q917" s="260"/>
      <c r="R917" s="260"/>
      <c r="S917" s="666"/>
      <c r="T917" s="78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79"/>
      <c r="AI917" s="81"/>
      <c r="AJ917" s="80"/>
      <c r="AK917" s="80"/>
      <c r="AL917" s="80"/>
      <c r="AM917" s="80"/>
      <c r="AN917" s="80"/>
      <c r="AO917" s="80"/>
      <c r="AP917" s="80"/>
      <c r="AQ917" s="76"/>
      <c r="AR917" s="76"/>
      <c r="AV917" s="76"/>
      <c r="AW917" s="78"/>
      <c r="AX917" s="80"/>
      <c r="AY917" s="77"/>
      <c r="AZ917" s="77"/>
      <c r="BA917" s="77"/>
      <c r="BB917" s="77"/>
      <c r="BC917" s="77"/>
      <c r="BD917" s="77"/>
      <c r="BE917" s="77"/>
      <c r="BF917" s="77"/>
      <c r="BG917" s="77"/>
      <c r="BH917" s="77"/>
      <c r="BI917" s="77"/>
      <c r="BJ917" s="77"/>
    </row>
    <row r="918" spans="1:62" ht="14.25" customHeight="1" x14ac:dyDescent="0.45">
      <c r="A918" s="76"/>
      <c r="D918" s="80"/>
      <c r="E918" s="76"/>
      <c r="F918" s="82"/>
      <c r="G918" s="82"/>
      <c r="H918" s="78"/>
      <c r="K918" s="78"/>
      <c r="L918" s="665"/>
      <c r="M918" s="665"/>
      <c r="N918" s="665"/>
      <c r="O918" s="665"/>
      <c r="P918" s="666"/>
      <c r="Q918" s="260"/>
      <c r="R918" s="260"/>
      <c r="S918" s="666"/>
      <c r="T918" s="78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79"/>
      <c r="AI918" s="81"/>
      <c r="AJ918" s="80"/>
      <c r="AK918" s="80"/>
      <c r="AL918" s="80"/>
      <c r="AM918" s="80"/>
      <c r="AN918" s="80"/>
      <c r="AO918" s="80"/>
      <c r="AP918" s="80"/>
      <c r="AQ918" s="76"/>
      <c r="AR918" s="76"/>
      <c r="AV918" s="76"/>
      <c r="AW918" s="78"/>
      <c r="AX918" s="80"/>
      <c r="AY918" s="77"/>
      <c r="AZ918" s="77"/>
      <c r="BA918" s="77"/>
      <c r="BB918" s="77"/>
      <c r="BC918" s="77"/>
      <c r="BD918" s="77"/>
      <c r="BE918" s="77"/>
      <c r="BF918" s="77"/>
      <c r="BG918" s="77"/>
      <c r="BH918" s="77"/>
      <c r="BI918" s="77"/>
      <c r="BJ918" s="77"/>
    </row>
    <row r="919" spans="1:62" ht="14.25" customHeight="1" x14ac:dyDescent="0.45">
      <c r="A919" s="76"/>
      <c r="D919" s="80"/>
      <c r="E919" s="76"/>
      <c r="F919" s="82"/>
      <c r="G919" s="82"/>
      <c r="H919" s="78"/>
      <c r="K919" s="78"/>
      <c r="L919" s="665"/>
      <c r="M919" s="665"/>
      <c r="N919" s="665"/>
      <c r="O919" s="665"/>
      <c r="P919" s="666"/>
      <c r="Q919" s="260"/>
      <c r="R919" s="260"/>
      <c r="S919" s="666"/>
      <c r="T919" s="78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79"/>
      <c r="AI919" s="81"/>
      <c r="AJ919" s="80"/>
      <c r="AK919" s="80"/>
      <c r="AL919" s="80"/>
      <c r="AM919" s="80"/>
      <c r="AN919" s="80"/>
      <c r="AO919" s="80"/>
      <c r="AP919" s="80"/>
      <c r="AQ919" s="76"/>
      <c r="AR919" s="76"/>
      <c r="AV919" s="76"/>
      <c r="AW919" s="78"/>
      <c r="AX919" s="80"/>
      <c r="AY919" s="77"/>
      <c r="AZ919" s="77"/>
      <c r="BA919" s="77"/>
      <c r="BB919" s="77"/>
      <c r="BC919" s="77"/>
      <c r="BD919" s="77"/>
      <c r="BE919" s="77"/>
      <c r="BF919" s="77"/>
      <c r="BG919" s="77"/>
      <c r="BH919" s="77"/>
      <c r="BI919" s="77"/>
      <c r="BJ919" s="77"/>
    </row>
    <row r="920" spans="1:62" ht="14.25" customHeight="1" x14ac:dyDescent="0.45">
      <c r="A920" s="76"/>
      <c r="D920" s="80"/>
      <c r="E920" s="76"/>
      <c r="F920" s="82"/>
      <c r="G920" s="82"/>
      <c r="H920" s="78"/>
      <c r="K920" s="78"/>
      <c r="L920" s="665"/>
      <c r="M920" s="665"/>
      <c r="N920" s="665"/>
      <c r="O920" s="665"/>
      <c r="P920" s="666"/>
      <c r="Q920" s="260"/>
      <c r="R920" s="260"/>
      <c r="S920" s="666"/>
      <c r="T920" s="78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79"/>
      <c r="AI920" s="81"/>
      <c r="AJ920" s="80"/>
      <c r="AK920" s="80"/>
      <c r="AL920" s="80"/>
      <c r="AM920" s="80"/>
      <c r="AN920" s="80"/>
      <c r="AO920" s="80"/>
      <c r="AP920" s="80"/>
      <c r="AQ920" s="76"/>
      <c r="AR920" s="76"/>
      <c r="AV920" s="76"/>
      <c r="AW920" s="78"/>
      <c r="AX920" s="80"/>
      <c r="AY920" s="77"/>
      <c r="AZ920" s="77"/>
      <c r="BA920" s="77"/>
      <c r="BB920" s="77"/>
      <c r="BC920" s="77"/>
      <c r="BD920" s="77"/>
      <c r="BE920" s="77"/>
      <c r="BF920" s="77"/>
      <c r="BG920" s="77"/>
      <c r="BH920" s="77"/>
      <c r="BI920" s="77"/>
      <c r="BJ920" s="77"/>
    </row>
    <row r="921" spans="1:62" ht="14.25" customHeight="1" x14ac:dyDescent="0.45">
      <c r="A921" s="76"/>
      <c r="D921" s="80"/>
      <c r="E921" s="76"/>
      <c r="F921" s="82"/>
      <c r="G921" s="82"/>
      <c r="H921" s="78"/>
      <c r="K921" s="78"/>
      <c r="L921" s="665"/>
      <c r="M921" s="665"/>
      <c r="N921" s="665"/>
      <c r="O921" s="665"/>
      <c r="P921" s="666"/>
      <c r="Q921" s="260"/>
      <c r="R921" s="260"/>
      <c r="S921" s="666"/>
      <c r="T921" s="78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79"/>
      <c r="AI921" s="81"/>
      <c r="AJ921" s="80"/>
      <c r="AK921" s="80"/>
      <c r="AL921" s="80"/>
      <c r="AM921" s="80"/>
      <c r="AN921" s="80"/>
      <c r="AO921" s="80"/>
      <c r="AP921" s="80"/>
      <c r="AQ921" s="76"/>
      <c r="AR921" s="76"/>
      <c r="AV921" s="76"/>
      <c r="AW921" s="78"/>
      <c r="AX921" s="80"/>
      <c r="AY921" s="77"/>
      <c r="AZ921" s="77"/>
      <c r="BA921" s="77"/>
      <c r="BB921" s="77"/>
      <c r="BC921" s="77"/>
      <c r="BD921" s="77"/>
      <c r="BE921" s="77"/>
      <c r="BF921" s="77"/>
      <c r="BG921" s="77"/>
      <c r="BH921" s="77"/>
      <c r="BI921" s="77"/>
      <c r="BJ921" s="77"/>
    </row>
    <row r="922" spans="1:62" ht="14.25" customHeight="1" x14ac:dyDescent="0.45">
      <c r="A922" s="76"/>
      <c r="D922" s="80"/>
      <c r="E922" s="76"/>
      <c r="F922" s="82"/>
      <c r="G922" s="82"/>
      <c r="H922" s="78"/>
      <c r="K922" s="78"/>
      <c r="L922" s="665"/>
      <c r="M922" s="665"/>
      <c r="N922" s="665"/>
      <c r="O922" s="665"/>
      <c r="P922" s="666"/>
      <c r="Q922" s="260"/>
      <c r="R922" s="260"/>
      <c r="S922" s="666"/>
      <c r="T922" s="78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79"/>
      <c r="AI922" s="81"/>
      <c r="AJ922" s="80"/>
      <c r="AK922" s="80"/>
      <c r="AL922" s="80"/>
      <c r="AM922" s="80"/>
      <c r="AN922" s="80"/>
      <c r="AO922" s="80"/>
      <c r="AP922" s="80"/>
      <c r="AQ922" s="76"/>
      <c r="AR922" s="76"/>
      <c r="AV922" s="76"/>
      <c r="AW922" s="78"/>
      <c r="AX922" s="80"/>
      <c r="AY922" s="77"/>
      <c r="AZ922" s="77"/>
      <c r="BA922" s="77"/>
      <c r="BB922" s="77"/>
      <c r="BC922" s="77"/>
      <c r="BD922" s="77"/>
      <c r="BE922" s="77"/>
      <c r="BF922" s="77"/>
      <c r="BG922" s="77"/>
      <c r="BH922" s="77"/>
      <c r="BI922" s="77"/>
      <c r="BJ922" s="77"/>
    </row>
    <row r="923" spans="1:62" ht="14.25" customHeight="1" x14ac:dyDescent="0.45">
      <c r="A923" s="76"/>
      <c r="D923" s="80"/>
      <c r="E923" s="76"/>
      <c r="F923" s="82"/>
      <c r="G923" s="82"/>
      <c r="H923" s="78"/>
      <c r="K923" s="78"/>
      <c r="L923" s="665"/>
      <c r="M923" s="665"/>
      <c r="N923" s="665"/>
      <c r="O923" s="665"/>
      <c r="P923" s="666"/>
      <c r="Q923" s="260"/>
      <c r="R923" s="260"/>
      <c r="S923" s="666"/>
      <c r="T923" s="78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79"/>
      <c r="AI923" s="81"/>
      <c r="AJ923" s="80"/>
      <c r="AK923" s="80"/>
      <c r="AL923" s="80"/>
      <c r="AM923" s="80"/>
      <c r="AN923" s="80"/>
      <c r="AO923" s="80"/>
      <c r="AP923" s="80"/>
      <c r="AQ923" s="76"/>
      <c r="AR923" s="76"/>
      <c r="AV923" s="76"/>
      <c r="AW923" s="78"/>
      <c r="AX923" s="80"/>
      <c r="AY923" s="77"/>
      <c r="AZ923" s="77"/>
      <c r="BA923" s="77"/>
      <c r="BB923" s="77"/>
      <c r="BC923" s="77"/>
      <c r="BD923" s="77"/>
      <c r="BE923" s="77"/>
      <c r="BF923" s="77"/>
      <c r="BG923" s="77"/>
      <c r="BH923" s="77"/>
      <c r="BI923" s="77"/>
      <c r="BJ923" s="77"/>
    </row>
    <row r="924" spans="1:62" ht="14.25" customHeight="1" x14ac:dyDescent="0.45">
      <c r="A924" s="76"/>
      <c r="D924" s="80"/>
      <c r="E924" s="76"/>
      <c r="F924" s="82"/>
      <c r="G924" s="82"/>
      <c r="H924" s="78"/>
      <c r="K924" s="78"/>
      <c r="L924" s="665"/>
      <c r="M924" s="665"/>
      <c r="N924" s="665"/>
      <c r="O924" s="665"/>
      <c r="P924" s="666"/>
      <c r="Q924" s="260"/>
      <c r="R924" s="260"/>
      <c r="S924" s="666"/>
      <c r="T924" s="78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79"/>
      <c r="AI924" s="81"/>
      <c r="AJ924" s="80"/>
      <c r="AK924" s="80"/>
      <c r="AL924" s="80"/>
      <c r="AM924" s="80"/>
      <c r="AN924" s="80"/>
      <c r="AO924" s="80"/>
      <c r="AP924" s="80"/>
      <c r="AQ924" s="76"/>
      <c r="AR924" s="76"/>
      <c r="AV924" s="76"/>
      <c r="AW924" s="78"/>
      <c r="AX924" s="80"/>
      <c r="AY924" s="77"/>
      <c r="AZ924" s="77"/>
      <c r="BA924" s="77"/>
      <c r="BB924" s="77"/>
      <c r="BC924" s="77"/>
      <c r="BD924" s="77"/>
      <c r="BE924" s="77"/>
      <c r="BF924" s="77"/>
      <c r="BG924" s="77"/>
      <c r="BH924" s="77"/>
      <c r="BI924" s="77"/>
      <c r="BJ924" s="77"/>
    </row>
    <row r="925" spans="1:62" ht="14.25" customHeight="1" x14ac:dyDescent="0.45">
      <c r="A925" s="76"/>
      <c r="D925" s="80"/>
      <c r="E925" s="76"/>
      <c r="F925" s="82"/>
      <c r="G925" s="82"/>
      <c r="H925" s="78"/>
      <c r="K925" s="78"/>
      <c r="L925" s="665"/>
      <c r="M925" s="665"/>
      <c r="N925" s="665"/>
      <c r="O925" s="665"/>
      <c r="P925" s="666"/>
      <c r="Q925" s="260"/>
      <c r="R925" s="260"/>
      <c r="S925" s="666"/>
      <c r="T925" s="78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79"/>
      <c r="AI925" s="81"/>
      <c r="AJ925" s="80"/>
      <c r="AK925" s="80"/>
      <c r="AL925" s="80"/>
      <c r="AM925" s="80"/>
      <c r="AN925" s="80"/>
      <c r="AO925" s="80"/>
      <c r="AP925" s="80"/>
      <c r="AQ925" s="76"/>
      <c r="AR925" s="76"/>
      <c r="AV925" s="76"/>
      <c r="AW925" s="78"/>
      <c r="AX925" s="80"/>
      <c r="AY925" s="77"/>
      <c r="AZ925" s="77"/>
      <c r="BA925" s="77"/>
      <c r="BB925" s="77"/>
      <c r="BC925" s="77"/>
      <c r="BD925" s="77"/>
      <c r="BE925" s="77"/>
      <c r="BF925" s="77"/>
      <c r="BG925" s="77"/>
      <c r="BH925" s="77"/>
      <c r="BI925" s="77"/>
      <c r="BJ925" s="77"/>
    </row>
    <row r="926" spans="1:62" ht="14.25" customHeight="1" x14ac:dyDescent="0.45">
      <c r="A926" s="76"/>
      <c r="D926" s="80"/>
      <c r="E926" s="76"/>
      <c r="F926" s="82"/>
      <c r="G926" s="82"/>
      <c r="H926" s="78"/>
      <c r="K926" s="78"/>
      <c r="L926" s="665"/>
      <c r="M926" s="665"/>
      <c r="N926" s="665"/>
      <c r="O926" s="665"/>
      <c r="P926" s="666"/>
      <c r="Q926" s="260"/>
      <c r="R926" s="260"/>
      <c r="S926" s="666"/>
      <c r="T926" s="78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79"/>
      <c r="AI926" s="81"/>
      <c r="AJ926" s="80"/>
      <c r="AK926" s="80"/>
      <c r="AL926" s="80"/>
      <c r="AM926" s="80"/>
      <c r="AN926" s="80"/>
      <c r="AO926" s="80"/>
      <c r="AP926" s="80"/>
      <c r="AQ926" s="76"/>
      <c r="AR926" s="76"/>
      <c r="AV926" s="76"/>
      <c r="AW926" s="78"/>
      <c r="AX926" s="80"/>
      <c r="AY926" s="77"/>
      <c r="AZ926" s="77"/>
      <c r="BA926" s="77"/>
      <c r="BB926" s="77"/>
      <c r="BC926" s="77"/>
      <c r="BD926" s="77"/>
      <c r="BE926" s="77"/>
      <c r="BF926" s="77"/>
      <c r="BG926" s="77"/>
      <c r="BH926" s="77"/>
      <c r="BI926" s="77"/>
      <c r="BJ926" s="77"/>
    </row>
    <row r="927" spans="1:62" ht="14.25" customHeight="1" x14ac:dyDescent="0.45">
      <c r="A927" s="76"/>
      <c r="D927" s="80"/>
      <c r="E927" s="76"/>
      <c r="F927" s="82"/>
      <c r="G927" s="82"/>
      <c r="H927" s="78"/>
      <c r="K927" s="78"/>
      <c r="L927" s="665"/>
      <c r="M927" s="665"/>
      <c r="N927" s="665"/>
      <c r="O927" s="665"/>
      <c r="P927" s="666"/>
      <c r="Q927" s="260"/>
      <c r="R927" s="260"/>
      <c r="S927" s="666"/>
      <c r="T927" s="78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79"/>
      <c r="AI927" s="81"/>
      <c r="AJ927" s="80"/>
      <c r="AK927" s="80"/>
      <c r="AL927" s="80"/>
      <c r="AM927" s="80"/>
      <c r="AN927" s="80"/>
      <c r="AO927" s="80"/>
      <c r="AP927" s="80"/>
      <c r="AQ927" s="76"/>
      <c r="AR927" s="76"/>
      <c r="AV927" s="76"/>
      <c r="AW927" s="78"/>
      <c r="AX927" s="80"/>
      <c r="AY927" s="77"/>
      <c r="AZ927" s="77"/>
      <c r="BA927" s="77"/>
      <c r="BB927" s="77"/>
      <c r="BC927" s="77"/>
      <c r="BD927" s="77"/>
      <c r="BE927" s="77"/>
      <c r="BF927" s="77"/>
      <c r="BG927" s="77"/>
      <c r="BH927" s="77"/>
      <c r="BI927" s="77"/>
      <c r="BJ927" s="77"/>
    </row>
    <row r="928" spans="1:62" ht="14.25" customHeight="1" x14ac:dyDescent="0.45">
      <c r="A928" s="76"/>
      <c r="D928" s="80"/>
      <c r="E928" s="76"/>
      <c r="F928" s="82"/>
      <c r="G928" s="82"/>
      <c r="H928" s="78"/>
      <c r="K928" s="78"/>
      <c r="L928" s="665"/>
      <c r="M928" s="665"/>
      <c r="N928" s="665"/>
      <c r="O928" s="665"/>
      <c r="P928" s="666"/>
      <c r="Q928" s="260"/>
      <c r="R928" s="260"/>
      <c r="S928" s="666"/>
      <c r="T928" s="78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79"/>
      <c r="AI928" s="81"/>
      <c r="AJ928" s="80"/>
      <c r="AK928" s="80"/>
      <c r="AL928" s="80"/>
      <c r="AM928" s="80"/>
      <c r="AN928" s="80"/>
      <c r="AO928" s="80"/>
      <c r="AP928" s="80"/>
      <c r="AQ928" s="76"/>
      <c r="AR928" s="76"/>
      <c r="AV928" s="76"/>
      <c r="AW928" s="78"/>
      <c r="AX928" s="80"/>
      <c r="AY928" s="77"/>
      <c r="AZ928" s="77"/>
      <c r="BA928" s="77"/>
      <c r="BB928" s="77"/>
      <c r="BC928" s="77"/>
      <c r="BD928" s="77"/>
      <c r="BE928" s="77"/>
      <c r="BF928" s="77"/>
      <c r="BG928" s="77"/>
      <c r="BH928" s="77"/>
      <c r="BI928" s="77"/>
      <c r="BJ928" s="77"/>
    </row>
    <row r="929" spans="1:62" ht="14.25" customHeight="1" x14ac:dyDescent="0.45">
      <c r="A929" s="76"/>
      <c r="D929" s="80"/>
      <c r="E929" s="76"/>
      <c r="F929" s="82"/>
      <c r="G929" s="82"/>
      <c r="H929" s="78"/>
      <c r="K929" s="78"/>
      <c r="L929" s="665"/>
      <c r="M929" s="665"/>
      <c r="N929" s="665"/>
      <c r="O929" s="665"/>
      <c r="P929" s="666"/>
      <c r="Q929" s="260"/>
      <c r="R929" s="260"/>
      <c r="S929" s="666"/>
      <c r="T929" s="78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79"/>
      <c r="AI929" s="81"/>
      <c r="AJ929" s="80"/>
      <c r="AK929" s="80"/>
      <c r="AL929" s="80"/>
      <c r="AM929" s="80"/>
      <c r="AN929" s="80"/>
      <c r="AO929" s="80"/>
      <c r="AP929" s="80"/>
      <c r="AQ929" s="76"/>
      <c r="AR929" s="76"/>
      <c r="AV929" s="76"/>
      <c r="AW929" s="78"/>
      <c r="AX929" s="80"/>
      <c r="AY929" s="77"/>
      <c r="AZ929" s="77"/>
      <c r="BA929" s="77"/>
      <c r="BB929" s="77"/>
      <c r="BC929" s="77"/>
      <c r="BD929" s="77"/>
      <c r="BE929" s="77"/>
      <c r="BF929" s="77"/>
      <c r="BG929" s="77"/>
      <c r="BH929" s="77"/>
      <c r="BI929" s="77"/>
      <c r="BJ929" s="77"/>
    </row>
    <row r="930" spans="1:62" ht="14.25" customHeight="1" x14ac:dyDescent="0.45">
      <c r="A930" s="76"/>
      <c r="D930" s="80"/>
      <c r="E930" s="76"/>
      <c r="F930" s="82"/>
      <c r="G930" s="82"/>
      <c r="H930" s="78"/>
      <c r="K930" s="78"/>
      <c r="L930" s="665"/>
      <c r="M930" s="665"/>
      <c r="N930" s="665"/>
      <c r="O930" s="665"/>
      <c r="P930" s="666"/>
      <c r="Q930" s="260"/>
      <c r="R930" s="260"/>
      <c r="S930" s="666"/>
      <c r="T930" s="78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79"/>
      <c r="AI930" s="81"/>
      <c r="AJ930" s="80"/>
      <c r="AK930" s="80"/>
      <c r="AL930" s="80"/>
      <c r="AM930" s="80"/>
      <c r="AN930" s="80"/>
      <c r="AO930" s="80"/>
      <c r="AP930" s="80"/>
      <c r="AQ930" s="76"/>
      <c r="AR930" s="76"/>
      <c r="AV930" s="76"/>
      <c r="AW930" s="78"/>
      <c r="AX930" s="80"/>
      <c r="AY930" s="77"/>
      <c r="AZ930" s="77"/>
      <c r="BA930" s="77"/>
      <c r="BB930" s="77"/>
      <c r="BC930" s="77"/>
      <c r="BD930" s="77"/>
      <c r="BE930" s="77"/>
      <c r="BF930" s="77"/>
      <c r="BG930" s="77"/>
      <c r="BH930" s="77"/>
      <c r="BI930" s="77"/>
      <c r="BJ930" s="77"/>
    </row>
    <row r="931" spans="1:62" ht="14.25" customHeight="1" x14ac:dyDescent="0.45">
      <c r="A931" s="76"/>
      <c r="D931" s="80"/>
      <c r="E931" s="76"/>
      <c r="F931" s="82"/>
      <c r="G931" s="82"/>
      <c r="H931" s="78"/>
      <c r="K931" s="78"/>
      <c r="L931" s="665"/>
      <c r="M931" s="665"/>
      <c r="N931" s="665"/>
      <c r="O931" s="665"/>
      <c r="P931" s="666"/>
      <c r="Q931" s="260"/>
      <c r="R931" s="260"/>
      <c r="S931" s="666"/>
      <c r="T931" s="78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79"/>
      <c r="AI931" s="81"/>
      <c r="AJ931" s="80"/>
      <c r="AK931" s="80"/>
      <c r="AL931" s="80"/>
      <c r="AM931" s="80"/>
      <c r="AN931" s="80"/>
      <c r="AO931" s="80"/>
      <c r="AP931" s="80"/>
      <c r="AQ931" s="76"/>
      <c r="AR931" s="76"/>
      <c r="AV931" s="76"/>
      <c r="AW931" s="78"/>
      <c r="AX931" s="80"/>
      <c r="AY931" s="77"/>
      <c r="AZ931" s="77"/>
      <c r="BA931" s="77"/>
      <c r="BB931" s="77"/>
      <c r="BC931" s="77"/>
      <c r="BD931" s="77"/>
      <c r="BE931" s="77"/>
      <c r="BF931" s="77"/>
      <c r="BG931" s="77"/>
      <c r="BH931" s="77"/>
      <c r="BI931" s="77"/>
      <c r="BJ931" s="77"/>
    </row>
    <row r="932" spans="1:62" ht="14.25" customHeight="1" x14ac:dyDescent="0.45">
      <c r="A932" s="76"/>
      <c r="D932" s="80"/>
      <c r="E932" s="76"/>
      <c r="F932" s="82"/>
      <c r="G932" s="82"/>
      <c r="H932" s="78"/>
      <c r="K932" s="78"/>
      <c r="L932" s="665"/>
      <c r="M932" s="665"/>
      <c r="N932" s="665"/>
      <c r="O932" s="665"/>
      <c r="P932" s="666"/>
      <c r="Q932" s="260"/>
      <c r="R932" s="260"/>
      <c r="S932" s="666"/>
      <c r="T932" s="78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79"/>
      <c r="AI932" s="81"/>
      <c r="AJ932" s="80"/>
      <c r="AK932" s="80"/>
      <c r="AL932" s="80"/>
      <c r="AM932" s="80"/>
      <c r="AN932" s="80"/>
      <c r="AO932" s="80"/>
      <c r="AP932" s="80"/>
      <c r="AQ932" s="76"/>
      <c r="AR932" s="76"/>
      <c r="AV932" s="76"/>
      <c r="AW932" s="78"/>
      <c r="AX932" s="80"/>
      <c r="AY932" s="77"/>
      <c r="AZ932" s="77"/>
      <c r="BA932" s="77"/>
      <c r="BB932" s="77"/>
      <c r="BC932" s="77"/>
      <c r="BD932" s="77"/>
      <c r="BE932" s="77"/>
      <c r="BF932" s="77"/>
      <c r="BG932" s="77"/>
      <c r="BH932" s="77"/>
      <c r="BI932" s="77"/>
      <c r="BJ932" s="77"/>
    </row>
    <row r="933" spans="1:62" ht="14.25" customHeight="1" x14ac:dyDescent="0.45">
      <c r="A933" s="76"/>
      <c r="D933" s="80"/>
      <c r="E933" s="76"/>
      <c r="F933" s="82"/>
      <c r="G933" s="82"/>
      <c r="H933" s="78"/>
      <c r="K933" s="78"/>
      <c r="L933" s="665"/>
      <c r="M933" s="665"/>
      <c r="N933" s="665"/>
      <c r="O933" s="665"/>
      <c r="P933" s="666"/>
      <c r="Q933" s="260"/>
      <c r="R933" s="260"/>
      <c r="S933" s="666"/>
      <c r="T933" s="78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79"/>
      <c r="AI933" s="81"/>
      <c r="AJ933" s="80"/>
      <c r="AK933" s="80"/>
      <c r="AL933" s="80"/>
      <c r="AM933" s="80"/>
      <c r="AN933" s="80"/>
      <c r="AO933" s="80"/>
      <c r="AP933" s="80"/>
      <c r="AQ933" s="76"/>
      <c r="AR933" s="76"/>
      <c r="AV933" s="76"/>
      <c r="AW933" s="78"/>
      <c r="AX933" s="80"/>
      <c r="AY933" s="77"/>
      <c r="AZ933" s="77"/>
      <c r="BA933" s="77"/>
      <c r="BB933" s="77"/>
      <c r="BC933" s="77"/>
      <c r="BD933" s="77"/>
      <c r="BE933" s="77"/>
      <c r="BF933" s="77"/>
      <c r="BG933" s="77"/>
      <c r="BH933" s="77"/>
      <c r="BI933" s="77"/>
      <c r="BJ933" s="77"/>
    </row>
    <row r="934" spans="1:62" ht="14.25" customHeight="1" x14ac:dyDescent="0.45">
      <c r="A934" s="76"/>
      <c r="D934" s="80"/>
      <c r="E934" s="76"/>
      <c r="F934" s="82"/>
      <c r="G934" s="82"/>
      <c r="H934" s="78"/>
      <c r="K934" s="78"/>
      <c r="L934" s="665"/>
      <c r="M934" s="665"/>
      <c r="N934" s="665"/>
      <c r="O934" s="665"/>
      <c r="P934" s="666"/>
      <c r="Q934" s="260"/>
      <c r="R934" s="260"/>
      <c r="S934" s="666"/>
      <c r="T934" s="78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79"/>
      <c r="AI934" s="81"/>
      <c r="AJ934" s="80"/>
      <c r="AK934" s="80"/>
      <c r="AL934" s="80"/>
      <c r="AM934" s="80"/>
      <c r="AN934" s="80"/>
      <c r="AO934" s="80"/>
      <c r="AP934" s="80"/>
      <c r="AQ934" s="76"/>
      <c r="AR934" s="76"/>
      <c r="AV934" s="76"/>
      <c r="AW934" s="78"/>
      <c r="AX934" s="80"/>
      <c r="AY934" s="77"/>
      <c r="AZ934" s="77"/>
      <c r="BA934" s="77"/>
      <c r="BB934" s="77"/>
      <c r="BC934" s="77"/>
      <c r="BD934" s="77"/>
      <c r="BE934" s="77"/>
      <c r="BF934" s="77"/>
      <c r="BG934" s="77"/>
      <c r="BH934" s="77"/>
      <c r="BI934" s="77"/>
      <c r="BJ934" s="77"/>
    </row>
    <row r="935" spans="1:62" ht="14.25" customHeight="1" x14ac:dyDescent="0.45">
      <c r="A935" s="76"/>
      <c r="D935" s="80"/>
      <c r="E935" s="76"/>
      <c r="F935" s="82"/>
      <c r="G935" s="82"/>
      <c r="H935" s="78"/>
      <c r="K935" s="78"/>
      <c r="L935" s="665"/>
      <c r="M935" s="665"/>
      <c r="N935" s="665"/>
      <c r="O935" s="665"/>
      <c r="P935" s="666"/>
      <c r="Q935" s="260"/>
      <c r="R935" s="260"/>
      <c r="S935" s="666"/>
      <c r="T935" s="78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79"/>
      <c r="AI935" s="81"/>
      <c r="AJ935" s="80"/>
      <c r="AK935" s="80"/>
      <c r="AL935" s="80"/>
      <c r="AM935" s="80"/>
      <c r="AN935" s="80"/>
      <c r="AO935" s="80"/>
      <c r="AP935" s="80"/>
      <c r="AQ935" s="76"/>
      <c r="AR935" s="76"/>
      <c r="AV935" s="76"/>
      <c r="AW935" s="78"/>
      <c r="AX935" s="80"/>
      <c r="AY935" s="77"/>
      <c r="AZ935" s="77"/>
      <c r="BA935" s="77"/>
      <c r="BB935" s="77"/>
      <c r="BC935" s="77"/>
      <c r="BD935" s="77"/>
      <c r="BE935" s="77"/>
      <c r="BF935" s="77"/>
      <c r="BG935" s="77"/>
      <c r="BH935" s="77"/>
      <c r="BI935" s="77"/>
      <c r="BJ935" s="77"/>
    </row>
    <row r="936" spans="1:62" ht="14.25" customHeight="1" x14ac:dyDescent="0.45">
      <c r="A936" s="76"/>
      <c r="D936" s="80"/>
      <c r="E936" s="76"/>
      <c r="F936" s="82"/>
      <c r="G936" s="82"/>
      <c r="H936" s="78"/>
      <c r="K936" s="78"/>
      <c r="L936" s="665"/>
      <c r="M936" s="665"/>
      <c r="N936" s="665"/>
      <c r="O936" s="665"/>
      <c r="P936" s="666"/>
      <c r="Q936" s="260"/>
      <c r="R936" s="260"/>
      <c r="S936" s="666"/>
      <c r="T936" s="78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79"/>
      <c r="AI936" s="81"/>
      <c r="AJ936" s="80"/>
      <c r="AK936" s="80"/>
      <c r="AL936" s="80"/>
      <c r="AM936" s="80"/>
      <c r="AN936" s="80"/>
      <c r="AO936" s="80"/>
      <c r="AP936" s="80"/>
      <c r="AQ936" s="76"/>
      <c r="AR936" s="76"/>
      <c r="AV936" s="76"/>
      <c r="AW936" s="78"/>
      <c r="AX936" s="80"/>
      <c r="AY936" s="77"/>
      <c r="AZ936" s="77"/>
      <c r="BA936" s="77"/>
      <c r="BB936" s="77"/>
      <c r="BC936" s="77"/>
      <c r="BD936" s="77"/>
      <c r="BE936" s="77"/>
      <c r="BF936" s="77"/>
      <c r="BG936" s="77"/>
      <c r="BH936" s="77"/>
      <c r="BI936" s="77"/>
      <c r="BJ936" s="77"/>
    </row>
    <row r="937" spans="1:62" ht="14.25" customHeight="1" x14ac:dyDescent="0.45">
      <c r="A937" s="76"/>
      <c r="D937" s="80"/>
      <c r="E937" s="76"/>
      <c r="F937" s="82"/>
      <c r="G937" s="82"/>
      <c r="H937" s="78"/>
      <c r="K937" s="78"/>
      <c r="L937" s="665"/>
      <c r="M937" s="665"/>
      <c r="N937" s="665"/>
      <c r="O937" s="665"/>
      <c r="P937" s="666"/>
      <c r="Q937" s="260"/>
      <c r="R937" s="260"/>
      <c r="S937" s="666"/>
      <c r="T937" s="78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79"/>
      <c r="AI937" s="81"/>
      <c r="AJ937" s="80"/>
      <c r="AK937" s="80"/>
      <c r="AL937" s="80"/>
      <c r="AM937" s="80"/>
      <c r="AN937" s="80"/>
      <c r="AO937" s="80"/>
      <c r="AP937" s="80"/>
      <c r="AQ937" s="76"/>
      <c r="AR937" s="76"/>
      <c r="AV937" s="76"/>
      <c r="AW937" s="78"/>
      <c r="AX937" s="80"/>
      <c r="AY937" s="77"/>
      <c r="AZ937" s="77"/>
      <c r="BA937" s="77"/>
      <c r="BB937" s="77"/>
      <c r="BC937" s="77"/>
      <c r="BD937" s="77"/>
      <c r="BE937" s="77"/>
      <c r="BF937" s="77"/>
      <c r="BG937" s="77"/>
      <c r="BH937" s="77"/>
      <c r="BI937" s="77"/>
      <c r="BJ937" s="77"/>
    </row>
    <row r="938" spans="1:62" ht="14.25" customHeight="1" x14ac:dyDescent="0.45">
      <c r="A938" s="76"/>
      <c r="D938" s="80"/>
      <c r="E938" s="76"/>
      <c r="F938" s="82"/>
      <c r="G938" s="82"/>
      <c r="H938" s="78"/>
      <c r="K938" s="78"/>
      <c r="L938" s="665"/>
      <c r="M938" s="665"/>
      <c r="N938" s="665"/>
      <c r="O938" s="665"/>
      <c r="P938" s="666"/>
      <c r="Q938" s="260"/>
      <c r="R938" s="260"/>
      <c r="S938" s="666"/>
      <c r="T938" s="78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79"/>
      <c r="AI938" s="81"/>
      <c r="AJ938" s="80"/>
      <c r="AK938" s="80"/>
      <c r="AL938" s="80"/>
      <c r="AM938" s="80"/>
      <c r="AN938" s="80"/>
      <c r="AO938" s="80"/>
      <c r="AP938" s="80"/>
      <c r="AQ938" s="76"/>
      <c r="AR938" s="76"/>
      <c r="AV938" s="76"/>
      <c r="AW938" s="78"/>
      <c r="AX938" s="80"/>
      <c r="AY938" s="77"/>
      <c r="AZ938" s="77"/>
      <c r="BA938" s="77"/>
      <c r="BB938" s="77"/>
      <c r="BC938" s="77"/>
      <c r="BD938" s="77"/>
      <c r="BE938" s="77"/>
      <c r="BF938" s="77"/>
      <c r="BG938" s="77"/>
      <c r="BH938" s="77"/>
      <c r="BI938" s="77"/>
      <c r="BJ938" s="77"/>
    </row>
    <row r="939" spans="1:62" ht="14.25" customHeight="1" x14ac:dyDescent="0.45">
      <c r="A939" s="76"/>
      <c r="D939" s="80"/>
      <c r="E939" s="76"/>
      <c r="F939" s="82"/>
      <c r="G939" s="82"/>
      <c r="H939" s="78"/>
      <c r="K939" s="78"/>
      <c r="L939" s="665"/>
      <c r="M939" s="665"/>
      <c r="N939" s="665"/>
      <c r="O939" s="665"/>
      <c r="P939" s="666"/>
      <c r="Q939" s="260"/>
      <c r="R939" s="260"/>
      <c r="S939" s="666"/>
      <c r="T939" s="78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79"/>
      <c r="AI939" s="81"/>
      <c r="AJ939" s="80"/>
      <c r="AK939" s="80"/>
      <c r="AL939" s="80"/>
      <c r="AM939" s="80"/>
      <c r="AN939" s="80"/>
      <c r="AO939" s="80"/>
      <c r="AP939" s="80"/>
      <c r="AQ939" s="76"/>
      <c r="AR939" s="76"/>
      <c r="AV939" s="76"/>
      <c r="AW939" s="78"/>
      <c r="AX939" s="80"/>
      <c r="AY939" s="77"/>
      <c r="AZ939" s="77"/>
      <c r="BA939" s="77"/>
      <c r="BB939" s="77"/>
      <c r="BC939" s="77"/>
      <c r="BD939" s="77"/>
      <c r="BE939" s="77"/>
      <c r="BF939" s="77"/>
      <c r="BG939" s="77"/>
      <c r="BH939" s="77"/>
      <c r="BI939" s="77"/>
      <c r="BJ939" s="77"/>
    </row>
    <row r="940" spans="1:62" ht="14.25" customHeight="1" x14ac:dyDescent="0.45">
      <c r="A940" s="76"/>
      <c r="D940" s="80"/>
      <c r="E940" s="76"/>
      <c r="F940" s="82"/>
      <c r="G940" s="82"/>
      <c r="H940" s="78"/>
      <c r="K940" s="78"/>
      <c r="L940" s="665"/>
      <c r="M940" s="665"/>
      <c r="N940" s="665"/>
      <c r="O940" s="665"/>
      <c r="P940" s="666"/>
      <c r="Q940" s="260"/>
      <c r="R940" s="260"/>
      <c r="S940" s="666"/>
      <c r="T940" s="78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79"/>
      <c r="AI940" s="81"/>
      <c r="AJ940" s="80"/>
      <c r="AK940" s="80"/>
      <c r="AL940" s="80"/>
      <c r="AM940" s="80"/>
      <c r="AN940" s="80"/>
      <c r="AO940" s="80"/>
      <c r="AP940" s="80"/>
      <c r="AQ940" s="76"/>
      <c r="AR940" s="76"/>
      <c r="AV940" s="76"/>
      <c r="AW940" s="78"/>
      <c r="AX940" s="80"/>
      <c r="AY940" s="77"/>
      <c r="AZ940" s="77"/>
      <c r="BA940" s="77"/>
      <c r="BB940" s="77"/>
      <c r="BC940" s="77"/>
      <c r="BD940" s="77"/>
      <c r="BE940" s="77"/>
      <c r="BF940" s="77"/>
      <c r="BG940" s="77"/>
      <c r="BH940" s="77"/>
      <c r="BI940" s="77"/>
      <c r="BJ940" s="77"/>
    </row>
    <row r="941" spans="1:62" ht="14.25" customHeight="1" x14ac:dyDescent="0.45">
      <c r="A941" s="76"/>
      <c r="D941" s="80"/>
      <c r="E941" s="76"/>
      <c r="F941" s="82"/>
      <c r="G941" s="82"/>
      <c r="H941" s="78"/>
      <c r="K941" s="78"/>
      <c r="L941" s="665"/>
      <c r="M941" s="665"/>
      <c r="N941" s="665"/>
      <c r="O941" s="665"/>
      <c r="P941" s="666"/>
      <c r="Q941" s="260"/>
      <c r="R941" s="260"/>
      <c r="S941" s="666"/>
      <c r="T941" s="78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79"/>
      <c r="AI941" s="81"/>
      <c r="AJ941" s="80"/>
      <c r="AK941" s="80"/>
      <c r="AL941" s="80"/>
      <c r="AM941" s="80"/>
      <c r="AN941" s="80"/>
      <c r="AO941" s="80"/>
      <c r="AP941" s="80"/>
      <c r="AQ941" s="76"/>
      <c r="AR941" s="76"/>
      <c r="AV941" s="76"/>
      <c r="AW941" s="78"/>
      <c r="AX941" s="80"/>
      <c r="AY941" s="77"/>
      <c r="AZ941" s="77"/>
      <c r="BA941" s="77"/>
      <c r="BB941" s="77"/>
      <c r="BC941" s="77"/>
      <c r="BD941" s="77"/>
      <c r="BE941" s="77"/>
      <c r="BF941" s="77"/>
      <c r="BG941" s="77"/>
      <c r="BH941" s="77"/>
      <c r="BI941" s="77"/>
      <c r="BJ941" s="77"/>
    </row>
    <row r="942" spans="1:62" ht="14.25" customHeight="1" x14ac:dyDescent="0.45">
      <c r="A942" s="76"/>
      <c r="D942" s="80"/>
      <c r="E942" s="76"/>
      <c r="F942" s="82"/>
      <c r="G942" s="82"/>
      <c r="H942" s="78"/>
      <c r="K942" s="78"/>
      <c r="L942" s="665"/>
      <c r="M942" s="665"/>
      <c r="N942" s="665"/>
      <c r="O942" s="665"/>
      <c r="P942" s="666"/>
      <c r="Q942" s="260"/>
      <c r="R942" s="260"/>
      <c r="S942" s="666"/>
      <c r="T942" s="78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79"/>
      <c r="AI942" s="81"/>
      <c r="AJ942" s="80"/>
      <c r="AK942" s="80"/>
      <c r="AL942" s="80"/>
      <c r="AM942" s="80"/>
      <c r="AN942" s="80"/>
      <c r="AO942" s="80"/>
      <c r="AP942" s="80"/>
      <c r="AQ942" s="76"/>
      <c r="AR942" s="76"/>
      <c r="AV942" s="76"/>
      <c r="AW942" s="78"/>
      <c r="AX942" s="80"/>
      <c r="AY942" s="77"/>
      <c r="AZ942" s="77"/>
      <c r="BA942" s="77"/>
      <c r="BB942" s="77"/>
      <c r="BC942" s="77"/>
      <c r="BD942" s="77"/>
      <c r="BE942" s="77"/>
      <c r="BF942" s="77"/>
      <c r="BG942" s="77"/>
      <c r="BH942" s="77"/>
      <c r="BI942" s="77"/>
      <c r="BJ942" s="77"/>
    </row>
    <row r="943" spans="1:62" ht="14.25" customHeight="1" x14ac:dyDescent="0.45">
      <c r="A943" s="76"/>
      <c r="D943" s="80"/>
      <c r="E943" s="76"/>
      <c r="F943" s="82"/>
      <c r="G943" s="82"/>
      <c r="H943" s="78"/>
      <c r="K943" s="78"/>
      <c r="L943" s="665"/>
      <c r="M943" s="665"/>
      <c r="N943" s="665"/>
      <c r="O943" s="665"/>
      <c r="P943" s="666"/>
      <c r="Q943" s="260"/>
      <c r="R943" s="260"/>
      <c r="S943" s="666"/>
      <c r="T943" s="78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79"/>
      <c r="AI943" s="81"/>
      <c r="AJ943" s="80"/>
      <c r="AK943" s="80"/>
      <c r="AL943" s="80"/>
      <c r="AM943" s="80"/>
      <c r="AN943" s="80"/>
      <c r="AO943" s="80"/>
      <c r="AP943" s="80"/>
      <c r="AQ943" s="76"/>
      <c r="AR943" s="76"/>
      <c r="AV943" s="76"/>
      <c r="AW943" s="78"/>
      <c r="AX943" s="80"/>
      <c r="AY943" s="77"/>
      <c r="AZ943" s="77"/>
      <c r="BA943" s="77"/>
      <c r="BB943" s="77"/>
      <c r="BC943" s="77"/>
      <c r="BD943" s="77"/>
      <c r="BE943" s="77"/>
      <c r="BF943" s="77"/>
      <c r="BG943" s="77"/>
      <c r="BH943" s="77"/>
      <c r="BI943" s="77"/>
      <c r="BJ943" s="77"/>
    </row>
    <row r="944" spans="1:62" ht="14.25" customHeight="1" x14ac:dyDescent="0.45">
      <c r="A944" s="76"/>
      <c r="D944" s="80"/>
      <c r="E944" s="76"/>
      <c r="F944" s="82"/>
      <c r="G944" s="82"/>
      <c r="H944" s="78"/>
      <c r="K944" s="78"/>
      <c r="L944" s="665"/>
      <c r="M944" s="665"/>
      <c r="N944" s="665"/>
      <c r="O944" s="665"/>
      <c r="P944" s="666"/>
      <c r="Q944" s="260"/>
      <c r="R944" s="260"/>
      <c r="S944" s="666"/>
      <c r="T944" s="78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79"/>
      <c r="AI944" s="81"/>
      <c r="AJ944" s="80"/>
      <c r="AK944" s="80"/>
      <c r="AL944" s="80"/>
      <c r="AM944" s="80"/>
      <c r="AN944" s="80"/>
      <c r="AO944" s="80"/>
      <c r="AP944" s="80"/>
      <c r="AQ944" s="76"/>
      <c r="AR944" s="76"/>
      <c r="AV944" s="76"/>
      <c r="AW944" s="78"/>
      <c r="AX944" s="80"/>
      <c r="AY944" s="77"/>
      <c r="AZ944" s="77"/>
      <c r="BA944" s="77"/>
      <c r="BB944" s="77"/>
      <c r="BC944" s="77"/>
      <c r="BD944" s="77"/>
      <c r="BE944" s="77"/>
      <c r="BF944" s="77"/>
      <c r="BG944" s="77"/>
      <c r="BH944" s="77"/>
      <c r="BI944" s="77"/>
      <c r="BJ944" s="77"/>
    </row>
    <row r="945" spans="1:62" ht="14.25" customHeight="1" x14ac:dyDescent="0.45">
      <c r="A945" s="76"/>
      <c r="D945" s="80"/>
      <c r="E945" s="76"/>
      <c r="F945" s="82"/>
      <c r="G945" s="82"/>
      <c r="H945" s="78"/>
      <c r="K945" s="78"/>
      <c r="L945" s="665"/>
      <c r="M945" s="665"/>
      <c r="N945" s="665"/>
      <c r="O945" s="665"/>
      <c r="P945" s="666"/>
      <c r="Q945" s="260"/>
      <c r="R945" s="260"/>
      <c r="S945" s="666"/>
      <c r="T945" s="78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79"/>
      <c r="AI945" s="81"/>
      <c r="AJ945" s="80"/>
      <c r="AK945" s="80"/>
      <c r="AL945" s="80"/>
      <c r="AM945" s="80"/>
      <c r="AN945" s="80"/>
      <c r="AO945" s="80"/>
      <c r="AP945" s="80"/>
      <c r="AQ945" s="76"/>
      <c r="AR945" s="76"/>
      <c r="AV945" s="76"/>
      <c r="AW945" s="78"/>
      <c r="AX945" s="80"/>
      <c r="AY945" s="77"/>
      <c r="AZ945" s="77"/>
      <c r="BA945" s="77"/>
      <c r="BB945" s="77"/>
      <c r="BC945" s="77"/>
      <c r="BD945" s="77"/>
      <c r="BE945" s="77"/>
      <c r="BF945" s="77"/>
      <c r="BG945" s="77"/>
      <c r="BH945" s="77"/>
      <c r="BI945" s="77"/>
      <c r="BJ945" s="77"/>
    </row>
    <row r="946" spans="1:62" ht="14.25" customHeight="1" x14ac:dyDescent="0.45">
      <c r="A946" s="76"/>
      <c r="D946" s="80"/>
      <c r="E946" s="76"/>
      <c r="F946" s="82"/>
      <c r="G946" s="82"/>
      <c r="H946" s="78"/>
      <c r="K946" s="78"/>
      <c r="L946" s="665"/>
      <c r="M946" s="665"/>
      <c r="N946" s="665"/>
      <c r="O946" s="665"/>
      <c r="P946" s="666"/>
      <c r="Q946" s="260"/>
      <c r="R946" s="260"/>
      <c r="S946" s="666"/>
      <c r="T946" s="78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79"/>
      <c r="AI946" s="81"/>
      <c r="AJ946" s="80"/>
      <c r="AK946" s="80"/>
      <c r="AL946" s="80"/>
      <c r="AM946" s="80"/>
      <c r="AN946" s="80"/>
      <c r="AO946" s="80"/>
      <c r="AP946" s="80"/>
      <c r="AQ946" s="76"/>
      <c r="AR946" s="76"/>
      <c r="AV946" s="76"/>
      <c r="AW946" s="78"/>
      <c r="AX946" s="80"/>
      <c r="AY946" s="77"/>
      <c r="AZ946" s="77"/>
      <c r="BA946" s="77"/>
      <c r="BB946" s="77"/>
      <c r="BC946" s="77"/>
      <c r="BD946" s="77"/>
      <c r="BE946" s="77"/>
      <c r="BF946" s="77"/>
      <c r="BG946" s="77"/>
      <c r="BH946" s="77"/>
      <c r="BI946" s="77"/>
      <c r="BJ946" s="77"/>
    </row>
    <row r="947" spans="1:62" ht="14.25" customHeight="1" x14ac:dyDescent="0.45">
      <c r="A947" s="76"/>
      <c r="D947" s="80"/>
      <c r="E947" s="76"/>
      <c r="F947" s="82"/>
      <c r="G947" s="82"/>
      <c r="H947" s="78"/>
      <c r="K947" s="78"/>
      <c r="L947" s="665"/>
      <c r="M947" s="665"/>
      <c r="N947" s="665"/>
      <c r="O947" s="665"/>
      <c r="P947" s="666"/>
      <c r="Q947" s="260"/>
      <c r="R947" s="260"/>
      <c r="S947" s="666"/>
      <c r="T947" s="78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79"/>
      <c r="AI947" s="81"/>
      <c r="AJ947" s="80"/>
      <c r="AK947" s="80"/>
      <c r="AL947" s="80"/>
      <c r="AM947" s="80"/>
      <c r="AN947" s="80"/>
      <c r="AO947" s="80"/>
      <c r="AP947" s="80"/>
      <c r="AQ947" s="76"/>
      <c r="AR947" s="76"/>
      <c r="AV947" s="76"/>
      <c r="AW947" s="78"/>
      <c r="AX947" s="80"/>
      <c r="AY947" s="77"/>
      <c r="AZ947" s="77"/>
      <c r="BA947" s="77"/>
      <c r="BB947" s="77"/>
      <c r="BC947" s="77"/>
      <c r="BD947" s="77"/>
      <c r="BE947" s="77"/>
      <c r="BF947" s="77"/>
      <c r="BG947" s="77"/>
      <c r="BH947" s="77"/>
      <c r="BI947" s="77"/>
      <c r="BJ947" s="77"/>
    </row>
    <row r="948" spans="1:62" ht="14.25" customHeight="1" x14ac:dyDescent="0.45">
      <c r="A948" s="76"/>
      <c r="D948" s="80"/>
      <c r="E948" s="76"/>
      <c r="F948" s="82"/>
      <c r="G948" s="82"/>
      <c r="H948" s="78"/>
      <c r="K948" s="78"/>
      <c r="L948" s="665"/>
      <c r="M948" s="665"/>
      <c r="N948" s="665"/>
      <c r="O948" s="665"/>
      <c r="P948" s="666"/>
      <c r="Q948" s="260"/>
      <c r="R948" s="260"/>
      <c r="S948" s="666"/>
      <c r="T948" s="78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79"/>
      <c r="AI948" s="81"/>
      <c r="AJ948" s="80"/>
      <c r="AK948" s="80"/>
      <c r="AL948" s="80"/>
      <c r="AM948" s="80"/>
      <c r="AN948" s="80"/>
      <c r="AO948" s="80"/>
      <c r="AP948" s="80"/>
      <c r="AQ948" s="76"/>
      <c r="AR948" s="76"/>
      <c r="AV948" s="76"/>
      <c r="AW948" s="78"/>
      <c r="AX948" s="80"/>
      <c r="AY948" s="77"/>
      <c r="AZ948" s="77"/>
      <c r="BA948" s="77"/>
      <c r="BB948" s="77"/>
      <c r="BC948" s="77"/>
      <c r="BD948" s="77"/>
      <c r="BE948" s="77"/>
      <c r="BF948" s="77"/>
      <c r="BG948" s="77"/>
      <c r="BH948" s="77"/>
      <c r="BI948" s="77"/>
      <c r="BJ948" s="77"/>
    </row>
    <row r="949" spans="1:62" ht="14.25" customHeight="1" x14ac:dyDescent="0.45">
      <c r="A949" s="76"/>
      <c r="D949" s="80"/>
      <c r="E949" s="76"/>
      <c r="F949" s="82"/>
      <c r="G949" s="82"/>
      <c r="H949" s="78"/>
      <c r="K949" s="78"/>
      <c r="L949" s="665"/>
      <c r="M949" s="665"/>
      <c r="N949" s="665"/>
      <c r="O949" s="665"/>
      <c r="P949" s="666"/>
      <c r="Q949" s="260"/>
      <c r="R949" s="260"/>
      <c r="S949" s="666"/>
      <c r="T949" s="78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79"/>
      <c r="AI949" s="81"/>
      <c r="AJ949" s="80"/>
      <c r="AK949" s="80"/>
      <c r="AL949" s="80"/>
      <c r="AM949" s="80"/>
      <c r="AN949" s="80"/>
      <c r="AO949" s="80"/>
      <c r="AP949" s="80"/>
      <c r="AQ949" s="76"/>
      <c r="AR949" s="76"/>
      <c r="AV949" s="76"/>
      <c r="AW949" s="78"/>
      <c r="AX949" s="80"/>
      <c r="AY949" s="77"/>
      <c r="AZ949" s="77"/>
      <c r="BA949" s="77"/>
      <c r="BB949" s="77"/>
      <c r="BC949" s="77"/>
      <c r="BD949" s="77"/>
      <c r="BE949" s="77"/>
      <c r="BF949" s="77"/>
      <c r="BG949" s="77"/>
      <c r="BH949" s="77"/>
      <c r="BI949" s="77"/>
      <c r="BJ949" s="77"/>
    </row>
    <row r="950" spans="1:62" ht="14.25" customHeight="1" x14ac:dyDescent="0.45">
      <c r="A950" s="76"/>
      <c r="D950" s="80"/>
      <c r="E950" s="76"/>
      <c r="F950" s="82"/>
      <c r="G950" s="82"/>
      <c r="H950" s="78"/>
      <c r="K950" s="78"/>
      <c r="L950" s="665"/>
      <c r="M950" s="665"/>
      <c r="N950" s="665"/>
      <c r="O950" s="665"/>
      <c r="P950" s="666"/>
      <c r="Q950" s="260"/>
      <c r="R950" s="260"/>
      <c r="S950" s="666"/>
      <c r="T950" s="78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79"/>
      <c r="AI950" s="81"/>
      <c r="AJ950" s="80"/>
      <c r="AK950" s="80"/>
      <c r="AL950" s="80"/>
      <c r="AM950" s="80"/>
      <c r="AN950" s="80"/>
      <c r="AO950" s="80"/>
      <c r="AP950" s="80"/>
      <c r="AQ950" s="76"/>
      <c r="AR950" s="76"/>
      <c r="AV950" s="76"/>
      <c r="AW950" s="78"/>
      <c r="AX950" s="80"/>
      <c r="AY950" s="77"/>
      <c r="AZ950" s="77"/>
      <c r="BA950" s="77"/>
      <c r="BB950" s="77"/>
      <c r="BC950" s="77"/>
      <c r="BD950" s="77"/>
      <c r="BE950" s="77"/>
      <c r="BF950" s="77"/>
      <c r="BG950" s="77"/>
      <c r="BH950" s="77"/>
      <c r="BI950" s="77"/>
      <c r="BJ950" s="77"/>
    </row>
    <row r="951" spans="1:62" ht="14.25" customHeight="1" x14ac:dyDescent="0.45">
      <c r="A951" s="76"/>
      <c r="D951" s="80"/>
      <c r="E951" s="76"/>
      <c r="F951" s="82"/>
      <c r="G951" s="82"/>
      <c r="H951" s="78"/>
      <c r="K951" s="78"/>
      <c r="L951" s="665"/>
      <c r="M951" s="665"/>
      <c r="N951" s="665"/>
      <c r="O951" s="665"/>
      <c r="P951" s="666"/>
      <c r="Q951" s="260"/>
      <c r="R951" s="260"/>
      <c r="S951" s="666"/>
      <c r="T951" s="78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  <c r="AH951" s="79"/>
      <c r="AI951" s="81"/>
      <c r="AJ951" s="80"/>
      <c r="AK951" s="80"/>
      <c r="AL951" s="80"/>
      <c r="AM951" s="80"/>
      <c r="AN951" s="80"/>
      <c r="AO951" s="80"/>
      <c r="AP951" s="80"/>
      <c r="AQ951" s="76"/>
      <c r="AR951" s="76"/>
      <c r="AV951" s="76"/>
      <c r="AW951" s="78"/>
      <c r="AX951" s="80"/>
      <c r="AY951" s="77"/>
      <c r="AZ951" s="77"/>
      <c r="BA951" s="77"/>
      <c r="BB951" s="77"/>
      <c r="BC951" s="77"/>
      <c r="BD951" s="77"/>
      <c r="BE951" s="77"/>
      <c r="BF951" s="77"/>
      <c r="BG951" s="77"/>
      <c r="BH951" s="77"/>
      <c r="BI951" s="77"/>
      <c r="BJ951" s="77"/>
    </row>
    <row r="952" spans="1:62" ht="14.25" customHeight="1" x14ac:dyDescent="0.45">
      <c r="A952" s="76"/>
      <c r="D952" s="80"/>
      <c r="E952" s="76"/>
      <c r="F952" s="82"/>
      <c r="G952" s="82"/>
      <c r="H952" s="78"/>
      <c r="K952" s="78"/>
      <c r="L952" s="665"/>
      <c r="M952" s="665"/>
      <c r="N952" s="665"/>
      <c r="O952" s="665"/>
      <c r="P952" s="666"/>
      <c r="Q952" s="260"/>
      <c r="R952" s="260"/>
      <c r="S952" s="666"/>
      <c r="T952" s="78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79"/>
      <c r="AI952" s="81"/>
      <c r="AJ952" s="80"/>
      <c r="AK952" s="80"/>
      <c r="AL952" s="80"/>
      <c r="AM952" s="80"/>
      <c r="AN952" s="80"/>
      <c r="AO952" s="80"/>
      <c r="AP952" s="80"/>
      <c r="AQ952" s="76"/>
      <c r="AR952" s="76"/>
      <c r="AV952" s="76"/>
      <c r="AW952" s="78"/>
      <c r="AX952" s="80"/>
      <c r="AY952" s="77"/>
      <c r="AZ952" s="77"/>
      <c r="BA952" s="77"/>
      <c r="BB952" s="77"/>
      <c r="BC952" s="77"/>
      <c r="BD952" s="77"/>
      <c r="BE952" s="77"/>
      <c r="BF952" s="77"/>
      <c r="BG952" s="77"/>
      <c r="BH952" s="77"/>
      <c r="BI952" s="77"/>
      <c r="BJ952" s="77"/>
    </row>
    <row r="953" spans="1:62" ht="14.25" customHeight="1" x14ac:dyDescent="0.45">
      <c r="A953" s="76"/>
      <c r="D953" s="80"/>
      <c r="E953" s="76"/>
      <c r="F953" s="82"/>
      <c r="G953" s="82"/>
      <c r="H953" s="78"/>
      <c r="K953" s="78"/>
      <c r="L953" s="665"/>
      <c r="M953" s="665"/>
      <c r="N953" s="665"/>
      <c r="O953" s="665"/>
      <c r="P953" s="666"/>
      <c r="Q953" s="260"/>
      <c r="R953" s="260"/>
      <c r="S953" s="666"/>
      <c r="T953" s="78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  <c r="AH953" s="79"/>
      <c r="AI953" s="81"/>
      <c r="AJ953" s="80"/>
      <c r="AK953" s="80"/>
      <c r="AL953" s="80"/>
      <c r="AM953" s="80"/>
      <c r="AN953" s="80"/>
      <c r="AO953" s="80"/>
      <c r="AP953" s="80"/>
      <c r="AQ953" s="76"/>
      <c r="AR953" s="76"/>
      <c r="AV953" s="76"/>
      <c r="AW953" s="78"/>
      <c r="AX953" s="80"/>
      <c r="AY953" s="77"/>
      <c r="AZ953" s="77"/>
      <c r="BA953" s="77"/>
      <c r="BB953" s="77"/>
      <c r="BC953" s="77"/>
      <c r="BD953" s="77"/>
      <c r="BE953" s="77"/>
      <c r="BF953" s="77"/>
      <c r="BG953" s="77"/>
      <c r="BH953" s="77"/>
      <c r="BI953" s="77"/>
      <c r="BJ953" s="77"/>
    </row>
    <row r="954" spans="1:62" ht="14.25" customHeight="1" x14ac:dyDescent="0.45">
      <c r="A954" s="76"/>
      <c r="D954" s="80"/>
      <c r="E954" s="76"/>
      <c r="F954" s="82"/>
      <c r="G954" s="82"/>
      <c r="H954" s="78"/>
      <c r="K954" s="78"/>
      <c r="L954" s="665"/>
      <c r="M954" s="665"/>
      <c r="N954" s="665"/>
      <c r="O954" s="665"/>
      <c r="P954" s="666"/>
      <c r="Q954" s="260"/>
      <c r="R954" s="260"/>
      <c r="S954" s="666"/>
      <c r="T954" s="78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  <c r="AH954" s="79"/>
      <c r="AI954" s="81"/>
      <c r="AJ954" s="80"/>
      <c r="AK954" s="80"/>
      <c r="AL954" s="80"/>
      <c r="AM954" s="80"/>
      <c r="AN954" s="80"/>
      <c r="AO954" s="80"/>
      <c r="AP954" s="80"/>
      <c r="AQ954" s="76"/>
      <c r="AR954" s="76"/>
      <c r="AV954" s="76"/>
      <c r="AW954" s="78"/>
      <c r="AX954" s="80"/>
      <c r="AY954" s="77"/>
      <c r="AZ954" s="77"/>
      <c r="BA954" s="77"/>
      <c r="BB954" s="77"/>
      <c r="BC954" s="77"/>
      <c r="BD954" s="77"/>
      <c r="BE954" s="77"/>
      <c r="BF954" s="77"/>
      <c r="BG954" s="77"/>
      <c r="BH954" s="77"/>
      <c r="BI954" s="77"/>
      <c r="BJ954" s="77"/>
    </row>
    <row r="955" spans="1:62" ht="14.25" customHeight="1" x14ac:dyDescent="0.45">
      <c r="A955" s="76"/>
      <c r="D955" s="80"/>
      <c r="E955" s="76"/>
      <c r="F955" s="82"/>
      <c r="G955" s="82"/>
      <c r="H955" s="78"/>
      <c r="K955" s="78"/>
      <c r="L955" s="665"/>
      <c r="M955" s="665"/>
      <c r="N955" s="665"/>
      <c r="O955" s="665"/>
      <c r="P955" s="666"/>
      <c r="Q955" s="260"/>
      <c r="R955" s="260"/>
      <c r="S955" s="666"/>
      <c r="T955" s="78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  <c r="AH955" s="79"/>
      <c r="AI955" s="81"/>
      <c r="AJ955" s="80"/>
      <c r="AK955" s="80"/>
      <c r="AL955" s="80"/>
      <c r="AM955" s="80"/>
      <c r="AN955" s="80"/>
      <c r="AO955" s="80"/>
      <c r="AP955" s="80"/>
      <c r="AQ955" s="76"/>
      <c r="AR955" s="76"/>
      <c r="AV955" s="76"/>
      <c r="AW955" s="78"/>
      <c r="AX955" s="80"/>
      <c r="AY955" s="77"/>
      <c r="AZ955" s="77"/>
      <c r="BA955" s="77"/>
      <c r="BB955" s="77"/>
      <c r="BC955" s="77"/>
      <c r="BD955" s="77"/>
      <c r="BE955" s="77"/>
      <c r="BF955" s="77"/>
      <c r="BG955" s="77"/>
      <c r="BH955" s="77"/>
      <c r="BI955" s="77"/>
      <c r="BJ955" s="77"/>
    </row>
    <row r="956" spans="1:62" ht="14.25" customHeight="1" x14ac:dyDescent="0.45">
      <c r="A956" s="76"/>
      <c r="D956" s="80"/>
      <c r="E956" s="76"/>
      <c r="F956" s="82"/>
      <c r="G956" s="82"/>
      <c r="H956" s="78"/>
      <c r="K956" s="78"/>
      <c r="L956" s="665"/>
      <c r="M956" s="665"/>
      <c r="N956" s="665"/>
      <c r="O956" s="665"/>
      <c r="P956" s="666"/>
      <c r="Q956" s="260"/>
      <c r="R956" s="260"/>
      <c r="S956" s="666"/>
      <c r="T956" s="78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  <c r="AH956" s="79"/>
      <c r="AI956" s="81"/>
      <c r="AJ956" s="80"/>
      <c r="AK956" s="80"/>
      <c r="AL956" s="80"/>
      <c r="AM956" s="80"/>
      <c r="AN956" s="80"/>
      <c r="AO956" s="80"/>
      <c r="AP956" s="80"/>
      <c r="AQ956" s="76"/>
      <c r="AR956" s="76"/>
      <c r="AV956" s="76"/>
      <c r="AW956" s="78"/>
      <c r="AX956" s="80"/>
      <c r="AY956" s="77"/>
      <c r="AZ956" s="77"/>
      <c r="BA956" s="77"/>
      <c r="BB956" s="77"/>
      <c r="BC956" s="77"/>
      <c r="BD956" s="77"/>
      <c r="BE956" s="77"/>
      <c r="BF956" s="77"/>
      <c r="BG956" s="77"/>
      <c r="BH956" s="77"/>
      <c r="BI956" s="77"/>
      <c r="BJ956" s="77"/>
    </row>
    <row r="957" spans="1:62" ht="14.25" customHeight="1" x14ac:dyDescent="0.45">
      <c r="A957" s="76"/>
      <c r="D957" s="80"/>
      <c r="E957" s="76"/>
      <c r="F957" s="82"/>
      <c r="G957" s="82"/>
      <c r="H957" s="78"/>
      <c r="K957" s="78"/>
      <c r="L957" s="665"/>
      <c r="M957" s="665"/>
      <c r="N957" s="665"/>
      <c r="O957" s="665"/>
      <c r="P957" s="666"/>
      <c r="Q957" s="260"/>
      <c r="R957" s="260"/>
      <c r="S957" s="666"/>
      <c r="T957" s="78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  <c r="AH957" s="79"/>
      <c r="AI957" s="81"/>
      <c r="AJ957" s="80"/>
      <c r="AK957" s="80"/>
      <c r="AL957" s="80"/>
      <c r="AM957" s="80"/>
      <c r="AN957" s="80"/>
      <c r="AO957" s="80"/>
      <c r="AP957" s="80"/>
      <c r="AQ957" s="76"/>
      <c r="AR957" s="76"/>
      <c r="AV957" s="76"/>
      <c r="AW957" s="78"/>
      <c r="AX957" s="80"/>
      <c r="AY957" s="77"/>
      <c r="AZ957" s="77"/>
      <c r="BA957" s="77"/>
      <c r="BB957" s="77"/>
      <c r="BC957" s="77"/>
      <c r="BD957" s="77"/>
      <c r="BE957" s="77"/>
      <c r="BF957" s="77"/>
      <c r="BG957" s="77"/>
      <c r="BH957" s="77"/>
      <c r="BI957" s="77"/>
      <c r="BJ957" s="77"/>
    </row>
    <row r="958" spans="1:62" ht="14.25" customHeight="1" x14ac:dyDescent="0.45">
      <c r="A958" s="76"/>
      <c r="D958" s="80"/>
      <c r="E958" s="76"/>
      <c r="F958" s="82"/>
      <c r="G958" s="82"/>
      <c r="H958" s="78"/>
      <c r="K958" s="78"/>
      <c r="L958" s="665"/>
      <c r="M958" s="665"/>
      <c r="N958" s="665"/>
      <c r="O958" s="665"/>
      <c r="P958" s="666"/>
      <c r="Q958" s="260"/>
      <c r="R958" s="260"/>
      <c r="S958" s="666"/>
      <c r="T958" s="78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  <c r="AH958" s="79"/>
      <c r="AI958" s="81"/>
      <c r="AJ958" s="80"/>
      <c r="AK958" s="80"/>
      <c r="AL958" s="80"/>
      <c r="AM958" s="80"/>
      <c r="AN958" s="80"/>
      <c r="AO958" s="80"/>
      <c r="AP958" s="80"/>
      <c r="AQ958" s="76"/>
      <c r="AR958" s="76"/>
      <c r="AV958" s="76"/>
      <c r="AW958" s="78"/>
      <c r="AX958" s="80"/>
      <c r="AY958" s="77"/>
      <c r="AZ958" s="77"/>
      <c r="BA958" s="77"/>
      <c r="BB958" s="77"/>
      <c r="BC958" s="77"/>
      <c r="BD958" s="77"/>
      <c r="BE958" s="77"/>
      <c r="BF958" s="77"/>
      <c r="BG958" s="77"/>
      <c r="BH958" s="77"/>
      <c r="BI958" s="77"/>
      <c r="BJ958" s="77"/>
    </row>
    <row r="959" spans="1:62" ht="14.25" customHeight="1" x14ac:dyDescent="0.45">
      <c r="A959" s="76"/>
      <c r="D959" s="80"/>
      <c r="E959" s="76"/>
      <c r="F959" s="82"/>
      <c r="G959" s="82"/>
      <c r="H959" s="78"/>
      <c r="K959" s="78"/>
      <c r="L959" s="665"/>
      <c r="M959" s="665"/>
      <c r="N959" s="665"/>
      <c r="O959" s="665"/>
      <c r="P959" s="666"/>
      <c r="Q959" s="260"/>
      <c r="R959" s="260"/>
      <c r="S959" s="666"/>
      <c r="T959" s="78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79"/>
      <c r="AI959" s="81"/>
      <c r="AJ959" s="80"/>
      <c r="AK959" s="80"/>
      <c r="AL959" s="80"/>
      <c r="AM959" s="80"/>
      <c r="AN959" s="80"/>
      <c r="AO959" s="80"/>
      <c r="AP959" s="80"/>
      <c r="AQ959" s="76"/>
      <c r="AR959" s="76"/>
      <c r="AV959" s="76"/>
      <c r="AW959" s="78"/>
      <c r="AX959" s="80"/>
      <c r="AY959" s="77"/>
      <c r="AZ959" s="77"/>
      <c r="BA959" s="77"/>
      <c r="BB959" s="77"/>
      <c r="BC959" s="77"/>
      <c r="BD959" s="77"/>
      <c r="BE959" s="77"/>
      <c r="BF959" s="77"/>
      <c r="BG959" s="77"/>
      <c r="BH959" s="77"/>
      <c r="BI959" s="77"/>
      <c r="BJ959" s="77"/>
    </row>
    <row r="960" spans="1:62" ht="14.25" customHeight="1" x14ac:dyDescent="0.45">
      <c r="A960" s="76"/>
      <c r="D960" s="80"/>
      <c r="E960" s="76"/>
      <c r="F960" s="82"/>
      <c r="G960" s="82"/>
      <c r="H960" s="78"/>
      <c r="K960" s="78"/>
      <c r="L960" s="665"/>
      <c r="M960" s="665"/>
      <c r="N960" s="665"/>
      <c r="O960" s="665"/>
      <c r="P960" s="666"/>
      <c r="Q960" s="260"/>
      <c r="R960" s="260"/>
      <c r="S960" s="666"/>
      <c r="T960" s="78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79"/>
      <c r="AI960" s="81"/>
      <c r="AJ960" s="80"/>
      <c r="AK960" s="80"/>
      <c r="AL960" s="80"/>
      <c r="AM960" s="80"/>
      <c r="AN960" s="80"/>
      <c r="AO960" s="80"/>
      <c r="AP960" s="80"/>
      <c r="AQ960" s="76"/>
      <c r="AR960" s="76"/>
      <c r="AV960" s="76"/>
      <c r="AW960" s="78"/>
      <c r="AX960" s="80"/>
      <c r="AY960" s="77"/>
      <c r="AZ960" s="77"/>
      <c r="BA960" s="77"/>
      <c r="BB960" s="77"/>
      <c r="BC960" s="77"/>
      <c r="BD960" s="77"/>
      <c r="BE960" s="77"/>
      <c r="BF960" s="77"/>
      <c r="BG960" s="77"/>
      <c r="BH960" s="77"/>
      <c r="BI960" s="77"/>
      <c r="BJ960" s="77"/>
    </row>
    <row r="961" spans="1:62" ht="14.25" customHeight="1" x14ac:dyDescent="0.45">
      <c r="A961" s="76"/>
      <c r="D961" s="80"/>
      <c r="E961" s="76"/>
      <c r="F961" s="82"/>
      <c r="G961" s="82"/>
      <c r="H961" s="78"/>
      <c r="K961" s="78"/>
      <c r="L961" s="665"/>
      <c r="M961" s="665"/>
      <c r="N961" s="665"/>
      <c r="O961" s="665"/>
      <c r="P961" s="666"/>
      <c r="Q961" s="260"/>
      <c r="R961" s="260"/>
      <c r="S961" s="666"/>
      <c r="T961" s="78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  <c r="AH961" s="79"/>
      <c r="AI961" s="81"/>
      <c r="AJ961" s="80"/>
      <c r="AK961" s="80"/>
      <c r="AL961" s="80"/>
      <c r="AM961" s="80"/>
      <c r="AN961" s="80"/>
      <c r="AO961" s="80"/>
      <c r="AP961" s="80"/>
      <c r="AQ961" s="76"/>
      <c r="AR961" s="76"/>
      <c r="AV961" s="76"/>
      <c r="AW961" s="78"/>
      <c r="AX961" s="80"/>
      <c r="AY961" s="77"/>
      <c r="AZ961" s="77"/>
      <c r="BA961" s="77"/>
      <c r="BB961" s="77"/>
      <c r="BC961" s="77"/>
      <c r="BD961" s="77"/>
      <c r="BE961" s="77"/>
      <c r="BF961" s="77"/>
      <c r="BG961" s="77"/>
      <c r="BH961" s="77"/>
      <c r="BI961" s="77"/>
      <c r="BJ961" s="77"/>
    </row>
    <row r="962" spans="1:62" ht="14.25" customHeight="1" x14ac:dyDescent="0.45">
      <c r="A962" s="76"/>
      <c r="D962" s="80"/>
      <c r="E962" s="76"/>
      <c r="F962" s="82"/>
      <c r="G962" s="82"/>
      <c r="H962" s="78"/>
      <c r="K962" s="78"/>
      <c r="L962" s="665"/>
      <c r="M962" s="665"/>
      <c r="N962" s="665"/>
      <c r="O962" s="665"/>
      <c r="P962" s="666"/>
      <c r="Q962" s="260"/>
      <c r="R962" s="260"/>
      <c r="S962" s="666"/>
      <c r="T962" s="78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  <c r="AH962" s="79"/>
      <c r="AI962" s="81"/>
      <c r="AJ962" s="80"/>
      <c r="AK962" s="80"/>
      <c r="AL962" s="80"/>
      <c r="AM962" s="80"/>
      <c r="AN962" s="80"/>
      <c r="AO962" s="80"/>
      <c r="AP962" s="80"/>
      <c r="AQ962" s="76"/>
      <c r="AR962" s="76"/>
      <c r="AV962" s="76"/>
      <c r="AW962" s="78"/>
      <c r="AX962" s="80"/>
      <c r="AY962" s="77"/>
      <c r="AZ962" s="77"/>
      <c r="BA962" s="77"/>
      <c r="BB962" s="77"/>
      <c r="BC962" s="77"/>
      <c r="BD962" s="77"/>
      <c r="BE962" s="77"/>
      <c r="BF962" s="77"/>
      <c r="BG962" s="77"/>
      <c r="BH962" s="77"/>
      <c r="BI962" s="77"/>
      <c r="BJ962" s="77"/>
    </row>
    <row r="963" spans="1:62" ht="14.25" customHeight="1" x14ac:dyDescent="0.45">
      <c r="A963" s="76"/>
      <c r="D963" s="80"/>
      <c r="E963" s="76"/>
      <c r="F963" s="82"/>
      <c r="G963" s="82"/>
      <c r="H963" s="78"/>
      <c r="K963" s="78"/>
      <c r="L963" s="665"/>
      <c r="M963" s="665"/>
      <c r="N963" s="665"/>
      <c r="O963" s="665"/>
      <c r="P963" s="666"/>
      <c r="Q963" s="260"/>
      <c r="R963" s="260"/>
      <c r="S963" s="666"/>
      <c r="T963" s="78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79"/>
      <c r="AI963" s="81"/>
      <c r="AJ963" s="80"/>
      <c r="AK963" s="80"/>
      <c r="AL963" s="80"/>
      <c r="AM963" s="80"/>
      <c r="AN963" s="80"/>
      <c r="AO963" s="80"/>
      <c r="AP963" s="80"/>
      <c r="AQ963" s="76"/>
      <c r="AR963" s="76"/>
      <c r="AV963" s="76"/>
      <c r="AW963" s="78"/>
      <c r="AX963" s="80"/>
      <c r="AY963" s="77"/>
      <c r="AZ963" s="77"/>
      <c r="BA963" s="77"/>
      <c r="BB963" s="77"/>
      <c r="BC963" s="77"/>
      <c r="BD963" s="77"/>
      <c r="BE963" s="77"/>
      <c r="BF963" s="77"/>
      <c r="BG963" s="77"/>
      <c r="BH963" s="77"/>
      <c r="BI963" s="77"/>
      <c r="BJ963" s="77"/>
    </row>
    <row r="964" spans="1:62" ht="14.25" customHeight="1" x14ac:dyDescent="0.45">
      <c r="A964" s="76"/>
      <c r="D964" s="80"/>
      <c r="E964" s="76"/>
      <c r="F964" s="82"/>
      <c r="G964" s="82"/>
      <c r="H964" s="78"/>
      <c r="K964" s="78"/>
      <c r="L964" s="665"/>
      <c r="M964" s="665"/>
      <c r="N964" s="665"/>
      <c r="O964" s="665"/>
      <c r="P964" s="666"/>
      <c r="Q964" s="260"/>
      <c r="R964" s="260"/>
      <c r="S964" s="666"/>
      <c r="T964" s="78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79"/>
      <c r="AI964" s="81"/>
      <c r="AJ964" s="80"/>
      <c r="AK964" s="80"/>
      <c r="AL964" s="80"/>
      <c r="AM964" s="80"/>
      <c r="AN964" s="80"/>
      <c r="AO964" s="80"/>
      <c r="AP964" s="80"/>
      <c r="AQ964" s="76"/>
      <c r="AR964" s="76"/>
      <c r="AV964" s="76"/>
      <c r="AW964" s="78"/>
      <c r="AX964" s="80"/>
      <c r="AY964" s="77"/>
      <c r="AZ964" s="77"/>
      <c r="BA964" s="77"/>
      <c r="BB964" s="77"/>
      <c r="BC964" s="77"/>
      <c r="BD964" s="77"/>
      <c r="BE964" s="77"/>
      <c r="BF964" s="77"/>
      <c r="BG964" s="77"/>
      <c r="BH964" s="77"/>
      <c r="BI964" s="77"/>
      <c r="BJ964" s="77"/>
    </row>
    <row r="965" spans="1:62" ht="14.25" customHeight="1" x14ac:dyDescent="0.45">
      <c r="A965" s="76"/>
      <c r="D965" s="80"/>
      <c r="E965" s="76"/>
      <c r="F965" s="82"/>
      <c r="G965" s="82"/>
      <c r="H965" s="78"/>
      <c r="K965" s="78"/>
      <c r="L965" s="665"/>
      <c r="M965" s="665"/>
      <c r="N965" s="665"/>
      <c r="O965" s="665"/>
      <c r="P965" s="666"/>
      <c r="Q965" s="260"/>
      <c r="R965" s="260"/>
      <c r="S965" s="666"/>
      <c r="T965" s="78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  <c r="AH965" s="79"/>
      <c r="AI965" s="81"/>
      <c r="AJ965" s="80"/>
      <c r="AK965" s="80"/>
      <c r="AL965" s="80"/>
      <c r="AM965" s="80"/>
      <c r="AN965" s="80"/>
      <c r="AO965" s="80"/>
      <c r="AP965" s="80"/>
      <c r="AQ965" s="76"/>
      <c r="AR965" s="76"/>
      <c r="AV965" s="76"/>
      <c r="AW965" s="78"/>
      <c r="AX965" s="80"/>
      <c r="AY965" s="77"/>
      <c r="AZ965" s="77"/>
      <c r="BA965" s="77"/>
      <c r="BB965" s="77"/>
      <c r="BC965" s="77"/>
      <c r="BD965" s="77"/>
      <c r="BE965" s="77"/>
      <c r="BF965" s="77"/>
      <c r="BG965" s="77"/>
      <c r="BH965" s="77"/>
      <c r="BI965" s="77"/>
      <c r="BJ965" s="77"/>
    </row>
    <row r="966" spans="1:62" ht="14.25" customHeight="1" x14ac:dyDescent="0.45">
      <c r="A966" s="76"/>
      <c r="D966" s="80"/>
      <c r="E966" s="76"/>
      <c r="F966" s="82"/>
      <c r="G966" s="82"/>
      <c r="H966" s="78"/>
      <c r="K966" s="78"/>
      <c r="L966" s="665"/>
      <c r="M966" s="665"/>
      <c r="N966" s="665"/>
      <c r="O966" s="665"/>
      <c r="P966" s="666"/>
      <c r="Q966" s="260"/>
      <c r="R966" s="260"/>
      <c r="S966" s="666"/>
      <c r="T966" s="78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  <c r="AH966" s="79"/>
      <c r="AI966" s="81"/>
      <c r="AJ966" s="80"/>
      <c r="AK966" s="80"/>
      <c r="AL966" s="80"/>
      <c r="AM966" s="80"/>
      <c r="AN966" s="80"/>
      <c r="AO966" s="80"/>
      <c r="AP966" s="80"/>
      <c r="AQ966" s="76"/>
      <c r="AR966" s="76"/>
      <c r="AV966" s="76"/>
      <c r="AW966" s="78"/>
      <c r="AX966" s="80"/>
      <c r="AY966" s="77"/>
      <c r="AZ966" s="77"/>
      <c r="BA966" s="77"/>
      <c r="BB966" s="77"/>
      <c r="BC966" s="77"/>
      <c r="BD966" s="77"/>
      <c r="BE966" s="77"/>
      <c r="BF966" s="77"/>
      <c r="BG966" s="77"/>
      <c r="BH966" s="77"/>
      <c r="BI966" s="77"/>
      <c r="BJ966" s="77"/>
    </row>
    <row r="967" spans="1:62" ht="14.25" customHeight="1" x14ac:dyDescent="0.45">
      <c r="A967" s="76"/>
      <c r="D967" s="80"/>
      <c r="E967" s="76"/>
      <c r="F967" s="82"/>
      <c r="G967" s="82"/>
      <c r="H967" s="78"/>
      <c r="K967" s="78"/>
      <c r="L967" s="665"/>
      <c r="M967" s="665"/>
      <c r="N967" s="665"/>
      <c r="O967" s="665"/>
      <c r="P967" s="666"/>
      <c r="Q967" s="260"/>
      <c r="R967" s="260"/>
      <c r="S967" s="666"/>
      <c r="T967" s="78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  <c r="AH967" s="79"/>
      <c r="AI967" s="81"/>
      <c r="AJ967" s="80"/>
      <c r="AK967" s="80"/>
      <c r="AL967" s="80"/>
      <c r="AM967" s="80"/>
      <c r="AN967" s="80"/>
      <c r="AO967" s="80"/>
      <c r="AP967" s="80"/>
      <c r="AQ967" s="76"/>
      <c r="AR967" s="76"/>
      <c r="AV967" s="76"/>
      <c r="AW967" s="78"/>
      <c r="AX967" s="80"/>
      <c r="AY967" s="77"/>
      <c r="AZ967" s="77"/>
      <c r="BA967" s="77"/>
      <c r="BB967" s="77"/>
      <c r="BC967" s="77"/>
      <c r="BD967" s="77"/>
      <c r="BE967" s="77"/>
      <c r="BF967" s="77"/>
      <c r="BG967" s="77"/>
      <c r="BH967" s="77"/>
      <c r="BI967" s="77"/>
      <c r="BJ967" s="77"/>
    </row>
    <row r="968" spans="1:62" ht="14.25" customHeight="1" x14ac:dyDescent="0.45">
      <c r="A968" s="76"/>
      <c r="D968" s="80"/>
      <c r="E968" s="76"/>
      <c r="F968" s="82"/>
      <c r="G968" s="82"/>
      <c r="H968" s="78"/>
      <c r="K968" s="78"/>
      <c r="L968" s="665"/>
      <c r="M968" s="665"/>
      <c r="N968" s="665"/>
      <c r="O968" s="665"/>
      <c r="P968" s="666"/>
      <c r="Q968" s="260"/>
      <c r="R968" s="260"/>
      <c r="S968" s="666"/>
      <c r="T968" s="78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  <c r="AH968" s="79"/>
      <c r="AI968" s="81"/>
      <c r="AJ968" s="80"/>
      <c r="AK968" s="80"/>
      <c r="AL968" s="80"/>
      <c r="AM968" s="80"/>
      <c r="AN968" s="80"/>
      <c r="AO968" s="80"/>
      <c r="AP968" s="80"/>
      <c r="AQ968" s="76"/>
      <c r="AR968" s="76"/>
      <c r="AV968" s="76"/>
      <c r="AW968" s="78"/>
      <c r="AX968" s="80"/>
      <c r="AY968" s="77"/>
      <c r="AZ968" s="77"/>
      <c r="BA968" s="77"/>
      <c r="BB968" s="77"/>
      <c r="BC968" s="77"/>
      <c r="BD968" s="77"/>
      <c r="BE968" s="77"/>
      <c r="BF968" s="77"/>
      <c r="BG968" s="77"/>
      <c r="BH968" s="77"/>
      <c r="BI968" s="77"/>
      <c r="BJ968" s="77"/>
    </row>
    <row r="969" spans="1:62" ht="14.25" customHeight="1" x14ac:dyDescent="0.45">
      <c r="A969" s="76"/>
      <c r="D969" s="80"/>
      <c r="E969" s="76"/>
      <c r="F969" s="82"/>
      <c r="G969" s="82"/>
      <c r="H969" s="78"/>
      <c r="K969" s="78"/>
      <c r="L969" s="665"/>
      <c r="M969" s="665"/>
      <c r="N969" s="665"/>
      <c r="O969" s="665"/>
      <c r="P969" s="666"/>
      <c r="Q969" s="260"/>
      <c r="R969" s="260"/>
      <c r="S969" s="666"/>
      <c r="T969" s="78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  <c r="AH969" s="79"/>
      <c r="AI969" s="81"/>
      <c r="AJ969" s="80"/>
      <c r="AK969" s="80"/>
      <c r="AL969" s="80"/>
      <c r="AM969" s="80"/>
      <c r="AN969" s="80"/>
      <c r="AO969" s="80"/>
      <c r="AP969" s="80"/>
      <c r="AQ969" s="76"/>
      <c r="AR969" s="76"/>
      <c r="AV969" s="76"/>
      <c r="AW969" s="78"/>
      <c r="AX969" s="80"/>
      <c r="AY969" s="77"/>
      <c r="AZ969" s="77"/>
      <c r="BA969" s="77"/>
      <c r="BB969" s="77"/>
      <c r="BC969" s="77"/>
      <c r="BD969" s="77"/>
      <c r="BE969" s="77"/>
      <c r="BF969" s="77"/>
      <c r="BG969" s="77"/>
      <c r="BH969" s="77"/>
      <c r="BI969" s="77"/>
      <c r="BJ969" s="77"/>
    </row>
    <row r="970" spans="1:62" ht="14.25" customHeight="1" x14ac:dyDescent="0.45">
      <c r="A970" s="76"/>
      <c r="D970" s="80"/>
      <c r="E970" s="76"/>
      <c r="F970" s="82"/>
      <c r="G970" s="82"/>
      <c r="H970" s="78"/>
      <c r="K970" s="78"/>
      <c r="L970" s="665"/>
      <c r="M970" s="665"/>
      <c r="N970" s="665"/>
      <c r="O970" s="665"/>
      <c r="P970" s="666"/>
      <c r="Q970" s="260"/>
      <c r="R970" s="260"/>
      <c r="S970" s="666"/>
      <c r="T970" s="78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  <c r="AH970" s="79"/>
      <c r="AI970" s="81"/>
      <c r="AJ970" s="80"/>
      <c r="AK970" s="80"/>
      <c r="AL970" s="80"/>
      <c r="AM970" s="80"/>
      <c r="AN970" s="80"/>
      <c r="AO970" s="80"/>
      <c r="AP970" s="80"/>
      <c r="AQ970" s="76"/>
      <c r="AR970" s="76"/>
      <c r="AV970" s="76"/>
      <c r="AW970" s="78"/>
      <c r="AX970" s="80"/>
      <c r="AY970" s="77"/>
      <c r="AZ970" s="77"/>
      <c r="BA970" s="77"/>
      <c r="BB970" s="77"/>
      <c r="BC970" s="77"/>
      <c r="BD970" s="77"/>
      <c r="BE970" s="77"/>
      <c r="BF970" s="77"/>
      <c r="BG970" s="77"/>
      <c r="BH970" s="77"/>
      <c r="BI970" s="77"/>
      <c r="BJ970" s="77"/>
    </row>
    <row r="971" spans="1:62" ht="14.25" customHeight="1" x14ac:dyDescent="0.45">
      <c r="A971" s="76"/>
      <c r="D971" s="80"/>
      <c r="E971" s="76"/>
      <c r="F971" s="82"/>
      <c r="G971" s="82"/>
      <c r="H971" s="78"/>
      <c r="K971" s="78"/>
      <c r="L971" s="665"/>
      <c r="M971" s="665"/>
      <c r="N971" s="665"/>
      <c r="O971" s="665"/>
      <c r="P971" s="666"/>
      <c r="Q971" s="260"/>
      <c r="R971" s="260"/>
      <c r="S971" s="666"/>
      <c r="T971" s="78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79"/>
      <c r="AI971" s="81"/>
      <c r="AJ971" s="80"/>
      <c r="AK971" s="80"/>
      <c r="AL971" s="80"/>
      <c r="AM971" s="80"/>
      <c r="AN971" s="80"/>
      <c r="AO971" s="80"/>
      <c r="AP971" s="80"/>
      <c r="AQ971" s="76"/>
      <c r="AR971" s="76"/>
      <c r="AV971" s="76"/>
      <c r="AW971" s="78"/>
      <c r="AX971" s="80"/>
      <c r="AY971" s="77"/>
      <c r="AZ971" s="77"/>
      <c r="BA971" s="77"/>
      <c r="BB971" s="77"/>
      <c r="BC971" s="77"/>
      <c r="BD971" s="77"/>
      <c r="BE971" s="77"/>
      <c r="BF971" s="77"/>
      <c r="BG971" s="77"/>
      <c r="BH971" s="77"/>
      <c r="BI971" s="77"/>
      <c r="BJ971" s="77"/>
    </row>
    <row r="972" spans="1:62" ht="14.25" customHeight="1" x14ac:dyDescent="0.45">
      <c r="A972" s="76"/>
      <c r="D972" s="80"/>
      <c r="E972" s="76"/>
      <c r="F972" s="82"/>
      <c r="G972" s="82"/>
      <c r="H972" s="78"/>
      <c r="K972" s="78"/>
      <c r="L972" s="665"/>
      <c r="M972" s="665"/>
      <c r="N972" s="665"/>
      <c r="O972" s="665"/>
      <c r="P972" s="666"/>
      <c r="Q972" s="260"/>
      <c r="R972" s="260"/>
      <c r="S972" s="666"/>
      <c r="T972" s="78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  <c r="AH972" s="79"/>
      <c r="AI972" s="81"/>
      <c r="AJ972" s="80"/>
      <c r="AK972" s="80"/>
      <c r="AL972" s="80"/>
      <c r="AM972" s="80"/>
      <c r="AN972" s="80"/>
      <c r="AO972" s="80"/>
      <c r="AP972" s="80"/>
      <c r="AQ972" s="76"/>
      <c r="AR972" s="76"/>
      <c r="AV972" s="76"/>
      <c r="AW972" s="78"/>
      <c r="AX972" s="80"/>
      <c r="AY972" s="77"/>
      <c r="AZ972" s="77"/>
      <c r="BA972" s="77"/>
      <c r="BB972" s="77"/>
      <c r="BC972" s="77"/>
      <c r="BD972" s="77"/>
      <c r="BE972" s="77"/>
      <c r="BF972" s="77"/>
      <c r="BG972" s="77"/>
      <c r="BH972" s="77"/>
      <c r="BI972" s="77"/>
      <c r="BJ972" s="77"/>
    </row>
    <row r="973" spans="1:62" ht="14.25" customHeight="1" x14ac:dyDescent="0.45">
      <c r="A973" s="76"/>
      <c r="D973" s="80"/>
      <c r="E973" s="76"/>
      <c r="F973" s="82"/>
      <c r="G973" s="82"/>
      <c r="H973" s="78"/>
      <c r="K973" s="78"/>
      <c r="L973" s="665"/>
      <c r="M973" s="665"/>
      <c r="N973" s="665"/>
      <c r="O973" s="665"/>
      <c r="P973" s="666"/>
      <c r="Q973" s="260"/>
      <c r="R973" s="260"/>
      <c r="S973" s="666"/>
      <c r="T973" s="78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  <c r="AH973" s="79"/>
      <c r="AI973" s="81"/>
      <c r="AJ973" s="80"/>
      <c r="AK973" s="80"/>
      <c r="AL973" s="80"/>
      <c r="AM973" s="80"/>
      <c r="AN973" s="80"/>
      <c r="AO973" s="80"/>
      <c r="AP973" s="80"/>
      <c r="AQ973" s="76"/>
      <c r="AR973" s="76"/>
      <c r="AV973" s="76"/>
      <c r="AW973" s="78"/>
      <c r="AX973" s="80"/>
      <c r="AY973" s="77"/>
      <c r="AZ973" s="77"/>
      <c r="BA973" s="77"/>
      <c r="BB973" s="77"/>
      <c r="BC973" s="77"/>
      <c r="BD973" s="77"/>
      <c r="BE973" s="77"/>
      <c r="BF973" s="77"/>
      <c r="BG973" s="77"/>
      <c r="BH973" s="77"/>
      <c r="BI973" s="77"/>
      <c r="BJ973" s="77"/>
    </row>
    <row r="974" spans="1:62" ht="14.25" customHeight="1" x14ac:dyDescent="0.45">
      <c r="A974" s="76"/>
      <c r="D974" s="80"/>
      <c r="E974" s="76"/>
      <c r="F974" s="82"/>
      <c r="G974" s="82"/>
      <c r="H974" s="78"/>
      <c r="K974" s="78"/>
      <c r="L974" s="665"/>
      <c r="M974" s="665"/>
      <c r="N974" s="665"/>
      <c r="O974" s="665"/>
      <c r="P974" s="666"/>
      <c r="Q974" s="260"/>
      <c r="R974" s="260"/>
      <c r="S974" s="666"/>
      <c r="T974" s="78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  <c r="AH974" s="79"/>
      <c r="AI974" s="81"/>
      <c r="AJ974" s="80"/>
      <c r="AK974" s="80"/>
      <c r="AL974" s="80"/>
      <c r="AM974" s="80"/>
      <c r="AN974" s="80"/>
      <c r="AO974" s="80"/>
      <c r="AP974" s="80"/>
      <c r="AQ974" s="76"/>
      <c r="AR974" s="76"/>
      <c r="AV974" s="76"/>
      <c r="AW974" s="78"/>
      <c r="AX974" s="80"/>
      <c r="AY974" s="77"/>
      <c r="AZ974" s="77"/>
      <c r="BA974" s="77"/>
      <c r="BB974" s="77"/>
      <c r="BC974" s="77"/>
      <c r="BD974" s="77"/>
      <c r="BE974" s="77"/>
      <c r="BF974" s="77"/>
      <c r="BG974" s="77"/>
      <c r="BH974" s="77"/>
      <c r="BI974" s="77"/>
      <c r="BJ974" s="77"/>
    </row>
    <row r="975" spans="1:62" ht="14.25" customHeight="1" x14ac:dyDescent="0.45">
      <c r="A975" s="76"/>
      <c r="D975" s="80"/>
      <c r="E975" s="76"/>
      <c r="F975" s="82"/>
      <c r="G975" s="82"/>
      <c r="H975" s="78"/>
      <c r="K975" s="78"/>
      <c r="L975" s="665"/>
      <c r="M975" s="665"/>
      <c r="N975" s="665"/>
      <c r="O975" s="665"/>
      <c r="P975" s="666"/>
      <c r="Q975" s="260"/>
      <c r="R975" s="260"/>
      <c r="S975" s="666"/>
      <c r="T975" s="78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  <c r="AH975" s="79"/>
      <c r="AI975" s="81"/>
      <c r="AJ975" s="80"/>
      <c r="AK975" s="80"/>
      <c r="AL975" s="80"/>
      <c r="AM975" s="80"/>
      <c r="AN975" s="80"/>
      <c r="AO975" s="80"/>
      <c r="AP975" s="80"/>
      <c r="AQ975" s="76"/>
      <c r="AR975" s="76"/>
      <c r="AV975" s="76"/>
      <c r="AW975" s="78"/>
      <c r="AX975" s="80"/>
      <c r="AY975" s="77"/>
      <c r="AZ975" s="77"/>
      <c r="BA975" s="77"/>
      <c r="BB975" s="77"/>
      <c r="BC975" s="77"/>
      <c r="BD975" s="77"/>
      <c r="BE975" s="77"/>
      <c r="BF975" s="77"/>
      <c r="BG975" s="77"/>
      <c r="BH975" s="77"/>
      <c r="BI975" s="77"/>
      <c r="BJ975" s="77"/>
    </row>
    <row r="976" spans="1:62" ht="14.25" customHeight="1" x14ac:dyDescent="0.45">
      <c r="A976" s="76"/>
      <c r="D976" s="80"/>
      <c r="E976" s="76"/>
      <c r="F976" s="82"/>
      <c r="G976" s="82"/>
      <c r="H976" s="78"/>
      <c r="K976" s="78"/>
      <c r="L976" s="665"/>
      <c r="M976" s="665"/>
      <c r="N976" s="665"/>
      <c r="O976" s="665"/>
      <c r="P976" s="666"/>
      <c r="Q976" s="260"/>
      <c r="R976" s="260"/>
      <c r="S976" s="666"/>
      <c r="T976" s="78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  <c r="AH976" s="79"/>
      <c r="AI976" s="81"/>
      <c r="AJ976" s="80"/>
      <c r="AK976" s="80"/>
      <c r="AL976" s="80"/>
      <c r="AM976" s="80"/>
      <c r="AN976" s="80"/>
      <c r="AO976" s="80"/>
      <c r="AP976" s="80"/>
      <c r="AQ976" s="76"/>
      <c r="AR976" s="76"/>
      <c r="AV976" s="76"/>
      <c r="AW976" s="78"/>
      <c r="AX976" s="80"/>
      <c r="AY976" s="77"/>
      <c r="AZ976" s="77"/>
      <c r="BA976" s="77"/>
      <c r="BB976" s="77"/>
      <c r="BC976" s="77"/>
      <c r="BD976" s="77"/>
      <c r="BE976" s="77"/>
      <c r="BF976" s="77"/>
      <c r="BG976" s="77"/>
      <c r="BH976" s="77"/>
      <c r="BI976" s="77"/>
      <c r="BJ976" s="77"/>
    </row>
    <row r="977" spans="1:62" ht="14.25" customHeight="1" x14ac:dyDescent="0.45">
      <c r="A977" s="76"/>
      <c r="D977" s="80"/>
      <c r="E977" s="76"/>
      <c r="F977" s="82"/>
      <c r="G977" s="82"/>
      <c r="H977" s="78"/>
      <c r="K977" s="78"/>
      <c r="L977" s="665"/>
      <c r="M977" s="665"/>
      <c r="N977" s="665"/>
      <c r="O977" s="665"/>
      <c r="P977" s="666"/>
      <c r="Q977" s="260"/>
      <c r="R977" s="260"/>
      <c r="S977" s="666"/>
      <c r="T977" s="78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  <c r="AH977" s="79"/>
      <c r="AI977" s="81"/>
      <c r="AJ977" s="80"/>
      <c r="AK977" s="80"/>
      <c r="AL977" s="80"/>
      <c r="AM977" s="80"/>
      <c r="AN977" s="80"/>
      <c r="AO977" s="80"/>
      <c r="AP977" s="80"/>
      <c r="AQ977" s="76"/>
      <c r="AR977" s="76"/>
      <c r="AV977" s="76"/>
      <c r="AW977" s="78"/>
      <c r="AX977" s="80"/>
      <c r="AY977" s="77"/>
      <c r="AZ977" s="77"/>
      <c r="BA977" s="77"/>
      <c r="BB977" s="77"/>
      <c r="BC977" s="77"/>
      <c r="BD977" s="77"/>
      <c r="BE977" s="77"/>
      <c r="BF977" s="77"/>
      <c r="BG977" s="77"/>
      <c r="BH977" s="77"/>
      <c r="BI977" s="77"/>
      <c r="BJ977" s="77"/>
    </row>
    <row r="978" spans="1:62" ht="14.25" customHeight="1" x14ac:dyDescent="0.45">
      <c r="A978" s="76"/>
      <c r="D978" s="80"/>
      <c r="E978" s="76"/>
      <c r="F978" s="82"/>
      <c r="G978" s="82"/>
      <c r="H978" s="78"/>
      <c r="K978" s="78"/>
      <c r="L978" s="665"/>
      <c r="M978" s="665"/>
      <c r="N978" s="665"/>
      <c r="O978" s="665"/>
      <c r="P978" s="666"/>
      <c r="Q978" s="260"/>
      <c r="R978" s="260"/>
      <c r="S978" s="666"/>
      <c r="T978" s="78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  <c r="AH978" s="79"/>
      <c r="AI978" s="81"/>
      <c r="AJ978" s="80"/>
      <c r="AK978" s="80"/>
      <c r="AL978" s="80"/>
      <c r="AM978" s="80"/>
      <c r="AN978" s="80"/>
      <c r="AO978" s="80"/>
      <c r="AP978" s="80"/>
      <c r="AQ978" s="76"/>
      <c r="AR978" s="76"/>
      <c r="AV978" s="76"/>
      <c r="AW978" s="78"/>
      <c r="AX978" s="80"/>
      <c r="AY978" s="77"/>
      <c r="AZ978" s="77"/>
      <c r="BA978" s="77"/>
      <c r="BB978" s="77"/>
      <c r="BC978" s="77"/>
      <c r="BD978" s="77"/>
      <c r="BE978" s="77"/>
      <c r="BF978" s="77"/>
      <c r="BG978" s="77"/>
      <c r="BH978" s="77"/>
      <c r="BI978" s="77"/>
      <c r="BJ978" s="77"/>
    </row>
    <row r="979" spans="1:62" ht="14.25" customHeight="1" x14ac:dyDescent="0.45">
      <c r="A979" s="76"/>
      <c r="D979" s="80"/>
      <c r="E979" s="76"/>
      <c r="F979" s="82"/>
      <c r="G979" s="82"/>
      <c r="H979" s="78"/>
      <c r="K979" s="78"/>
      <c r="L979" s="665"/>
      <c r="M979" s="665"/>
      <c r="N979" s="665"/>
      <c r="O979" s="665"/>
      <c r="P979" s="666"/>
      <c r="Q979" s="260"/>
      <c r="R979" s="260"/>
      <c r="S979" s="666"/>
      <c r="T979" s="78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  <c r="AH979" s="79"/>
      <c r="AI979" s="81"/>
      <c r="AJ979" s="80"/>
      <c r="AK979" s="80"/>
      <c r="AL979" s="80"/>
      <c r="AM979" s="80"/>
      <c r="AN979" s="80"/>
      <c r="AO979" s="80"/>
      <c r="AP979" s="80"/>
      <c r="AQ979" s="76"/>
      <c r="AR979" s="76"/>
      <c r="AV979" s="76"/>
      <c r="AW979" s="78"/>
      <c r="AX979" s="80"/>
      <c r="AY979" s="77"/>
      <c r="AZ979" s="77"/>
      <c r="BA979" s="77"/>
      <c r="BB979" s="77"/>
      <c r="BC979" s="77"/>
      <c r="BD979" s="77"/>
      <c r="BE979" s="77"/>
      <c r="BF979" s="77"/>
      <c r="BG979" s="77"/>
      <c r="BH979" s="77"/>
      <c r="BI979" s="77"/>
      <c r="BJ979" s="77"/>
    </row>
    <row r="980" spans="1:62" ht="14.25" customHeight="1" x14ac:dyDescent="0.45">
      <c r="A980" s="76"/>
      <c r="D980" s="80"/>
      <c r="E980" s="76"/>
      <c r="F980" s="82"/>
      <c r="G980" s="82"/>
      <c r="H980" s="78"/>
      <c r="K980" s="78"/>
      <c r="L980" s="665"/>
      <c r="M980" s="665"/>
      <c r="N980" s="665"/>
      <c r="O980" s="665"/>
      <c r="P980" s="666"/>
      <c r="Q980" s="260"/>
      <c r="R980" s="260"/>
      <c r="S980" s="666"/>
      <c r="T980" s="78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  <c r="AH980" s="79"/>
      <c r="AI980" s="81"/>
      <c r="AJ980" s="80"/>
      <c r="AK980" s="80"/>
      <c r="AL980" s="80"/>
      <c r="AM980" s="80"/>
      <c r="AN980" s="80"/>
      <c r="AO980" s="80"/>
      <c r="AP980" s="80"/>
      <c r="AQ980" s="76"/>
      <c r="AR980" s="76"/>
      <c r="AV980" s="76"/>
      <c r="AW980" s="78"/>
      <c r="AX980" s="80"/>
      <c r="AY980" s="77"/>
      <c r="AZ980" s="77"/>
      <c r="BA980" s="77"/>
      <c r="BB980" s="77"/>
      <c r="BC980" s="77"/>
      <c r="BD980" s="77"/>
      <c r="BE980" s="77"/>
      <c r="BF980" s="77"/>
      <c r="BG980" s="77"/>
      <c r="BH980" s="77"/>
      <c r="BI980" s="77"/>
      <c r="BJ980" s="77"/>
    </row>
    <row r="981" spans="1:62" ht="14.25" customHeight="1" x14ac:dyDescent="0.45">
      <c r="A981" s="76"/>
      <c r="D981" s="80"/>
      <c r="E981" s="76"/>
      <c r="F981" s="82"/>
      <c r="G981" s="82"/>
      <c r="H981" s="78"/>
      <c r="K981" s="78"/>
      <c r="L981" s="665"/>
      <c r="M981" s="665"/>
      <c r="N981" s="665"/>
      <c r="O981" s="665"/>
      <c r="P981" s="666"/>
      <c r="Q981" s="260"/>
      <c r="R981" s="260"/>
      <c r="S981" s="666"/>
      <c r="T981" s="78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  <c r="AH981" s="79"/>
      <c r="AI981" s="81"/>
      <c r="AJ981" s="80"/>
      <c r="AK981" s="80"/>
      <c r="AL981" s="80"/>
      <c r="AM981" s="80"/>
      <c r="AN981" s="80"/>
      <c r="AO981" s="80"/>
      <c r="AP981" s="80"/>
      <c r="AQ981" s="76"/>
      <c r="AR981" s="76"/>
      <c r="AV981" s="76"/>
      <c r="AW981" s="78"/>
      <c r="AX981" s="80"/>
      <c r="AY981" s="77"/>
      <c r="AZ981" s="77"/>
      <c r="BA981" s="77"/>
      <c r="BB981" s="77"/>
      <c r="BC981" s="77"/>
      <c r="BD981" s="77"/>
      <c r="BE981" s="77"/>
      <c r="BF981" s="77"/>
      <c r="BG981" s="77"/>
      <c r="BH981" s="77"/>
      <c r="BI981" s="77"/>
      <c r="BJ981" s="77"/>
    </row>
    <row r="982" spans="1:62" ht="14.25" customHeight="1" x14ac:dyDescent="0.45">
      <c r="A982" s="76"/>
      <c r="D982" s="80"/>
      <c r="E982" s="76"/>
      <c r="F982" s="82"/>
      <c r="G982" s="82"/>
      <c r="H982" s="78"/>
      <c r="K982" s="78"/>
      <c r="L982" s="665"/>
      <c r="M982" s="665"/>
      <c r="N982" s="665"/>
      <c r="O982" s="665"/>
      <c r="P982" s="666"/>
      <c r="Q982" s="260"/>
      <c r="R982" s="260"/>
      <c r="S982" s="666"/>
      <c r="T982" s="78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  <c r="AH982" s="79"/>
      <c r="AI982" s="81"/>
      <c r="AJ982" s="80"/>
      <c r="AK982" s="80"/>
      <c r="AL982" s="80"/>
      <c r="AM982" s="80"/>
      <c r="AN982" s="80"/>
      <c r="AO982" s="80"/>
      <c r="AP982" s="80"/>
      <c r="AQ982" s="76"/>
      <c r="AR982" s="76"/>
      <c r="AV982" s="76"/>
      <c r="AW982" s="78"/>
      <c r="AX982" s="80"/>
      <c r="AY982" s="77"/>
      <c r="AZ982" s="77"/>
      <c r="BA982" s="77"/>
      <c r="BB982" s="77"/>
      <c r="BC982" s="77"/>
      <c r="BD982" s="77"/>
      <c r="BE982" s="77"/>
      <c r="BF982" s="77"/>
      <c r="BG982" s="77"/>
      <c r="BH982" s="77"/>
      <c r="BI982" s="77"/>
      <c r="BJ982" s="77"/>
    </row>
    <row r="983" spans="1:62" ht="14.25" customHeight="1" x14ac:dyDescent="0.45">
      <c r="A983" s="76"/>
      <c r="D983" s="80"/>
      <c r="E983" s="76"/>
      <c r="F983" s="82"/>
      <c r="G983" s="82"/>
      <c r="H983" s="78"/>
      <c r="K983" s="78"/>
      <c r="L983" s="665"/>
      <c r="M983" s="665"/>
      <c r="N983" s="665"/>
      <c r="O983" s="665"/>
      <c r="P983" s="666"/>
      <c r="Q983" s="260"/>
      <c r="R983" s="260"/>
      <c r="S983" s="666"/>
      <c r="T983" s="78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  <c r="AH983" s="79"/>
      <c r="AI983" s="81"/>
      <c r="AJ983" s="80"/>
      <c r="AK983" s="80"/>
      <c r="AL983" s="80"/>
      <c r="AM983" s="80"/>
      <c r="AN983" s="80"/>
      <c r="AO983" s="80"/>
      <c r="AP983" s="80"/>
      <c r="AQ983" s="76"/>
      <c r="AR983" s="76"/>
      <c r="AV983" s="76"/>
      <c r="AW983" s="78"/>
      <c r="AX983" s="80"/>
      <c r="AY983" s="77"/>
      <c r="AZ983" s="77"/>
      <c r="BA983" s="77"/>
      <c r="BB983" s="77"/>
      <c r="BC983" s="77"/>
      <c r="BD983" s="77"/>
      <c r="BE983" s="77"/>
      <c r="BF983" s="77"/>
      <c r="BG983" s="77"/>
      <c r="BH983" s="77"/>
      <c r="BI983" s="77"/>
      <c r="BJ983" s="77"/>
    </row>
    <row r="984" spans="1:62" ht="14.25" customHeight="1" x14ac:dyDescent="0.45">
      <c r="A984" s="76"/>
      <c r="D984" s="80"/>
      <c r="E984" s="76"/>
      <c r="F984" s="82"/>
      <c r="G984" s="82"/>
      <c r="H984" s="78"/>
      <c r="K984" s="78"/>
      <c r="L984" s="665"/>
      <c r="M984" s="665"/>
      <c r="N984" s="665"/>
      <c r="O984" s="665"/>
      <c r="P984" s="666"/>
      <c r="Q984" s="260"/>
      <c r="R984" s="260"/>
      <c r="S984" s="666"/>
      <c r="T984" s="78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  <c r="AH984" s="79"/>
      <c r="AI984" s="81"/>
      <c r="AJ984" s="80"/>
      <c r="AK984" s="80"/>
      <c r="AL984" s="80"/>
      <c r="AM984" s="80"/>
      <c r="AN984" s="80"/>
      <c r="AO984" s="80"/>
      <c r="AP984" s="80"/>
      <c r="AQ984" s="76"/>
      <c r="AR984" s="76"/>
      <c r="AV984" s="76"/>
      <c r="AW984" s="78"/>
      <c r="AX984" s="80"/>
      <c r="AY984" s="77"/>
      <c r="AZ984" s="77"/>
      <c r="BA984" s="77"/>
      <c r="BB984" s="77"/>
      <c r="BC984" s="77"/>
      <c r="BD984" s="77"/>
      <c r="BE984" s="77"/>
      <c r="BF984" s="77"/>
      <c r="BG984" s="77"/>
      <c r="BH984" s="77"/>
      <c r="BI984" s="77"/>
      <c r="BJ984" s="77"/>
    </row>
    <row r="985" spans="1:62" ht="14.25" customHeight="1" x14ac:dyDescent="0.45">
      <c r="A985" s="76"/>
      <c r="D985" s="80"/>
      <c r="E985" s="76"/>
      <c r="F985" s="82"/>
      <c r="G985" s="82"/>
      <c r="H985" s="78"/>
      <c r="K985" s="78"/>
      <c r="L985" s="665"/>
      <c r="M985" s="665"/>
      <c r="N985" s="665"/>
      <c r="O985" s="665"/>
      <c r="P985" s="666"/>
      <c r="Q985" s="260"/>
      <c r="R985" s="260"/>
      <c r="S985" s="666"/>
      <c r="T985" s="78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  <c r="AH985" s="79"/>
      <c r="AI985" s="81"/>
      <c r="AJ985" s="80"/>
      <c r="AK985" s="80"/>
      <c r="AL985" s="80"/>
      <c r="AM985" s="80"/>
      <c r="AN985" s="80"/>
      <c r="AO985" s="80"/>
      <c r="AP985" s="80"/>
      <c r="AQ985" s="76"/>
      <c r="AR985" s="76"/>
      <c r="AV985" s="76"/>
      <c r="AW985" s="78"/>
      <c r="AX985" s="80"/>
      <c r="AY985" s="77"/>
      <c r="AZ985" s="77"/>
      <c r="BA985" s="77"/>
      <c r="BB985" s="77"/>
      <c r="BC985" s="77"/>
      <c r="BD985" s="77"/>
      <c r="BE985" s="77"/>
      <c r="BF985" s="77"/>
      <c r="BG985" s="77"/>
      <c r="BH985" s="77"/>
      <c r="BI985" s="77"/>
      <c r="BJ985" s="77"/>
    </row>
    <row r="986" spans="1:62" ht="14.25" customHeight="1" x14ac:dyDescent="0.45">
      <c r="A986" s="76"/>
      <c r="D986" s="80"/>
      <c r="E986" s="76"/>
      <c r="F986" s="82"/>
      <c r="G986" s="82"/>
      <c r="H986" s="78"/>
      <c r="K986" s="78"/>
      <c r="L986" s="665"/>
      <c r="M986" s="665"/>
      <c r="N986" s="665"/>
      <c r="O986" s="665"/>
      <c r="P986" s="666"/>
      <c r="Q986" s="260"/>
      <c r="R986" s="260"/>
      <c r="S986" s="666"/>
      <c r="T986" s="78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  <c r="AH986" s="79"/>
      <c r="AI986" s="81"/>
      <c r="AJ986" s="80"/>
      <c r="AK986" s="80"/>
      <c r="AL986" s="80"/>
      <c r="AM986" s="80"/>
      <c r="AN986" s="80"/>
      <c r="AO986" s="80"/>
      <c r="AP986" s="80"/>
      <c r="AQ986" s="76"/>
      <c r="AR986" s="76"/>
      <c r="AV986" s="76"/>
      <c r="AW986" s="78"/>
      <c r="AX986" s="80"/>
      <c r="AY986" s="77"/>
      <c r="AZ986" s="77"/>
      <c r="BA986" s="77"/>
      <c r="BB986" s="77"/>
      <c r="BC986" s="77"/>
      <c r="BD986" s="77"/>
      <c r="BE986" s="77"/>
      <c r="BF986" s="77"/>
      <c r="BG986" s="77"/>
      <c r="BH986" s="77"/>
      <c r="BI986" s="77"/>
      <c r="BJ986" s="77"/>
    </row>
    <row r="987" spans="1:62" ht="14.25" customHeight="1" x14ac:dyDescent="0.45">
      <c r="A987" s="76"/>
      <c r="D987" s="80"/>
      <c r="E987" s="76"/>
      <c r="F987" s="82"/>
      <c r="G987" s="82"/>
      <c r="H987" s="78"/>
      <c r="K987" s="78"/>
      <c r="L987" s="665"/>
      <c r="M987" s="665"/>
      <c r="N987" s="665"/>
      <c r="O987" s="665"/>
      <c r="P987" s="666"/>
      <c r="Q987" s="260"/>
      <c r="R987" s="260"/>
      <c r="S987" s="666"/>
      <c r="T987" s="78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  <c r="AH987" s="79"/>
      <c r="AI987" s="81"/>
      <c r="AJ987" s="80"/>
      <c r="AK987" s="80"/>
      <c r="AL987" s="80"/>
      <c r="AM987" s="80"/>
      <c r="AN987" s="80"/>
      <c r="AO987" s="80"/>
      <c r="AP987" s="80"/>
      <c r="AQ987" s="76"/>
      <c r="AR987" s="76"/>
      <c r="AV987" s="76"/>
      <c r="AW987" s="78"/>
      <c r="AX987" s="80"/>
      <c r="AY987" s="77"/>
      <c r="AZ987" s="77"/>
      <c r="BA987" s="77"/>
      <c r="BB987" s="77"/>
      <c r="BC987" s="77"/>
      <c r="BD987" s="77"/>
      <c r="BE987" s="77"/>
      <c r="BF987" s="77"/>
      <c r="BG987" s="77"/>
      <c r="BH987" s="77"/>
      <c r="BI987" s="77"/>
      <c r="BJ987" s="77"/>
    </row>
    <row r="988" spans="1:62" ht="14.25" customHeight="1" x14ac:dyDescent="0.45">
      <c r="A988" s="76"/>
      <c r="D988" s="80"/>
      <c r="E988" s="76"/>
      <c r="F988" s="82"/>
      <c r="G988" s="82"/>
      <c r="H988" s="78"/>
      <c r="K988" s="78"/>
      <c r="L988" s="665"/>
      <c r="M988" s="665"/>
      <c r="N988" s="665"/>
      <c r="O988" s="665"/>
      <c r="P988" s="666"/>
      <c r="Q988" s="260"/>
      <c r="R988" s="260"/>
      <c r="S988" s="666"/>
      <c r="T988" s="78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  <c r="AH988" s="79"/>
      <c r="AI988" s="81"/>
      <c r="AJ988" s="80"/>
      <c r="AK988" s="80"/>
      <c r="AL988" s="80"/>
      <c r="AM988" s="80"/>
      <c r="AN988" s="80"/>
      <c r="AO988" s="80"/>
      <c r="AP988" s="80"/>
      <c r="AQ988" s="76"/>
      <c r="AR988" s="76"/>
      <c r="AV988" s="76"/>
      <c r="AW988" s="78"/>
      <c r="AX988" s="80"/>
      <c r="AY988" s="77"/>
      <c r="AZ988" s="77"/>
      <c r="BA988" s="77"/>
      <c r="BB988" s="77"/>
      <c r="BC988" s="77"/>
      <c r="BD988" s="77"/>
      <c r="BE988" s="77"/>
      <c r="BF988" s="77"/>
      <c r="BG988" s="77"/>
      <c r="BH988" s="77"/>
      <c r="BI988" s="77"/>
      <c r="BJ988" s="77"/>
    </row>
    <row r="989" spans="1:62" ht="14.25" customHeight="1" x14ac:dyDescent="0.45">
      <c r="A989" s="76"/>
      <c r="D989" s="80"/>
      <c r="E989" s="76"/>
      <c r="F989" s="82"/>
      <c r="G989" s="82"/>
      <c r="H989" s="78"/>
      <c r="K989" s="78"/>
      <c r="L989" s="665"/>
      <c r="M989" s="665"/>
      <c r="N989" s="665"/>
      <c r="O989" s="665"/>
      <c r="P989" s="666"/>
      <c r="Q989" s="260"/>
      <c r="R989" s="260"/>
      <c r="S989" s="666"/>
      <c r="T989" s="78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  <c r="AH989" s="79"/>
      <c r="AI989" s="81"/>
      <c r="AJ989" s="80"/>
      <c r="AK989" s="80"/>
      <c r="AL989" s="80"/>
      <c r="AM989" s="80"/>
      <c r="AN989" s="80"/>
      <c r="AO989" s="80"/>
      <c r="AP989" s="80"/>
      <c r="AQ989" s="76"/>
      <c r="AR989" s="76"/>
      <c r="AV989" s="76"/>
      <c r="AW989" s="78"/>
      <c r="AX989" s="80"/>
      <c r="AY989" s="77"/>
      <c r="AZ989" s="77"/>
      <c r="BA989" s="77"/>
      <c r="BB989" s="77"/>
      <c r="BC989" s="77"/>
      <c r="BD989" s="77"/>
      <c r="BE989" s="77"/>
      <c r="BF989" s="77"/>
      <c r="BG989" s="77"/>
      <c r="BH989" s="77"/>
      <c r="BI989" s="77"/>
      <c r="BJ989" s="77"/>
    </row>
    <row r="990" spans="1:62" ht="14.25" customHeight="1" x14ac:dyDescent="0.45">
      <c r="A990" s="76"/>
      <c r="D990" s="80"/>
      <c r="E990" s="76"/>
      <c r="F990" s="82"/>
      <c r="G990" s="82"/>
      <c r="H990" s="78"/>
      <c r="K990" s="78"/>
      <c r="L990" s="665"/>
      <c r="M990" s="665"/>
      <c r="N990" s="665"/>
      <c r="O990" s="665"/>
      <c r="P990" s="666"/>
      <c r="Q990" s="260"/>
      <c r="R990" s="260"/>
      <c r="S990" s="666"/>
      <c r="T990" s="78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  <c r="AH990" s="79"/>
      <c r="AI990" s="81"/>
      <c r="AJ990" s="80"/>
      <c r="AK990" s="80"/>
      <c r="AL990" s="80"/>
      <c r="AM990" s="80"/>
      <c r="AN990" s="80"/>
      <c r="AO990" s="80"/>
      <c r="AP990" s="80"/>
      <c r="AQ990" s="76"/>
      <c r="AR990" s="76"/>
      <c r="AV990" s="76"/>
      <c r="AW990" s="78"/>
      <c r="AX990" s="80"/>
      <c r="AY990" s="77"/>
      <c r="AZ990" s="77"/>
      <c r="BA990" s="77"/>
      <c r="BB990" s="77"/>
      <c r="BC990" s="77"/>
      <c r="BD990" s="77"/>
      <c r="BE990" s="77"/>
      <c r="BF990" s="77"/>
      <c r="BG990" s="77"/>
      <c r="BH990" s="77"/>
      <c r="BI990" s="77"/>
      <c r="BJ990" s="77"/>
    </row>
    <row r="991" spans="1:62" ht="14.25" customHeight="1" x14ac:dyDescent="0.45">
      <c r="A991" s="76"/>
      <c r="D991" s="80"/>
      <c r="E991" s="76"/>
      <c r="F991" s="82"/>
      <c r="G991" s="82"/>
      <c r="H991" s="78"/>
      <c r="K991" s="78"/>
      <c r="L991" s="665"/>
      <c r="M991" s="665"/>
      <c r="N991" s="665"/>
      <c r="O991" s="665"/>
      <c r="P991" s="666"/>
      <c r="Q991" s="260"/>
      <c r="R991" s="260"/>
      <c r="S991" s="666"/>
      <c r="T991" s="78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  <c r="AH991" s="79"/>
      <c r="AI991" s="81"/>
      <c r="AJ991" s="80"/>
      <c r="AK991" s="80"/>
      <c r="AL991" s="80"/>
      <c r="AM991" s="80"/>
      <c r="AN991" s="80"/>
      <c r="AO991" s="80"/>
      <c r="AP991" s="80"/>
      <c r="AQ991" s="76"/>
      <c r="AR991" s="76"/>
      <c r="AV991" s="76"/>
      <c r="AW991" s="78"/>
      <c r="AX991" s="80"/>
      <c r="AY991" s="77"/>
      <c r="AZ991" s="77"/>
      <c r="BA991" s="77"/>
      <c r="BB991" s="77"/>
      <c r="BC991" s="77"/>
      <c r="BD991" s="77"/>
      <c r="BE991" s="77"/>
      <c r="BF991" s="77"/>
      <c r="BG991" s="77"/>
      <c r="BH991" s="77"/>
      <c r="BI991" s="77"/>
      <c r="BJ991" s="77"/>
    </row>
    <row r="992" spans="1:62" ht="14.25" customHeight="1" x14ac:dyDescent="0.45">
      <c r="A992" s="76"/>
      <c r="D992" s="80"/>
      <c r="E992" s="76"/>
      <c r="F992" s="82"/>
      <c r="G992" s="82"/>
      <c r="H992" s="78"/>
      <c r="K992" s="78"/>
      <c r="L992" s="665"/>
      <c r="M992" s="665"/>
      <c r="N992" s="665"/>
      <c r="O992" s="665"/>
      <c r="P992" s="666"/>
      <c r="Q992" s="260"/>
      <c r="R992" s="260"/>
      <c r="S992" s="666"/>
      <c r="T992" s="78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  <c r="AH992" s="79"/>
      <c r="AI992" s="81"/>
      <c r="AJ992" s="80"/>
      <c r="AK992" s="80"/>
      <c r="AL992" s="80"/>
      <c r="AM992" s="80"/>
      <c r="AN992" s="80"/>
      <c r="AO992" s="80"/>
      <c r="AP992" s="80"/>
      <c r="AQ992" s="76"/>
      <c r="AR992" s="76"/>
      <c r="AV992" s="76"/>
      <c r="AW992" s="78"/>
      <c r="AX992" s="80"/>
      <c r="AY992" s="77"/>
      <c r="AZ992" s="77"/>
      <c r="BA992" s="77"/>
      <c r="BB992" s="77"/>
      <c r="BC992" s="77"/>
      <c r="BD992" s="77"/>
      <c r="BE992" s="77"/>
      <c r="BF992" s="77"/>
      <c r="BG992" s="77"/>
      <c r="BH992" s="77"/>
      <c r="BI992" s="77"/>
      <c r="BJ992" s="77"/>
    </row>
    <row r="993" spans="1:62" ht="14.25" customHeight="1" x14ac:dyDescent="0.45">
      <c r="A993" s="76"/>
      <c r="D993" s="80"/>
      <c r="E993" s="76"/>
      <c r="F993" s="82"/>
      <c r="G993" s="82"/>
      <c r="H993" s="78"/>
      <c r="K993" s="78"/>
      <c r="L993" s="665"/>
      <c r="M993" s="665"/>
      <c r="N993" s="665"/>
      <c r="O993" s="665"/>
      <c r="P993" s="666"/>
      <c r="Q993" s="260"/>
      <c r="R993" s="260"/>
      <c r="S993" s="666"/>
      <c r="T993" s="78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  <c r="AH993" s="79"/>
      <c r="AI993" s="81"/>
      <c r="AJ993" s="80"/>
      <c r="AK993" s="80"/>
      <c r="AL993" s="80"/>
      <c r="AM993" s="80"/>
      <c r="AN993" s="80"/>
      <c r="AO993" s="80"/>
      <c r="AP993" s="80"/>
      <c r="AQ993" s="76"/>
      <c r="AR993" s="76"/>
      <c r="AV993" s="76"/>
      <c r="AW993" s="78"/>
      <c r="AX993" s="80"/>
      <c r="AY993" s="77"/>
      <c r="AZ993" s="77"/>
      <c r="BA993" s="77"/>
      <c r="BB993" s="77"/>
      <c r="BC993" s="77"/>
      <c r="BD993" s="77"/>
      <c r="BE993" s="77"/>
      <c r="BF993" s="77"/>
      <c r="BG993" s="77"/>
      <c r="BH993" s="77"/>
      <c r="BI993" s="77"/>
      <c r="BJ993" s="77"/>
    </row>
    <row r="994" spans="1:62" ht="14.25" customHeight="1" x14ac:dyDescent="0.45">
      <c r="A994" s="76"/>
      <c r="D994" s="80"/>
      <c r="E994" s="76"/>
      <c r="F994" s="82"/>
      <c r="G994" s="82"/>
      <c r="H994" s="78"/>
      <c r="K994" s="78"/>
      <c r="L994" s="665"/>
      <c r="M994" s="665"/>
      <c r="N994" s="665"/>
      <c r="O994" s="665"/>
      <c r="P994" s="666"/>
      <c r="Q994" s="260"/>
      <c r="R994" s="260"/>
      <c r="S994" s="666"/>
      <c r="T994" s="78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  <c r="AH994" s="79"/>
      <c r="AI994" s="81"/>
      <c r="AJ994" s="80"/>
      <c r="AK994" s="80"/>
      <c r="AL994" s="80"/>
      <c r="AM994" s="80"/>
      <c r="AN994" s="80"/>
      <c r="AO994" s="80"/>
      <c r="AP994" s="80"/>
      <c r="AQ994" s="76"/>
      <c r="AR994" s="76"/>
      <c r="AV994" s="76"/>
      <c r="AW994" s="78"/>
      <c r="AX994" s="80"/>
      <c r="AY994" s="77"/>
      <c r="AZ994" s="77"/>
      <c r="BA994" s="77"/>
      <c r="BB994" s="77"/>
      <c r="BC994" s="77"/>
      <c r="BD994" s="77"/>
      <c r="BE994" s="77"/>
      <c r="BF994" s="77"/>
      <c r="BG994" s="77"/>
      <c r="BH994" s="77"/>
      <c r="BI994" s="77"/>
      <c r="BJ994" s="77"/>
    </row>
    <row r="995" spans="1:62" ht="14.25" customHeight="1" x14ac:dyDescent="0.45">
      <c r="A995" s="76"/>
      <c r="D995" s="80"/>
      <c r="E995" s="76"/>
      <c r="F995" s="82"/>
      <c r="G995" s="82"/>
      <c r="H995" s="78"/>
      <c r="K995" s="78"/>
      <c r="L995" s="665"/>
      <c r="M995" s="665"/>
      <c r="N995" s="665"/>
      <c r="O995" s="665"/>
      <c r="P995" s="666"/>
      <c r="Q995" s="260"/>
      <c r="R995" s="260"/>
      <c r="S995" s="666"/>
      <c r="T995" s="78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  <c r="AH995" s="79"/>
      <c r="AI995" s="81"/>
      <c r="AJ995" s="80"/>
      <c r="AK995" s="80"/>
      <c r="AL995" s="80"/>
      <c r="AM995" s="80"/>
      <c r="AN995" s="80"/>
      <c r="AO995" s="80"/>
      <c r="AP995" s="80"/>
      <c r="AQ995" s="76"/>
      <c r="AR995" s="76"/>
      <c r="AV995" s="76"/>
      <c r="AW995" s="78"/>
      <c r="AX995" s="80"/>
      <c r="AY995" s="77"/>
      <c r="AZ995" s="77"/>
      <c r="BA995" s="77"/>
      <c r="BB995" s="77"/>
      <c r="BC995" s="77"/>
      <c r="BD995" s="77"/>
      <c r="BE995" s="77"/>
      <c r="BF995" s="77"/>
      <c r="BG995" s="77"/>
      <c r="BH995" s="77"/>
      <c r="BI995" s="77"/>
      <c r="BJ995" s="77"/>
    </row>
    <row r="996" spans="1:62" ht="14.25" customHeight="1" x14ac:dyDescent="0.45">
      <c r="A996" s="76"/>
      <c r="D996" s="80"/>
      <c r="E996" s="76"/>
      <c r="F996" s="82"/>
      <c r="G996" s="82"/>
      <c r="H996" s="78"/>
      <c r="K996" s="78"/>
      <c r="L996" s="665"/>
      <c r="M996" s="665"/>
      <c r="N996" s="665"/>
      <c r="O996" s="665"/>
      <c r="P996" s="666"/>
      <c r="Q996" s="260"/>
      <c r="R996" s="260"/>
      <c r="S996" s="666"/>
      <c r="T996" s="78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  <c r="AH996" s="79"/>
      <c r="AI996" s="81"/>
      <c r="AJ996" s="80"/>
      <c r="AK996" s="80"/>
      <c r="AL996" s="80"/>
      <c r="AM996" s="80"/>
      <c r="AN996" s="80"/>
      <c r="AO996" s="80"/>
      <c r="AP996" s="80"/>
      <c r="AQ996" s="76"/>
      <c r="AR996" s="76"/>
      <c r="AV996" s="76"/>
      <c r="AW996" s="78"/>
      <c r="AX996" s="80"/>
      <c r="AY996" s="77"/>
      <c r="AZ996" s="77"/>
      <c r="BA996" s="77"/>
      <c r="BB996" s="77"/>
      <c r="BC996" s="77"/>
      <c r="BD996" s="77"/>
      <c r="BE996" s="77"/>
      <c r="BF996" s="77"/>
      <c r="BG996" s="77"/>
      <c r="BH996" s="77"/>
      <c r="BI996" s="77"/>
      <c r="BJ996" s="77"/>
    </row>
    <row r="997" spans="1:62" ht="14.25" customHeight="1" x14ac:dyDescent="0.45">
      <c r="A997" s="76"/>
      <c r="D997" s="80"/>
      <c r="E997" s="76"/>
      <c r="F997" s="82"/>
      <c r="G997" s="82"/>
      <c r="H997" s="78"/>
      <c r="K997" s="78"/>
      <c r="L997" s="665"/>
      <c r="M997" s="665"/>
      <c r="N997" s="665"/>
      <c r="O997" s="665"/>
      <c r="P997" s="666"/>
      <c r="Q997" s="260"/>
      <c r="R997" s="260"/>
      <c r="S997" s="666"/>
      <c r="T997" s="78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  <c r="AH997" s="79"/>
      <c r="AI997" s="81"/>
      <c r="AJ997" s="80"/>
      <c r="AK997" s="80"/>
      <c r="AL997" s="80"/>
      <c r="AM997" s="80"/>
      <c r="AN997" s="80"/>
      <c r="AO997" s="80"/>
      <c r="AP997" s="80"/>
      <c r="AQ997" s="76"/>
      <c r="AR997" s="76"/>
      <c r="AV997" s="76"/>
      <c r="AW997" s="78"/>
      <c r="AX997" s="80"/>
      <c r="AY997" s="77"/>
      <c r="AZ997" s="77"/>
      <c r="BA997" s="77"/>
      <c r="BB997" s="77"/>
      <c r="BC997" s="77"/>
      <c r="BD997" s="77"/>
      <c r="BE997" s="77"/>
      <c r="BF997" s="77"/>
      <c r="BG997" s="77"/>
      <c r="BH997" s="77"/>
      <c r="BI997" s="77"/>
      <c r="BJ997" s="77"/>
    </row>
    <row r="998" spans="1:62" ht="14.25" customHeight="1" x14ac:dyDescent="0.45">
      <c r="A998" s="76"/>
      <c r="D998" s="80"/>
      <c r="E998" s="76"/>
      <c r="F998" s="82"/>
      <c r="G998" s="82"/>
      <c r="H998" s="78"/>
      <c r="K998" s="78"/>
      <c r="L998" s="665"/>
      <c r="M998" s="665"/>
      <c r="N998" s="665"/>
      <c r="O998" s="665"/>
      <c r="P998" s="666"/>
      <c r="Q998" s="260"/>
      <c r="R998" s="260"/>
      <c r="S998" s="666"/>
      <c r="T998" s="78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  <c r="AH998" s="79"/>
      <c r="AI998" s="81"/>
      <c r="AJ998" s="80"/>
      <c r="AK998" s="80"/>
      <c r="AL998" s="80"/>
      <c r="AM998" s="80"/>
      <c r="AN998" s="80"/>
      <c r="AO998" s="80"/>
      <c r="AP998" s="80"/>
      <c r="AQ998" s="76"/>
      <c r="AR998" s="76"/>
      <c r="AV998" s="76"/>
      <c r="AW998" s="78"/>
      <c r="AX998" s="80"/>
      <c r="AY998" s="77"/>
      <c r="AZ998" s="77"/>
      <c r="BA998" s="77"/>
      <c r="BB998" s="77"/>
      <c r="BC998" s="77"/>
      <c r="BD998" s="77"/>
      <c r="BE998" s="77"/>
      <c r="BF998" s="77"/>
      <c r="BG998" s="77"/>
      <c r="BH998" s="77"/>
      <c r="BI998" s="77"/>
      <c r="BJ998" s="77"/>
    </row>
    <row r="999" spans="1:62" ht="14.25" customHeight="1" x14ac:dyDescent="0.45">
      <c r="A999" s="76"/>
      <c r="D999" s="80"/>
      <c r="E999" s="76"/>
      <c r="F999" s="82"/>
      <c r="G999" s="82"/>
      <c r="H999" s="78"/>
      <c r="K999" s="78"/>
      <c r="L999" s="665"/>
      <c r="M999" s="665"/>
      <c r="N999" s="665"/>
      <c r="O999" s="665"/>
      <c r="P999" s="666"/>
      <c r="Q999" s="260"/>
      <c r="R999" s="260"/>
      <c r="S999" s="666"/>
      <c r="T999" s="78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  <c r="AH999" s="79"/>
      <c r="AI999" s="81"/>
      <c r="AJ999" s="80"/>
      <c r="AK999" s="80"/>
      <c r="AL999" s="80"/>
      <c r="AM999" s="80"/>
      <c r="AN999" s="80"/>
      <c r="AO999" s="80"/>
      <c r="AP999" s="80"/>
      <c r="AQ999" s="76"/>
      <c r="AR999" s="76"/>
      <c r="AV999" s="76"/>
      <c r="AW999" s="78"/>
      <c r="AX999" s="80"/>
      <c r="AY999" s="77"/>
      <c r="AZ999" s="77"/>
      <c r="BA999" s="77"/>
      <c r="BB999" s="77"/>
      <c r="BC999" s="77"/>
      <c r="BD999" s="77"/>
      <c r="BE999" s="77"/>
      <c r="BF999" s="77"/>
      <c r="BG999" s="77"/>
      <c r="BH999" s="77"/>
      <c r="BI999" s="77"/>
      <c r="BJ999" s="77"/>
    </row>
    <row r="1000" spans="1:62" ht="14.25" customHeight="1" x14ac:dyDescent="0.45">
      <c r="A1000" s="76"/>
      <c r="D1000" s="80"/>
      <c r="E1000" s="76"/>
      <c r="F1000" s="82"/>
      <c r="G1000" s="82"/>
      <c r="H1000" s="78"/>
      <c r="K1000" s="78"/>
      <c r="L1000" s="665"/>
      <c r="M1000" s="665"/>
      <c r="N1000" s="665"/>
      <c r="O1000" s="665"/>
      <c r="P1000" s="666"/>
      <c r="Q1000" s="260"/>
      <c r="R1000" s="260"/>
      <c r="S1000" s="666"/>
      <c r="T1000" s="78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  <c r="AH1000" s="79"/>
      <c r="AI1000" s="81"/>
      <c r="AJ1000" s="80"/>
      <c r="AK1000" s="80"/>
      <c r="AL1000" s="80"/>
      <c r="AM1000" s="80"/>
      <c r="AN1000" s="80"/>
      <c r="AO1000" s="80"/>
      <c r="AP1000" s="80"/>
      <c r="AQ1000" s="76"/>
      <c r="AR1000" s="76"/>
      <c r="AV1000" s="76"/>
      <c r="AW1000" s="78"/>
      <c r="AX1000" s="80"/>
      <c r="AY1000" s="77"/>
      <c r="AZ1000" s="77"/>
      <c r="BA1000" s="77"/>
      <c r="BB1000" s="77"/>
      <c r="BC1000" s="77"/>
      <c r="BD1000" s="77"/>
      <c r="BE1000" s="77"/>
      <c r="BF1000" s="77"/>
      <c r="BG1000" s="77"/>
      <c r="BH1000" s="77"/>
      <c r="BI1000" s="77"/>
      <c r="BJ1000" s="77"/>
    </row>
  </sheetData>
  <mergeCells count="51">
    <mergeCell ref="BF2:BF3"/>
    <mergeCell ref="BA2:BA3"/>
    <mergeCell ref="BB2:BB3"/>
    <mergeCell ref="BC2:BC3"/>
    <mergeCell ref="BD2:BD3"/>
    <mergeCell ref="BE2:BE3"/>
    <mergeCell ref="A1:D1"/>
    <mergeCell ref="F1:G1"/>
    <mergeCell ref="L1:S1"/>
    <mergeCell ref="T1:Z1"/>
    <mergeCell ref="AH1:AQ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V2"/>
    <mergeCell ref="Y2:Z2"/>
    <mergeCell ref="AA2:AC2"/>
    <mergeCell ref="AD2:AD3"/>
    <mergeCell ref="AE2:AG2"/>
    <mergeCell ref="W2:X2"/>
    <mergeCell ref="AH2:AI2"/>
    <mergeCell ref="AJ2:AQ2"/>
    <mergeCell ref="BK2:BK3"/>
    <mergeCell ref="BL2:BP2"/>
    <mergeCell ref="BQ2:BU2"/>
    <mergeCell ref="AY1:BU1"/>
    <mergeCell ref="AR2:AV2"/>
    <mergeCell ref="AW2:AX2"/>
    <mergeCell ref="AY2:AY3"/>
    <mergeCell ref="AW1:AX1"/>
    <mergeCell ref="AR1:AV1"/>
    <mergeCell ref="BG2:BG3"/>
    <mergeCell ref="BH2:BJ2"/>
    <mergeCell ref="AZ2:AZ3"/>
  </mergeCells>
  <phoneticPr fontId="10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7D01-180A-49AC-A3FB-971BEEEE6ECA}">
  <dimension ref="A1:BU1000"/>
  <sheetViews>
    <sheetView zoomScale="75" zoomScaleNormal="75" workbookViewId="0">
      <pane xSplit="11" ySplit="3" topLeftCell="L143" activePane="bottomRight" state="frozen"/>
      <selection pane="topRight" activeCell="L1" sqref="L1"/>
      <selection pane="bottomLeft" activeCell="A4" sqref="A4"/>
      <selection pane="bottomRight" activeCell="L4" sqref="L4:BU157"/>
    </sheetView>
  </sheetViews>
  <sheetFormatPr defaultColWidth="10.59765625" defaultRowHeight="15" customHeight="1" x14ac:dyDescent="0.45"/>
  <cols>
    <col min="1" max="22" width="10.59765625" style="183"/>
    <col min="23" max="23" width="10.59765625" style="108"/>
    <col min="24" max="24" width="10.59765625" style="109"/>
    <col min="25" max="30" width="10.59765625" style="183"/>
    <col min="31" max="31" width="10.59765625" style="344"/>
    <col min="32" max="32" width="10.59765625" style="336"/>
    <col min="33" max="33" width="10.59765625" style="109"/>
    <col min="34" max="62" width="10.59765625" style="183"/>
    <col min="63" max="64" width="10.59765625" style="108"/>
    <col min="65" max="68" width="10.59765625" style="75"/>
    <col min="69" max="69" width="10.59765625" style="108"/>
    <col min="70" max="72" width="10.59765625" style="75"/>
    <col min="73" max="73" width="10.59765625" style="109"/>
    <col min="74" max="16384" width="10.59765625" style="183"/>
  </cols>
  <sheetData>
    <row r="1" spans="1:73" ht="15" customHeight="1" thickBot="1" x14ac:dyDescent="0.5">
      <c r="A1" s="165" t="s">
        <v>0</v>
      </c>
      <c r="B1" s="166"/>
      <c r="C1" s="166"/>
      <c r="D1" s="167"/>
      <c r="E1" s="168"/>
      <c r="F1" s="169" t="s">
        <v>1</v>
      </c>
      <c r="G1" s="167"/>
      <c r="H1" s="170"/>
      <c r="I1" s="171"/>
      <c r="J1" s="171"/>
      <c r="K1" s="172"/>
      <c r="L1" s="173" t="s">
        <v>2</v>
      </c>
      <c r="M1" s="166"/>
      <c r="N1" s="166"/>
      <c r="O1" s="166"/>
      <c r="P1" s="166"/>
      <c r="Q1" s="166"/>
      <c r="R1" s="166"/>
      <c r="S1" s="167"/>
      <c r="T1" s="174" t="s">
        <v>3</v>
      </c>
      <c r="U1" s="166"/>
      <c r="V1" s="166"/>
      <c r="W1" s="166"/>
      <c r="X1" s="166"/>
      <c r="Y1" s="166"/>
      <c r="Z1" s="167"/>
      <c r="AA1" s="175"/>
      <c r="AB1" s="176">
        <v>1.1387878943590428</v>
      </c>
      <c r="AC1" s="177">
        <v>1.4469641131451869</v>
      </c>
      <c r="AD1" s="178"/>
      <c r="AE1" s="466"/>
      <c r="AF1" s="492"/>
      <c r="AG1" s="482"/>
      <c r="AH1" s="179" t="s">
        <v>4</v>
      </c>
      <c r="AI1" s="166"/>
      <c r="AJ1" s="166"/>
      <c r="AK1" s="166"/>
      <c r="AL1" s="166"/>
      <c r="AM1" s="166"/>
      <c r="AN1" s="166"/>
      <c r="AO1" s="166"/>
      <c r="AP1" s="166"/>
      <c r="AQ1" s="167"/>
      <c r="AR1" s="180" t="s">
        <v>5</v>
      </c>
      <c r="AS1" s="166"/>
      <c r="AT1" s="166"/>
      <c r="AU1" s="166"/>
      <c r="AV1" s="167"/>
      <c r="AW1" s="181"/>
      <c r="AX1" s="181"/>
      <c r="AY1" s="254" t="s">
        <v>6</v>
      </c>
      <c r="AZ1" s="255"/>
      <c r="BA1" s="255"/>
      <c r="BB1" s="255"/>
      <c r="BC1" s="255"/>
      <c r="BD1" s="255"/>
      <c r="BE1" s="255"/>
      <c r="BF1" s="255"/>
      <c r="BG1" s="255"/>
      <c r="BH1" s="255"/>
      <c r="BI1" s="255"/>
      <c r="BJ1" s="255"/>
      <c r="BK1" s="255"/>
      <c r="BL1" s="255"/>
      <c r="BM1" s="255"/>
      <c r="BN1" s="255"/>
      <c r="BO1" s="255"/>
      <c r="BP1" s="255"/>
      <c r="BQ1" s="255"/>
      <c r="BR1" s="255"/>
      <c r="BS1" s="255"/>
      <c r="BT1" s="255"/>
      <c r="BU1" s="255"/>
    </row>
    <row r="2" spans="1:73" ht="18.75" customHeight="1" thickBot="1" x14ac:dyDescent="0.5">
      <c r="A2" s="184" t="s">
        <v>7</v>
      </c>
      <c r="B2" s="185" t="s">
        <v>8</v>
      </c>
      <c r="C2" s="185" t="s">
        <v>9</v>
      </c>
      <c r="D2" s="186" t="s">
        <v>10</v>
      </c>
      <c r="E2" s="187" t="s">
        <v>11</v>
      </c>
      <c r="F2" s="188" t="s">
        <v>12</v>
      </c>
      <c r="G2" s="189" t="s">
        <v>13</v>
      </c>
      <c r="H2" s="190" t="s">
        <v>14</v>
      </c>
      <c r="I2" s="185" t="s">
        <v>15</v>
      </c>
      <c r="J2" s="185" t="s">
        <v>16</v>
      </c>
      <c r="K2" s="191" t="s">
        <v>17</v>
      </c>
      <c r="L2" s="192" t="s">
        <v>18</v>
      </c>
      <c r="M2" s="193" t="s">
        <v>19</v>
      </c>
      <c r="N2" s="193" t="s">
        <v>20</v>
      </c>
      <c r="O2" s="193" t="s">
        <v>21</v>
      </c>
      <c r="P2" s="194" t="s">
        <v>22</v>
      </c>
      <c r="Q2" s="194" t="s">
        <v>23</v>
      </c>
      <c r="R2" s="194" t="s">
        <v>24</v>
      </c>
      <c r="S2" s="195" t="s">
        <v>25</v>
      </c>
      <c r="T2" s="196" t="s">
        <v>26</v>
      </c>
      <c r="U2" s="609" t="s">
        <v>27</v>
      </c>
      <c r="V2" s="610"/>
      <c r="W2" s="611" t="s">
        <v>32</v>
      </c>
      <c r="X2" s="612"/>
      <c r="Y2" s="613" t="s">
        <v>28</v>
      </c>
      <c r="Z2" s="610"/>
      <c r="AA2" s="614" t="s">
        <v>29</v>
      </c>
      <c r="AB2" s="615"/>
      <c r="AC2" s="610"/>
      <c r="AD2" s="317" t="s">
        <v>30</v>
      </c>
      <c r="AE2" s="494" t="s">
        <v>31</v>
      </c>
      <c r="AF2" s="495"/>
      <c r="AG2" s="496"/>
      <c r="AH2" s="200" t="s">
        <v>33</v>
      </c>
      <c r="AI2" s="167"/>
      <c r="AJ2" s="200" t="s">
        <v>34</v>
      </c>
      <c r="AK2" s="166"/>
      <c r="AL2" s="166"/>
      <c r="AM2" s="166"/>
      <c r="AN2" s="166"/>
      <c r="AO2" s="166"/>
      <c r="AP2" s="166"/>
      <c r="AQ2" s="167"/>
      <c r="AR2" s="201" t="s">
        <v>35</v>
      </c>
      <c r="AS2" s="166"/>
      <c r="AT2" s="166"/>
      <c r="AU2" s="166"/>
      <c r="AV2" s="167"/>
      <c r="AW2" s="200" t="s">
        <v>36</v>
      </c>
      <c r="AX2" s="167"/>
      <c r="AY2" s="202" t="s">
        <v>37</v>
      </c>
      <c r="AZ2" s="203" t="s">
        <v>38</v>
      </c>
      <c r="BA2" s="203" t="s">
        <v>39</v>
      </c>
      <c r="BB2" s="203" t="s">
        <v>40</v>
      </c>
      <c r="BC2" s="203" t="s">
        <v>41</v>
      </c>
      <c r="BD2" s="203" t="s">
        <v>42</v>
      </c>
      <c r="BE2" s="203" t="s">
        <v>43</v>
      </c>
      <c r="BF2" s="203" t="s">
        <v>44</v>
      </c>
      <c r="BG2" s="203" t="s">
        <v>45</v>
      </c>
      <c r="BH2" s="182" t="s">
        <v>46</v>
      </c>
      <c r="BI2" s="166"/>
      <c r="BJ2" s="167"/>
      <c r="BK2" s="115" t="s">
        <v>82</v>
      </c>
      <c r="BL2" s="117" t="s">
        <v>83</v>
      </c>
      <c r="BM2" s="118"/>
      <c r="BN2" s="118"/>
      <c r="BO2" s="118"/>
      <c r="BP2" s="118"/>
      <c r="BQ2" s="117" t="s">
        <v>84</v>
      </c>
      <c r="BR2" s="118"/>
      <c r="BS2" s="118"/>
      <c r="BT2" s="118"/>
      <c r="BU2" s="119"/>
    </row>
    <row r="3" spans="1:73" ht="54" customHeight="1" thickBot="1" x14ac:dyDescent="0.5">
      <c r="A3" s="204"/>
      <c r="B3" s="205"/>
      <c r="C3" s="205"/>
      <c r="D3" s="206"/>
      <c r="E3" s="207"/>
      <c r="F3" s="204"/>
      <c r="G3" s="206"/>
      <c r="H3" s="204"/>
      <c r="I3" s="205"/>
      <c r="J3" s="205"/>
      <c r="K3" s="205"/>
      <c r="L3" s="204"/>
      <c r="M3" s="205"/>
      <c r="N3" s="205"/>
      <c r="O3" s="205"/>
      <c r="P3" s="205"/>
      <c r="Q3" s="205"/>
      <c r="R3" s="205"/>
      <c r="S3" s="206"/>
      <c r="T3" s="206"/>
      <c r="U3" s="208" t="s">
        <v>47</v>
      </c>
      <c r="V3" s="521" t="s">
        <v>48</v>
      </c>
      <c r="W3" s="608" t="s">
        <v>47</v>
      </c>
      <c r="X3" s="442" t="s">
        <v>253</v>
      </c>
      <c r="Y3" s="212" t="s">
        <v>47</v>
      </c>
      <c r="Z3" s="211" t="s">
        <v>48</v>
      </c>
      <c r="AA3" s="210" t="s">
        <v>49</v>
      </c>
      <c r="AB3" s="212" t="s">
        <v>48</v>
      </c>
      <c r="AC3" s="209" t="s">
        <v>50</v>
      </c>
      <c r="AD3" s="204"/>
      <c r="AE3" s="340" t="s">
        <v>51</v>
      </c>
      <c r="AF3" s="332" t="s">
        <v>48</v>
      </c>
      <c r="AG3" s="483"/>
      <c r="AH3" s="213" t="s">
        <v>52</v>
      </c>
      <c r="AI3" s="214" t="s">
        <v>53</v>
      </c>
      <c r="AJ3" s="213" t="s">
        <v>54</v>
      </c>
      <c r="AK3" s="215" t="s">
        <v>55</v>
      </c>
      <c r="AL3" s="215" t="s">
        <v>56</v>
      </c>
      <c r="AM3" s="215" t="s">
        <v>57</v>
      </c>
      <c r="AN3" s="215" t="s">
        <v>58</v>
      </c>
      <c r="AO3" s="216" t="s">
        <v>59</v>
      </c>
      <c r="AP3" s="216" t="s">
        <v>60</v>
      </c>
      <c r="AQ3" s="217" t="s">
        <v>61</v>
      </c>
      <c r="AR3" s="218" t="s">
        <v>62</v>
      </c>
      <c r="AS3" s="219" t="s">
        <v>63</v>
      </c>
      <c r="AT3" s="219" t="s">
        <v>64</v>
      </c>
      <c r="AU3" s="219" t="s">
        <v>65</v>
      </c>
      <c r="AV3" s="220" t="s">
        <v>66</v>
      </c>
      <c r="AW3" s="214" t="s">
        <v>67</v>
      </c>
      <c r="AX3" s="214" t="s">
        <v>68</v>
      </c>
      <c r="AY3" s="204"/>
      <c r="AZ3" s="205"/>
      <c r="BA3" s="205"/>
      <c r="BB3" s="205"/>
      <c r="BC3" s="205"/>
      <c r="BD3" s="205"/>
      <c r="BE3" s="205"/>
      <c r="BF3" s="205"/>
      <c r="BG3" s="205"/>
      <c r="BH3" s="221" t="s">
        <v>69</v>
      </c>
      <c r="BI3" s="222" t="s">
        <v>70</v>
      </c>
      <c r="BJ3" s="223" t="s">
        <v>71</v>
      </c>
      <c r="BK3" s="116"/>
      <c r="BL3" s="102" t="s">
        <v>85</v>
      </c>
      <c r="BM3" s="73" t="s">
        <v>86</v>
      </c>
      <c r="BN3" s="73" t="s">
        <v>87</v>
      </c>
      <c r="BO3" s="73" t="s">
        <v>88</v>
      </c>
      <c r="BP3" s="73" t="s">
        <v>89</v>
      </c>
      <c r="BQ3" s="102" t="s">
        <v>85</v>
      </c>
      <c r="BR3" s="73" t="s">
        <v>86</v>
      </c>
      <c r="BS3" s="73" t="s">
        <v>87</v>
      </c>
      <c r="BT3" s="73" t="s">
        <v>88</v>
      </c>
      <c r="BU3" s="103" t="s">
        <v>89</v>
      </c>
    </row>
    <row r="4" spans="1:73" ht="14.25" customHeight="1" x14ac:dyDescent="0.45">
      <c r="A4" s="224">
        <v>2023</v>
      </c>
      <c r="B4" s="183">
        <v>5</v>
      </c>
      <c r="C4" s="183">
        <v>24</v>
      </c>
      <c r="D4" s="225">
        <v>0.63263888888888886</v>
      </c>
      <c r="E4" s="226">
        <v>2</v>
      </c>
      <c r="F4" s="227">
        <v>13.2759</v>
      </c>
      <c r="G4" s="228">
        <v>100.01464</v>
      </c>
      <c r="H4" s="229">
        <v>2.5</v>
      </c>
      <c r="I4" s="183">
        <v>1</v>
      </c>
      <c r="J4" s="230" t="s">
        <v>72</v>
      </c>
      <c r="K4" s="231">
        <v>1</v>
      </c>
      <c r="L4" s="232">
        <v>3</v>
      </c>
      <c r="M4" s="233">
        <v>58</v>
      </c>
      <c r="N4" s="234" t="s">
        <v>90</v>
      </c>
      <c r="O4" s="235">
        <v>34</v>
      </c>
      <c r="P4" s="233">
        <v>1009</v>
      </c>
      <c r="Q4" s="233" t="s">
        <v>91</v>
      </c>
      <c r="R4" s="233" t="s">
        <v>73</v>
      </c>
      <c r="S4" s="236" t="s">
        <v>92</v>
      </c>
      <c r="T4" s="237">
        <v>0.5</v>
      </c>
      <c r="U4" s="238">
        <v>32.9</v>
      </c>
      <c r="V4" s="335">
        <v>33.741999999999997</v>
      </c>
      <c r="W4" s="343">
        <v>7.87</v>
      </c>
      <c r="X4" s="485" t="s">
        <v>73</v>
      </c>
      <c r="Y4" s="335">
        <v>24.7</v>
      </c>
      <c r="Z4" s="239">
        <v>25.382999999999999</v>
      </c>
      <c r="AA4" s="238">
        <v>6.8550000000000004</v>
      </c>
      <c r="AB4" s="240">
        <v>4.2460000000000004</v>
      </c>
      <c r="AC4" s="239">
        <f t="shared" ref="AC4:AC157" si="0">AB4*$AB$1+$AC$1</f>
        <v>6.2822575125936835</v>
      </c>
      <c r="AD4" s="241" t="s">
        <v>73</v>
      </c>
      <c r="AE4" s="341" t="s">
        <v>73</v>
      </c>
      <c r="AF4" s="335">
        <v>6.54</v>
      </c>
      <c r="AG4" s="485" t="s">
        <v>73</v>
      </c>
      <c r="AH4" s="241">
        <v>2316.9629979445158</v>
      </c>
      <c r="AI4" s="242">
        <v>7.8311130284506199</v>
      </c>
      <c r="AJ4" s="243">
        <v>7.7079155340540764</v>
      </c>
      <c r="AK4" s="244">
        <v>1097.1306638996962</v>
      </c>
      <c r="AL4" s="244">
        <v>2032.5466628855656</v>
      </c>
      <c r="AM4" s="244">
        <v>120.3882641738562</v>
      </c>
      <c r="AN4" s="244">
        <v>26.543833749284421</v>
      </c>
      <c r="AO4" s="244">
        <v>3.2334760628842494</v>
      </c>
      <c r="AP4" s="244">
        <v>2.1240301262911538</v>
      </c>
      <c r="AQ4" s="245">
        <f t="shared" ref="AQ4:AQ17" si="1">SUM(AL4:AN4)</f>
        <v>2179.4787608087058</v>
      </c>
      <c r="AR4" s="243">
        <v>1.57</v>
      </c>
      <c r="AS4" s="242">
        <v>45.98</v>
      </c>
      <c r="AT4" s="242">
        <v>1.1459999999999999</v>
      </c>
      <c r="AU4" s="242">
        <v>4.66</v>
      </c>
      <c r="AV4" s="247">
        <v>13.478</v>
      </c>
      <c r="AW4" s="242" t="s">
        <v>73</v>
      </c>
      <c r="AX4" s="242" t="s">
        <v>73</v>
      </c>
      <c r="AY4" s="248" t="s">
        <v>73</v>
      </c>
      <c r="AZ4" s="230" t="s">
        <v>73</v>
      </c>
      <c r="BA4" s="230" t="s">
        <v>73</v>
      </c>
      <c r="BB4" s="230" t="s">
        <v>73</v>
      </c>
      <c r="BC4" s="230" t="s">
        <v>73</v>
      </c>
      <c r="BD4" s="230" t="s">
        <v>73</v>
      </c>
      <c r="BE4" s="230" t="s">
        <v>73</v>
      </c>
      <c r="BF4" s="230" t="s">
        <v>73</v>
      </c>
      <c r="BG4" s="230" t="s">
        <v>73</v>
      </c>
      <c r="BH4" s="248" t="s">
        <v>73</v>
      </c>
      <c r="BI4" s="230" t="s">
        <v>73</v>
      </c>
      <c r="BJ4" s="249" t="s">
        <v>73</v>
      </c>
      <c r="BK4" s="256" t="s">
        <v>73</v>
      </c>
      <c r="BL4" s="256" t="s">
        <v>73</v>
      </c>
      <c r="BM4" s="257" t="s">
        <v>73</v>
      </c>
      <c r="BN4" s="257" t="s">
        <v>73</v>
      </c>
      <c r="BO4" s="257" t="s">
        <v>73</v>
      </c>
      <c r="BP4" s="257" t="s">
        <v>73</v>
      </c>
      <c r="BQ4" s="256" t="s">
        <v>73</v>
      </c>
      <c r="BR4" s="257" t="s">
        <v>73</v>
      </c>
      <c r="BS4" s="257" t="s">
        <v>73</v>
      </c>
      <c r="BT4" s="257" t="s">
        <v>73</v>
      </c>
      <c r="BU4" s="258" t="s">
        <v>73</v>
      </c>
    </row>
    <row r="5" spans="1:73" ht="14.25" customHeight="1" x14ac:dyDescent="0.45">
      <c r="A5" s="224">
        <v>2023</v>
      </c>
      <c r="B5" s="183">
        <v>5</v>
      </c>
      <c r="C5" s="183">
        <v>24</v>
      </c>
      <c r="D5" s="225">
        <v>0.60277777777777775</v>
      </c>
      <c r="E5" s="226">
        <v>3</v>
      </c>
      <c r="F5" s="227">
        <v>13.26294</v>
      </c>
      <c r="G5" s="228">
        <v>100.06511999999999</v>
      </c>
      <c r="H5" s="229">
        <v>7</v>
      </c>
      <c r="I5" s="183">
        <v>3</v>
      </c>
      <c r="J5" s="230" t="s">
        <v>72</v>
      </c>
      <c r="K5" s="231">
        <v>1</v>
      </c>
      <c r="L5" s="232">
        <v>5</v>
      </c>
      <c r="M5" s="233">
        <v>42</v>
      </c>
      <c r="N5" s="234" t="s">
        <v>90</v>
      </c>
      <c r="O5" s="234">
        <v>33</v>
      </c>
      <c r="P5" s="233">
        <v>1009</v>
      </c>
      <c r="Q5" s="233" t="s">
        <v>91</v>
      </c>
      <c r="R5" s="233" t="s">
        <v>73</v>
      </c>
      <c r="S5" s="236" t="s">
        <v>92</v>
      </c>
      <c r="T5" s="237">
        <v>0.7</v>
      </c>
      <c r="U5" s="238">
        <v>32.5</v>
      </c>
      <c r="V5" s="335">
        <v>33.155000000000001</v>
      </c>
      <c r="W5" s="343">
        <v>7.93</v>
      </c>
      <c r="X5" s="485" t="s">
        <v>73</v>
      </c>
      <c r="Y5" s="335">
        <v>28.3</v>
      </c>
      <c r="Z5" s="239">
        <v>28.898</v>
      </c>
      <c r="AA5" s="238">
        <v>6.0149999999999997</v>
      </c>
      <c r="AB5" s="240">
        <v>4.6820000000000004</v>
      </c>
      <c r="AC5" s="239">
        <f t="shared" si="0"/>
        <v>6.7787690345342257</v>
      </c>
      <c r="AD5" s="241" t="s">
        <v>73</v>
      </c>
      <c r="AE5" s="341" t="s">
        <v>73</v>
      </c>
      <c r="AF5" s="335">
        <v>5.99</v>
      </c>
      <c r="AG5" s="485" t="s">
        <v>73</v>
      </c>
      <c r="AH5" s="241">
        <v>2274.0281482213136</v>
      </c>
      <c r="AI5" s="242">
        <v>7.9384564625826295</v>
      </c>
      <c r="AJ5" s="243">
        <v>7.8197202641438546</v>
      </c>
      <c r="AK5" s="244">
        <v>768.76943975677295</v>
      </c>
      <c r="AL5" s="244">
        <v>1897.0877403391385</v>
      </c>
      <c r="AM5" s="244">
        <v>156.53659877338637</v>
      </c>
      <c r="AN5" s="244">
        <v>18.523918753976869</v>
      </c>
      <c r="AO5" s="244">
        <v>4.0596668213108966</v>
      </c>
      <c r="AP5" s="244">
        <v>2.7026165244223508</v>
      </c>
      <c r="AQ5" s="245">
        <f t="shared" si="1"/>
        <v>2072.1482578665018</v>
      </c>
      <c r="AR5" s="243">
        <v>0.86799999999999999</v>
      </c>
      <c r="AS5" s="242">
        <v>56.08</v>
      </c>
      <c r="AT5" s="242">
        <v>1.208</v>
      </c>
      <c r="AU5" s="242">
        <v>2.9129999999999998</v>
      </c>
      <c r="AV5" s="247">
        <v>1.3919999999999999</v>
      </c>
      <c r="AW5" s="242" t="s">
        <v>73</v>
      </c>
      <c r="AX5" s="242" t="s">
        <v>73</v>
      </c>
      <c r="AY5" s="248" t="s">
        <v>73</v>
      </c>
      <c r="AZ5" s="230" t="s">
        <v>73</v>
      </c>
      <c r="BA5" s="230" t="s">
        <v>73</v>
      </c>
      <c r="BB5" s="230" t="s">
        <v>73</v>
      </c>
      <c r="BC5" s="230" t="s">
        <v>73</v>
      </c>
      <c r="BD5" s="230" t="s">
        <v>73</v>
      </c>
      <c r="BE5" s="230" t="s">
        <v>73</v>
      </c>
      <c r="BF5" s="230" t="s">
        <v>73</v>
      </c>
      <c r="BG5" s="230" t="s">
        <v>73</v>
      </c>
      <c r="BH5" s="248" t="s">
        <v>73</v>
      </c>
      <c r="BI5" s="230" t="s">
        <v>73</v>
      </c>
      <c r="BJ5" s="249" t="s">
        <v>73</v>
      </c>
      <c r="BK5" s="259" t="s">
        <v>73</v>
      </c>
      <c r="BL5" s="259" t="s">
        <v>73</v>
      </c>
      <c r="BM5" s="260" t="s">
        <v>73</v>
      </c>
      <c r="BN5" s="260" t="s">
        <v>73</v>
      </c>
      <c r="BO5" s="260" t="s">
        <v>73</v>
      </c>
      <c r="BP5" s="260" t="s">
        <v>73</v>
      </c>
      <c r="BQ5" s="259" t="s">
        <v>73</v>
      </c>
      <c r="BR5" s="260" t="s">
        <v>73</v>
      </c>
      <c r="BS5" s="260" t="s">
        <v>73</v>
      </c>
      <c r="BT5" s="260" t="s">
        <v>73</v>
      </c>
      <c r="BU5" s="261" t="s">
        <v>73</v>
      </c>
    </row>
    <row r="6" spans="1:73" ht="14.25" customHeight="1" x14ac:dyDescent="0.45">
      <c r="A6" s="224">
        <f t="shared" ref="A6:C7" si="2">A5</f>
        <v>2023</v>
      </c>
      <c r="B6" s="183">
        <f t="shared" si="2"/>
        <v>5</v>
      </c>
      <c r="C6" s="183">
        <f t="shared" si="2"/>
        <v>24</v>
      </c>
      <c r="D6" s="225">
        <v>0.60277777777777775</v>
      </c>
      <c r="E6" s="226">
        <v>3</v>
      </c>
      <c r="F6" s="227">
        <v>13.26294</v>
      </c>
      <c r="G6" s="228">
        <v>100.06511999999999</v>
      </c>
      <c r="H6" s="229">
        <v>7</v>
      </c>
      <c r="I6" s="183">
        <v>3</v>
      </c>
      <c r="J6" s="230" t="s">
        <v>75</v>
      </c>
      <c r="K6" s="231">
        <v>3.5</v>
      </c>
      <c r="L6" s="232">
        <v>5</v>
      </c>
      <c r="M6" s="233">
        <v>42</v>
      </c>
      <c r="N6" s="234" t="s">
        <v>90</v>
      </c>
      <c r="O6" s="234">
        <v>33</v>
      </c>
      <c r="P6" s="233">
        <v>1009</v>
      </c>
      <c r="Q6" s="233" t="s">
        <v>91</v>
      </c>
      <c r="R6" s="233" t="s">
        <v>73</v>
      </c>
      <c r="S6" s="236" t="s">
        <v>92</v>
      </c>
      <c r="T6" s="237">
        <f t="shared" ref="T6:T7" si="3">T5</f>
        <v>0.7</v>
      </c>
      <c r="U6" s="238">
        <v>32.5</v>
      </c>
      <c r="V6" s="335">
        <v>32.075000000000003</v>
      </c>
      <c r="W6" s="343">
        <v>7.9</v>
      </c>
      <c r="X6" s="485" t="s">
        <v>73</v>
      </c>
      <c r="Y6" s="335">
        <v>28.3</v>
      </c>
      <c r="Z6" s="239">
        <v>29.536000000000001</v>
      </c>
      <c r="AA6" s="238">
        <v>5.85</v>
      </c>
      <c r="AB6" s="240">
        <v>3.0649999999999999</v>
      </c>
      <c r="AC6" s="239">
        <f t="shared" si="0"/>
        <v>4.9373490093556534</v>
      </c>
      <c r="AD6" s="241" t="s">
        <v>73</v>
      </c>
      <c r="AE6" s="341" t="s">
        <v>73</v>
      </c>
      <c r="AF6" s="335">
        <v>3.41</v>
      </c>
      <c r="AG6" s="485" t="s">
        <v>73</v>
      </c>
      <c r="AH6" s="241">
        <v>2258.5625137999041</v>
      </c>
      <c r="AI6" s="242">
        <v>7.9010989178056263</v>
      </c>
      <c r="AJ6" s="243">
        <v>7.79854074124483</v>
      </c>
      <c r="AK6" s="244">
        <v>802.22086140500301</v>
      </c>
      <c r="AL6" s="244">
        <v>1904.474890430992</v>
      </c>
      <c r="AM6" s="244">
        <v>146.46344336129872</v>
      </c>
      <c r="AN6" s="244">
        <v>19.734476285376573</v>
      </c>
      <c r="AO6" s="244">
        <v>3.7601657258968069</v>
      </c>
      <c r="AP6" s="244">
        <v>2.4999057789523813</v>
      </c>
      <c r="AQ6" s="245">
        <f t="shared" si="1"/>
        <v>2070.6728100776677</v>
      </c>
      <c r="AR6" s="243">
        <v>0.95</v>
      </c>
      <c r="AS6" s="242">
        <v>54.271000000000001</v>
      </c>
      <c r="AT6" s="242">
        <v>1.4379999999999999</v>
      </c>
      <c r="AU6" s="242">
        <v>4.3689999999999998</v>
      </c>
      <c r="AV6" s="247">
        <v>3.2120000000000002</v>
      </c>
      <c r="AW6" s="242" t="s">
        <v>73</v>
      </c>
      <c r="AX6" s="242" t="s">
        <v>73</v>
      </c>
      <c r="AY6" s="248" t="s">
        <v>73</v>
      </c>
      <c r="AZ6" s="230" t="s">
        <v>73</v>
      </c>
      <c r="BA6" s="230" t="s">
        <v>73</v>
      </c>
      <c r="BB6" s="230" t="s">
        <v>73</v>
      </c>
      <c r="BC6" s="230" t="s">
        <v>73</v>
      </c>
      <c r="BD6" s="230" t="s">
        <v>73</v>
      </c>
      <c r="BE6" s="230" t="s">
        <v>73</v>
      </c>
      <c r="BF6" s="230" t="s">
        <v>73</v>
      </c>
      <c r="BG6" s="230" t="s">
        <v>73</v>
      </c>
      <c r="BH6" s="248" t="s">
        <v>73</v>
      </c>
      <c r="BI6" s="230" t="s">
        <v>73</v>
      </c>
      <c r="BJ6" s="249" t="s">
        <v>73</v>
      </c>
      <c r="BK6" s="259" t="s">
        <v>73</v>
      </c>
      <c r="BL6" s="259" t="s">
        <v>73</v>
      </c>
      <c r="BM6" s="260" t="s">
        <v>73</v>
      </c>
      <c r="BN6" s="260" t="s">
        <v>73</v>
      </c>
      <c r="BO6" s="260" t="s">
        <v>73</v>
      </c>
      <c r="BP6" s="260" t="s">
        <v>73</v>
      </c>
      <c r="BQ6" s="259" t="s">
        <v>73</v>
      </c>
      <c r="BR6" s="260" t="s">
        <v>73</v>
      </c>
      <c r="BS6" s="260" t="s">
        <v>73</v>
      </c>
      <c r="BT6" s="260" t="s">
        <v>73</v>
      </c>
      <c r="BU6" s="261" t="s">
        <v>73</v>
      </c>
    </row>
    <row r="7" spans="1:73" ht="14.25" customHeight="1" x14ac:dyDescent="0.45">
      <c r="A7" s="224">
        <f t="shared" si="2"/>
        <v>2023</v>
      </c>
      <c r="B7" s="183">
        <f t="shared" si="2"/>
        <v>5</v>
      </c>
      <c r="C7" s="183">
        <f t="shared" si="2"/>
        <v>24</v>
      </c>
      <c r="D7" s="225">
        <v>0.60277777777777775</v>
      </c>
      <c r="E7" s="226">
        <v>3</v>
      </c>
      <c r="F7" s="227">
        <v>13.26294</v>
      </c>
      <c r="G7" s="228">
        <v>100.06511999999999</v>
      </c>
      <c r="H7" s="229">
        <v>7</v>
      </c>
      <c r="I7" s="183">
        <v>3</v>
      </c>
      <c r="J7" s="230" t="s">
        <v>74</v>
      </c>
      <c r="K7" s="231">
        <v>6</v>
      </c>
      <c r="L7" s="232">
        <v>5</v>
      </c>
      <c r="M7" s="233">
        <v>42</v>
      </c>
      <c r="N7" s="234" t="s">
        <v>90</v>
      </c>
      <c r="O7" s="234">
        <v>33</v>
      </c>
      <c r="P7" s="233">
        <v>1009</v>
      </c>
      <c r="Q7" s="233" t="s">
        <v>91</v>
      </c>
      <c r="R7" s="233" t="s">
        <v>73</v>
      </c>
      <c r="S7" s="236" t="s">
        <v>92</v>
      </c>
      <c r="T7" s="237">
        <f t="shared" si="3"/>
        <v>0.7</v>
      </c>
      <c r="U7" s="238">
        <v>31.5</v>
      </c>
      <c r="V7" s="335">
        <v>31.616</v>
      </c>
      <c r="W7" s="343">
        <v>7.88</v>
      </c>
      <c r="X7" s="485" t="s">
        <v>73</v>
      </c>
      <c r="Y7" s="335">
        <v>30.1</v>
      </c>
      <c r="Z7" s="239">
        <v>31.138000000000002</v>
      </c>
      <c r="AA7" s="238">
        <v>5</v>
      </c>
      <c r="AB7" s="240">
        <v>3.0619999999999998</v>
      </c>
      <c r="AC7" s="239">
        <f t="shared" si="0"/>
        <v>4.9339326456725754</v>
      </c>
      <c r="AD7" s="241" t="s">
        <v>73</v>
      </c>
      <c r="AE7" s="341" t="s">
        <v>73</v>
      </c>
      <c r="AF7" s="335">
        <v>2.35</v>
      </c>
      <c r="AG7" s="485" t="s">
        <v>73</v>
      </c>
      <c r="AH7" s="241">
        <v>2196.4792578694078</v>
      </c>
      <c r="AI7" s="242">
        <v>7.9003622201628465</v>
      </c>
      <c r="AJ7" s="243">
        <v>7.8041833106944196</v>
      </c>
      <c r="AK7" s="244">
        <v>755.13154698508242</v>
      </c>
      <c r="AL7" s="244">
        <v>1837.5538005481419</v>
      </c>
      <c r="AM7" s="244">
        <v>146.70171200953149</v>
      </c>
      <c r="AN7" s="244">
        <v>18.621205039572693</v>
      </c>
      <c r="AO7" s="244">
        <v>3.7056252600078459</v>
      </c>
      <c r="AP7" s="244">
        <v>2.4729773393379464</v>
      </c>
      <c r="AQ7" s="245">
        <f t="shared" si="1"/>
        <v>2002.8767175972462</v>
      </c>
      <c r="AR7" s="243">
        <v>0.78500000000000003</v>
      </c>
      <c r="AS7" s="242">
        <v>37.688000000000002</v>
      </c>
      <c r="AT7" s="242">
        <v>0.70799999999999996</v>
      </c>
      <c r="AU7" s="242">
        <v>6.2140000000000004</v>
      </c>
      <c r="AV7" s="247">
        <v>2.5920000000000001</v>
      </c>
      <c r="AW7" s="242" t="s">
        <v>73</v>
      </c>
      <c r="AX7" s="242" t="s">
        <v>73</v>
      </c>
      <c r="AY7" s="248" t="s">
        <v>73</v>
      </c>
      <c r="AZ7" s="230" t="s">
        <v>73</v>
      </c>
      <c r="BA7" s="230" t="s">
        <v>73</v>
      </c>
      <c r="BB7" s="230" t="s">
        <v>73</v>
      </c>
      <c r="BC7" s="230" t="s">
        <v>73</v>
      </c>
      <c r="BD7" s="230" t="s">
        <v>73</v>
      </c>
      <c r="BE7" s="230" t="s">
        <v>73</v>
      </c>
      <c r="BF7" s="230" t="s">
        <v>73</v>
      </c>
      <c r="BG7" s="230" t="s">
        <v>73</v>
      </c>
      <c r="BH7" s="248" t="s">
        <v>73</v>
      </c>
      <c r="BI7" s="230" t="s">
        <v>73</v>
      </c>
      <c r="BJ7" s="249" t="s">
        <v>73</v>
      </c>
      <c r="BK7" s="259" t="s">
        <v>73</v>
      </c>
      <c r="BL7" s="259" t="s">
        <v>73</v>
      </c>
      <c r="BM7" s="260" t="s">
        <v>73</v>
      </c>
      <c r="BN7" s="260" t="s">
        <v>73</v>
      </c>
      <c r="BO7" s="260" t="s">
        <v>73</v>
      </c>
      <c r="BP7" s="260" t="s">
        <v>73</v>
      </c>
      <c r="BQ7" s="259" t="s">
        <v>73</v>
      </c>
      <c r="BR7" s="260" t="s">
        <v>73</v>
      </c>
      <c r="BS7" s="260" t="s">
        <v>73</v>
      </c>
      <c r="BT7" s="260" t="s">
        <v>73</v>
      </c>
      <c r="BU7" s="261" t="s">
        <v>73</v>
      </c>
    </row>
    <row r="8" spans="1:73" ht="14.25" customHeight="1" x14ac:dyDescent="0.45">
      <c r="A8" s="224">
        <v>2023</v>
      </c>
      <c r="B8" s="183">
        <v>5</v>
      </c>
      <c r="C8" s="183">
        <v>24</v>
      </c>
      <c r="D8" s="225">
        <v>0.51041666666666663</v>
      </c>
      <c r="E8" s="226">
        <v>4</v>
      </c>
      <c r="F8" s="227">
        <v>13.28823</v>
      </c>
      <c r="G8" s="228">
        <v>100.13369</v>
      </c>
      <c r="H8" s="229">
        <v>9.5</v>
      </c>
      <c r="I8" s="183">
        <v>3</v>
      </c>
      <c r="J8" s="230" t="s">
        <v>72</v>
      </c>
      <c r="K8" s="231">
        <v>1</v>
      </c>
      <c r="L8" s="232">
        <v>3</v>
      </c>
      <c r="M8" s="233">
        <v>73</v>
      </c>
      <c r="N8" s="234" t="s">
        <v>93</v>
      </c>
      <c r="O8" s="234">
        <v>34</v>
      </c>
      <c r="P8" s="233">
        <v>1009</v>
      </c>
      <c r="Q8" s="233" t="s">
        <v>91</v>
      </c>
      <c r="R8" s="233" t="s">
        <v>73</v>
      </c>
      <c r="S8" s="236" t="s">
        <v>92</v>
      </c>
      <c r="T8" s="237">
        <v>2.2999999999999998</v>
      </c>
      <c r="U8" s="238">
        <v>32.700000000000003</v>
      </c>
      <c r="V8" s="335">
        <v>31.917000000000002</v>
      </c>
      <c r="W8" s="343">
        <v>8.0299999999999994</v>
      </c>
      <c r="X8" s="485" t="s">
        <v>73</v>
      </c>
      <c r="Y8" s="335">
        <v>29.3</v>
      </c>
      <c r="Z8" s="239">
        <v>30.274000000000001</v>
      </c>
      <c r="AA8" s="238">
        <v>7.51</v>
      </c>
      <c r="AB8" s="240">
        <v>5.1550000000000002</v>
      </c>
      <c r="AC8" s="239">
        <f t="shared" si="0"/>
        <v>7.3174157085660525</v>
      </c>
      <c r="AD8" s="241" t="s">
        <v>73</v>
      </c>
      <c r="AE8" s="341" t="s">
        <v>73</v>
      </c>
      <c r="AF8" s="335">
        <v>1.43</v>
      </c>
      <c r="AG8" s="485" t="s">
        <v>73</v>
      </c>
      <c r="AH8" s="241">
        <v>2172.7886747407565</v>
      </c>
      <c r="AI8" s="242">
        <v>8.0460536209097882</v>
      </c>
      <c r="AJ8" s="243">
        <v>7.9432508951105625</v>
      </c>
      <c r="AK8" s="244">
        <v>515.49180614854595</v>
      </c>
      <c r="AL8" s="244">
        <v>1716.2319752751646</v>
      </c>
      <c r="AM8" s="244">
        <v>186.60316380639685</v>
      </c>
      <c r="AN8" s="244">
        <v>12.680028557098032</v>
      </c>
      <c r="AO8" s="244">
        <v>4.7579257815389582</v>
      </c>
      <c r="AP8" s="244">
        <v>3.1695563077108027</v>
      </c>
      <c r="AQ8" s="245">
        <f t="shared" si="1"/>
        <v>1915.5151676386595</v>
      </c>
      <c r="AR8" s="243">
        <v>0.372</v>
      </c>
      <c r="AS8" s="242">
        <v>19.396999999999998</v>
      </c>
      <c r="AT8" s="242">
        <v>2.1000000000000001E-2</v>
      </c>
      <c r="AU8" s="242">
        <v>3.01</v>
      </c>
      <c r="AV8" s="247">
        <v>2.4790000000000001</v>
      </c>
      <c r="AW8" s="242" t="s">
        <v>73</v>
      </c>
      <c r="AX8" s="242" t="s">
        <v>73</v>
      </c>
      <c r="AY8" s="232">
        <v>8.4724258661459722</v>
      </c>
      <c r="AZ8" s="234">
        <v>0.77542051977040805</v>
      </c>
      <c r="BA8" s="234">
        <v>21.88929031755125</v>
      </c>
      <c r="BB8" s="234">
        <v>1.9270592211069211</v>
      </c>
      <c r="BC8" s="234">
        <v>11.995566233180483</v>
      </c>
      <c r="BD8" s="234">
        <v>1781.1118177000526</v>
      </c>
      <c r="BE8" s="234">
        <v>1532.6414462671573</v>
      </c>
      <c r="BF8" s="234">
        <v>1.1864925028797317</v>
      </c>
      <c r="BG8" s="230">
        <v>1.5</v>
      </c>
      <c r="BH8" s="241">
        <v>0.67799999999999994</v>
      </c>
      <c r="BI8" s="244">
        <v>36.500000000000007</v>
      </c>
      <c r="BJ8" s="246">
        <v>62.824499999999993</v>
      </c>
      <c r="BK8" s="259" t="s">
        <v>73</v>
      </c>
      <c r="BL8" s="259" t="s">
        <v>73</v>
      </c>
      <c r="BM8" s="260" t="s">
        <v>73</v>
      </c>
      <c r="BN8" s="260" t="s">
        <v>73</v>
      </c>
      <c r="BO8" s="260" t="s">
        <v>73</v>
      </c>
      <c r="BP8" s="260" t="s">
        <v>73</v>
      </c>
      <c r="BQ8" s="259" t="s">
        <v>73</v>
      </c>
      <c r="BR8" s="260" t="s">
        <v>73</v>
      </c>
      <c r="BS8" s="260" t="s">
        <v>73</v>
      </c>
      <c r="BT8" s="260" t="s">
        <v>73</v>
      </c>
      <c r="BU8" s="261" t="s">
        <v>73</v>
      </c>
    </row>
    <row r="9" spans="1:73" ht="14.25" customHeight="1" x14ac:dyDescent="0.45">
      <c r="A9" s="224">
        <f t="shared" ref="A9:C10" si="4">A8</f>
        <v>2023</v>
      </c>
      <c r="B9" s="183">
        <f t="shared" si="4"/>
        <v>5</v>
      </c>
      <c r="C9" s="183">
        <f t="shared" si="4"/>
        <v>24</v>
      </c>
      <c r="D9" s="225">
        <v>0.51041666666666663</v>
      </c>
      <c r="E9" s="226">
        <v>4</v>
      </c>
      <c r="F9" s="227">
        <v>13.28823</v>
      </c>
      <c r="G9" s="228">
        <v>100.13369</v>
      </c>
      <c r="H9" s="229">
        <v>9.5</v>
      </c>
      <c r="I9" s="183">
        <v>3</v>
      </c>
      <c r="J9" s="230" t="s">
        <v>75</v>
      </c>
      <c r="K9" s="231">
        <v>4.5</v>
      </c>
      <c r="L9" s="232">
        <v>3</v>
      </c>
      <c r="M9" s="233">
        <v>73</v>
      </c>
      <c r="N9" s="234" t="s">
        <v>93</v>
      </c>
      <c r="O9" s="234">
        <v>34</v>
      </c>
      <c r="P9" s="233">
        <v>1009</v>
      </c>
      <c r="Q9" s="233" t="s">
        <v>91</v>
      </c>
      <c r="R9" s="233" t="s">
        <v>73</v>
      </c>
      <c r="S9" s="236" t="s">
        <v>92</v>
      </c>
      <c r="T9" s="237">
        <f t="shared" ref="T9:T10" si="5">T8</f>
        <v>2.2999999999999998</v>
      </c>
      <c r="U9" s="238">
        <v>31.9</v>
      </c>
      <c r="V9" s="335">
        <v>31.748999999999999</v>
      </c>
      <c r="W9" s="343">
        <v>8.0500000000000007</v>
      </c>
      <c r="X9" s="485" t="s">
        <v>73</v>
      </c>
      <c r="Y9" s="335">
        <v>30</v>
      </c>
      <c r="Z9" s="239">
        <v>31.265999999999998</v>
      </c>
      <c r="AA9" s="238">
        <v>6.9950000000000001</v>
      </c>
      <c r="AB9" s="240">
        <v>4.665</v>
      </c>
      <c r="AC9" s="239">
        <f t="shared" si="0"/>
        <v>6.759409640330122</v>
      </c>
      <c r="AD9" s="241" t="s">
        <v>73</v>
      </c>
      <c r="AE9" s="341" t="s">
        <v>73</v>
      </c>
      <c r="AF9" s="335">
        <v>3.09</v>
      </c>
      <c r="AG9" s="485" t="s">
        <v>73</v>
      </c>
      <c r="AH9" s="241">
        <v>2187.3946210100557</v>
      </c>
      <c r="AI9" s="242">
        <v>8.0362265070378847</v>
      </c>
      <c r="AJ9" s="243">
        <v>7.9358798247206783</v>
      </c>
      <c r="AK9" s="244">
        <v>523.81901582951775</v>
      </c>
      <c r="AL9" s="244">
        <v>1725.8985774160228</v>
      </c>
      <c r="AM9" s="244">
        <v>188.06418899289264</v>
      </c>
      <c r="AN9" s="244">
        <v>12.870764479045935</v>
      </c>
      <c r="AO9" s="244">
        <v>4.7478887054363286</v>
      </c>
      <c r="AP9" s="244">
        <v>3.1711725182123374</v>
      </c>
      <c r="AQ9" s="245">
        <f t="shared" si="1"/>
        <v>1926.8335308879614</v>
      </c>
      <c r="AR9" s="243">
        <v>0.28899999999999998</v>
      </c>
      <c r="AS9" s="242">
        <v>6.5830000000000002</v>
      </c>
      <c r="AT9" s="242">
        <v>4.2000000000000003E-2</v>
      </c>
      <c r="AU9" s="242">
        <v>2.524</v>
      </c>
      <c r="AV9" s="247">
        <v>1.8080000000000001</v>
      </c>
      <c r="AW9" s="242" t="s">
        <v>73</v>
      </c>
      <c r="AX9" s="242" t="s">
        <v>73</v>
      </c>
      <c r="AY9" s="248" t="s">
        <v>73</v>
      </c>
      <c r="AZ9" s="230" t="s">
        <v>73</v>
      </c>
      <c r="BA9" s="230" t="s">
        <v>73</v>
      </c>
      <c r="BB9" s="230" t="s">
        <v>73</v>
      </c>
      <c r="BC9" s="230" t="s">
        <v>73</v>
      </c>
      <c r="BD9" s="230" t="s">
        <v>73</v>
      </c>
      <c r="BE9" s="230" t="s">
        <v>73</v>
      </c>
      <c r="BF9" s="230" t="s">
        <v>73</v>
      </c>
      <c r="BG9" s="230" t="s">
        <v>73</v>
      </c>
      <c r="BH9" s="248" t="s">
        <v>73</v>
      </c>
      <c r="BI9" s="230" t="s">
        <v>73</v>
      </c>
      <c r="BJ9" s="249" t="s">
        <v>73</v>
      </c>
      <c r="BK9" s="259" t="s">
        <v>73</v>
      </c>
      <c r="BL9" s="259" t="s">
        <v>73</v>
      </c>
      <c r="BM9" s="260" t="s">
        <v>73</v>
      </c>
      <c r="BN9" s="260" t="s">
        <v>73</v>
      </c>
      <c r="BO9" s="260" t="s">
        <v>73</v>
      </c>
      <c r="BP9" s="260" t="s">
        <v>73</v>
      </c>
      <c r="BQ9" s="259" t="s">
        <v>73</v>
      </c>
      <c r="BR9" s="260" t="s">
        <v>73</v>
      </c>
      <c r="BS9" s="260" t="s">
        <v>73</v>
      </c>
      <c r="BT9" s="260" t="s">
        <v>73</v>
      </c>
      <c r="BU9" s="261" t="s">
        <v>73</v>
      </c>
    </row>
    <row r="10" spans="1:73" ht="14.25" customHeight="1" x14ac:dyDescent="0.45">
      <c r="A10" s="224">
        <f t="shared" si="4"/>
        <v>2023</v>
      </c>
      <c r="B10" s="183">
        <f t="shared" si="4"/>
        <v>5</v>
      </c>
      <c r="C10" s="183">
        <f t="shared" si="4"/>
        <v>24</v>
      </c>
      <c r="D10" s="225">
        <v>0.51041666666666663</v>
      </c>
      <c r="E10" s="226">
        <v>4</v>
      </c>
      <c r="F10" s="227">
        <v>13.28823</v>
      </c>
      <c r="G10" s="228">
        <v>100.13369</v>
      </c>
      <c r="H10" s="229">
        <v>9.5</v>
      </c>
      <c r="I10" s="183">
        <v>3</v>
      </c>
      <c r="J10" s="230" t="s">
        <v>74</v>
      </c>
      <c r="K10" s="231">
        <v>8.5</v>
      </c>
      <c r="L10" s="232">
        <v>3</v>
      </c>
      <c r="M10" s="233">
        <v>73</v>
      </c>
      <c r="N10" s="234" t="s">
        <v>93</v>
      </c>
      <c r="O10" s="234">
        <v>34</v>
      </c>
      <c r="P10" s="233">
        <v>1009</v>
      </c>
      <c r="Q10" s="233" t="s">
        <v>91</v>
      </c>
      <c r="R10" s="233" t="s">
        <v>73</v>
      </c>
      <c r="S10" s="236" t="s">
        <v>92</v>
      </c>
      <c r="T10" s="237">
        <f t="shared" si="5"/>
        <v>2.2999999999999998</v>
      </c>
      <c r="U10" s="238">
        <v>31.8</v>
      </c>
      <c r="V10" s="335">
        <v>31.646999999999998</v>
      </c>
      <c r="W10" s="343">
        <v>8.01</v>
      </c>
      <c r="X10" s="485" t="s">
        <v>73</v>
      </c>
      <c r="Y10" s="335">
        <v>31</v>
      </c>
      <c r="Z10" s="239">
        <v>31.562000000000001</v>
      </c>
      <c r="AA10" s="238">
        <v>5.4950000000000001</v>
      </c>
      <c r="AB10" s="240">
        <v>3.6680000000000001</v>
      </c>
      <c r="AC10" s="239">
        <f t="shared" si="0"/>
        <v>5.6240381096541565</v>
      </c>
      <c r="AD10" s="241" t="s">
        <v>73</v>
      </c>
      <c r="AE10" s="341" t="s">
        <v>73</v>
      </c>
      <c r="AF10" s="335">
        <v>2.99</v>
      </c>
      <c r="AG10" s="485" t="s">
        <v>73</v>
      </c>
      <c r="AH10" s="241">
        <v>2161.7002639825378</v>
      </c>
      <c r="AI10" s="242">
        <v>8.0267754922528241</v>
      </c>
      <c r="AJ10" s="243">
        <v>7.9279401344188178</v>
      </c>
      <c r="AK10" s="244">
        <v>527.15956965266673</v>
      </c>
      <c r="AL10" s="244">
        <v>1709.5117643565313</v>
      </c>
      <c r="AM10" s="244">
        <v>183.62982733713739</v>
      </c>
      <c r="AN10" s="244">
        <v>12.963609066397744</v>
      </c>
      <c r="AO10" s="244">
        <v>4.6197676759537174</v>
      </c>
      <c r="AP10" s="244">
        <v>3.0873684427198329</v>
      </c>
      <c r="AQ10" s="245">
        <f t="shared" si="1"/>
        <v>1906.1052007600665</v>
      </c>
      <c r="AR10" s="243">
        <v>0.248</v>
      </c>
      <c r="AS10" s="242">
        <v>5.327</v>
      </c>
      <c r="AT10" s="242">
        <v>8.3000000000000004E-2</v>
      </c>
      <c r="AU10" s="242">
        <v>3.2040000000000002</v>
      </c>
      <c r="AV10" s="247">
        <v>2.306</v>
      </c>
      <c r="AW10" s="242" t="s">
        <v>73</v>
      </c>
      <c r="AX10" s="242" t="s">
        <v>73</v>
      </c>
      <c r="AY10" s="248" t="s">
        <v>73</v>
      </c>
      <c r="AZ10" s="230" t="s">
        <v>73</v>
      </c>
      <c r="BA10" s="230" t="s">
        <v>73</v>
      </c>
      <c r="BB10" s="230" t="s">
        <v>73</v>
      </c>
      <c r="BC10" s="230" t="s">
        <v>73</v>
      </c>
      <c r="BD10" s="230" t="s">
        <v>73</v>
      </c>
      <c r="BE10" s="230" t="s">
        <v>73</v>
      </c>
      <c r="BF10" s="230" t="s">
        <v>73</v>
      </c>
      <c r="BG10" s="230" t="s">
        <v>73</v>
      </c>
      <c r="BH10" s="248" t="s">
        <v>73</v>
      </c>
      <c r="BI10" s="230" t="s">
        <v>73</v>
      </c>
      <c r="BJ10" s="249" t="s">
        <v>73</v>
      </c>
      <c r="BK10" s="256" t="s">
        <v>73</v>
      </c>
      <c r="BL10" s="256" t="s">
        <v>73</v>
      </c>
      <c r="BM10" s="257" t="s">
        <v>73</v>
      </c>
      <c r="BN10" s="257" t="s">
        <v>73</v>
      </c>
      <c r="BO10" s="257" t="s">
        <v>73</v>
      </c>
      <c r="BP10" s="257" t="s">
        <v>73</v>
      </c>
      <c r="BQ10" s="256" t="s">
        <v>73</v>
      </c>
      <c r="BR10" s="257" t="s">
        <v>73</v>
      </c>
      <c r="BS10" s="257" t="s">
        <v>73</v>
      </c>
      <c r="BT10" s="257" t="s">
        <v>73</v>
      </c>
      <c r="BU10" s="258" t="s">
        <v>73</v>
      </c>
    </row>
    <row r="11" spans="1:73" ht="14.25" customHeight="1" x14ac:dyDescent="0.45">
      <c r="A11" s="224">
        <v>2023</v>
      </c>
      <c r="B11" s="183">
        <v>5</v>
      </c>
      <c r="C11" s="183">
        <v>24</v>
      </c>
      <c r="D11" s="225">
        <v>0.57013888888888886</v>
      </c>
      <c r="E11" s="226">
        <v>5</v>
      </c>
      <c r="F11" s="227">
        <v>13.292450000000001</v>
      </c>
      <c r="G11" s="228">
        <v>100.08959</v>
      </c>
      <c r="H11" s="229">
        <v>7.2</v>
      </c>
      <c r="I11" s="183">
        <v>3</v>
      </c>
      <c r="J11" s="230" t="s">
        <v>72</v>
      </c>
      <c r="K11" s="231">
        <v>1</v>
      </c>
      <c r="L11" s="232">
        <v>5</v>
      </c>
      <c r="M11" s="233">
        <v>35</v>
      </c>
      <c r="N11" s="234" t="s">
        <v>90</v>
      </c>
      <c r="O11" s="234">
        <v>34</v>
      </c>
      <c r="P11" s="233">
        <v>1009</v>
      </c>
      <c r="Q11" s="233" t="s">
        <v>91</v>
      </c>
      <c r="R11" s="233" t="s">
        <v>73</v>
      </c>
      <c r="S11" s="236" t="s">
        <v>92</v>
      </c>
      <c r="T11" s="237">
        <v>1.9</v>
      </c>
      <c r="U11" s="238">
        <v>32</v>
      </c>
      <c r="V11" s="335">
        <v>32.622999999999998</v>
      </c>
      <c r="W11" s="343">
        <v>8.0299999999999994</v>
      </c>
      <c r="X11" s="485" t="s">
        <v>73</v>
      </c>
      <c r="Y11" s="335">
        <v>28.4</v>
      </c>
      <c r="Z11" s="239">
        <v>28.699000000000002</v>
      </c>
      <c r="AA11" s="238">
        <v>6.835</v>
      </c>
      <c r="AB11" s="240">
        <v>5.2450000000000001</v>
      </c>
      <c r="AC11" s="239">
        <f t="shared" si="0"/>
        <v>7.4199066190583665</v>
      </c>
      <c r="AD11" s="241" t="s">
        <v>73</v>
      </c>
      <c r="AE11" s="341" t="s">
        <v>73</v>
      </c>
      <c r="AF11" s="335">
        <v>4.3499999999999996</v>
      </c>
      <c r="AG11" s="485" t="s">
        <v>73</v>
      </c>
      <c r="AH11" s="241">
        <v>2216.114228832766</v>
      </c>
      <c r="AI11" s="242">
        <v>8.0147469793905994</v>
      </c>
      <c r="AJ11" s="243">
        <v>7.90216786116412</v>
      </c>
      <c r="AK11" s="244">
        <v>600.16914200350777</v>
      </c>
      <c r="AL11" s="244">
        <v>1793.5031659229264</v>
      </c>
      <c r="AM11" s="244">
        <v>174.67484031687459</v>
      </c>
      <c r="AN11" s="244">
        <v>14.645240850181141</v>
      </c>
      <c r="AO11" s="244">
        <v>4.5289947326542164</v>
      </c>
      <c r="AP11" s="244">
        <v>3.007229986508249</v>
      </c>
      <c r="AQ11" s="245">
        <f t="shared" si="1"/>
        <v>1982.8232470899823</v>
      </c>
      <c r="AR11" s="243" t="s">
        <v>73</v>
      </c>
      <c r="AS11" s="242" t="s">
        <v>73</v>
      </c>
      <c r="AT11" s="242" t="s">
        <v>73</v>
      </c>
      <c r="AU11" s="242" t="s">
        <v>73</v>
      </c>
      <c r="AV11" s="247" t="s">
        <v>73</v>
      </c>
      <c r="AW11" s="242" t="s">
        <v>73</v>
      </c>
      <c r="AX11" s="242" t="s">
        <v>73</v>
      </c>
      <c r="AY11" s="248" t="s">
        <v>73</v>
      </c>
      <c r="AZ11" s="230" t="s">
        <v>73</v>
      </c>
      <c r="BA11" s="230" t="s">
        <v>73</v>
      </c>
      <c r="BB11" s="230" t="s">
        <v>73</v>
      </c>
      <c r="BC11" s="230" t="s">
        <v>73</v>
      </c>
      <c r="BD11" s="230" t="s">
        <v>73</v>
      </c>
      <c r="BE11" s="230" t="s">
        <v>73</v>
      </c>
      <c r="BF11" s="230" t="s">
        <v>73</v>
      </c>
      <c r="BG11" s="230" t="s">
        <v>73</v>
      </c>
      <c r="BH11" s="248" t="s">
        <v>73</v>
      </c>
      <c r="BI11" s="230" t="s">
        <v>73</v>
      </c>
      <c r="BJ11" s="249" t="s">
        <v>73</v>
      </c>
      <c r="BK11" s="259" t="s">
        <v>73</v>
      </c>
      <c r="BL11" s="259" t="s">
        <v>73</v>
      </c>
      <c r="BM11" s="260" t="s">
        <v>73</v>
      </c>
      <c r="BN11" s="260" t="s">
        <v>73</v>
      </c>
      <c r="BO11" s="260" t="s">
        <v>73</v>
      </c>
      <c r="BP11" s="260" t="s">
        <v>73</v>
      </c>
      <c r="BQ11" s="259" t="s">
        <v>73</v>
      </c>
      <c r="BR11" s="260" t="s">
        <v>73</v>
      </c>
      <c r="BS11" s="260" t="s">
        <v>73</v>
      </c>
      <c r="BT11" s="260" t="s">
        <v>73</v>
      </c>
      <c r="BU11" s="261" t="s">
        <v>73</v>
      </c>
    </row>
    <row r="12" spans="1:73" ht="14.25" customHeight="1" x14ac:dyDescent="0.45">
      <c r="A12" s="224">
        <f t="shared" ref="A12:C13" si="6">A11</f>
        <v>2023</v>
      </c>
      <c r="B12" s="183">
        <f t="shared" si="6"/>
        <v>5</v>
      </c>
      <c r="C12" s="183">
        <f t="shared" si="6"/>
        <v>24</v>
      </c>
      <c r="D12" s="225">
        <v>0.57013888888888886</v>
      </c>
      <c r="E12" s="226">
        <v>5</v>
      </c>
      <c r="F12" s="227">
        <v>13.292450000000001</v>
      </c>
      <c r="G12" s="228">
        <v>100.08959</v>
      </c>
      <c r="H12" s="229">
        <v>7.2</v>
      </c>
      <c r="I12" s="183">
        <v>3</v>
      </c>
      <c r="J12" s="230" t="s">
        <v>75</v>
      </c>
      <c r="K12" s="231">
        <v>3.5</v>
      </c>
      <c r="L12" s="232">
        <v>5</v>
      </c>
      <c r="M12" s="233">
        <v>35</v>
      </c>
      <c r="N12" s="234" t="s">
        <v>90</v>
      </c>
      <c r="O12" s="234">
        <v>34</v>
      </c>
      <c r="P12" s="233">
        <v>1009</v>
      </c>
      <c r="Q12" s="233" t="s">
        <v>91</v>
      </c>
      <c r="R12" s="233" t="s">
        <v>73</v>
      </c>
      <c r="S12" s="236" t="s">
        <v>92</v>
      </c>
      <c r="T12" s="237">
        <f t="shared" ref="T12:T13" si="7">T11</f>
        <v>1.9</v>
      </c>
      <c r="U12" s="238">
        <v>31.6</v>
      </c>
      <c r="V12" s="335">
        <v>31.959</v>
      </c>
      <c r="W12" s="343">
        <v>8.0399999999999991</v>
      </c>
      <c r="X12" s="485" t="s">
        <v>73</v>
      </c>
      <c r="Y12" s="335">
        <v>29.5</v>
      </c>
      <c r="Z12" s="239">
        <v>30.579000000000001</v>
      </c>
      <c r="AA12" s="238">
        <v>7.1950000000000003</v>
      </c>
      <c r="AB12" s="240">
        <v>5.0869999999999997</v>
      </c>
      <c r="AC12" s="239">
        <f t="shared" si="0"/>
        <v>7.2399781317496377</v>
      </c>
      <c r="AD12" s="241" t="s">
        <v>73</v>
      </c>
      <c r="AE12" s="341" t="s">
        <v>73</v>
      </c>
      <c r="AF12" s="335">
        <v>5</v>
      </c>
      <c r="AG12" s="485" t="s">
        <v>73</v>
      </c>
      <c r="AH12" s="241">
        <v>2149.7712804670191</v>
      </c>
      <c r="AI12" s="242">
        <v>8.0583956507836216</v>
      </c>
      <c r="AJ12" s="243">
        <v>7.9547111503498567</v>
      </c>
      <c r="AK12" s="244">
        <v>491.76575484780591</v>
      </c>
      <c r="AL12" s="244">
        <v>1683.8611326267549</v>
      </c>
      <c r="AM12" s="244">
        <v>189.74881654521067</v>
      </c>
      <c r="AN12" s="244">
        <v>12.067156575197624</v>
      </c>
      <c r="AO12" s="244">
        <v>4.8240664476949222</v>
      </c>
      <c r="AP12" s="244">
        <v>3.2174048545734419</v>
      </c>
      <c r="AQ12" s="245">
        <f t="shared" si="1"/>
        <v>1885.6771057471633</v>
      </c>
      <c r="AR12" s="243" t="s">
        <v>73</v>
      </c>
      <c r="AS12" s="242" t="s">
        <v>73</v>
      </c>
      <c r="AT12" s="242" t="s">
        <v>73</v>
      </c>
      <c r="AU12" s="242" t="s">
        <v>73</v>
      </c>
      <c r="AV12" s="247" t="s">
        <v>73</v>
      </c>
      <c r="AW12" s="242" t="s">
        <v>73</v>
      </c>
      <c r="AX12" s="242" t="s">
        <v>73</v>
      </c>
      <c r="AY12" s="248" t="s">
        <v>73</v>
      </c>
      <c r="AZ12" s="230" t="s">
        <v>73</v>
      </c>
      <c r="BA12" s="230" t="s">
        <v>73</v>
      </c>
      <c r="BB12" s="230" t="s">
        <v>73</v>
      </c>
      <c r="BC12" s="230" t="s">
        <v>73</v>
      </c>
      <c r="BD12" s="230" t="s">
        <v>73</v>
      </c>
      <c r="BE12" s="230" t="s">
        <v>73</v>
      </c>
      <c r="BF12" s="230" t="s">
        <v>73</v>
      </c>
      <c r="BG12" s="230" t="s">
        <v>73</v>
      </c>
      <c r="BH12" s="248" t="s">
        <v>73</v>
      </c>
      <c r="BI12" s="230" t="s">
        <v>73</v>
      </c>
      <c r="BJ12" s="249" t="s">
        <v>73</v>
      </c>
      <c r="BK12" s="259" t="s">
        <v>73</v>
      </c>
      <c r="BL12" s="259" t="s">
        <v>73</v>
      </c>
      <c r="BM12" s="260" t="s">
        <v>73</v>
      </c>
      <c r="BN12" s="260" t="s">
        <v>73</v>
      </c>
      <c r="BO12" s="260" t="s">
        <v>73</v>
      </c>
      <c r="BP12" s="260" t="s">
        <v>73</v>
      </c>
      <c r="BQ12" s="259" t="s">
        <v>73</v>
      </c>
      <c r="BR12" s="260" t="s">
        <v>73</v>
      </c>
      <c r="BS12" s="260" t="s">
        <v>73</v>
      </c>
      <c r="BT12" s="260" t="s">
        <v>73</v>
      </c>
      <c r="BU12" s="261" t="s">
        <v>73</v>
      </c>
    </row>
    <row r="13" spans="1:73" ht="14.25" customHeight="1" x14ac:dyDescent="0.45">
      <c r="A13" s="224">
        <f t="shared" si="6"/>
        <v>2023</v>
      </c>
      <c r="B13" s="183">
        <f t="shared" si="6"/>
        <v>5</v>
      </c>
      <c r="C13" s="183">
        <f t="shared" si="6"/>
        <v>24</v>
      </c>
      <c r="D13" s="225">
        <v>0.57013888888888886</v>
      </c>
      <c r="E13" s="226">
        <v>5</v>
      </c>
      <c r="F13" s="227">
        <v>13.292450000000001</v>
      </c>
      <c r="G13" s="228">
        <v>100.08959</v>
      </c>
      <c r="H13" s="229">
        <v>7.2</v>
      </c>
      <c r="I13" s="183">
        <v>3</v>
      </c>
      <c r="J13" s="230" t="s">
        <v>74</v>
      </c>
      <c r="K13" s="231">
        <v>6</v>
      </c>
      <c r="L13" s="232">
        <v>5</v>
      </c>
      <c r="M13" s="233">
        <v>35</v>
      </c>
      <c r="N13" s="234" t="s">
        <v>90</v>
      </c>
      <c r="O13" s="234">
        <v>34</v>
      </c>
      <c r="P13" s="233">
        <v>1009</v>
      </c>
      <c r="Q13" s="233" t="s">
        <v>91</v>
      </c>
      <c r="R13" s="233" t="s">
        <v>73</v>
      </c>
      <c r="S13" s="236" t="s">
        <v>92</v>
      </c>
      <c r="T13" s="237">
        <f t="shared" si="7"/>
        <v>1.9</v>
      </c>
      <c r="U13" s="238">
        <v>31.6</v>
      </c>
      <c r="V13" s="335">
        <v>31.635999999999999</v>
      </c>
      <c r="W13" s="343">
        <v>8</v>
      </c>
      <c r="X13" s="485" t="s">
        <v>73</v>
      </c>
      <c r="Y13" s="335">
        <v>30.2</v>
      </c>
      <c r="Z13" s="239">
        <v>31.33</v>
      </c>
      <c r="AA13" s="238">
        <v>6.12</v>
      </c>
      <c r="AB13" s="240">
        <v>3.4550000000000001</v>
      </c>
      <c r="AC13" s="239">
        <f t="shared" si="0"/>
        <v>5.3814762881556799</v>
      </c>
      <c r="AD13" s="241" t="s">
        <v>73</v>
      </c>
      <c r="AE13" s="341" t="s">
        <v>73</v>
      </c>
      <c r="AF13" s="335">
        <v>3.49</v>
      </c>
      <c r="AG13" s="485" t="s">
        <v>73</v>
      </c>
      <c r="AH13" s="241">
        <v>2117.4795295160411</v>
      </c>
      <c r="AI13" s="242">
        <v>8.0177484090295792</v>
      </c>
      <c r="AJ13" s="243">
        <v>7.9193295847224174</v>
      </c>
      <c r="AK13" s="244">
        <v>529.9555649982824</v>
      </c>
      <c r="AL13" s="244">
        <v>1682.6173688190752</v>
      </c>
      <c r="AM13" s="244">
        <v>176.08004639708599</v>
      </c>
      <c r="AN13" s="244">
        <v>13.050364443765657</v>
      </c>
      <c r="AO13" s="244">
        <v>4.4403332652970819</v>
      </c>
      <c r="AP13" s="244">
        <v>2.9652193613410414</v>
      </c>
      <c r="AQ13" s="245">
        <f t="shared" si="1"/>
        <v>1871.7477796599267</v>
      </c>
      <c r="AR13" s="243" t="s">
        <v>73</v>
      </c>
      <c r="AS13" s="242" t="s">
        <v>73</v>
      </c>
      <c r="AT13" s="242" t="s">
        <v>73</v>
      </c>
      <c r="AU13" s="242" t="s">
        <v>73</v>
      </c>
      <c r="AV13" s="247" t="s">
        <v>73</v>
      </c>
      <c r="AW13" s="242" t="s">
        <v>73</v>
      </c>
      <c r="AX13" s="242" t="s">
        <v>73</v>
      </c>
      <c r="AY13" s="248" t="s">
        <v>73</v>
      </c>
      <c r="AZ13" s="230" t="s">
        <v>73</v>
      </c>
      <c r="BA13" s="230" t="s">
        <v>73</v>
      </c>
      <c r="BB13" s="230" t="s">
        <v>73</v>
      </c>
      <c r="BC13" s="230" t="s">
        <v>73</v>
      </c>
      <c r="BD13" s="230" t="s">
        <v>73</v>
      </c>
      <c r="BE13" s="230" t="s">
        <v>73</v>
      </c>
      <c r="BF13" s="230" t="s">
        <v>73</v>
      </c>
      <c r="BG13" s="230" t="s">
        <v>73</v>
      </c>
      <c r="BH13" s="248" t="s">
        <v>73</v>
      </c>
      <c r="BI13" s="230" t="s">
        <v>73</v>
      </c>
      <c r="BJ13" s="249" t="s">
        <v>73</v>
      </c>
      <c r="BK13" s="259" t="s">
        <v>73</v>
      </c>
      <c r="BL13" s="259" t="s">
        <v>73</v>
      </c>
      <c r="BM13" s="260" t="s">
        <v>73</v>
      </c>
      <c r="BN13" s="260" t="s">
        <v>73</v>
      </c>
      <c r="BO13" s="260" t="s">
        <v>73</v>
      </c>
      <c r="BP13" s="260" t="s">
        <v>73</v>
      </c>
      <c r="BQ13" s="259" t="s">
        <v>73</v>
      </c>
      <c r="BR13" s="260" t="s">
        <v>73</v>
      </c>
      <c r="BS13" s="260" t="s">
        <v>73</v>
      </c>
      <c r="BT13" s="260" t="s">
        <v>73</v>
      </c>
      <c r="BU13" s="261" t="s">
        <v>73</v>
      </c>
    </row>
    <row r="14" spans="1:73" ht="14.25" customHeight="1" x14ac:dyDescent="0.45">
      <c r="A14" s="224">
        <v>2023</v>
      </c>
      <c r="B14" s="183">
        <v>5</v>
      </c>
      <c r="C14" s="183">
        <v>24</v>
      </c>
      <c r="D14" s="225">
        <v>0.7319444444444444</v>
      </c>
      <c r="E14" s="226">
        <v>6</v>
      </c>
      <c r="F14" s="227">
        <v>13.338649999999999</v>
      </c>
      <c r="G14" s="228">
        <v>100.00098</v>
      </c>
      <c r="H14" s="229">
        <v>2.4</v>
      </c>
      <c r="I14" s="183">
        <v>1</v>
      </c>
      <c r="J14" s="230" t="s">
        <v>72</v>
      </c>
      <c r="K14" s="231">
        <v>1</v>
      </c>
      <c r="L14" s="232">
        <v>4</v>
      </c>
      <c r="M14" s="233">
        <v>82</v>
      </c>
      <c r="N14" s="234" t="s">
        <v>93</v>
      </c>
      <c r="O14" s="234">
        <v>33</v>
      </c>
      <c r="P14" s="233">
        <v>1009</v>
      </c>
      <c r="Q14" s="233" t="s">
        <v>91</v>
      </c>
      <c r="R14" s="233" t="s">
        <v>73</v>
      </c>
      <c r="S14" s="236" t="s">
        <v>92</v>
      </c>
      <c r="T14" s="237">
        <v>0.3</v>
      </c>
      <c r="U14" s="238">
        <v>32.799999999999997</v>
      </c>
      <c r="V14" s="335">
        <v>33.320999999999998</v>
      </c>
      <c r="W14" s="343">
        <v>7.7</v>
      </c>
      <c r="X14" s="485" t="s">
        <v>73</v>
      </c>
      <c r="Y14" s="335">
        <v>14</v>
      </c>
      <c r="Z14" s="239">
        <v>13.891999999999999</v>
      </c>
      <c r="AA14" s="238">
        <v>5.0199999999999996</v>
      </c>
      <c r="AB14" s="240">
        <v>3.2410000000000001</v>
      </c>
      <c r="AC14" s="239">
        <f t="shared" si="0"/>
        <v>5.1377756787628446</v>
      </c>
      <c r="AD14" s="241" t="s">
        <v>73</v>
      </c>
      <c r="AE14" s="341" t="s">
        <v>73</v>
      </c>
      <c r="AF14" s="335">
        <v>6.08</v>
      </c>
      <c r="AG14" s="485" t="s">
        <v>73</v>
      </c>
      <c r="AH14" s="241">
        <v>2547.3846642578756</v>
      </c>
      <c r="AI14" s="242">
        <v>7.5897226811735221</v>
      </c>
      <c r="AJ14" s="243">
        <v>7.4912438583284899</v>
      </c>
      <c r="AK14" s="244">
        <v>2441.1321880328633</v>
      </c>
      <c r="AL14" s="244">
        <v>2414.8979635240057</v>
      </c>
      <c r="AM14" s="244">
        <v>60.019164364264412</v>
      </c>
      <c r="AN14" s="244">
        <v>62.988576341799735</v>
      </c>
      <c r="AO14" s="244">
        <v>1.8145367419668459</v>
      </c>
      <c r="AP14" s="244">
        <v>1.1068071760695035</v>
      </c>
      <c r="AQ14" s="245">
        <f t="shared" si="1"/>
        <v>2537.9057042300697</v>
      </c>
      <c r="AR14" s="243">
        <v>2.6859999999999999</v>
      </c>
      <c r="AS14" s="242">
        <v>91.96</v>
      </c>
      <c r="AT14" s="242">
        <v>1.083</v>
      </c>
      <c r="AU14" s="242">
        <v>5.2430000000000003</v>
      </c>
      <c r="AV14" s="247">
        <v>11.366</v>
      </c>
      <c r="AW14" s="242" t="s">
        <v>73</v>
      </c>
      <c r="AX14" s="242" t="s">
        <v>73</v>
      </c>
      <c r="AY14" s="248" t="s">
        <v>73</v>
      </c>
      <c r="AZ14" s="230" t="s">
        <v>73</v>
      </c>
      <c r="BA14" s="230" t="s">
        <v>73</v>
      </c>
      <c r="BB14" s="230" t="s">
        <v>73</v>
      </c>
      <c r="BC14" s="230" t="s">
        <v>73</v>
      </c>
      <c r="BD14" s="230" t="s">
        <v>73</v>
      </c>
      <c r="BE14" s="230" t="s">
        <v>73</v>
      </c>
      <c r="BF14" s="230" t="s">
        <v>73</v>
      </c>
      <c r="BG14" s="230" t="s">
        <v>73</v>
      </c>
      <c r="BH14" s="248" t="s">
        <v>73</v>
      </c>
      <c r="BI14" s="230" t="s">
        <v>73</v>
      </c>
      <c r="BJ14" s="249" t="s">
        <v>73</v>
      </c>
      <c r="BK14" s="259" t="s">
        <v>73</v>
      </c>
      <c r="BL14" s="259" t="s">
        <v>73</v>
      </c>
      <c r="BM14" s="260" t="s">
        <v>73</v>
      </c>
      <c r="BN14" s="260" t="s">
        <v>73</v>
      </c>
      <c r="BO14" s="260" t="s">
        <v>73</v>
      </c>
      <c r="BP14" s="260" t="s">
        <v>73</v>
      </c>
      <c r="BQ14" s="259" t="s">
        <v>73</v>
      </c>
      <c r="BR14" s="260" t="s">
        <v>73</v>
      </c>
      <c r="BS14" s="260" t="s">
        <v>73</v>
      </c>
      <c r="BT14" s="260" t="s">
        <v>73</v>
      </c>
      <c r="BU14" s="261" t="s">
        <v>73</v>
      </c>
    </row>
    <row r="15" spans="1:73" ht="14.25" customHeight="1" x14ac:dyDescent="0.45">
      <c r="A15" s="224">
        <v>2023</v>
      </c>
      <c r="B15" s="183">
        <v>5</v>
      </c>
      <c r="C15" s="183">
        <v>24</v>
      </c>
      <c r="D15" s="225">
        <v>0.75</v>
      </c>
      <c r="E15" s="226">
        <v>7</v>
      </c>
      <c r="F15" s="227">
        <v>13.36795</v>
      </c>
      <c r="G15" s="228">
        <v>99.997479999999996</v>
      </c>
      <c r="H15" s="229">
        <v>6.4</v>
      </c>
      <c r="I15" s="183">
        <v>3</v>
      </c>
      <c r="J15" s="230" t="s">
        <v>72</v>
      </c>
      <c r="K15" s="231">
        <v>1</v>
      </c>
      <c r="L15" s="232">
        <v>3</v>
      </c>
      <c r="M15" s="233">
        <v>113</v>
      </c>
      <c r="N15" s="234" t="s">
        <v>93</v>
      </c>
      <c r="O15" s="234">
        <v>33</v>
      </c>
      <c r="P15" s="233">
        <v>1009</v>
      </c>
      <c r="Q15" s="233" t="s">
        <v>91</v>
      </c>
      <c r="R15" s="233" t="s">
        <v>73</v>
      </c>
      <c r="S15" s="236" t="s">
        <v>92</v>
      </c>
      <c r="T15" s="237">
        <v>0.5</v>
      </c>
      <c r="U15" s="238">
        <v>32</v>
      </c>
      <c r="V15" s="335">
        <v>32.893999999999998</v>
      </c>
      <c r="W15" s="343">
        <v>7.75</v>
      </c>
      <c r="X15" s="485" t="s">
        <v>73</v>
      </c>
      <c r="Y15" s="335">
        <v>10</v>
      </c>
      <c r="Z15" s="239">
        <v>9.8970000000000002</v>
      </c>
      <c r="AA15" s="238">
        <v>4.6900000000000004</v>
      </c>
      <c r="AB15" s="240">
        <v>3.1320000000000001</v>
      </c>
      <c r="AC15" s="239">
        <f t="shared" si="0"/>
        <v>5.0136477982777095</v>
      </c>
      <c r="AD15" s="241" t="s">
        <v>73</v>
      </c>
      <c r="AE15" s="341" t="s">
        <v>73</v>
      </c>
      <c r="AF15" s="335">
        <v>3.67</v>
      </c>
      <c r="AG15" s="485" t="s">
        <v>73</v>
      </c>
      <c r="AH15" s="241">
        <v>2647.1135170144798</v>
      </c>
      <c r="AI15" s="242">
        <v>7.5485364890931317</v>
      </c>
      <c r="AJ15" s="243">
        <v>7.4608348308417645</v>
      </c>
      <c r="AK15" s="244">
        <v>2920.1676251592698</v>
      </c>
      <c r="AL15" s="244">
        <v>2538.6812160293148</v>
      </c>
      <c r="AM15" s="244">
        <v>50.412175940400331</v>
      </c>
      <c r="AN15" s="244">
        <v>77.561138942922568</v>
      </c>
      <c r="AO15" s="244">
        <v>1.600062788474869</v>
      </c>
      <c r="AP15" s="244">
        <v>0.94738085011520812</v>
      </c>
      <c r="AQ15" s="245">
        <f t="shared" si="1"/>
        <v>2666.6545309126377</v>
      </c>
      <c r="AR15" s="243">
        <v>2.7690000000000001</v>
      </c>
      <c r="AS15" s="242">
        <v>191.96</v>
      </c>
      <c r="AT15" s="242">
        <v>1</v>
      </c>
      <c r="AU15" s="242">
        <v>3.5920000000000001</v>
      </c>
      <c r="AV15" s="247">
        <v>10.199</v>
      </c>
      <c r="AW15" s="242" t="s">
        <v>73</v>
      </c>
      <c r="AX15" s="242" t="s">
        <v>73</v>
      </c>
      <c r="AY15" s="232">
        <v>10.086175952180639</v>
      </c>
      <c r="AZ15" s="234">
        <v>0.55191387831297267</v>
      </c>
      <c r="BA15" s="234">
        <v>22.354865516743228</v>
      </c>
      <c r="BB15" s="234">
        <v>3.5382826458240877</v>
      </c>
      <c r="BC15" s="234">
        <v>15.777469962958211</v>
      </c>
      <c r="BD15" s="234">
        <v>2613.7691891891891</v>
      </c>
      <c r="BE15" s="234">
        <v>2143.2387312186975</v>
      </c>
      <c r="BF15" s="234">
        <v>0.295266573542594</v>
      </c>
      <c r="BG15" s="230">
        <v>1.95</v>
      </c>
      <c r="BH15" s="241">
        <v>2.7595000000000001</v>
      </c>
      <c r="BI15" s="244">
        <v>43.904499999999999</v>
      </c>
      <c r="BJ15" s="246">
        <v>53.337499999999999</v>
      </c>
      <c r="BK15" s="259" t="s">
        <v>73</v>
      </c>
      <c r="BL15" s="259" t="s">
        <v>73</v>
      </c>
      <c r="BM15" s="260" t="s">
        <v>73</v>
      </c>
      <c r="BN15" s="260" t="s">
        <v>73</v>
      </c>
      <c r="BO15" s="260" t="s">
        <v>73</v>
      </c>
      <c r="BP15" s="260" t="s">
        <v>73</v>
      </c>
      <c r="BQ15" s="259" t="s">
        <v>73</v>
      </c>
      <c r="BR15" s="260" t="s">
        <v>73</v>
      </c>
      <c r="BS15" s="260" t="s">
        <v>73</v>
      </c>
      <c r="BT15" s="260" t="s">
        <v>73</v>
      </c>
      <c r="BU15" s="261" t="s">
        <v>73</v>
      </c>
    </row>
    <row r="16" spans="1:73" ht="14.25" customHeight="1" x14ac:dyDescent="0.45">
      <c r="A16" s="224">
        <f t="shared" ref="A16:C17" si="8">A15</f>
        <v>2023</v>
      </c>
      <c r="B16" s="183">
        <f t="shared" si="8"/>
        <v>5</v>
      </c>
      <c r="C16" s="183">
        <f t="shared" si="8"/>
        <v>24</v>
      </c>
      <c r="D16" s="225">
        <v>0.75</v>
      </c>
      <c r="E16" s="226">
        <v>7</v>
      </c>
      <c r="F16" s="227">
        <v>13.36795</v>
      </c>
      <c r="G16" s="228">
        <v>99.997479999999996</v>
      </c>
      <c r="H16" s="229">
        <v>6.4</v>
      </c>
      <c r="I16" s="183">
        <v>3</v>
      </c>
      <c r="J16" s="230" t="s">
        <v>75</v>
      </c>
      <c r="K16" s="231">
        <v>3</v>
      </c>
      <c r="L16" s="232">
        <v>3</v>
      </c>
      <c r="M16" s="233">
        <v>113</v>
      </c>
      <c r="N16" s="234" t="s">
        <v>93</v>
      </c>
      <c r="O16" s="234">
        <v>33</v>
      </c>
      <c r="P16" s="233">
        <v>1009</v>
      </c>
      <c r="Q16" s="233" t="s">
        <v>91</v>
      </c>
      <c r="R16" s="233" t="s">
        <v>73</v>
      </c>
      <c r="S16" s="236" t="s">
        <v>92</v>
      </c>
      <c r="T16" s="237">
        <f t="shared" ref="T16:T17" si="9">T15</f>
        <v>0.5</v>
      </c>
      <c r="U16" s="238">
        <v>32.4</v>
      </c>
      <c r="V16" s="335">
        <v>32.901000000000003</v>
      </c>
      <c r="W16" s="343">
        <v>7.72</v>
      </c>
      <c r="X16" s="485" t="s">
        <v>73</v>
      </c>
      <c r="Y16" s="335">
        <v>10.199999999999999</v>
      </c>
      <c r="Z16" s="239">
        <v>9.9930000000000003</v>
      </c>
      <c r="AA16" s="238">
        <v>4.8849999999999998</v>
      </c>
      <c r="AB16" s="240">
        <v>3.1440000000000001</v>
      </c>
      <c r="AC16" s="239">
        <f t="shared" si="0"/>
        <v>5.0273132530100177</v>
      </c>
      <c r="AD16" s="241" t="s">
        <v>73</v>
      </c>
      <c r="AE16" s="341" t="s">
        <v>73</v>
      </c>
      <c r="AF16" s="335">
        <v>3.81</v>
      </c>
      <c r="AG16" s="485" t="s">
        <v>73</v>
      </c>
      <c r="AH16" s="241">
        <v>2634.9253421734365</v>
      </c>
      <c r="AI16" s="242">
        <v>7.5033932887036139</v>
      </c>
      <c r="AJ16" s="243">
        <v>7.4183078292726456</v>
      </c>
      <c r="AK16" s="244">
        <v>3212.0062099193356</v>
      </c>
      <c r="AL16" s="244">
        <v>2536.2452979588015</v>
      </c>
      <c r="AM16" s="244">
        <v>45.840701557388066</v>
      </c>
      <c r="AN16" s="244">
        <v>85.259339916168855</v>
      </c>
      <c r="AO16" s="244">
        <v>1.4528177742533159</v>
      </c>
      <c r="AP16" s="244">
        <v>0.86079351953598726</v>
      </c>
      <c r="AQ16" s="245">
        <f t="shared" si="1"/>
        <v>2667.3453394323583</v>
      </c>
      <c r="AR16" s="243">
        <v>2.5619999999999998</v>
      </c>
      <c r="AS16" s="242">
        <v>189.95</v>
      </c>
      <c r="AT16" s="242">
        <v>0.91700000000000004</v>
      </c>
      <c r="AU16" s="242">
        <v>3.9809999999999999</v>
      </c>
      <c r="AV16" s="247">
        <v>12.833</v>
      </c>
      <c r="AW16" s="242" t="s">
        <v>73</v>
      </c>
      <c r="AX16" s="242" t="s">
        <v>73</v>
      </c>
      <c r="AY16" s="248" t="s">
        <v>73</v>
      </c>
      <c r="AZ16" s="230" t="s">
        <v>73</v>
      </c>
      <c r="BA16" s="230" t="s">
        <v>73</v>
      </c>
      <c r="BB16" s="230" t="s">
        <v>73</v>
      </c>
      <c r="BC16" s="230" t="s">
        <v>73</v>
      </c>
      <c r="BD16" s="230" t="s">
        <v>73</v>
      </c>
      <c r="BE16" s="230" t="s">
        <v>73</v>
      </c>
      <c r="BF16" s="230" t="s">
        <v>73</v>
      </c>
      <c r="BG16" s="230" t="s">
        <v>73</v>
      </c>
      <c r="BH16" s="248" t="s">
        <v>73</v>
      </c>
      <c r="BI16" s="230" t="s">
        <v>73</v>
      </c>
      <c r="BJ16" s="249" t="s">
        <v>73</v>
      </c>
      <c r="BK16" s="259" t="s">
        <v>73</v>
      </c>
      <c r="BL16" s="259" t="s">
        <v>73</v>
      </c>
      <c r="BM16" s="260" t="s">
        <v>73</v>
      </c>
      <c r="BN16" s="260" t="s">
        <v>73</v>
      </c>
      <c r="BO16" s="260" t="s">
        <v>73</v>
      </c>
      <c r="BP16" s="260" t="s">
        <v>73</v>
      </c>
      <c r="BQ16" s="259" t="s">
        <v>73</v>
      </c>
      <c r="BR16" s="260" t="s">
        <v>73</v>
      </c>
      <c r="BS16" s="260" t="s">
        <v>73</v>
      </c>
      <c r="BT16" s="260" t="s">
        <v>73</v>
      </c>
      <c r="BU16" s="261" t="s">
        <v>73</v>
      </c>
    </row>
    <row r="17" spans="1:73" ht="14.25" customHeight="1" x14ac:dyDescent="0.45">
      <c r="A17" s="224">
        <f t="shared" si="8"/>
        <v>2023</v>
      </c>
      <c r="B17" s="183">
        <f t="shared" si="8"/>
        <v>5</v>
      </c>
      <c r="C17" s="183">
        <f t="shared" si="8"/>
        <v>24</v>
      </c>
      <c r="D17" s="225">
        <v>0.75</v>
      </c>
      <c r="E17" s="226">
        <v>7</v>
      </c>
      <c r="F17" s="227">
        <v>13.36795</v>
      </c>
      <c r="G17" s="228">
        <v>99.997479999999996</v>
      </c>
      <c r="H17" s="229">
        <v>6.4</v>
      </c>
      <c r="I17" s="183">
        <v>3</v>
      </c>
      <c r="J17" s="230" t="s">
        <v>74</v>
      </c>
      <c r="K17" s="231">
        <v>5</v>
      </c>
      <c r="L17" s="232">
        <v>3</v>
      </c>
      <c r="M17" s="233">
        <v>113</v>
      </c>
      <c r="N17" s="234" t="s">
        <v>93</v>
      </c>
      <c r="O17" s="234">
        <v>33</v>
      </c>
      <c r="P17" s="233">
        <v>1009</v>
      </c>
      <c r="Q17" s="233" t="s">
        <v>91</v>
      </c>
      <c r="R17" s="233" t="s">
        <v>73</v>
      </c>
      <c r="S17" s="236" t="s">
        <v>92</v>
      </c>
      <c r="T17" s="237">
        <f t="shared" si="9"/>
        <v>0.5</v>
      </c>
      <c r="U17" s="238">
        <v>32.5</v>
      </c>
      <c r="V17" s="335">
        <v>32.917999999999999</v>
      </c>
      <c r="W17" s="343">
        <v>7.72</v>
      </c>
      <c r="X17" s="485" t="s">
        <v>73</v>
      </c>
      <c r="Y17" s="335">
        <v>10.3</v>
      </c>
      <c r="Z17" s="239">
        <v>10.172000000000001</v>
      </c>
      <c r="AA17" s="238">
        <v>5.68</v>
      </c>
      <c r="AB17" s="240">
        <v>3.13</v>
      </c>
      <c r="AC17" s="239">
        <f t="shared" si="0"/>
        <v>5.0113702224889902</v>
      </c>
      <c r="AD17" s="241" t="s">
        <v>73</v>
      </c>
      <c r="AE17" s="341" t="s">
        <v>73</v>
      </c>
      <c r="AF17" s="335">
        <v>4.51</v>
      </c>
      <c r="AG17" s="485" t="s">
        <v>73</v>
      </c>
      <c r="AH17" s="241">
        <v>2627.5921885062917</v>
      </c>
      <c r="AI17" s="242">
        <v>7.5830062776116902</v>
      </c>
      <c r="AJ17" s="243">
        <v>7.4924409422664642</v>
      </c>
      <c r="AK17" s="244">
        <v>2672.6891862341654</v>
      </c>
      <c r="AL17" s="244">
        <v>2510.7275139983494</v>
      </c>
      <c r="AM17" s="244">
        <v>54.211796171820254</v>
      </c>
      <c r="AN17" s="244">
        <v>70.854915910009694</v>
      </c>
      <c r="AO17" s="244">
        <v>1.7138166705164959</v>
      </c>
      <c r="AP17" s="244">
        <v>1.016744970579502</v>
      </c>
      <c r="AQ17" s="245">
        <f t="shared" si="1"/>
        <v>2635.7942260801797</v>
      </c>
      <c r="AR17" s="243">
        <v>2.4380000000000002</v>
      </c>
      <c r="AS17" s="242">
        <v>192.965</v>
      </c>
      <c r="AT17" s="242">
        <v>0.875</v>
      </c>
      <c r="AU17" s="242">
        <v>3.3980000000000001</v>
      </c>
      <c r="AV17" s="247">
        <v>13.324</v>
      </c>
      <c r="AW17" s="242" t="s">
        <v>73</v>
      </c>
      <c r="AX17" s="242" t="s">
        <v>73</v>
      </c>
      <c r="AY17" s="248" t="s">
        <v>73</v>
      </c>
      <c r="AZ17" s="230" t="s">
        <v>73</v>
      </c>
      <c r="BA17" s="230" t="s">
        <v>73</v>
      </c>
      <c r="BB17" s="230" t="s">
        <v>73</v>
      </c>
      <c r="BC17" s="230" t="s">
        <v>73</v>
      </c>
      <c r="BD17" s="230" t="s">
        <v>73</v>
      </c>
      <c r="BE17" s="230" t="s">
        <v>73</v>
      </c>
      <c r="BF17" s="230" t="s">
        <v>73</v>
      </c>
      <c r="BG17" s="230" t="s">
        <v>73</v>
      </c>
      <c r="BH17" s="248" t="s">
        <v>73</v>
      </c>
      <c r="BI17" s="230" t="s">
        <v>73</v>
      </c>
      <c r="BJ17" s="249" t="s">
        <v>73</v>
      </c>
      <c r="BK17" s="256" t="s">
        <v>73</v>
      </c>
      <c r="BL17" s="256" t="s">
        <v>73</v>
      </c>
      <c r="BM17" s="257" t="s">
        <v>73</v>
      </c>
      <c r="BN17" s="257" t="s">
        <v>73</v>
      </c>
      <c r="BO17" s="257" t="s">
        <v>73</v>
      </c>
      <c r="BP17" s="257" t="s">
        <v>73</v>
      </c>
      <c r="BQ17" s="256" t="s">
        <v>73</v>
      </c>
      <c r="BR17" s="257" t="s">
        <v>73</v>
      </c>
      <c r="BS17" s="257" t="s">
        <v>73</v>
      </c>
      <c r="BT17" s="257" t="s">
        <v>73</v>
      </c>
      <c r="BU17" s="258" t="s">
        <v>73</v>
      </c>
    </row>
    <row r="18" spans="1:73" ht="14.25" customHeight="1" x14ac:dyDescent="0.45">
      <c r="A18" s="224">
        <v>2023</v>
      </c>
      <c r="B18" s="183">
        <v>5</v>
      </c>
      <c r="C18" s="183">
        <v>24</v>
      </c>
      <c r="D18" s="225">
        <v>0.48888888888888887</v>
      </c>
      <c r="E18" s="226">
        <v>8</v>
      </c>
      <c r="F18" s="227">
        <v>13.24447</v>
      </c>
      <c r="G18" s="228">
        <v>100.13561</v>
      </c>
      <c r="H18" s="229">
        <v>11.5</v>
      </c>
      <c r="I18" s="183">
        <v>3</v>
      </c>
      <c r="J18" s="230" t="s">
        <v>72</v>
      </c>
      <c r="K18" s="231">
        <v>1</v>
      </c>
      <c r="L18" s="232">
        <v>3</v>
      </c>
      <c r="M18" s="233">
        <v>58</v>
      </c>
      <c r="N18" s="234" t="s">
        <v>90</v>
      </c>
      <c r="O18" s="234">
        <v>33</v>
      </c>
      <c r="P18" s="233">
        <v>1008</v>
      </c>
      <c r="Q18" s="233" t="s">
        <v>91</v>
      </c>
      <c r="R18" s="233" t="s">
        <v>73</v>
      </c>
      <c r="S18" s="236" t="s">
        <v>94</v>
      </c>
      <c r="T18" s="237">
        <v>1.8</v>
      </c>
      <c r="U18" s="238">
        <v>31.7</v>
      </c>
      <c r="V18" s="335">
        <v>31.61</v>
      </c>
      <c r="W18" s="343">
        <v>8.11</v>
      </c>
      <c r="X18" s="485" t="s">
        <v>73</v>
      </c>
      <c r="Y18" s="335">
        <v>30.2</v>
      </c>
      <c r="Z18" s="239">
        <v>30.789000000000001</v>
      </c>
      <c r="AA18" s="238" t="s">
        <v>73</v>
      </c>
      <c r="AB18" s="240">
        <v>5.508</v>
      </c>
      <c r="AC18" s="239">
        <f t="shared" si="0"/>
        <v>7.7194078352747946</v>
      </c>
      <c r="AD18" s="241" t="s">
        <v>73</v>
      </c>
      <c r="AE18" s="341" t="s">
        <v>73</v>
      </c>
      <c r="AF18" s="335">
        <v>1.34</v>
      </c>
      <c r="AG18" s="485" t="s">
        <v>73</v>
      </c>
      <c r="AH18" s="241" t="s">
        <v>73</v>
      </c>
      <c r="AI18" s="242" t="s">
        <v>73</v>
      </c>
      <c r="AJ18" s="243" t="s">
        <v>73</v>
      </c>
      <c r="AK18" s="244" t="s">
        <v>73</v>
      </c>
      <c r="AL18" s="244" t="s">
        <v>73</v>
      </c>
      <c r="AM18" s="244" t="s">
        <v>73</v>
      </c>
      <c r="AN18" s="244" t="s">
        <v>73</v>
      </c>
      <c r="AO18" s="244" t="s">
        <v>73</v>
      </c>
      <c r="AP18" s="244" t="s">
        <v>73</v>
      </c>
      <c r="AQ18" s="245" t="s">
        <v>73</v>
      </c>
      <c r="AR18" s="243" t="s">
        <v>73</v>
      </c>
      <c r="AS18" s="242" t="s">
        <v>73</v>
      </c>
      <c r="AT18" s="242" t="s">
        <v>73</v>
      </c>
      <c r="AU18" s="242" t="s">
        <v>73</v>
      </c>
      <c r="AV18" s="247" t="s">
        <v>73</v>
      </c>
      <c r="AW18" s="242" t="s">
        <v>73</v>
      </c>
      <c r="AX18" s="242" t="s">
        <v>73</v>
      </c>
      <c r="AY18" s="248" t="s">
        <v>73</v>
      </c>
      <c r="AZ18" s="230" t="s">
        <v>73</v>
      </c>
      <c r="BA18" s="230" t="s">
        <v>73</v>
      </c>
      <c r="BB18" s="230" t="s">
        <v>73</v>
      </c>
      <c r="BC18" s="230" t="s">
        <v>73</v>
      </c>
      <c r="BD18" s="230" t="s">
        <v>73</v>
      </c>
      <c r="BE18" s="230" t="s">
        <v>73</v>
      </c>
      <c r="BF18" s="230" t="s">
        <v>73</v>
      </c>
      <c r="BG18" s="230" t="s">
        <v>73</v>
      </c>
      <c r="BH18" s="248" t="s">
        <v>73</v>
      </c>
      <c r="BI18" s="230" t="s">
        <v>73</v>
      </c>
      <c r="BJ18" s="249" t="s">
        <v>73</v>
      </c>
      <c r="BK18" s="259" t="s">
        <v>73</v>
      </c>
      <c r="BL18" s="259" t="s">
        <v>73</v>
      </c>
      <c r="BM18" s="260" t="s">
        <v>73</v>
      </c>
      <c r="BN18" s="260" t="s">
        <v>73</v>
      </c>
      <c r="BO18" s="260" t="s">
        <v>73</v>
      </c>
      <c r="BP18" s="260" t="s">
        <v>73</v>
      </c>
      <c r="BQ18" s="259" t="s">
        <v>73</v>
      </c>
      <c r="BR18" s="260" t="s">
        <v>73</v>
      </c>
      <c r="BS18" s="260" t="s">
        <v>73</v>
      </c>
      <c r="BT18" s="260" t="s">
        <v>73</v>
      </c>
      <c r="BU18" s="261" t="s">
        <v>73</v>
      </c>
    </row>
    <row r="19" spans="1:73" ht="14.25" customHeight="1" x14ac:dyDescent="0.45">
      <c r="A19" s="224">
        <f t="shared" ref="A19:C20" si="10">A18</f>
        <v>2023</v>
      </c>
      <c r="B19" s="183">
        <f t="shared" si="10"/>
        <v>5</v>
      </c>
      <c r="C19" s="183">
        <f t="shared" si="10"/>
        <v>24</v>
      </c>
      <c r="D19" s="225">
        <v>0.48888888888888887</v>
      </c>
      <c r="E19" s="226">
        <v>8</v>
      </c>
      <c r="F19" s="227">
        <v>13.24447</v>
      </c>
      <c r="G19" s="228">
        <v>100.13561</v>
      </c>
      <c r="H19" s="229">
        <v>11.5</v>
      </c>
      <c r="I19" s="183">
        <v>3</v>
      </c>
      <c r="J19" s="230" t="s">
        <v>75</v>
      </c>
      <c r="K19" s="231">
        <v>5.5</v>
      </c>
      <c r="L19" s="232">
        <v>3</v>
      </c>
      <c r="M19" s="233">
        <v>58</v>
      </c>
      <c r="N19" s="234" t="s">
        <v>90</v>
      </c>
      <c r="O19" s="234">
        <v>33</v>
      </c>
      <c r="P19" s="233">
        <v>1008</v>
      </c>
      <c r="Q19" s="233" t="s">
        <v>91</v>
      </c>
      <c r="R19" s="233" t="s">
        <v>73</v>
      </c>
      <c r="S19" s="236" t="s">
        <v>94</v>
      </c>
      <c r="T19" s="237">
        <f t="shared" ref="T19:T20" si="11">T18</f>
        <v>1.8</v>
      </c>
      <c r="U19" s="238">
        <v>31.6</v>
      </c>
      <c r="V19" s="335">
        <v>31.603000000000002</v>
      </c>
      <c r="W19" s="343">
        <v>8.07</v>
      </c>
      <c r="X19" s="485" t="s">
        <v>73</v>
      </c>
      <c r="Y19" s="335">
        <v>30.8</v>
      </c>
      <c r="Z19" s="239">
        <v>31.548999999999999</v>
      </c>
      <c r="AA19" s="238" t="s">
        <v>73</v>
      </c>
      <c r="AB19" s="240">
        <v>4.13</v>
      </c>
      <c r="AC19" s="239">
        <f t="shared" si="0"/>
        <v>6.1501581168480337</v>
      </c>
      <c r="AD19" s="241" t="s">
        <v>73</v>
      </c>
      <c r="AE19" s="341" t="s">
        <v>73</v>
      </c>
      <c r="AF19" s="335">
        <v>2.72</v>
      </c>
      <c r="AG19" s="485" t="s">
        <v>73</v>
      </c>
      <c r="AH19" s="241" t="s">
        <v>73</v>
      </c>
      <c r="AI19" s="242" t="s">
        <v>73</v>
      </c>
      <c r="AJ19" s="243" t="s">
        <v>73</v>
      </c>
      <c r="AK19" s="244" t="s">
        <v>73</v>
      </c>
      <c r="AL19" s="244" t="s">
        <v>73</v>
      </c>
      <c r="AM19" s="244" t="s">
        <v>73</v>
      </c>
      <c r="AN19" s="244" t="s">
        <v>73</v>
      </c>
      <c r="AO19" s="244" t="s">
        <v>73</v>
      </c>
      <c r="AP19" s="244" t="s">
        <v>73</v>
      </c>
      <c r="AQ19" s="245" t="s">
        <v>73</v>
      </c>
      <c r="AR19" s="243" t="s">
        <v>73</v>
      </c>
      <c r="AS19" s="242" t="s">
        <v>73</v>
      </c>
      <c r="AT19" s="242" t="s">
        <v>73</v>
      </c>
      <c r="AU19" s="242" t="s">
        <v>73</v>
      </c>
      <c r="AV19" s="247" t="s">
        <v>73</v>
      </c>
      <c r="AW19" s="242" t="s">
        <v>73</v>
      </c>
      <c r="AX19" s="242" t="s">
        <v>73</v>
      </c>
      <c r="AY19" s="248" t="s">
        <v>73</v>
      </c>
      <c r="AZ19" s="230" t="s">
        <v>73</v>
      </c>
      <c r="BA19" s="230" t="s">
        <v>73</v>
      </c>
      <c r="BB19" s="230" t="s">
        <v>73</v>
      </c>
      <c r="BC19" s="230" t="s">
        <v>73</v>
      </c>
      <c r="BD19" s="230" t="s">
        <v>73</v>
      </c>
      <c r="BE19" s="230" t="s">
        <v>73</v>
      </c>
      <c r="BF19" s="230" t="s">
        <v>73</v>
      </c>
      <c r="BG19" s="230" t="s">
        <v>73</v>
      </c>
      <c r="BH19" s="248" t="s">
        <v>73</v>
      </c>
      <c r="BI19" s="230" t="s">
        <v>73</v>
      </c>
      <c r="BJ19" s="249" t="s">
        <v>73</v>
      </c>
      <c r="BK19" s="259" t="s">
        <v>73</v>
      </c>
      <c r="BL19" s="259" t="s">
        <v>73</v>
      </c>
      <c r="BM19" s="260" t="s">
        <v>73</v>
      </c>
      <c r="BN19" s="260" t="s">
        <v>73</v>
      </c>
      <c r="BO19" s="260" t="s">
        <v>73</v>
      </c>
      <c r="BP19" s="260" t="s">
        <v>73</v>
      </c>
      <c r="BQ19" s="259" t="s">
        <v>73</v>
      </c>
      <c r="BR19" s="260" t="s">
        <v>73</v>
      </c>
      <c r="BS19" s="260" t="s">
        <v>73</v>
      </c>
      <c r="BT19" s="260" t="s">
        <v>73</v>
      </c>
      <c r="BU19" s="261" t="s">
        <v>73</v>
      </c>
    </row>
    <row r="20" spans="1:73" ht="14.25" customHeight="1" x14ac:dyDescent="0.45">
      <c r="A20" s="224">
        <f t="shared" si="10"/>
        <v>2023</v>
      </c>
      <c r="B20" s="183">
        <f t="shared" si="10"/>
        <v>5</v>
      </c>
      <c r="C20" s="183">
        <f t="shared" si="10"/>
        <v>24</v>
      </c>
      <c r="D20" s="225">
        <v>0.48888888888888887</v>
      </c>
      <c r="E20" s="226">
        <v>8</v>
      </c>
      <c r="F20" s="227">
        <v>13.24447</v>
      </c>
      <c r="G20" s="228">
        <v>100.13561</v>
      </c>
      <c r="H20" s="229">
        <v>11.5</v>
      </c>
      <c r="I20" s="183">
        <v>3</v>
      </c>
      <c r="J20" s="230" t="s">
        <v>74</v>
      </c>
      <c r="K20" s="231">
        <v>10.5</v>
      </c>
      <c r="L20" s="232">
        <v>3</v>
      </c>
      <c r="M20" s="233">
        <v>58</v>
      </c>
      <c r="N20" s="234" t="s">
        <v>90</v>
      </c>
      <c r="O20" s="234">
        <v>33</v>
      </c>
      <c r="P20" s="233">
        <v>1008</v>
      </c>
      <c r="Q20" s="233" t="s">
        <v>91</v>
      </c>
      <c r="R20" s="233" t="s">
        <v>73</v>
      </c>
      <c r="S20" s="236" t="s">
        <v>94</v>
      </c>
      <c r="T20" s="237">
        <f t="shared" si="11"/>
        <v>1.8</v>
      </c>
      <c r="U20" s="238">
        <v>31.6</v>
      </c>
      <c r="V20" s="335">
        <v>31.591000000000001</v>
      </c>
      <c r="W20" s="343">
        <v>8.02</v>
      </c>
      <c r="X20" s="485" t="s">
        <v>73</v>
      </c>
      <c r="Y20" s="335">
        <v>31.1</v>
      </c>
      <c r="Z20" s="239">
        <v>31.654</v>
      </c>
      <c r="AA20" s="238" t="s">
        <v>73</v>
      </c>
      <c r="AB20" s="240">
        <v>3.8239999999999998</v>
      </c>
      <c r="AC20" s="239">
        <f t="shared" si="0"/>
        <v>5.8016890211741661</v>
      </c>
      <c r="AD20" s="241" t="s">
        <v>73</v>
      </c>
      <c r="AE20" s="341" t="s">
        <v>73</v>
      </c>
      <c r="AF20" s="335">
        <v>2.5099999999999998</v>
      </c>
      <c r="AG20" s="485" t="s">
        <v>73</v>
      </c>
      <c r="AH20" s="241" t="s">
        <v>73</v>
      </c>
      <c r="AI20" s="242" t="s">
        <v>73</v>
      </c>
      <c r="AJ20" s="243" t="s">
        <v>73</v>
      </c>
      <c r="AK20" s="244" t="s">
        <v>73</v>
      </c>
      <c r="AL20" s="244" t="s">
        <v>73</v>
      </c>
      <c r="AM20" s="244" t="s">
        <v>73</v>
      </c>
      <c r="AN20" s="244" t="s">
        <v>73</v>
      </c>
      <c r="AO20" s="244" t="s">
        <v>73</v>
      </c>
      <c r="AP20" s="244" t="s">
        <v>73</v>
      </c>
      <c r="AQ20" s="245" t="s">
        <v>73</v>
      </c>
      <c r="AR20" s="243" t="s">
        <v>73</v>
      </c>
      <c r="AS20" s="242" t="s">
        <v>73</v>
      </c>
      <c r="AT20" s="242" t="s">
        <v>73</v>
      </c>
      <c r="AU20" s="242" t="s">
        <v>73</v>
      </c>
      <c r="AV20" s="247" t="s">
        <v>73</v>
      </c>
      <c r="AW20" s="242" t="s">
        <v>73</v>
      </c>
      <c r="AX20" s="242" t="s">
        <v>73</v>
      </c>
      <c r="AY20" s="248" t="s">
        <v>73</v>
      </c>
      <c r="AZ20" s="230" t="s">
        <v>73</v>
      </c>
      <c r="BA20" s="230" t="s">
        <v>73</v>
      </c>
      <c r="BB20" s="230" t="s">
        <v>73</v>
      </c>
      <c r="BC20" s="230" t="s">
        <v>73</v>
      </c>
      <c r="BD20" s="230" t="s">
        <v>73</v>
      </c>
      <c r="BE20" s="230" t="s">
        <v>73</v>
      </c>
      <c r="BF20" s="230" t="s">
        <v>73</v>
      </c>
      <c r="BG20" s="230" t="s">
        <v>73</v>
      </c>
      <c r="BH20" s="248" t="s">
        <v>73</v>
      </c>
      <c r="BI20" s="230" t="s">
        <v>73</v>
      </c>
      <c r="BJ20" s="249" t="s">
        <v>73</v>
      </c>
      <c r="BK20" s="259" t="s">
        <v>73</v>
      </c>
      <c r="BL20" s="259" t="s">
        <v>73</v>
      </c>
      <c r="BM20" s="260" t="s">
        <v>73</v>
      </c>
      <c r="BN20" s="260" t="s">
        <v>73</v>
      </c>
      <c r="BO20" s="260" t="s">
        <v>73</v>
      </c>
      <c r="BP20" s="260" t="s">
        <v>73</v>
      </c>
      <c r="BQ20" s="259" t="s">
        <v>73</v>
      </c>
      <c r="BR20" s="260" t="s">
        <v>73</v>
      </c>
      <c r="BS20" s="260" t="s">
        <v>73</v>
      </c>
      <c r="BT20" s="260" t="s">
        <v>73</v>
      </c>
      <c r="BU20" s="261" t="s">
        <v>73</v>
      </c>
    </row>
    <row r="21" spans="1:73" ht="14.25" customHeight="1" x14ac:dyDescent="0.45">
      <c r="A21" s="224">
        <v>2023</v>
      </c>
      <c r="B21" s="183">
        <v>5</v>
      </c>
      <c r="C21" s="183">
        <v>24</v>
      </c>
      <c r="D21" s="225">
        <v>0.42083333333333334</v>
      </c>
      <c r="E21" s="226">
        <v>9</v>
      </c>
      <c r="F21" s="227">
        <v>13.208159999999999</v>
      </c>
      <c r="G21" s="228">
        <v>100.133</v>
      </c>
      <c r="H21" s="229">
        <v>14.7</v>
      </c>
      <c r="I21" s="183">
        <v>3</v>
      </c>
      <c r="J21" s="230" t="s">
        <v>72</v>
      </c>
      <c r="K21" s="231">
        <v>1</v>
      </c>
      <c r="L21" s="232">
        <v>5</v>
      </c>
      <c r="M21" s="233">
        <v>20</v>
      </c>
      <c r="N21" s="234" t="s">
        <v>72</v>
      </c>
      <c r="O21" s="234">
        <v>35</v>
      </c>
      <c r="P21" s="233">
        <v>1009</v>
      </c>
      <c r="Q21" s="233" t="s">
        <v>91</v>
      </c>
      <c r="R21" s="233" t="s">
        <v>73</v>
      </c>
      <c r="S21" s="236" t="s">
        <v>94</v>
      </c>
      <c r="T21" s="237">
        <v>2.1</v>
      </c>
      <c r="U21" s="238">
        <v>31.8</v>
      </c>
      <c r="V21" s="335">
        <v>32.064999999999998</v>
      </c>
      <c r="W21" s="343">
        <v>8.0299999999999994</v>
      </c>
      <c r="X21" s="485" t="s">
        <v>73</v>
      </c>
      <c r="Y21" s="335">
        <v>31.2</v>
      </c>
      <c r="Z21" s="239">
        <v>31.771999999999998</v>
      </c>
      <c r="AA21" s="238">
        <v>6.165</v>
      </c>
      <c r="AB21" s="240">
        <v>4.1539999999999999</v>
      </c>
      <c r="AC21" s="239">
        <f t="shared" si="0"/>
        <v>6.1774890263126503</v>
      </c>
      <c r="AD21" s="241" t="s">
        <v>73</v>
      </c>
      <c r="AE21" s="341" t="s">
        <v>73</v>
      </c>
      <c r="AF21" s="335">
        <v>0.91</v>
      </c>
      <c r="AG21" s="485" t="s">
        <v>73</v>
      </c>
      <c r="AH21" s="241">
        <v>2140.5147916744245</v>
      </c>
      <c r="AI21" s="242">
        <v>8.0451605002062561</v>
      </c>
      <c r="AJ21" s="243">
        <v>7.9401613894521823</v>
      </c>
      <c r="AK21" s="244">
        <v>502.97911266153676</v>
      </c>
      <c r="AL21" s="244">
        <v>1674.5641261438516</v>
      </c>
      <c r="AM21" s="244">
        <v>188.66592554369956</v>
      </c>
      <c r="AN21" s="244">
        <v>12.241970532941197</v>
      </c>
      <c r="AO21" s="244">
        <v>4.7481582209169337</v>
      </c>
      <c r="AP21" s="244">
        <v>3.1794445652463432</v>
      </c>
      <c r="AQ21" s="245">
        <f t="shared" ref="AQ21:AQ23" si="12">SUM(AL21:AN21)</f>
        <v>1875.4720222204924</v>
      </c>
      <c r="AR21" s="243">
        <v>0.16500000000000001</v>
      </c>
      <c r="AS21" s="242">
        <v>2.7639999999999998</v>
      </c>
      <c r="AT21" s="242">
        <v>0.104</v>
      </c>
      <c r="AU21" s="242">
        <v>2.1360000000000001</v>
      </c>
      <c r="AV21" s="247">
        <v>2.4460000000000002</v>
      </c>
      <c r="AW21" s="242" t="s">
        <v>73</v>
      </c>
      <c r="AX21" s="242" t="s">
        <v>73</v>
      </c>
      <c r="AY21" s="232">
        <v>8.9227248503540295</v>
      </c>
      <c r="AZ21" s="234">
        <v>0.46322128740376223</v>
      </c>
      <c r="BA21" s="234">
        <v>29.127357874308046</v>
      </c>
      <c r="BB21" s="234">
        <v>4.1900252953132924</v>
      </c>
      <c r="BC21" s="234">
        <v>13.933474651353567</v>
      </c>
      <c r="BD21" s="234">
        <v>2782.7972438842007</v>
      </c>
      <c r="BE21" s="234">
        <v>1952.9591295116768</v>
      </c>
      <c r="BF21" s="234">
        <v>1.6111838205764268</v>
      </c>
      <c r="BG21" s="230">
        <v>1.82</v>
      </c>
      <c r="BH21" s="241">
        <v>2.0860000000000003</v>
      </c>
      <c r="BI21" s="244">
        <v>36.640999999999998</v>
      </c>
      <c r="BJ21" s="246">
        <v>61.274999999999999</v>
      </c>
      <c r="BK21" s="259" t="s">
        <v>73</v>
      </c>
      <c r="BL21" s="259" t="s">
        <v>73</v>
      </c>
      <c r="BM21" s="260" t="s">
        <v>73</v>
      </c>
      <c r="BN21" s="260" t="s">
        <v>73</v>
      </c>
      <c r="BO21" s="260" t="s">
        <v>73</v>
      </c>
      <c r="BP21" s="260" t="s">
        <v>73</v>
      </c>
      <c r="BQ21" s="259" t="s">
        <v>73</v>
      </c>
      <c r="BR21" s="260" t="s">
        <v>73</v>
      </c>
      <c r="BS21" s="260" t="s">
        <v>73</v>
      </c>
      <c r="BT21" s="260" t="s">
        <v>73</v>
      </c>
      <c r="BU21" s="261" t="s">
        <v>73</v>
      </c>
    </row>
    <row r="22" spans="1:73" ht="14.25" customHeight="1" x14ac:dyDescent="0.45">
      <c r="A22" s="224">
        <f t="shared" ref="A22:C23" si="13">A21</f>
        <v>2023</v>
      </c>
      <c r="B22" s="183">
        <f t="shared" si="13"/>
        <v>5</v>
      </c>
      <c r="C22" s="183">
        <f t="shared" si="13"/>
        <v>24</v>
      </c>
      <c r="D22" s="225">
        <v>0.42083333333333334</v>
      </c>
      <c r="E22" s="226">
        <v>9</v>
      </c>
      <c r="F22" s="227">
        <v>13.208159999999999</v>
      </c>
      <c r="G22" s="228">
        <v>100.133</v>
      </c>
      <c r="H22" s="229">
        <v>14.7</v>
      </c>
      <c r="I22" s="183">
        <v>3</v>
      </c>
      <c r="J22" s="230" t="s">
        <v>75</v>
      </c>
      <c r="K22" s="231">
        <v>7</v>
      </c>
      <c r="L22" s="232">
        <v>5</v>
      </c>
      <c r="M22" s="233">
        <v>20</v>
      </c>
      <c r="N22" s="234" t="s">
        <v>72</v>
      </c>
      <c r="O22" s="234">
        <v>35</v>
      </c>
      <c r="P22" s="233">
        <v>1009</v>
      </c>
      <c r="Q22" s="233" t="s">
        <v>91</v>
      </c>
      <c r="R22" s="233" t="s">
        <v>73</v>
      </c>
      <c r="S22" s="236" t="s">
        <v>94</v>
      </c>
      <c r="T22" s="237">
        <f t="shared" ref="T22:T23" si="14">T21</f>
        <v>2.1</v>
      </c>
      <c r="U22" s="238">
        <v>31.6</v>
      </c>
      <c r="V22" s="335">
        <v>31.704000000000001</v>
      </c>
      <c r="W22" s="343">
        <v>8.0299999999999994</v>
      </c>
      <c r="X22" s="485" t="s">
        <v>73</v>
      </c>
      <c r="Y22" s="335">
        <v>31.2</v>
      </c>
      <c r="Z22" s="239">
        <v>31.77</v>
      </c>
      <c r="AA22" s="238">
        <v>5.76</v>
      </c>
      <c r="AB22" s="240">
        <v>4.0579999999999998</v>
      </c>
      <c r="AC22" s="239">
        <f t="shared" si="0"/>
        <v>6.0681653884541822</v>
      </c>
      <c r="AD22" s="241" t="s">
        <v>73</v>
      </c>
      <c r="AE22" s="341" t="s">
        <v>73</v>
      </c>
      <c r="AF22" s="335">
        <v>2.77</v>
      </c>
      <c r="AG22" s="485" t="s">
        <v>73</v>
      </c>
      <c r="AH22" s="241">
        <v>2137.4931824098539</v>
      </c>
      <c r="AI22" s="242">
        <v>8.0377604008105088</v>
      </c>
      <c r="AJ22" s="243">
        <v>7.9379871995223903</v>
      </c>
      <c r="AK22" s="244">
        <v>505.43922338631552</v>
      </c>
      <c r="AL22" s="244">
        <v>1678.4254037233482</v>
      </c>
      <c r="AM22" s="244">
        <v>185.8173970283014</v>
      </c>
      <c r="AN22" s="244">
        <v>12.401058098352726</v>
      </c>
      <c r="AO22" s="244">
        <v>4.667752844088942</v>
      </c>
      <c r="AP22" s="244">
        <v>3.1218777599817762</v>
      </c>
      <c r="AQ22" s="245">
        <f t="shared" si="12"/>
        <v>1876.6438588500023</v>
      </c>
      <c r="AR22" s="243">
        <v>0.20699999999999999</v>
      </c>
      <c r="AS22" s="242">
        <v>3.7189999999999999</v>
      </c>
      <c r="AT22" s="242">
        <v>0.104</v>
      </c>
      <c r="AU22" s="242">
        <v>2.0390000000000001</v>
      </c>
      <c r="AV22" s="247">
        <v>1.996</v>
      </c>
      <c r="AW22" s="242" t="s">
        <v>73</v>
      </c>
      <c r="AX22" s="242" t="s">
        <v>73</v>
      </c>
      <c r="AY22" s="248" t="s">
        <v>73</v>
      </c>
      <c r="AZ22" s="230" t="s">
        <v>73</v>
      </c>
      <c r="BA22" s="230" t="s">
        <v>73</v>
      </c>
      <c r="BB22" s="230" t="s">
        <v>73</v>
      </c>
      <c r="BC22" s="230" t="s">
        <v>73</v>
      </c>
      <c r="BD22" s="230" t="s">
        <v>73</v>
      </c>
      <c r="BE22" s="230" t="s">
        <v>73</v>
      </c>
      <c r="BF22" s="230" t="s">
        <v>73</v>
      </c>
      <c r="BG22" s="230" t="s">
        <v>73</v>
      </c>
      <c r="BH22" s="248" t="s">
        <v>73</v>
      </c>
      <c r="BI22" s="230" t="s">
        <v>73</v>
      </c>
      <c r="BJ22" s="249" t="s">
        <v>73</v>
      </c>
      <c r="BK22" s="259" t="s">
        <v>73</v>
      </c>
      <c r="BL22" s="259" t="s">
        <v>73</v>
      </c>
      <c r="BM22" s="260" t="s">
        <v>73</v>
      </c>
      <c r="BN22" s="260" t="s">
        <v>73</v>
      </c>
      <c r="BO22" s="260" t="s">
        <v>73</v>
      </c>
      <c r="BP22" s="260" t="s">
        <v>73</v>
      </c>
      <c r="BQ22" s="259" t="s">
        <v>73</v>
      </c>
      <c r="BR22" s="260" t="s">
        <v>73</v>
      </c>
      <c r="BS22" s="260" t="s">
        <v>73</v>
      </c>
      <c r="BT22" s="260" t="s">
        <v>73</v>
      </c>
      <c r="BU22" s="261" t="s">
        <v>73</v>
      </c>
    </row>
    <row r="23" spans="1:73" ht="14.25" customHeight="1" x14ac:dyDescent="0.45">
      <c r="A23" s="224">
        <f t="shared" si="13"/>
        <v>2023</v>
      </c>
      <c r="B23" s="183">
        <f t="shared" si="13"/>
        <v>5</v>
      </c>
      <c r="C23" s="183">
        <f t="shared" si="13"/>
        <v>24</v>
      </c>
      <c r="D23" s="225">
        <v>0.42083333333333334</v>
      </c>
      <c r="E23" s="226">
        <v>9</v>
      </c>
      <c r="F23" s="227">
        <v>13.208159999999999</v>
      </c>
      <c r="G23" s="228">
        <v>100.133</v>
      </c>
      <c r="H23" s="229">
        <v>14.7</v>
      </c>
      <c r="I23" s="183">
        <v>3</v>
      </c>
      <c r="J23" s="230" t="s">
        <v>74</v>
      </c>
      <c r="K23" s="231">
        <v>13</v>
      </c>
      <c r="L23" s="232">
        <v>5</v>
      </c>
      <c r="M23" s="233">
        <v>20</v>
      </c>
      <c r="N23" s="234" t="s">
        <v>72</v>
      </c>
      <c r="O23" s="234">
        <v>35</v>
      </c>
      <c r="P23" s="233">
        <v>1009</v>
      </c>
      <c r="Q23" s="233" t="s">
        <v>91</v>
      </c>
      <c r="R23" s="233" t="s">
        <v>73</v>
      </c>
      <c r="S23" s="236" t="s">
        <v>94</v>
      </c>
      <c r="T23" s="237">
        <f t="shared" si="14"/>
        <v>2.1</v>
      </c>
      <c r="U23" s="238">
        <v>31.5</v>
      </c>
      <c r="V23" s="335">
        <v>31.702000000000002</v>
      </c>
      <c r="W23" s="343">
        <v>8.0299999999999994</v>
      </c>
      <c r="X23" s="485" t="s">
        <v>73</v>
      </c>
      <c r="Y23" s="335">
        <v>31.3</v>
      </c>
      <c r="Z23" s="239">
        <v>31.832999999999998</v>
      </c>
      <c r="AA23" s="238">
        <v>5.6150000000000002</v>
      </c>
      <c r="AB23" s="240">
        <v>3.992</v>
      </c>
      <c r="AC23" s="239">
        <f t="shared" si="0"/>
        <v>5.9930053874264857</v>
      </c>
      <c r="AD23" s="241" t="s">
        <v>73</v>
      </c>
      <c r="AE23" s="341" t="s">
        <v>73</v>
      </c>
      <c r="AF23" s="335">
        <v>2.4700000000000002</v>
      </c>
      <c r="AG23" s="485" t="s">
        <v>73</v>
      </c>
      <c r="AH23" s="241">
        <v>2141.5299224021578</v>
      </c>
      <c r="AI23" s="242">
        <v>8.0406323742684567</v>
      </c>
      <c r="AJ23" s="243">
        <v>7.9406426999828037</v>
      </c>
      <c r="AK23" s="244">
        <v>502.03000040206564</v>
      </c>
      <c r="AL23" s="244">
        <v>1678.7125826184283</v>
      </c>
      <c r="AM23" s="244">
        <v>187.33865534980751</v>
      </c>
      <c r="AN23" s="244">
        <v>12.314170660943308</v>
      </c>
      <c r="AO23" s="244">
        <v>4.6997033366098595</v>
      </c>
      <c r="AP23" s="244">
        <v>3.1439980876089231</v>
      </c>
      <c r="AQ23" s="245">
        <f t="shared" si="12"/>
        <v>1878.3654086291792</v>
      </c>
      <c r="AR23" s="243">
        <v>0.16500000000000001</v>
      </c>
      <c r="AS23" s="242">
        <v>4.3220000000000001</v>
      </c>
      <c r="AT23" s="242">
        <v>0.104</v>
      </c>
      <c r="AU23" s="242">
        <v>2.2330000000000001</v>
      </c>
      <c r="AV23" s="247">
        <v>1.946</v>
      </c>
      <c r="AW23" s="242" t="s">
        <v>73</v>
      </c>
      <c r="AX23" s="242" t="s">
        <v>73</v>
      </c>
      <c r="AY23" s="248" t="s">
        <v>73</v>
      </c>
      <c r="AZ23" s="230" t="s">
        <v>73</v>
      </c>
      <c r="BA23" s="230" t="s">
        <v>73</v>
      </c>
      <c r="BB23" s="230" t="s">
        <v>73</v>
      </c>
      <c r="BC23" s="230" t="s">
        <v>73</v>
      </c>
      <c r="BD23" s="230" t="s">
        <v>73</v>
      </c>
      <c r="BE23" s="230" t="s">
        <v>73</v>
      </c>
      <c r="BF23" s="230" t="s">
        <v>73</v>
      </c>
      <c r="BG23" s="230" t="s">
        <v>73</v>
      </c>
      <c r="BH23" s="248" t="s">
        <v>73</v>
      </c>
      <c r="BI23" s="230" t="s">
        <v>73</v>
      </c>
      <c r="BJ23" s="249" t="s">
        <v>73</v>
      </c>
      <c r="BK23" s="259" t="s">
        <v>73</v>
      </c>
      <c r="BL23" s="259" t="s">
        <v>73</v>
      </c>
      <c r="BM23" s="260" t="s">
        <v>73</v>
      </c>
      <c r="BN23" s="260" t="s">
        <v>73</v>
      </c>
      <c r="BO23" s="260" t="s">
        <v>73</v>
      </c>
      <c r="BP23" s="260" t="s">
        <v>73</v>
      </c>
      <c r="BQ23" s="259" t="s">
        <v>73</v>
      </c>
      <c r="BR23" s="260" t="s">
        <v>73</v>
      </c>
      <c r="BS23" s="260" t="s">
        <v>73</v>
      </c>
      <c r="BT23" s="260" t="s">
        <v>73</v>
      </c>
      <c r="BU23" s="261" t="s">
        <v>73</v>
      </c>
    </row>
    <row r="24" spans="1:73" ht="14.25" customHeight="1" x14ac:dyDescent="0.45">
      <c r="A24" s="224">
        <v>2023</v>
      </c>
      <c r="B24" s="183">
        <v>5</v>
      </c>
      <c r="C24" s="183">
        <v>24</v>
      </c>
      <c r="D24" s="225">
        <v>0.39930555555555558</v>
      </c>
      <c r="E24" s="226">
        <v>10</v>
      </c>
      <c r="F24" s="227">
        <v>13.165839999999999</v>
      </c>
      <c r="G24" s="228">
        <v>100.13316666666667</v>
      </c>
      <c r="H24" s="229">
        <v>16</v>
      </c>
      <c r="I24" s="183">
        <v>3</v>
      </c>
      <c r="J24" s="230" t="s">
        <v>72</v>
      </c>
      <c r="K24" s="231">
        <v>1</v>
      </c>
      <c r="L24" s="232">
        <v>2</v>
      </c>
      <c r="M24" s="233">
        <v>60</v>
      </c>
      <c r="N24" s="234" t="s">
        <v>90</v>
      </c>
      <c r="O24" s="234">
        <v>33</v>
      </c>
      <c r="P24" s="233">
        <v>1009</v>
      </c>
      <c r="Q24" s="233" t="s">
        <v>91</v>
      </c>
      <c r="R24" s="233" t="s">
        <v>73</v>
      </c>
      <c r="S24" s="236" t="s">
        <v>94</v>
      </c>
      <c r="T24" s="237">
        <v>3.4</v>
      </c>
      <c r="U24" s="238">
        <v>31.6</v>
      </c>
      <c r="V24" s="335">
        <v>31.748000000000001</v>
      </c>
      <c r="W24" s="343">
        <v>8.0299999999999994</v>
      </c>
      <c r="X24" s="485" t="s">
        <v>73</v>
      </c>
      <c r="Y24" s="335">
        <v>31.2</v>
      </c>
      <c r="Z24" s="239">
        <v>31.806999999999999</v>
      </c>
      <c r="AA24" s="238" t="s">
        <v>73</v>
      </c>
      <c r="AB24" s="240">
        <v>4.274</v>
      </c>
      <c r="AC24" s="239">
        <f t="shared" si="0"/>
        <v>6.3141435736357359</v>
      </c>
      <c r="AD24" s="241" t="s">
        <v>73</v>
      </c>
      <c r="AE24" s="341" t="s">
        <v>73</v>
      </c>
      <c r="AF24" s="335">
        <v>1.69</v>
      </c>
      <c r="AG24" s="485" t="s">
        <v>73</v>
      </c>
      <c r="AH24" s="241" t="s">
        <v>73</v>
      </c>
      <c r="AI24" s="242" t="s">
        <v>73</v>
      </c>
      <c r="AJ24" s="243" t="s">
        <v>73</v>
      </c>
      <c r="AK24" s="244" t="s">
        <v>73</v>
      </c>
      <c r="AL24" s="244" t="s">
        <v>73</v>
      </c>
      <c r="AM24" s="244" t="s">
        <v>73</v>
      </c>
      <c r="AN24" s="244" t="s">
        <v>73</v>
      </c>
      <c r="AO24" s="244" t="s">
        <v>73</v>
      </c>
      <c r="AP24" s="244" t="s">
        <v>73</v>
      </c>
      <c r="AQ24" s="245" t="s">
        <v>73</v>
      </c>
      <c r="AR24" s="243" t="s">
        <v>73</v>
      </c>
      <c r="AS24" s="242" t="s">
        <v>73</v>
      </c>
      <c r="AT24" s="242" t="s">
        <v>73</v>
      </c>
      <c r="AU24" s="242" t="s">
        <v>73</v>
      </c>
      <c r="AV24" s="247" t="s">
        <v>73</v>
      </c>
      <c r="AW24" s="242" t="s">
        <v>73</v>
      </c>
      <c r="AX24" s="242" t="s">
        <v>73</v>
      </c>
      <c r="AY24" s="248" t="s">
        <v>73</v>
      </c>
      <c r="AZ24" s="230" t="s">
        <v>73</v>
      </c>
      <c r="BA24" s="230" t="s">
        <v>73</v>
      </c>
      <c r="BB24" s="230" t="s">
        <v>73</v>
      </c>
      <c r="BC24" s="230" t="s">
        <v>73</v>
      </c>
      <c r="BD24" s="230" t="s">
        <v>73</v>
      </c>
      <c r="BE24" s="230" t="s">
        <v>73</v>
      </c>
      <c r="BF24" s="230" t="s">
        <v>73</v>
      </c>
      <c r="BG24" s="230" t="s">
        <v>73</v>
      </c>
      <c r="BH24" s="248" t="s">
        <v>73</v>
      </c>
      <c r="BI24" s="230" t="s">
        <v>73</v>
      </c>
      <c r="BJ24" s="249" t="s">
        <v>73</v>
      </c>
      <c r="BK24" s="259" t="s">
        <v>73</v>
      </c>
      <c r="BL24" s="259" t="s">
        <v>73</v>
      </c>
      <c r="BM24" s="260" t="s">
        <v>73</v>
      </c>
      <c r="BN24" s="260" t="s">
        <v>73</v>
      </c>
      <c r="BO24" s="260" t="s">
        <v>73</v>
      </c>
      <c r="BP24" s="260" t="s">
        <v>73</v>
      </c>
      <c r="BQ24" s="259" t="s">
        <v>73</v>
      </c>
      <c r="BR24" s="260" t="s">
        <v>73</v>
      </c>
      <c r="BS24" s="260" t="s">
        <v>73</v>
      </c>
      <c r="BT24" s="260" t="s">
        <v>73</v>
      </c>
      <c r="BU24" s="261" t="s">
        <v>73</v>
      </c>
    </row>
    <row r="25" spans="1:73" ht="14.25" customHeight="1" x14ac:dyDescent="0.45">
      <c r="A25" s="224">
        <f t="shared" ref="A25:C26" si="15">A24</f>
        <v>2023</v>
      </c>
      <c r="B25" s="183">
        <f t="shared" si="15"/>
        <v>5</v>
      </c>
      <c r="C25" s="183">
        <f t="shared" si="15"/>
        <v>24</v>
      </c>
      <c r="D25" s="225">
        <v>0.39930555555555558</v>
      </c>
      <c r="E25" s="226">
        <v>10</v>
      </c>
      <c r="F25" s="227">
        <v>13.165839999999999</v>
      </c>
      <c r="G25" s="228">
        <v>100.13316666666667</v>
      </c>
      <c r="H25" s="229">
        <v>16</v>
      </c>
      <c r="I25" s="183">
        <v>3</v>
      </c>
      <c r="J25" s="230" t="s">
        <v>75</v>
      </c>
      <c r="K25" s="231">
        <v>8</v>
      </c>
      <c r="L25" s="232">
        <v>2</v>
      </c>
      <c r="M25" s="233">
        <v>60</v>
      </c>
      <c r="N25" s="234" t="s">
        <v>90</v>
      </c>
      <c r="O25" s="234">
        <v>33</v>
      </c>
      <c r="P25" s="233">
        <v>1009</v>
      </c>
      <c r="Q25" s="233" t="s">
        <v>91</v>
      </c>
      <c r="R25" s="233" t="s">
        <v>73</v>
      </c>
      <c r="S25" s="236" t="s">
        <v>94</v>
      </c>
      <c r="T25" s="237">
        <f t="shared" ref="T25:T26" si="16">T24</f>
        <v>3.4</v>
      </c>
      <c r="U25" s="238">
        <v>31.5</v>
      </c>
      <c r="V25" s="335">
        <v>31.683</v>
      </c>
      <c r="W25" s="343">
        <v>8.0299999999999994</v>
      </c>
      <c r="X25" s="485" t="s">
        <v>73</v>
      </c>
      <c r="Y25" s="335">
        <v>31.4</v>
      </c>
      <c r="Z25" s="239">
        <v>31.850999999999999</v>
      </c>
      <c r="AA25" s="238" t="s">
        <v>73</v>
      </c>
      <c r="AB25" s="240">
        <v>4.1040000000000001</v>
      </c>
      <c r="AC25" s="239">
        <f t="shared" si="0"/>
        <v>6.1205496315946988</v>
      </c>
      <c r="AD25" s="241" t="s">
        <v>73</v>
      </c>
      <c r="AE25" s="341" t="s">
        <v>73</v>
      </c>
      <c r="AF25" s="335">
        <v>2.46</v>
      </c>
      <c r="AG25" s="485" t="s">
        <v>73</v>
      </c>
      <c r="AH25" s="241" t="s">
        <v>73</v>
      </c>
      <c r="AI25" s="242" t="s">
        <v>73</v>
      </c>
      <c r="AJ25" s="243" t="s">
        <v>73</v>
      </c>
      <c r="AK25" s="244" t="s">
        <v>73</v>
      </c>
      <c r="AL25" s="244" t="s">
        <v>73</v>
      </c>
      <c r="AM25" s="244" t="s">
        <v>73</v>
      </c>
      <c r="AN25" s="244" t="s">
        <v>73</v>
      </c>
      <c r="AO25" s="244" t="s">
        <v>73</v>
      </c>
      <c r="AP25" s="244" t="s">
        <v>73</v>
      </c>
      <c r="AQ25" s="245" t="s">
        <v>73</v>
      </c>
      <c r="AR25" s="243" t="s">
        <v>73</v>
      </c>
      <c r="AS25" s="242" t="s">
        <v>73</v>
      </c>
      <c r="AT25" s="242" t="s">
        <v>73</v>
      </c>
      <c r="AU25" s="242" t="s">
        <v>73</v>
      </c>
      <c r="AV25" s="247" t="s">
        <v>73</v>
      </c>
      <c r="AW25" s="242" t="s">
        <v>73</v>
      </c>
      <c r="AX25" s="242" t="s">
        <v>73</v>
      </c>
      <c r="AY25" s="248" t="s">
        <v>73</v>
      </c>
      <c r="AZ25" s="230" t="s">
        <v>73</v>
      </c>
      <c r="BA25" s="230" t="s">
        <v>73</v>
      </c>
      <c r="BB25" s="230" t="s">
        <v>73</v>
      </c>
      <c r="BC25" s="230" t="s">
        <v>73</v>
      </c>
      <c r="BD25" s="230" t="s">
        <v>73</v>
      </c>
      <c r="BE25" s="230" t="s">
        <v>73</v>
      </c>
      <c r="BF25" s="230" t="s">
        <v>73</v>
      </c>
      <c r="BG25" s="230" t="s">
        <v>73</v>
      </c>
      <c r="BH25" s="248" t="s">
        <v>73</v>
      </c>
      <c r="BI25" s="230" t="s">
        <v>73</v>
      </c>
      <c r="BJ25" s="249" t="s">
        <v>73</v>
      </c>
      <c r="BK25" s="259" t="s">
        <v>73</v>
      </c>
      <c r="BL25" s="259" t="s">
        <v>73</v>
      </c>
      <c r="BM25" s="260" t="s">
        <v>73</v>
      </c>
      <c r="BN25" s="260" t="s">
        <v>73</v>
      </c>
      <c r="BO25" s="260" t="s">
        <v>73</v>
      </c>
      <c r="BP25" s="260" t="s">
        <v>73</v>
      </c>
      <c r="BQ25" s="259" t="s">
        <v>73</v>
      </c>
      <c r="BR25" s="260" t="s">
        <v>73</v>
      </c>
      <c r="BS25" s="260" t="s">
        <v>73</v>
      </c>
      <c r="BT25" s="260" t="s">
        <v>73</v>
      </c>
      <c r="BU25" s="261" t="s">
        <v>73</v>
      </c>
    </row>
    <row r="26" spans="1:73" ht="14.25" customHeight="1" x14ac:dyDescent="0.45">
      <c r="A26" s="224">
        <f t="shared" si="15"/>
        <v>2023</v>
      </c>
      <c r="B26" s="183">
        <f t="shared" si="15"/>
        <v>5</v>
      </c>
      <c r="C26" s="183">
        <f t="shared" si="15"/>
        <v>24</v>
      </c>
      <c r="D26" s="225">
        <v>0.39930555555555558</v>
      </c>
      <c r="E26" s="226">
        <v>10</v>
      </c>
      <c r="F26" s="227">
        <v>13.165839999999999</v>
      </c>
      <c r="G26" s="228">
        <v>100.13316666666667</v>
      </c>
      <c r="H26" s="229">
        <v>16</v>
      </c>
      <c r="I26" s="183">
        <v>3</v>
      </c>
      <c r="J26" s="230" t="s">
        <v>74</v>
      </c>
      <c r="K26" s="231">
        <v>15</v>
      </c>
      <c r="L26" s="232">
        <v>2</v>
      </c>
      <c r="M26" s="233">
        <v>60</v>
      </c>
      <c r="N26" s="234" t="s">
        <v>90</v>
      </c>
      <c r="O26" s="234">
        <v>33</v>
      </c>
      <c r="P26" s="233">
        <v>1009</v>
      </c>
      <c r="Q26" s="233" t="s">
        <v>91</v>
      </c>
      <c r="R26" s="233" t="s">
        <v>73</v>
      </c>
      <c r="S26" s="236" t="s">
        <v>94</v>
      </c>
      <c r="T26" s="237">
        <f t="shared" si="16"/>
        <v>3.4</v>
      </c>
      <c r="U26" s="238">
        <v>31.6</v>
      </c>
      <c r="V26" s="335">
        <v>31.687999999999999</v>
      </c>
      <c r="W26" s="343">
        <v>8.02</v>
      </c>
      <c r="X26" s="485" t="s">
        <v>73</v>
      </c>
      <c r="Y26" s="335">
        <v>31.4</v>
      </c>
      <c r="Z26" s="239">
        <v>31.914999999999999</v>
      </c>
      <c r="AA26" s="238" t="s">
        <v>73</v>
      </c>
      <c r="AB26" s="240">
        <v>4.0350000000000001</v>
      </c>
      <c r="AC26" s="239">
        <f t="shared" si="0"/>
        <v>6.0419732668839252</v>
      </c>
      <c r="AD26" s="241" t="s">
        <v>73</v>
      </c>
      <c r="AE26" s="341" t="s">
        <v>73</v>
      </c>
      <c r="AF26" s="335">
        <v>2.88</v>
      </c>
      <c r="AG26" s="485" t="s">
        <v>73</v>
      </c>
      <c r="AH26" s="241" t="s">
        <v>73</v>
      </c>
      <c r="AI26" s="242" t="s">
        <v>73</v>
      </c>
      <c r="AJ26" s="243" t="s">
        <v>73</v>
      </c>
      <c r="AK26" s="244" t="s">
        <v>73</v>
      </c>
      <c r="AL26" s="244" t="s">
        <v>73</v>
      </c>
      <c r="AM26" s="244" t="s">
        <v>73</v>
      </c>
      <c r="AN26" s="244" t="s">
        <v>73</v>
      </c>
      <c r="AO26" s="244" t="s">
        <v>73</v>
      </c>
      <c r="AP26" s="244" t="s">
        <v>73</v>
      </c>
      <c r="AQ26" s="245" t="s">
        <v>73</v>
      </c>
      <c r="AR26" s="243" t="s">
        <v>73</v>
      </c>
      <c r="AS26" s="242" t="s">
        <v>73</v>
      </c>
      <c r="AT26" s="242" t="s">
        <v>73</v>
      </c>
      <c r="AU26" s="242" t="s">
        <v>73</v>
      </c>
      <c r="AV26" s="247" t="s">
        <v>73</v>
      </c>
      <c r="AW26" s="242" t="s">
        <v>73</v>
      </c>
      <c r="AX26" s="242" t="s">
        <v>73</v>
      </c>
      <c r="AY26" s="248" t="s">
        <v>73</v>
      </c>
      <c r="AZ26" s="230" t="s">
        <v>73</v>
      </c>
      <c r="BA26" s="230" t="s">
        <v>73</v>
      </c>
      <c r="BB26" s="230" t="s">
        <v>73</v>
      </c>
      <c r="BC26" s="230" t="s">
        <v>73</v>
      </c>
      <c r="BD26" s="230" t="s">
        <v>73</v>
      </c>
      <c r="BE26" s="230" t="s">
        <v>73</v>
      </c>
      <c r="BF26" s="230" t="s">
        <v>73</v>
      </c>
      <c r="BG26" s="230" t="s">
        <v>73</v>
      </c>
      <c r="BH26" s="248" t="s">
        <v>73</v>
      </c>
      <c r="BI26" s="230" t="s">
        <v>73</v>
      </c>
      <c r="BJ26" s="249" t="s">
        <v>73</v>
      </c>
      <c r="BK26" s="259" t="s">
        <v>73</v>
      </c>
      <c r="BL26" s="259" t="s">
        <v>73</v>
      </c>
      <c r="BM26" s="260" t="s">
        <v>73</v>
      </c>
      <c r="BN26" s="260" t="s">
        <v>73</v>
      </c>
      <c r="BO26" s="260" t="s">
        <v>73</v>
      </c>
      <c r="BP26" s="260" t="s">
        <v>73</v>
      </c>
      <c r="BQ26" s="259" t="s">
        <v>73</v>
      </c>
      <c r="BR26" s="260" t="s">
        <v>73</v>
      </c>
      <c r="BS26" s="260" t="s">
        <v>73</v>
      </c>
      <c r="BT26" s="260" t="s">
        <v>73</v>
      </c>
      <c r="BU26" s="261" t="s">
        <v>73</v>
      </c>
    </row>
    <row r="27" spans="1:73" ht="14.25" customHeight="1" x14ac:dyDescent="0.45">
      <c r="A27" s="224">
        <v>2023</v>
      </c>
      <c r="B27" s="183">
        <v>5</v>
      </c>
      <c r="C27" s="183">
        <v>24</v>
      </c>
      <c r="D27" s="225">
        <v>0.375</v>
      </c>
      <c r="E27" s="226">
        <v>11</v>
      </c>
      <c r="F27" s="227">
        <v>13.13613</v>
      </c>
      <c r="G27" s="228">
        <v>100.13648999999999</v>
      </c>
      <c r="H27" s="229">
        <v>16</v>
      </c>
      <c r="I27" s="183">
        <v>3</v>
      </c>
      <c r="J27" s="230" t="s">
        <v>72</v>
      </c>
      <c r="K27" s="231">
        <v>1</v>
      </c>
      <c r="L27" s="232">
        <v>2</v>
      </c>
      <c r="M27" s="233">
        <v>290</v>
      </c>
      <c r="N27" s="234" t="s">
        <v>95</v>
      </c>
      <c r="O27" s="234">
        <v>32</v>
      </c>
      <c r="P27" s="233">
        <v>1009</v>
      </c>
      <c r="Q27" s="233" t="s">
        <v>91</v>
      </c>
      <c r="R27" s="233" t="s">
        <v>73</v>
      </c>
      <c r="S27" s="236" t="s">
        <v>94</v>
      </c>
      <c r="T27" s="237">
        <v>2.7</v>
      </c>
      <c r="U27" s="238">
        <v>31.5</v>
      </c>
      <c r="V27" s="335">
        <v>31.632999999999999</v>
      </c>
      <c r="W27" s="343">
        <v>8.0399999999999991</v>
      </c>
      <c r="X27" s="485" t="s">
        <v>73</v>
      </c>
      <c r="Y27" s="335">
        <v>31.3</v>
      </c>
      <c r="Z27" s="239">
        <v>31.812999999999999</v>
      </c>
      <c r="AA27" s="238">
        <v>6.3550000000000004</v>
      </c>
      <c r="AB27" s="240">
        <v>4.1239999999999997</v>
      </c>
      <c r="AC27" s="239">
        <f t="shared" si="0"/>
        <v>6.1433253894818787</v>
      </c>
      <c r="AD27" s="241" t="s">
        <v>73</v>
      </c>
      <c r="AE27" s="341" t="s">
        <v>73</v>
      </c>
      <c r="AF27" s="335">
        <v>1.96</v>
      </c>
      <c r="AG27" s="485" t="s">
        <v>73</v>
      </c>
      <c r="AH27" s="241">
        <v>2129.2953909749403</v>
      </c>
      <c r="AI27" s="242">
        <v>8.0484469284116589</v>
      </c>
      <c r="AJ27" s="243">
        <v>7.949771512980762</v>
      </c>
      <c r="AK27" s="244">
        <v>487.18414289828723</v>
      </c>
      <c r="AL27" s="244">
        <v>1662.4401183327525</v>
      </c>
      <c r="AM27" s="244">
        <v>188.75789781034328</v>
      </c>
      <c r="AN27" s="244">
        <v>11.969605052220478</v>
      </c>
      <c r="AO27" s="244">
        <v>4.7423227927141731</v>
      </c>
      <c r="AP27" s="244">
        <v>3.1711519753480917</v>
      </c>
      <c r="AQ27" s="245">
        <f t="shared" ref="AQ27:AQ38" si="17">SUM(AL27:AN27)</f>
        <v>1863.1676211953163</v>
      </c>
      <c r="AR27" s="243">
        <v>0.16500000000000001</v>
      </c>
      <c r="AS27" s="242">
        <v>4.774</v>
      </c>
      <c r="AT27" s="242">
        <v>6.3E-2</v>
      </c>
      <c r="AU27" s="242">
        <v>1.748</v>
      </c>
      <c r="AV27" s="247">
        <v>1.887</v>
      </c>
      <c r="AW27" s="242" t="s">
        <v>73</v>
      </c>
      <c r="AX27" s="242" t="s">
        <v>73</v>
      </c>
      <c r="AY27" s="248" t="s">
        <v>73</v>
      </c>
      <c r="AZ27" s="230" t="s">
        <v>73</v>
      </c>
      <c r="BA27" s="230" t="s">
        <v>73</v>
      </c>
      <c r="BB27" s="230" t="s">
        <v>73</v>
      </c>
      <c r="BC27" s="230" t="s">
        <v>73</v>
      </c>
      <c r="BD27" s="230" t="s">
        <v>73</v>
      </c>
      <c r="BE27" s="230" t="s">
        <v>73</v>
      </c>
      <c r="BF27" s="230" t="s">
        <v>73</v>
      </c>
      <c r="BG27" s="230" t="s">
        <v>73</v>
      </c>
      <c r="BH27" s="248" t="s">
        <v>73</v>
      </c>
      <c r="BI27" s="230" t="s">
        <v>73</v>
      </c>
      <c r="BJ27" s="249" t="s">
        <v>73</v>
      </c>
      <c r="BK27" s="259" t="s">
        <v>73</v>
      </c>
      <c r="BL27" s="259" t="s">
        <v>73</v>
      </c>
      <c r="BM27" s="260" t="s">
        <v>73</v>
      </c>
      <c r="BN27" s="260" t="s">
        <v>73</v>
      </c>
      <c r="BO27" s="260" t="s">
        <v>73</v>
      </c>
      <c r="BP27" s="260" t="s">
        <v>73</v>
      </c>
      <c r="BQ27" s="259" t="s">
        <v>73</v>
      </c>
      <c r="BR27" s="260" t="s">
        <v>73</v>
      </c>
      <c r="BS27" s="260" t="s">
        <v>73</v>
      </c>
      <c r="BT27" s="260" t="s">
        <v>73</v>
      </c>
      <c r="BU27" s="261" t="s">
        <v>73</v>
      </c>
    </row>
    <row r="28" spans="1:73" ht="14.25" customHeight="1" x14ac:dyDescent="0.45">
      <c r="A28" s="224">
        <f t="shared" ref="A28:C29" si="18">A27</f>
        <v>2023</v>
      </c>
      <c r="B28" s="183">
        <f t="shared" si="18"/>
        <v>5</v>
      </c>
      <c r="C28" s="183">
        <f t="shared" si="18"/>
        <v>24</v>
      </c>
      <c r="D28" s="225">
        <v>0.375</v>
      </c>
      <c r="E28" s="226">
        <v>11</v>
      </c>
      <c r="F28" s="227">
        <v>13.13613</v>
      </c>
      <c r="G28" s="228">
        <v>100.13648999999999</v>
      </c>
      <c r="H28" s="229">
        <v>16</v>
      </c>
      <c r="I28" s="183">
        <v>3</v>
      </c>
      <c r="J28" s="230" t="s">
        <v>75</v>
      </c>
      <c r="K28" s="231">
        <v>8</v>
      </c>
      <c r="L28" s="232">
        <v>2</v>
      </c>
      <c r="M28" s="233">
        <v>290</v>
      </c>
      <c r="N28" s="234" t="s">
        <v>95</v>
      </c>
      <c r="O28" s="234">
        <v>32</v>
      </c>
      <c r="P28" s="233">
        <v>1009</v>
      </c>
      <c r="Q28" s="233" t="s">
        <v>91</v>
      </c>
      <c r="R28" s="233" t="s">
        <v>73</v>
      </c>
      <c r="S28" s="236" t="s">
        <v>94</v>
      </c>
      <c r="T28" s="237">
        <f t="shared" ref="T28:T29" si="19">T27</f>
        <v>2.7</v>
      </c>
      <c r="U28" s="238">
        <v>31.2</v>
      </c>
      <c r="V28" s="335">
        <v>31.635999999999999</v>
      </c>
      <c r="W28" s="343">
        <v>8.0399999999999991</v>
      </c>
      <c r="X28" s="485" t="s">
        <v>73</v>
      </c>
      <c r="Y28" s="335">
        <v>31.4</v>
      </c>
      <c r="Z28" s="239">
        <v>31.890999999999998</v>
      </c>
      <c r="AA28" s="238">
        <v>5.95</v>
      </c>
      <c r="AB28" s="240">
        <v>4.0279999999999996</v>
      </c>
      <c r="AC28" s="239">
        <f t="shared" si="0"/>
        <v>6.0340017516234106</v>
      </c>
      <c r="AD28" s="241" t="s">
        <v>73</v>
      </c>
      <c r="AE28" s="341" t="s">
        <v>73</v>
      </c>
      <c r="AF28" s="335">
        <v>1.98</v>
      </c>
      <c r="AG28" s="485" t="s">
        <v>73</v>
      </c>
      <c r="AH28" s="241">
        <v>2132.3667722346709</v>
      </c>
      <c r="AI28" s="242">
        <v>8.0507409195455946</v>
      </c>
      <c r="AJ28" s="243">
        <v>7.9517527144523568</v>
      </c>
      <c r="AK28" s="244">
        <v>484.43918064916596</v>
      </c>
      <c r="AL28" s="244">
        <v>1662.2152170223731</v>
      </c>
      <c r="AM28" s="244">
        <v>190.06571109355355</v>
      </c>
      <c r="AN28" s="244">
        <v>11.896828826882082</v>
      </c>
      <c r="AO28" s="244">
        <v>4.767647945386428</v>
      </c>
      <c r="AP28" s="244">
        <v>3.1890709381911226</v>
      </c>
      <c r="AQ28" s="245">
        <f t="shared" si="17"/>
        <v>1864.1777569428086</v>
      </c>
      <c r="AR28" s="243">
        <v>0.20699999999999999</v>
      </c>
      <c r="AS28" s="242">
        <v>4.7240000000000002</v>
      </c>
      <c r="AT28" s="242">
        <v>2.1000000000000001E-2</v>
      </c>
      <c r="AU28" s="242">
        <v>1.65</v>
      </c>
      <c r="AV28" s="247">
        <v>2.2290000000000001</v>
      </c>
      <c r="AW28" s="242" t="s">
        <v>73</v>
      </c>
      <c r="AX28" s="242" t="s">
        <v>73</v>
      </c>
      <c r="AY28" s="248" t="s">
        <v>73</v>
      </c>
      <c r="AZ28" s="230" t="s">
        <v>73</v>
      </c>
      <c r="BA28" s="230" t="s">
        <v>73</v>
      </c>
      <c r="BB28" s="230" t="s">
        <v>73</v>
      </c>
      <c r="BC28" s="230" t="s">
        <v>73</v>
      </c>
      <c r="BD28" s="230" t="s">
        <v>73</v>
      </c>
      <c r="BE28" s="230" t="s">
        <v>73</v>
      </c>
      <c r="BF28" s="230" t="s">
        <v>73</v>
      </c>
      <c r="BG28" s="230" t="s">
        <v>73</v>
      </c>
      <c r="BH28" s="248" t="s">
        <v>73</v>
      </c>
      <c r="BI28" s="230" t="s">
        <v>73</v>
      </c>
      <c r="BJ28" s="249" t="s">
        <v>73</v>
      </c>
      <c r="BK28" s="259" t="s">
        <v>73</v>
      </c>
      <c r="BL28" s="259" t="s">
        <v>73</v>
      </c>
      <c r="BM28" s="260" t="s">
        <v>73</v>
      </c>
      <c r="BN28" s="260" t="s">
        <v>73</v>
      </c>
      <c r="BO28" s="260" t="s">
        <v>73</v>
      </c>
      <c r="BP28" s="260" t="s">
        <v>73</v>
      </c>
      <c r="BQ28" s="259" t="s">
        <v>73</v>
      </c>
      <c r="BR28" s="260" t="s">
        <v>73</v>
      </c>
      <c r="BS28" s="260" t="s">
        <v>73</v>
      </c>
      <c r="BT28" s="260" t="s">
        <v>73</v>
      </c>
      <c r="BU28" s="261" t="s">
        <v>73</v>
      </c>
    </row>
    <row r="29" spans="1:73" ht="14.25" customHeight="1" x14ac:dyDescent="0.45">
      <c r="A29" s="224">
        <f t="shared" si="18"/>
        <v>2023</v>
      </c>
      <c r="B29" s="183">
        <f t="shared" si="18"/>
        <v>5</v>
      </c>
      <c r="C29" s="183">
        <f t="shared" si="18"/>
        <v>24</v>
      </c>
      <c r="D29" s="225">
        <v>0.375</v>
      </c>
      <c r="E29" s="226">
        <v>11</v>
      </c>
      <c r="F29" s="227">
        <v>13.13613</v>
      </c>
      <c r="G29" s="228">
        <v>100.13648999999999</v>
      </c>
      <c r="H29" s="229">
        <v>16</v>
      </c>
      <c r="I29" s="183">
        <v>3</v>
      </c>
      <c r="J29" s="230" t="s">
        <v>74</v>
      </c>
      <c r="K29" s="231">
        <v>15</v>
      </c>
      <c r="L29" s="232">
        <v>2</v>
      </c>
      <c r="M29" s="233">
        <v>290</v>
      </c>
      <c r="N29" s="234" t="s">
        <v>95</v>
      </c>
      <c r="O29" s="234">
        <v>32</v>
      </c>
      <c r="P29" s="233">
        <v>1009</v>
      </c>
      <c r="Q29" s="233" t="s">
        <v>91</v>
      </c>
      <c r="R29" s="233" t="s">
        <v>73</v>
      </c>
      <c r="S29" s="236" t="s">
        <v>94</v>
      </c>
      <c r="T29" s="237">
        <f t="shared" si="19"/>
        <v>2.7</v>
      </c>
      <c r="U29" s="238">
        <v>31.2</v>
      </c>
      <c r="V29" s="335">
        <v>31.651</v>
      </c>
      <c r="W29" s="343">
        <v>8.0299999999999994</v>
      </c>
      <c r="X29" s="485" t="s">
        <v>73</v>
      </c>
      <c r="Y29" s="335">
        <v>31.3</v>
      </c>
      <c r="Z29" s="239">
        <v>31.963999999999999</v>
      </c>
      <c r="AA29" s="238">
        <v>6.2549999999999999</v>
      </c>
      <c r="AB29" s="240">
        <v>3.952</v>
      </c>
      <c r="AC29" s="239">
        <f t="shared" si="0"/>
        <v>5.9474538716521241</v>
      </c>
      <c r="AD29" s="241" t="s">
        <v>73</v>
      </c>
      <c r="AE29" s="341" t="s">
        <v>73</v>
      </c>
      <c r="AF29" s="335">
        <v>2.19</v>
      </c>
      <c r="AG29" s="485" t="s">
        <v>73</v>
      </c>
      <c r="AH29" s="241">
        <v>2131.0349389437197</v>
      </c>
      <c r="AI29" s="242">
        <v>8.0562985795574988</v>
      </c>
      <c r="AJ29" s="243">
        <v>7.9567777813485909</v>
      </c>
      <c r="AK29" s="244">
        <v>476.57512953190565</v>
      </c>
      <c r="AL29" s="244">
        <v>1655.6884348128681</v>
      </c>
      <c r="AM29" s="244">
        <v>192.05584002433878</v>
      </c>
      <c r="AN29" s="244">
        <v>11.695611337889318</v>
      </c>
      <c r="AO29" s="244">
        <v>4.8103629658597447</v>
      </c>
      <c r="AP29" s="244">
        <v>3.218718647316019</v>
      </c>
      <c r="AQ29" s="245">
        <f t="shared" si="17"/>
        <v>1859.439886175096</v>
      </c>
      <c r="AR29" s="243">
        <v>0.20699999999999999</v>
      </c>
      <c r="AS29" s="242">
        <v>4.8739999999999997</v>
      </c>
      <c r="AT29" s="242">
        <v>0</v>
      </c>
      <c r="AU29" s="242">
        <v>1.748</v>
      </c>
      <c r="AV29" s="247">
        <v>1.9</v>
      </c>
      <c r="AW29" s="242" t="s">
        <v>73</v>
      </c>
      <c r="AX29" s="242" t="s">
        <v>73</v>
      </c>
      <c r="AY29" s="248" t="s">
        <v>73</v>
      </c>
      <c r="AZ29" s="230" t="s">
        <v>73</v>
      </c>
      <c r="BA29" s="230" t="s">
        <v>73</v>
      </c>
      <c r="BB29" s="230" t="s">
        <v>73</v>
      </c>
      <c r="BC29" s="230" t="s">
        <v>73</v>
      </c>
      <c r="BD29" s="230" t="s">
        <v>73</v>
      </c>
      <c r="BE29" s="230" t="s">
        <v>73</v>
      </c>
      <c r="BF29" s="230" t="s">
        <v>73</v>
      </c>
      <c r="BG29" s="230" t="s">
        <v>73</v>
      </c>
      <c r="BH29" s="248" t="s">
        <v>73</v>
      </c>
      <c r="BI29" s="230" t="s">
        <v>73</v>
      </c>
      <c r="BJ29" s="249" t="s">
        <v>73</v>
      </c>
      <c r="BK29" s="259" t="s">
        <v>73</v>
      </c>
      <c r="BL29" s="259" t="s">
        <v>73</v>
      </c>
      <c r="BM29" s="260" t="s">
        <v>73</v>
      </c>
      <c r="BN29" s="260" t="s">
        <v>73</v>
      </c>
      <c r="BO29" s="260" t="s">
        <v>73</v>
      </c>
      <c r="BP29" s="260" t="s">
        <v>73</v>
      </c>
      <c r="BQ29" s="259" t="s">
        <v>73</v>
      </c>
      <c r="BR29" s="260" t="s">
        <v>73</v>
      </c>
      <c r="BS29" s="260" t="s">
        <v>73</v>
      </c>
      <c r="BT29" s="260" t="s">
        <v>73</v>
      </c>
      <c r="BU29" s="261" t="s">
        <v>73</v>
      </c>
    </row>
    <row r="30" spans="1:73" ht="14.25" customHeight="1" x14ac:dyDescent="0.45">
      <c r="A30" s="224">
        <v>2023</v>
      </c>
      <c r="B30" s="183">
        <v>5</v>
      </c>
      <c r="C30" s="183">
        <v>24</v>
      </c>
      <c r="D30" s="225">
        <v>0.26527777777777778</v>
      </c>
      <c r="E30" s="226">
        <v>12</v>
      </c>
      <c r="F30" s="227">
        <v>13.033620000000001</v>
      </c>
      <c r="G30" s="228">
        <v>100.13952999999999</v>
      </c>
      <c r="H30" s="229">
        <v>15</v>
      </c>
      <c r="I30" s="183">
        <v>3</v>
      </c>
      <c r="J30" s="230" t="s">
        <v>72</v>
      </c>
      <c r="K30" s="231">
        <v>1</v>
      </c>
      <c r="L30" s="232">
        <v>6</v>
      </c>
      <c r="M30" s="233">
        <v>115</v>
      </c>
      <c r="N30" s="234" t="s">
        <v>96</v>
      </c>
      <c r="O30" s="234">
        <v>30</v>
      </c>
      <c r="P30" s="233">
        <v>1009</v>
      </c>
      <c r="Q30" s="233" t="s">
        <v>91</v>
      </c>
      <c r="R30" s="233" t="s">
        <v>73</v>
      </c>
      <c r="S30" s="236" t="s">
        <v>94</v>
      </c>
      <c r="T30" s="237">
        <v>3.3</v>
      </c>
      <c r="U30" s="238">
        <v>31.3</v>
      </c>
      <c r="V30" s="335">
        <v>32.006</v>
      </c>
      <c r="W30" s="343">
        <v>8.06</v>
      </c>
      <c r="X30" s="485" t="s">
        <v>73</v>
      </c>
      <c r="Y30" s="335">
        <v>31.6</v>
      </c>
      <c r="Z30" s="239">
        <v>32.024000000000001</v>
      </c>
      <c r="AA30" s="238">
        <v>5.76</v>
      </c>
      <c r="AB30" s="240">
        <v>4.1920000000000002</v>
      </c>
      <c r="AC30" s="239">
        <f t="shared" si="0"/>
        <v>6.2207629662982944</v>
      </c>
      <c r="AD30" s="241" t="s">
        <v>73</v>
      </c>
      <c r="AE30" s="341" t="s">
        <v>73</v>
      </c>
      <c r="AF30" s="335">
        <v>0.91</v>
      </c>
      <c r="AG30" s="485" t="s">
        <v>73</v>
      </c>
      <c r="AH30" s="241">
        <v>2105.3020489023515</v>
      </c>
      <c r="AI30" s="242">
        <v>8.0096347055885779</v>
      </c>
      <c r="AJ30" s="243">
        <v>7.9060646447303116</v>
      </c>
      <c r="AK30" s="244">
        <v>542.33769426989909</v>
      </c>
      <c r="AL30" s="244">
        <v>1671.8158148727464</v>
      </c>
      <c r="AM30" s="244">
        <v>174.84615456679359</v>
      </c>
      <c r="AN30" s="244">
        <v>13.200970015075095</v>
      </c>
      <c r="AO30" s="244">
        <v>4.3894561025113266</v>
      </c>
      <c r="AP30" s="244">
        <v>2.940743565090187</v>
      </c>
      <c r="AQ30" s="245">
        <f t="shared" si="17"/>
        <v>1859.8629394546151</v>
      </c>
      <c r="AR30" s="243">
        <v>0.16500000000000001</v>
      </c>
      <c r="AS30" s="242">
        <v>17.638000000000002</v>
      </c>
      <c r="AT30" s="242">
        <v>0</v>
      </c>
      <c r="AU30" s="242">
        <v>1.9419999999999999</v>
      </c>
      <c r="AV30" s="247">
        <v>2.15</v>
      </c>
      <c r="AW30" s="242" t="s">
        <v>73</v>
      </c>
      <c r="AX30" s="242" t="s">
        <v>73</v>
      </c>
      <c r="AY30" s="232">
        <v>8.8077055380710725</v>
      </c>
      <c r="AZ30" s="234">
        <v>0.69715596878235253</v>
      </c>
      <c r="BA30" s="234">
        <v>31.674200248636129</v>
      </c>
      <c r="BB30" s="234">
        <v>4.4855604010927559</v>
      </c>
      <c r="BC30" s="234">
        <v>16.717426496886329</v>
      </c>
      <c r="BD30" s="234">
        <v>3982.6950185479591</v>
      </c>
      <c r="BE30" s="234">
        <v>2338.160704751735</v>
      </c>
      <c r="BF30" s="234">
        <v>8.3055753096644089</v>
      </c>
      <c r="BG30" s="230">
        <v>2.23</v>
      </c>
      <c r="BH30" s="241">
        <v>1.4965000000000002</v>
      </c>
      <c r="BI30" s="244">
        <v>43.365000000000002</v>
      </c>
      <c r="BJ30" s="246">
        <v>55.14</v>
      </c>
      <c r="BK30" s="259" t="s">
        <v>73</v>
      </c>
      <c r="BL30" s="259" t="s">
        <v>73</v>
      </c>
      <c r="BM30" s="260" t="s">
        <v>73</v>
      </c>
      <c r="BN30" s="260" t="s">
        <v>73</v>
      </c>
      <c r="BO30" s="260" t="s">
        <v>73</v>
      </c>
      <c r="BP30" s="260" t="s">
        <v>73</v>
      </c>
      <c r="BQ30" s="259" t="s">
        <v>73</v>
      </c>
      <c r="BR30" s="260" t="s">
        <v>73</v>
      </c>
      <c r="BS30" s="260" t="s">
        <v>73</v>
      </c>
      <c r="BT30" s="260" t="s">
        <v>73</v>
      </c>
      <c r="BU30" s="261" t="s">
        <v>73</v>
      </c>
    </row>
    <row r="31" spans="1:73" ht="14.25" customHeight="1" x14ac:dyDescent="0.45">
      <c r="A31" s="224">
        <f t="shared" ref="A31:C32" si="20">A30</f>
        <v>2023</v>
      </c>
      <c r="B31" s="183">
        <f t="shared" si="20"/>
        <v>5</v>
      </c>
      <c r="C31" s="183">
        <f t="shared" si="20"/>
        <v>24</v>
      </c>
      <c r="D31" s="225">
        <v>0.26527777777777778</v>
      </c>
      <c r="E31" s="226">
        <v>12</v>
      </c>
      <c r="F31" s="227">
        <v>13.033620000000001</v>
      </c>
      <c r="G31" s="228">
        <v>100.13952999999999</v>
      </c>
      <c r="H31" s="229">
        <v>15</v>
      </c>
      <c r="I31" s="183">
        <v>3</v>
      </c>
      <c r="J31" s="230" t="s">
        <v>75</v>
      </c>
      <c r="K31" s="231">
        <v>7.5</v>
      </c>
      <c r="L31" s="232">
        <v>6</v>
      </c>
      <c r="M31" s="233">
        <v>115</v>
      </c>
      <c r="N31" s="234" t="s">
        <v>96</v>
      </c>
      <c r="O31" s="234">
        <v>30</v>
      </c>
      <c r="P31" s="233">
        <v>1009</v>
      </c>
      <c r="Q31" s="233" t="s">
        <v>91</v>
      </c>
      <c r="R31" s="233" t="s">
        <v>73</v>
      </c>
      <c r="S31" s="236" t="s">
        <v>94</v>
      </c>
      <c r="T31" s="237">
        <f t="shared" ref="T31:T32" si="21">T30</f>
        <v>3.3</v>
      </c>
      <c r="U31" s="238">
        <v>31.2</v>
      </c>
      <c r="V31" s="335">
        <v>32.005000000000003</v>
      </c>
      <c r="W31" s="343">
        <v>7.93</v>
      </c>
      <c r="X31" s="485" t="s">
        <v>73</v>
      </c>
      <c r="Y31" s="335">
        <v>31.5</v>
      </c>
      <c r="Z31" s="239">
        <v>32.112000000000002</v>
      </c>
      <c r="AA31" s="238">
        <v>6.1150000000000002</v>
      </c>
      <c r="AB31" s="240">
        <v>4.1219999999999999</v>
      </c>
      <c r="AC31" s="239">
        <f t="shared" si="0"/>
        <v>6.1410478136931612</v>
      </c>
      <c r="AD31" s="241" t="s">
        <v>73</v>
      </c>
      <c r="AE31" s="341" t="s">
        <v>73</v>
      </c>
      <c r="AF31" s="335">
        <v>0.9</v>
      </c>
      <c r="AG31" s="485" t="s">
        <v>73</v>
      </c>
      <c r="AH31" s="241">
        <v>2113.3858661273184</v>
      </c>
      <c r="AI31" s="242">
        <v>8.0609309592676528</v>
      </c>
      <c r="AJ31" s="243">
        <v>7.9563774961156781</v>
      </c>
      <c r="AK31" s="244">
        <v>472.12025837449829</v>
      </c>
      <c r="AL31" s="244">
        <v>1635.7065978881731</v>
      </c>
      <c r="AM31" s="244">
        <v>192.56985702999722</v>
      </c>
      <c r="AN31" s="244">
        <v>11.487146392380986</v>
      </c>
      <c r="AO31" s="244">
        <v>4.8265786862695208</v>
      </c>
      <c r="AP31" s="244">
        <v>3.2346068091356033</v>
      </c>
      <c r="AQ31" s="245">
        <f t="shared" si="17"/>
        <v>1839.7636013105512</v>
      </c>
      <c r="AR31" s="243">
        <v>0.20699999999999999</v>
      </c>
      <c r="AS31" s="242">
        <v>5.0750000000000002</v>
      </c>
      <c r="AT31" s="242">
        <v>0</v>
      </c>
      <c r="AU31" s="242">
        <v>1.9419999999999999</v>
      </c>
      <c r="AV31" s="247">
        <v>1.85</v>
      </c>
      <c r="AW31" s="242" t="s">
        <v>73</v>
      </c>
      <c r="AX31" s="242" t="s">
        <v>73</v>
      </c>
      <c r="AY31" s="248" t="s">
        <v>73</v>
      </c>
      <c r="AZ31" s="230" t="s">
        <v>73</v>
      </c>
      <c r="BA31" s="230" t="s">
        <v>73</v>
      </c>
      <c r="BB31" s="230" t="s">
        <v>73</v>
      </c>
      <c r="BC31" s="230" t="s">
        <v>73</v>
      </c>
      <c r="BD31" s="230" t="s">
        <v>73</v>
      </c>
      <c r="BE31" s="230" t="s">
        <v>73</v>
      </c>
      <c r="BF31" s="230" t="s">
        <v>73</v>
      </c>
      <c r="BG31" s="230" t="s">
        <v>73</v>
      </c>
      <c r="BH31" s="248" t="s">
        <v>73</v>
      </c>
      <c r="BI31" s="230" t="s">
        <v>73</v>
      </c>
      <c r="BJ31" s="249" t="s">
        <v>73</v>
      </c>
      <c r="BK31" s="259" t="s">
        <v>73</v>
      </c>
      <c r="BL31" s="259" t="s">
        <v>73</v>
      </c>
      <c r="BM31" s="260" t="s">
        <v>73</v>
      </c>
      <c r="BN31" s="260" t="s">
        <v>73</v>
      </c>
      <c r="BO31" s="260" t="s">
        <v>73</v>
      </c>
      <c r="BP31" s="260" t="s">
        <v>73</v>
      </c>
      <c r="BQ31" s="259" t="s">
        <v>73</v>
      </c>
      <c r="BR31" s="260" t="s">
        <v>73</v>
      </c>
      <c r="BS31" s="260" t="s">
        <v>73</v>
      </c>
      <c r="BT31" s="260" t="s">
        <v>73</v>
      </c>
      <c r="BU31" s="261" t="s">
        <v>73</v>
      </c>
    </row>
    <row r="32" spans="1:73" ht="14.25" customHeight="1" x14ac:dyDescent="0.45">
      <c r="A32" s="224">
        <f t="shared" si="20"/>
        <v>2023</v>
      </c>
      <c r="B32" s="183">
        <f t="shared" si="20"/>
        <v>5</v>
      </c>
      <c r="C32" s="183">
        <f t="shared" si="20"/>
        <v>24</v>
      </c>
      <c r="D32" s="225">
        <v>0.26527777777777778</v>
      </c>
      <c r="E32" s="226">
        <v>12</v>
      </c>
      <c r="F32" s="227">
        <v>13.033620000000001</v>
      </c>
      <c r="G32" s="228">
        <v>100.13952999999999</v>
      </c>
      <c r="H32" s="229">
        <v>15</v>
      </c>
      <c r="I32" s="183">
        <v>3</v>
      </c>
      <c r="J32" s="230" t="s">
        <v>74</v>
      </c>
      <c r="K32" s="231">
        <v>14</v>
      </c>
      <c r="L32" s="232">
        <v>6</v>
      </c>
      <c r="M32" s="233">
        <v>115</v>
      </c>
      <c r="N32" s="234" t="s">
        <v>96</v>
      </c>
      <c r="O32" s="234">
        <v>30</v>
      </c>
      <c r="P32" s="233">
        <v>1009</v>
      </c>
      <c r="Q32" s="233" t="s">
        <v>91</v>
      </c>
      <c r="R32" s="233" t="s">
        <v>73</v>
      </c>
      <c r="S32" s="236" t="s">
        <v>94</v>
      </c>
      <c r="T32" s="237">
        <f t="shared" si="21"/>
        <v>3.3</v>
      </c>
      <c r="U32" s="238">
        <v>31.1</v>
      </c>
      <c r="V32" s="335">
        <v>32.018000000000001</v>
      </c>
      <c r="W32" s="343">
        <v>8.06</v>
      </c>
      <c r="X32" s="485" t="s">
        <v>73</v>
      </c>
      <c r="Y32" s="335">
        <v>31.6</v>
      </c>
      <c r="Z32" s="239">
        <v>32.216999999999999</v>
      </c>
      <c r="AA32" s="238">
        <v>5.81</v>
      </c>
      <c r="AB32" s="240">
        <v>4.1109999999999998</v>
      </c>
      <c r="AC32" s="239">
        <f t="shared" si="0"/>
        <v>6.1285211468552117</v>
      </c>
      <c r="AD32" s="241" t="s">
        <v>73</v>
      </c>
      <c r="AE32" s="341" t="s">
        <v>73</v>
      </c>
      <c r="AF32" s="335">
        <v>1.08</v>
      </c>
      <c r="AG32" s="485" t="s">
        <v>73</v>
      </c>
      <c r="AH32" s="241">
        <v>2118.845212988067</v>
      </c>
      <c r="AI32" s="242">
        <v>8.0538050342009431</v>
      </c>
      <c r="AJ32" s="243">
        <v>7.9489400010434785</v>
      </c>
      <c r="AK32" s="244">
        <v>482.54730731016014</v>
      </c>
      <c r="AL32" s="244">
        <v>1645.0404701075877</v>
      </c>
      <c r="AM32" s="244">
        <v>191.03759413165173</v>
      </c>
      <c r="AN32" s="244">
        <v>11.731465624058691</v>
      </c>
      <c r="AO32" s="244">
        <v>4.7798848691234781</v>
      </c>
      <c r="AP32" s="244">
        <v>3.2046123384117711</v>
      </c>
      <c r="AQ32" s="245">
        <f t="shared" si="17"/>
        <v>1847.8095298632982</v>
      </c>
      <c r="AR32" s="243">
        <v>0.248</v>
      </c>
      <c r="AS32" s="242">
        <v>4.8239999999999998</v>
      </c>
      <c r="AT32" s="242">
        <v>0</v>
      </c>
      <c r="AU32" s="242">
        <v>1.65</v>
      </c>
      <c r="AV32" s="247">
        <v>1.7250000000000001</v>
      </c>
      <c r="AW32" s="242" t="s">
        <v>73</v>
      </c>
      <c r="AX32" s="242" t="s">
        <v>73</v>
      </c>
      <c r="AY32" s="248" t="s">
        <v>73</v>
      </c>
      <c r="AZ32" s="230" t="s">
        <v>73</v>
      </c>
      <c r="BA32" s="230" t="s">
        <v>73</v>
      </c>
      <c r="BB32" s="230" t="s">
        <v>73</v>
      </c>
      <c r="BC32" s="230" t="s">
        <v>73</v>
      </c>
      <c r="BD32" s="230" t="s">
        <v>73</v>
      </c>
      <c r="BE32" s="230" t="s">
        <v>73</v>
      </c>
      <c r="BF32" s="230" t="s">
        <v>73</v>
      </c>
      <c r="BG32" s="230" t="s">
        <v>73</v>
      </c>
      <c r="BH32" s="248" t="s">
        <v>73</v>
      </c>
      <c r="BI32" s="230" t="s">
        <v>73</v>
      </c>
      <c r="BJ32" s="249" t="s">
        <v>73</v>
      </c>
      <c r="BK32" s="259" t="s">
        <v>73</v>
      </c>
      <c r="BL32" s="259" t="s">
        <v>73</v>
      </c>
      <c r="BM32" s="260" t="s">
        <v>73</v>
      </c>
      <c r="BN32" s="260" t="s">
        <v>73</v>
      </c>
      <c r="BO32" s="260" t="s">
        <v>73</v>
      </c>
      <c r="BP32" s="260" t="s">
        <v>73</v>
      </c>
      <c r="BQ32" s="259" t="s">
        <v>73</v>
      </c>
      <c r="BR32" s="260" t="s">
        <v>73</v>
      </c>
      <c r="BS32" s="260" t="s">
        <v>73</v>
      </c>
      <c r="BT32" s="260" t="s">
        <v>73</v>
      </c>
      <c r="BU32" s="261" t="s">
        <v>73</v>
      </c>
    </row>
    <row r="33" spans="1:73" ht="14.25" customHeight="1" x14ac:dyDescent="0.45">
      <c r="A33" s="224">
        <v>2023</v>
      </c>
      <c r="B33" s="183">
        <v>5</v>
      </c>
      <c r="C33" s="183">
        <v>23</v>
      </c>
      <c r="D33" s="225">
        <v>0.67569444444444438</v>
      </c>
      <c r="E33" s="226">
        <v>13</v>
      </c>
      <c r="F33" s="227">
        <v>13.03735</v>
      </c>
      <c r="G33" s="228">
        <v>100.26317</v>
      </c>
      <c r="H33" s="229">
        <v>23</v>
      </c>
      <c r="I33" s="183">
        <v>3</v>
      </c>
      <c r="J33" s="230" t="s">
        <v>72</v>
      </c>
      <c r="K33" s="231">
        <v>1</v>
      </c>
      <c r="L33" s="232">
        <v>4</v>
      </c>
      <c r="M33" s="233">
        <v>82</v>
      </c>
      <c r="N33" s="234" t="s">
        <v>93</v>
      </c>
      <c r="O33" s="234">
        <v>34</v>
      </c>
      <c r="P33" s="233">
        <v>1009</v>
      </c>
      <c r="Q33" s="233" t="s">
        <v>91</v>
      </c>
      <c r="R33" s="233" t="s">
        <v>73</v>
      </c>
      <c r="S33" s="236" t="s">
        <v>94</v>
      </c>
      <c r="T33" s="237">
        <v>3.2</v>
      </c>
      <c r="U33" s="238">
        <v>31.8</v>
      </c>
      <c r="V33" s="335">
        <v>32.003999999999998</v>
      </c>
      <c r="W33" s="343">
        <v>8.06</v>
      </c>
      <c r="X33" s="485" t="s">
        <v>73</v>
      </c>
      <c r="Y33" s="335">
        <v>31.3</v>
      </c>
      <c r="Z33" s="239">
        <v>31.99</v>
      </c>
      <c r="AA33" s="238">
        <v>7.1050000000000004</v>
      </c>
      <c r="AB33" s="240">
        <v>4.7640000000000002</v>
      </c>
      <c r="AC33" s="239">
        <f t="shared" si="0"/>
        <v>6.8721496418716672</v>
      </c>
      <c r="AD33" s="241" t="s">
        <v>73</v>
      </c>
      <c r="AE33" s="341" t="s">
        <v>73</v>
      </c>
      <c r="AF33" s="335">
        <v>0.68</v>
      </c>
      <c r="AG33" s="485" t="s">
        <v>73</v>
      </c>
      <c r="AH33" s="241">
        <v>2143.8501755100092</v>
      </c>
      <c r="AI33" s="242">
        <v>8.0808300764172696</v>
      </c>
      <c r="AJ33" s="243">
        <v>7.976204993498814</v>
      </c>
      <c r="AK33" s="244">
        <v>453.97221381903978</v>
      </c>
      <c r="AL33" s="244">
        <v>1644.4575616056832</v>
      </c>
      <c r="AM33" s="244">
        <v>201.94749093925336</v>
      </c>
      <c r="AN33" s="244">
        <v>11.052397114768697</v>
      </c>
      <c r="AO33" s="244">
        <v>5.0713663057468601</v>
      </c>
      <c r="AP33" s="244">
        <v>3.3972471817294818</v>
      </c>
      <c r="AQ33" s="245">
        <f t="shared" si="17"/>
        <v>1857.4574496597052</v>
      </c>
      <c r="AR33" s="243">
        <v>0.45500000000000002</v>
      </c>
      <c r="AS33" s="242">
        <v>7.2359999999999998</v>
      </c>
      <c r="AT33" s="242">
        <v>2.1000000000000001E-2</v>
      </c>
      <c r="AU33" s="242">
        <v>1.456</v>
      </c>
      <c r="AV33" s="247">
        <v>2.09</v>
      </c>
      <c r="AW33" s="242" t="s">
        <v>73</v>
      </c>
      <c r="AX33" s="242" t="s">
        <v>73</v>
      </c>
      <c r="AY33" s="232">
        <v>5.0859740570533507</v>
      </c>
      <c r="AZ33" s="234">
        <v>0.36578867148327099</v>
      </c>
      <c r="BA33" s="234">
        <v>23.152324932512947</v>
      </c>
      <c r="BB33" s="234">
        <v>3.4053905968202884</v>
      </c>
      <c r="BC33" s="234">
        <v>5.128618249254818</v>
      </c>
      <c r="BD33" s="234">
        <v>2061.1</v>
      </c>
      <c r="BE33" s="234">
        <v>1347.734574055612</v>
      </c>
      <c r="BF33" s="234">
        <v>4.2721825685028687</v>
      </c>
      <c r="BG33" s="230">
        <v>1.88</v>
      </c>
      <c r="BH33" s="241">
        <v>1.3559999999999999</v>
      </c>
      <c r="BI33" s="244">
        <v>37.599499999999999</v>
      </c>
      <c r="BJ33" s="246">
        <v>61.047000000000004</v>
      </c>
      <c r="BK33" s="259" t="s">
        <v>73</v>
      </c>
      <c r="BL33" s="259" t="s">
        <v>73</v>
      </c>
      <c r="BM33" s="260" t="s">
        <v>73</v>
      </c>
      <c r="BN33" s="260" t="s">
        <v>73</v>
      </c>
      <c r="BO33" s="260" t="s">
        <v>73</v>
      </c>
      <c r="BP33" s="260" t="s">
        <v>73</v>
      </c>
      <c r="BQ33" s="259" t="s">
        <v>73</v>
      </c>
      <c r="BR33" s="260" t="s">
        <v>73</v>
      </c>
      <c r="BS33" s="260" t="s">
        <v>73</v>
      </c>
      <c r="BT33" s="260" t="s">
        <v>73</v>
      </c>
      <c r="BU33" s="261" t="s">
        <v>73</v>
      </c>
    </row>
    <row r="34" spans="1:73" ht="14.25" customHeight="1" x14ac:dyDescent="0.45">
      <c r="A34" s="224">
        <f t="shared" ref="A34:C35" si="22">A33</f>
        <v>2023</v>
      </c>
      <c r="B34" s="183">
        <f t="shared" si="22"/>
        <v>5</v>
      </c>
      <c r="C34" s="183">
        <f t="shared" si="22"/>
        <v>23</v>
      </c>
      <c r="D34" s="225">
        <v>0.67569444444444438</v>
      </c>
      <c r="E34" s="226">
        <v>13</v>
      </c>
      <c r="F34" s="227">
        <v>13.03735</v>
      </c>
      <c r="G34" s="228">
        <v>100.26317</v>
      </c>
      <c r="H34" s="229">
        <v>23</v>
      </c>
      <c r="I34" s="183">
        <v>3</v>
      </c>
      <c r="J34" s="230" t="s">
        <v>75</v>
      </c>
      <c r="K34" s="231">
        <v>11.5</v>
      </c>
      <c r="L34" s="232">
        <v>4</v>
      </c>
      <c r="M34" s="233">
        <v>82</v>
      </c>
      <c r="N34" s="234" t="s">
        <v>93</v>
      </c>
      <c r="O34" s="234">
        <v>34</v>
      </c>
      <c r="P34" s="233">
        <v>1009</v>
      </c>
      <c r="Q34" s="233" t="s">
        <v>91</v>
      </c>
      <c r="R34" s="233" t="s">
        <v>73</v>
      </c>
      <c r="S34" s="236" t="s">
        <v>94</v>
      </c>
      <c r="T34" s="237">
        <f t="shared" ref="T34:T35" si="23">T33</f>
        <v>3.2</v>
      </c>
      <c r="U34" s="238">
        <v>31.4</v>
      </c>
      <c r="V34" s="335">
        <v>31.684999999999999</v>
      </c>
      <c r="W34" s="343">
        <v>8.0299999999999994</v>
      </c>
      <c r="X34" s="485" t="s">
        <v>73</v>
      </c>
      <c r="Y34" s="335">
        <v>31.4</v>
      </c>
      <c r="Z34" s="239">
        <v>32.033000000000001</v>
      </c>
      <c r="AA34" s="238">
        <v>6.7</v>
      </c>
      <c r="AB34" s="240">
        <v>4.2679999999999998</v>
      </c>
      <c r="AC34" s="239">
        <f t="shared" si="0"/>
        <v>6.3073108462695817</v>
      </c>
      <c r="AD34" s="241" t="s">
        <v>73</v>
      </c>
      <c r="AE34" s="341" t="s">
        <v>73</v>
      </c>
      <c r="AF34" s="335">
        <v>1.53</v>
      </c>
      <c r="AG34" s="485" t="s">
        <v>73</v>
      </c>
      <c r="AH34" s="241">
        <v>2130.4693084145315</v>
      </c>
      <c r="AI34" s="242">
        <v>8.0644758801188274</v>
      </c>
      <c r="AJ34" s="243">
        <v>7.9644563019351411</v>
      </c>
      <c r="AK34" s="244">
        <v>465.98376838552622</v>
      </c>
      <c r="AL34" s="244">
        <v>1647.5196935895549</v>
      </c>
      <c r="AM34" s="244">
        <v>195.03773002425385</v>
      </c>
      <c r="AN34" s="244">
        <v>11.423166044213307</v>
      </c>
      <c r="AO34" s="244">
        <v>4.8846666625935669</v>
      </c>
      <c r="AP34" s="244">
        <v>3.2693238314763549</v>
      </c>
      <c r="AQ34" s="245">
        <f t="shared" si="17"/>
        <v>1853.9805896580219</v>
      </c>
      <c r="AR34" s="243">
        <v>0.248</v>
      </c>
      <c r="AS34" s="242">
        <v>6.1310000000000002</v>
      </c>
      <c r="AT34" s="242">
        <v>6.3E-2</v>
      </c>
      <c r="AU34" s="242">
        <v>1.748</v>
      </c>
      <c r="AV34" s="247">
        <v>1.915</v>
      </c>
      <c r="AW34" s="242" t="s">
        <v>73</v>
      </c>
      <c r="AX34" s="242" t="s">
        <v>73</v>
      </c>
      <c r="AY34" s="248" t="s">
        <v>73</v>
      </c>
      <c r="AZ34" s="230" t="s">
        <v>73</v>
      </c>
      <c r="BA34" s="230" t="s">
        <v>73</v>
      </c>
      <c r="BB34" s="230" t="s">
        <v>73</v>
      </c>
      <c r="BC34" s="230" t="s">
        <v>73</v>
      </c>
      <c r="BD34" s="230" t="s">
        <v>73</v>
      </c>
      <c r="BE34" s="230" t="s">
        <v>73</v>
      </c>
      <c r="BF34" s="230" t="s">
        <v>73</v>
      </c>
      <c r="BG34" s="230" t="s">
        <v>73</v>
      </c>
      <c r="BH34" s="248" t="s">
        <v>73</v>
      </c>
      <c r="BI34" s="230" t="s">
        <v>73</v>
      </c>
      <c r="BJ34" s="249" t="s">
        <v>73</v>
      </c>
      <c r="BK34" s="259" t="s">
        <v>73</v>
      </c>
      <c r="BL34" s="259" t="s">
        <v>73</v>
      </c>
      <c r="BM34" s="260" t="s">
        <v>73</v>
      </c>
      <c r="BN34" s="260" t="s">
        <v>73</v>
      </c>
      <c r="BO34" s="260" t="s">
        <v>73</v>
      </c>
      <c r="BP34" s="260" t="s">
        <v>73</v>
      </c>
      <c r="BQ34" s="259" t="s">
        <v>73</v>
      </c>
      <c r="BR34" s="260" t="s">
        <v>73</v>
      </c>
      <c r="BS34" s="260" t="s">
        <v>73</v>
      </c>
      <c r="BT34" s="260" t="s">
        <v>73</v>
      </c>
      <c r="BU34" s="261" t="s">
        <v>73</v>
      </c>
    </row>
    <row r="35" spans="1:73" ht="14.25" customHeight="1" x14ac:dyDescent="0.45">
      <c r="A35" s="224">
        <f t="shared" si="22"/>
        <v>2023</v>
      </c>
      <c r="B35" s="183">
        <f t="shared" si="22"/>
        <v>5</v>
      </c>
      <c r="C35" s="183">
        <f t="shared" si="22"/>
        <v>23</v>
      </c>
      <c r="D35" s="225">
        <v>0.67569444444444438</v>
      </c>
      <c r="E35" s="226">
        <v>13</v>
      </c>
      <c r="F35" s="227">
        <v>13.03735</v>
      </c>
      <c r="G35" s="228">
        <v>100.26317</v>
      </c>
      <c r="H35" s="229">
        <v>23</v>
      </c>
      <c r="I35" s="183">
        <v>3</v>
      </c>
      <c r="J35" s="230" t="s">
        <v>74</v>
      </c>
      <c r="K35" s="231">
        <v>22</v>
      </c>
      <c r="L35" s="232">
        <v>4</v>
      </c>
      <c r="M35" s="233">
        <v>82</v>
      </c>
      <c r="N35" s="234" t="s">
        <v>93</v>
      </c>
      <c r="O35" s="234">
        <v>34</v>
      </c>
      <c r="P35" s="233">
        <v>1009</v>
      </c>
      <c r="Q35" s="233" t="s">
        <v>91</v>
      </c>
      <c r="R35" s="233" t="s">
        <v>73</v>
      </c>
      <c r="S35" s="236" t="s">
        <v>94</v>
      </c>
      <c r="T35" s="237">
        <f t="shared" si="23"/>
        <v>3.2</v>
      </c>
      <c r="U35" s="238">
        <v>31.2</v>
      </c>
      <c r="V35" s="335">
        <v>31.672999999999998</v>
      </c>
      <c r="W35" s="343">
        <v>8.02</v>
      </c>
      <c r="X35" s="485" t="s">
        <v>73</v>
      </c>
      <c r="Y35" s="335">
        <v>31.5</v>
      </c>
      <c r="Z35" s="239">
        <v>32.103999999999999</v>
      </c>
      <c r="AA35" s="238">
        <v>5.7850000000000001</v>
      </c>
      <c r="AB35" s="240">
        <v>4.1890000000000001</v>
      </c>
      <c r="AC35" s="239">
        <f t="shared" si="0"/>
        <v>6.2173466026152173</v>
      </c>
      <c r="AD35" s="241" t="s">
        <v>73</v>
      </c>
      <c r="AE35" s="341" t="s">
        <v>73</v>
      </c>
      <c r="AF35" s="335">
        <v>2.4500000000000002</v>
      </c>
      <c r="AG35" s="485" t="s">
        <v>73</v>
      </c>
      <c r="AH35" s="241">
        <v>2121.0293689051769</v>
      </c>
      <c r="AI35" s="242">
        <v>8.0805927137715283</v>
      </c>
      <c r="AJ35" s="243">
        <v>7.9801895847465589</v>
      </c>
      <c r="AK35" s="244">
        <v>442.76403281159793</v>
      </c>
      <c r="AL35" s="244">
        <v>1625.2676077251328</v>
      </c>
      <c r="AM35" s="244">
        <v>199.89921622621097</v>
      </c>
      <c r="AN35" s="244">
        <v>10.853093439896783</v>
      </c>
      <c r="AO35" s="244">
        <v>4.9963982334558708</v>
      </c>
      <c r="AP35" s="244">
        <v>3.3450114594876443</v>
      </c>
      <c r="AQ35" s="245">
        <f t="shared" si="17"/>
        <v>1836.0199173912406</v>
      </c>
      <c r="AR35" s="243">
        <v>0.372</v>
      </c>
      <c r="AS35" s="242">
        <v>5.93</v>
      </c>
      <c r="AT35" s="242">
        <v>2.1000000000000001E-2</v>
      </c>
      <c r="AU35" s="242">
        <v>2.0390000000000001</v>
      </c>
      <c r="AV35" s="247">
        <v>2.1459999999999999</v>
      </c>
      <c r="AW35" s="242" t="s">
        <v>73</v>
      </c>
      <c r="AX35" s="242" t="s">
        <v>73</v>
      </c>
      <c r="AY35" s="248" t="s">
        <v>73</v>
      </c>
      <c r="AZ35" s="230" t="s">
        <v>73</v>
      </c>
      <c r="BA35" s="230" t="s">
        <v>73</v>
      </c>
      <c r="BB35" s="230" t="s">
        <v>73</v>
      </c>
      <c r="BC35" s="230" t="s">
        <v>73</v>
      </c>
      <c r="BD35" s="230" t="s">
        <v>73</v>
      </c>
      <c r="BE35" s="230" t="s">
        <v>73</v>
      </c>
      <c r="BF35" s="230" t="s">
        <v>73</v>
      </c>
      <c r="BG35" s="230" t="s">
        <v>73</v>
      </c>
      <c r="BH35" s="248" t="s">
        <v>73</v>
      </c>
      <c r="BI35" s="230" t="s">
        <v>73</v>
      </c>
      <c r="BJ35" s="249" t="s">
        <v>73</v>
      </c>
      <c r="BK35" s="256" t="s">
        <v>73</v>
      </c>
      <c r="BL35" s="256" t="s">
        <v>73</v>
      </c>
      <c r="BM35" s="257" t="s">
        <v>73</v>
      </c>
      <c r="BN35" s="257" t="s">
        <v>73</v>
      </c>
      <c r="BO35" s="257" t="s">
        <v>73</v>
      </c>
      <c r="BP35" s="257" t="s">
        <v>73</v>
      </c>
      <c r="BQ35" s="256" t="s">
        <v>73</v>
      </c>
      <c r="BR35" s="257" t="s">
        <v>73</v>
      </c>
      <c r="BS35" s="257" t="s">
        <v>73</v>
      </c>
      <c r="BT35" s="257" t="s">
        <v>73</v>
      </c>
      <c r="BU35" s="258" t="s">
        <v>73</v>
      </c>
    </row>
    <row r="36" spans="1:73" ht="14.25" customHeight="1" x14ac:dyDescent="0.45">
      <c r="A36" s="224">
        <v>2023</v>
      </c>
      <c r="B36" s="183">
        <v>5</v>
      </c>
      <c r="C36" s="183">
        <v>25</v>
      </c>
      <c r="D36" s="225">
        <v>0.36805555555555558</v>
      </c>
      <c r="E36" s="226">
        <v>14</v>
      </c>
      <c r="F36" s="227">
        <v>13.137879999999999</v>
      </c>
      <c r="G36" s="228">
        <v>100.26598</v>
      </c>
      <c r="H36" s="229">
        <v>17</v>
      </c>
      <c r="I36" s="183">
        <v>3</v>
      </c>
      <c r="J36" s="230" t="s">
        <v>72</v>
      </c>
      <c r="K36" s="231">
        <v>1</v>
      </c>
      <c r="L36" s="232">
        <v>3</v>
      </c>
      <c r="M36" s="233">
        <v>47</v>
      </c>
      <c r="N36" s="234" t="s">
        <v>90</v>
      </c>
      <c r="O36" s="234">
        <v>32</v>
      </c>
      <c r="P36" s="233">
        <v>1009</v>
      </c>
      <c r="Q36" s="233" t="s">
        <v>91</v>
      </c>
      <c r="R36" s="233" t="s">
        <v>73</v>
      </c>
      <c r="S36" s="236" t="s">
        <v>94</v>
      </c>
      <c r="T36" s="237">
        <v>2.5</v>
      </c>
      <c r="U36" s="238">
        <v>31.2</v>
      </c>
      <c r="V36" s="335">
        <v>31.536000000000001</v>
      </c>
      <c r="W36" s="343">
        <v>8.11</v>
      </c>
      <c r="X36" s="485" t="s">
        <v>73</v>
      </c>
      <c r="Y36" s="335">
        <v>31.3</v>
      </c>
      <c r="Z36" s="239">
        <v>31.853999999999999</v>
      </c>
      <c r="AA36" s="238">
        <v>6.26</v>
      </c>
      <c r="AB36" s="240">
        <v>4.3639999999999999</v>
      </c>
      <c r="AC36" s="239">
        <f t="shared" si="0"/>
        <v>6.4166344841280498</v>
      </c>
      <c r="AD36" s="241" t="s">
        <v>73</v>
      </c>
      <c r="AE36" s="341" t="s">
        <v>73</v>
      </c>
      <c r="AF36" s="335">
        <v>1.38</v>
      </c>
      <c r="AG36" s="485" t="s">
        <v>73</v>
      </c>
      <c r="AH36" s="241">
        <v>2123.7913077132507</v>
      </c>
      <c r="AI36" s="242">
        <v>8.0881454841585008</v>
      </c>
      <c r="AJ36" s="243">
        <v>7.9903748764399465</v>
      </c>
      <c r="AK36" s="244">
        <v>433.03758568936655</v>
      </c>
      <c r="AL36" s="244">
        <v>1623.6565015667375</v>
      </c>
      <c r="AM36" s="244">
        <v>201.92600019894681</v>
      </c>
      <c r="AN36" s="244">
        <v>10.660234551533154</v>
      </c>
      <c r="AO36" s="244">
        <v>5.0697711903676561</v>
      </c>
      <c r="AP36" s="244">
        <v>3.3893732676446562</v>
      </c>
      <c r="AQ36" s="245">
        <f t="shared" si="17"/>
        <v>1836.2427363172176</v>
      </c>
      <c r="AR36" s="243">
        <v>0.124</v>
      </c>
      <c r="AS36" s="242">
        <v>4.3220000000000001</v>
      </c>
      <c r="AT36" s="242">
        <v>4.2000000000000003E-2</v>
      </c>
      <c r="AU36" s="242">
        <v>1.748</v>
      </c>
      <c r="AV36" s="247">
        <v>1.958</v>
      </c>
      <c r="AW36" s="242" t="s">
        <v>73</v>
      </c>
      <c r="AX36" s="242" t="s">
        <v>73</v>
      </c>
      <c r="AY36" s="248" t="s">
        <v>73</v>
      </c>
      <c r="AZ36" s="230" t="s">
        <v>73</v>
      </c>
      <c r="BA36" s="230" t="s">
        <v>73</v>
      </c>
      <c r="BB36" s="230" t="s">
        <v>73</v>
      </c>
      <c r="BC36" s="230" t="s">
        <v>73</v>
      </c>
      <c r="BD36" s="230" t="s">
        <v>73</v>
      </c>
      <c r="BE36" s="230" t="s">
        <v>73</v>
      </c>
      <c r="BF36" s="230" t="s">
        <v>73</v>
      </c>
      <c r="BG36" s="230" t="s">
        <v>73</v>
      </c>
      <c r="BH36" s="248" t="s">
        <v>73</v>
      </c>
      <c r="BI36" s="230" t="s">
        <v>73</v>
      </c>
      <c r="BJ36" s="249" t="s">
        <v>73</v>
      </c>
      <c r="BK36" s="259" t="s">
        <v>73</v>
      </c>
      <c r="BL36" s="259" t="s">
        <v>73</v>
      </c>
      <c r="BM36" s="260" t="s">
        <v>73</v>
      </c>
      <c r="BN36" s="260" t="s">
        <v>73</v>
      </c>
      <c r="BO36" s="260" t="s">
        <v>73</v>
      </c>
      <c r="BP36" s="260" t="s">
        <v>73</v>
      </c>
      <c r="BQ36" s="259" t="s">
        <v>73</v>
      </c>
      <c r="BR36" s="260" t="s">
        <v>73</v>
      </c>
      <c r="BS36" s="260" t="s">
        <v>73</v>
      </c>
      <c r="BT36" s="260" t="s">
        <v>73</v>
      </c>
      <c r="BU36" s="261" t="s">
        <v>73</v>
      </c>
    </row>
    <row r="37" spans="1:73" ht="14.25" customHeight="1" x14ac:dyDescent="0.45">
      <c r="A37" s="224">
        <f t="shared" ref="A37:C38" si="24">A36</f>
        <v>2023</v>
      </c>
      <c r="B37" s="183">
        <f t="shared" si="24"/>
        <v>5</v>
      </c>
      <c r="C37" s="183">
        <f t="shared" si="24"/>
        <v>25</v>
      </c>
      <c r="D37" s="225">
        <v>0.36805555555555558</v>
      </c>
      <c r="E37" s="226">
        <v>14</v>
      </c>
      <c r="F37" s="227">
        <v>13.137879999999999</v>
      </c>
      <c r="G37" s="228">
        <v>100.26598</v>
      </c>
      <c r="H37" s="229">
        <v>17</v>
      </c>
      <c r="I37" s="183">
        <v>3</v>
      </c>
      <c r="J37" s="230" t="s">
        <v>75</v>
      </c>
      <c r="K37" s="231">
        <v>8</v>
      </c>
      <c r="L37" s="232">
        <v>3</v>
      </c>
      <c r="M37" s="233">
        <v>47</v>
      </c>
      <c r="N37" s="234" t="s">
        <v>90</v>
      </c>
      <c r="O37" s="234">
        <v>32</v>
      </c>
      <c r="P37" s="233">
        <v>1009</v>
      </c>
      <c r="Q37" s="233" t="s">
        <v>91</v>
      </c>
      <c r="R37" s="233" t="s">
        <v>73</v>
      </c>
      <c r="S37" s="236" t="s">
        <v>94</v>
      </c>
      <c r="T37" s="237">
        <f t="shared" ref="T37:T38" si="25">T36</f>
        <v>2.5</v>
      </c>
      <c r="U37" s="238">
        <v>31</v>
      </c>
      <c r="V37" s="335">
        <v>31.535</v>
      </c>
      <c r="W37" s="343">
        <v>8.1300000000000008</v>
      </c>
      <c r="X37" s="485" t="s">
        <v>73</v>
      </c>
      <c r="Y37" s="335">
        <v>31.4</v>
      </c>
      <c r="Z37" s="239">
        <v>31.94</v>
      </c>
      <c r="AA37" s="238">
        <v>6.125</v>
      </c>
      <c r="AB37" s="240">
        <v>4.2300000000000004</v>
      </c>
      <c r="AC37" s="239">
        <f t="shared" si="0"/>
        <v>6.2640369062839385</v>
      </c>
      <c r="AD37" s="241" t="s">
        <v>73</v>
      </c>
      <c r="AE37" s="341" t="s">
        <v>73</v>
      </c>
      <c r="AF37" s="335">
        <v>1.39</v>
      </c>
      <c r="AG37" s="485" t="s">
        <v>73</v>
      </c>
      <c r="AH37" s="241">
        <v>2103.5392763870623</v>
      </c>
      <c r="AI37" s="242">
        <v>8.0840949605398738</v>
      </c>
      <c r="AJ37" s="243">
        <v>7.9861713725638026</v>
      </c>
      <c r="AK37" s="244">
        <v>433.13617580946152</v>
      </c>
      <c r="AL37" s="244">
        <v>1610.0103756770741</v>
      </c>
      <c r="AM37" s="244">
        <v>198.80257457447124</v>
      </c>
      <c r="AN37" s="244">
        <v>10.658412726674646</v>
      </c>
      <c r="AO37" s="244">
        <v>4.9830543041886832</v>
      </c>
      <c r="AP37" s="244">
        <v>3.3324521265514422</v>
      </c>
      <c r="AQ37" s="245">
        <f t="shared" si="17"/>
        <v>1819.47136297822</v>
      </c>
      <c r="AR37" s="243">
        <v>0.20699999999999999</v>
      </c>
      <c r="AS37" s="242">
        <v>4.0199999999999996</v>
      </c>
      <c r="AT37" s="242">
        <v>8.3000000000000004E-2</v>
      </c>
      <c r="AU37" s="242">
        <v>1.359</v>
      </c>
      <c r="AV37" s="247">
        <v>1.917</v>
      </c>
      <c r="AW37" s="242" t="s">
        <v>73</v>
      </c>
      <c r="AX37" s="242" t="s">
        <v>73</v>
      </c>
      <c r="AY37" s="248" t="s">
        <v>73</v>
      </c>
      <c r="AZ37" s="230" t="s">
        <v>73</v>
      </c>
      <c r="BA37" s="230" t="s">
        <v>73</v>
      </c>
      <c r="BB37" s="230" t="s">
        <v>73</v>
      </c>
      <c r="BC37" s="230" t="s">
        <v>73</v>
      </c>
      <c r="BD37" s="230" t="s">
        <v>73</v>
      </c>
      <c r="BE37" s="230" t="s">
        <v>73</v>
      </c>
      <c r="BF37" s="230" t="s">
        <v>73</v>
      </c>
      <c r="BG37" s="230" t="s">
        <v>73</v>
      </c>
      <c r="BH37" s="248" t="s">
        <v>73</v>
      </c>
      <c r="BI37" s="230" t="s">
        <v>73</v>
      </c>
      <c r="BJ37" s="249" t="s">
        <v>73</v>
      </c>
      <c r="BK37" s="259" t="s">
        <v>73</v>
      </c>
      <c r="BL37" s="259" t="s">
        <v>73</v>
      </c>
      <c r="BM37" s="260" t="s">
        <v>73</v>
      </c>
      <c r="BN37" s="260" t="s">
        <v>73</v>
      </c>
      <c r="BO37" s="260" t="s">
        <v>73</v>
      </c>
      <c r="BP37" s="260" t="s">
        <v>73</v>
      </c>
      <c r="BQ37" s="259" t="s">
        <v>73</v>
      </c>
      <c r="BR37" s="260" t="s">
        <v>73</v>
      </c>
      <c r="BS37" s="260" t="s">
        <v>73</v>
      </c>
      <c r="BT37" s="260" t="s">
        <v>73</v>
      </c>
      <c r="BU37" s="261" t="s">
        <v>73</v>
      </c>
    </row>
    <row r="38" spans="1:73" ht="14.25" customHeight="1" x14ac:dyDescent="0.45">
      <c r="A38" s="224">
        <f t="shared" si="24"/>
        <v>2023</v>
      </c>
      <c r="B38" s="183">
        <f t="shared" si="24"/>
        <v>5</v>
      </c>
      <c r="C38" s="183">
        <f t="shared" si="24"/>
        <v>25</v>
      </c>
      <c r="D38" s="225">
        <v>0.36805555555555558</v>
      </c>
      <c r="E38" s="226">
        <v>14</v>
      </c>
      <c r="F38" s="227">
        <v>13.137879999999999</v>
      </c>
      <c r="G38" s="228">
        <v>100.26598</v>
      </c>
      <c r="H38" s="229">
        <v>17</v>
      </c>
      <c r="I38" s="183">
        <v>3</v>
      </c>
      <c r="J38" s="230" t="s">
        <v>74</v>
      </c>
      <c r="K38" s="231">
        <v>16.5</v>
      </c>
      <c r="L38" s="232">
        <v>3</v>
      </c>
      <c r="M38" s="233">
        <v>47</v>
      </c>
      <c r="N38" s="234" t="s">
        <v>90</v>
      </c>
      <c r="O38" s="234">
        <v>32</v>
      </c>
      <c r="P38" s="233">
        <v>1009</v>
      </c>
      <c r="Q38" s="233" t="s">
        <v>91</v>
      </c>
      <c r="R38" s="233" t="s">
        <v>73</v>
      </c>
      <c r="S38" s="236" t="s">
        <v>94</v>
      </c>
      <c r="T38" s="237">
        <f t="shared" si="25"/>
        <v>2.5</v>
      </c>
      <c r="U38" s="238">
        <v>31.3</v>
      </c>
      <c r="V38" s="335">
        <v>31.536000000000001</v>
      </c>
      <c r="W38" s="343">
        <v>8.18</v>
      </c>
      <c r="X38" s="485" t="s">
        <v>73</v>
      </c>
      <c r="Y38" s="335">
        <v>31.4</v>
      </c>
      <c r="Z38" s="239">
        <v>31.992000000000001</v>
      </c>
      <c r="AA38" s="238">
        <v>6.1550000000000002</v>
      </c>
      <c r="AB38" s="240">
        <v>4.2160000000000002</v>
      </c>
      <c r="AC38" s="239">
        <f t="shared" si="0"/>
        <v>6.2480938757629119</v>
      </c>
      <c r="AD38" s="241" t="s">
        <v>73</v>
      </c>
      <c r="AE38" s="341" t="s">
        <v>73</v>
      </c>
      <c r="AF38" s="335">
        <v>1.1499999999999999</v>
      </c>
      <c r="AG38" s="485" t="s">
        <v>73</v>
      </c>
      <c r="AH38" s="241">
        <v>2131.5269884573345</v>
      </c>
      <c r="AI38" s="242">
        <v>8.087017888325752</v>
      </c>
      <c r="AJ38" s="243">
        <v>7.9887559762945433</v>
      </c>
      <c r="AK38" s="244">
        <v>435.33688366682111</v>
      </c>
      <c r="AL38" s="244">
        <v>1629.3487634237126</v>
      </c>
      <c r="AM38" s="244">
        <v>202.7621865832927</v>
      </c>
      <c r="AN38" s="244">
        <v>10.709601239399435</v>
      </c>
      <c r="AO38" s="244">
        <v>5.0747987144448272</v>
      </c>
      <c r="AP38" s="244">
        <v>3.3946116641323512</v>
      </c>
      <c r="AQ38" s="245">
        <f t="shared" si="17"/>
        <v>1842.8205512464049</v>
      </c>
      <c r="AR38" s="243">
        <v>0.16500000000000001</v>
      </c>
      <c r="AS38" s="242">
        <v>4.0199999999999996</v>
      </c>
      <c r="AT38" s="242">
        <v>0.188</v>
      </c>
      <c r="AU38" s="242">
        <v>1.0680000000000001</v>
      </c>
      <c r="AV38" s="247">
        <v>1.712</v>
      </c>
      <c r="AW38" s="242" t="s">
        <v>73</v>
      </c>
      <c r="AX38" s="242" t="s">
        <v>73</v>
      </c>
      <c r="AY38" s="248" t="s">
        <v>73</v>
      </c>
      <c r="AZ38" s="230" t="s">
        <v>73</v>
      </c>
      <c r="BA38" s="230" t="s">
        <v>73</v>
      </c>
      <c r="BB38" s="230" t="s">
        <v>73</v>
      </c>
      <c r="BC38" s="230" t="s">
        <v>73</v>
      </c>
      <c r="BD38" s="230" t="s">
        <v>73</v>
      </c>
      <c r="BE38" s="230" t="s">
        <v>73</v>
      </c>
      <c r="BF38" s="230" t="s">
        <v>73</v>
      </c>
      <c r="BG38" s="230" t="s">
        <v>73</v>
      </c>
      <c r="BH38" s="248" t="s">
        <v>73</v>
      </c>
      <c r="BI38" s="230" t="s">
        <v>73</v>
      </c>
      <c r="BJ38" s="249" t="s">
        <v>73</v>
      </c>
      <c r="BK38" s="259" t="s">
        <v>73</v>
      </c>
      <c r="BL38" s="259" t="s">
        <v>73</v>
      </c>
      <c r="BM38" s="260" t="s">
        <v>73</v>
      </c>
      <c r="BN38" s="260" t="s">
        <v>73</v>
      </c>
      <c r="BO38" s="260" t="s">
        <v>73</v>
      </c>
      <c r="BP38" s="260" t="s">
        <v>73</v>
      </c>
      <c r="BQ38" s="259" t="s">
        <v>73</v>
      </c>
      <c r="BR38" s="260" t="s">
        <v>73</v>
      </c>
      <c r="BS38" s="260" t="s">
        <v>73</v>
      </c>
      <c r="BT38" s="260" t="s">
        <v>73</v>
      </c>
      <c r="BU38" s="261" t="s">
        <v>73</v>
      </c>
    </row>
    <row r="39" spans="1:73" ht="14.25" customHeight="1" x14ac:dyDescent="0.45">
      <c r="A39" s="224">
        <v>2023</v>
      </c>
      <c r="B39" s="183">
        <v>5</v>
      </c>
      <c r="C39" s="183">
        <v>25</v>
      </c>
      <c r="D39" s="225">
        <v>0.40347222222222223</v>
      </c>
      <c r="E39" s="226">
        <v>15</v>
      </c>
      <c r="F39" s="227">
        <v>13.190200000000001</v>
      </c>
      <c r="G39" s="228">
        <v>100.26739999999999</v>
      </c>
      <c r="H39" s="229">
        <v>17</v>
      </c>
      <c r="I39" s="183">
        <v>3</v>
      </c>
      <c r="J39" s="230" t="s">
        <v>72</v>
      </c>
      <c r="K39" s="231">
        <v>1</v>
      </c>
      <c r="L39" s="232">
        <v>4</v>
      </c>
      <c r="M39" s="233">
        <v>75</v>
      </c>
      <c r="N39" s="234" t="s">
        <v>90</v>
      </c>
      <c r="O39" s="234">
        <v>32</v>
      </c>
      <c r="P39" s="233">
        <v>1009</v>
      </c>
      <c r="Q39" s="233" t="s">
        <v>91</v>
      </c>
      <c r="R39" s="233" t="s">
        <v>73</v>
      </c>
      <c r="S39" s="236" t="s">
        <v>94</v>
      </c>
      <c r="T39" s="237">
        <v>2.4</v>
      </c>
      <c r="U39" s="238">
        <v>31.3</v>
      </c>
      <c r="V39" s="335" t="s">
        <v>73</v>
      </c>
      <c r="W39" s="343">
        <v>8.0500000000000007</v>
      </c>
      <c r="X39" s="485" t="s">
        <v>73</v>
      </c>
      <c r="Y39" s="335">
        <v>31.3</v>
      </c>
      <c r="Z39" s="239" t="s">
        <v>73</v>
      </c>
      <c r="AA39" s="238" t="s">
        <v>73</v>
      </c>
      <c r="AB39" s="240">
        <v>4.3630000000000004</v>
      </c>
      <c r="AC39" s="239">
        <f t="shared" si="0"/>
        <v>6.4154956962336911</v>
      </c>
      <c r="AD39" s="241" t="s">
        <v>73</v>
      </c>
      <c r="AE39" s="341" t="s">
        <v>73</v>
      </c>
      <c r="AF39" s="335" t="s">
        <v>73</v>
      </c>
      <c r="AG39" s="485" t="s">
        <v>73</v>
      </c>
      <c r="AH39" s="241" t="s">
        <v>73</v>
      </c>
      <c r="AI39" s="242" t="s">
        <v>73</v>
      </c>
      <c r="AJ39" s="243" t="s">
        <v>73</v>
      </c>
      <c r="AK39" s="244" t="s">
        <v>73</v>
      </c>
      <c r="AL39" s="244" t="s">
        <v>73</v>
      </c>
      <c r="AM39" s="244" t="s">
        <v>73</v>
      </c>
      <c r="AN39" s="244" t="s">
        <v>73</v>
      </c>
      <c r="AO39" s="244" t="s">
        <v>73</v>
      </c>
      <c r="AP39" s="244" t="s">
        <v>73</v>
      </c>
      <c r="AQ39" s="245" t="s">
        <v>73</v>
      </c>
      <c r="AR39" s="243" t="s">
        <v>73</v>
      </c>
      <c r="AS39" s="242" t="s">
        <v>73</v>
      </c>
      <c r="AT39" s="242" t="s">
        <v>73</v>
      </c>
      <c r="AU39" s="242" t="s">
        <v>73</v>
      </c>
      <c r="AV39" s="247" t="s">
        <v>73</v>
      </c>
      <c r="AW39" s="242" t="s">
        <v>73</v>
      </c>
      <c r="AX39" s="242" t="s">
        <v>73</v>
      </c>
      <c r="AY39" s="248" t="s">
        <v>73</v>
      </c>
      <c r="AZ39" s="230" t="s">
        <v>73</v>
      </c>
      <c r="BA39" s="230" t="s">
        <v>73</v>
      </c>
      <c r="BB39" s="230" t="s">
        <v>73</v>
      </c>
      <c r="BC39" s="230" t="s">
        <v>73</v>
      </c>
      <c r="BD39" s="230" t="s">
        <v>73</v>
      </c>
      <c r="BE39" s="230" t="s">
        <v>73</v>
      </c>
      <c r="BF39" s="230" t="s">
        <v>73</v>
      </c>
      <c r="BG39" s="230" t="s">
        <v>73</v>
      </c>
      <c r="BH39" s="248" t="s">
        <v>73</v>
      </c>
      <c r="BI39" s="230" t="s">
        <v>73</v>
      </c>
      <c r="BJ39" s="249" t="s">
        <v>73</v>
      </c>
      <c r="BK39" s="259" t="s">
        <v>73</v>
      </c>
      <c r="BL39" s="259" t="s">
        <v>73</v>
      </c>
      <c r="BM39" s="260" t="s">
        <v>73</v>
      </c>
      <c r="BN39" s="260" t="s">
        <v>73</v>
      </c>
      <c r="BO39" s="260" t="s">
        <v>73</v>
      </c>
      <c r="BP39" s="260" t="s">
        <v>73</v>
      </c>
      <c r="BQ39" s="259" t="s">
        <v>73</v>
      </c>
      <c r="BR39" s="260" t="s">
        <v>73</v>
      </c>
      <c r="BS39" s="260" t="s">
        <v>73</v>
      </c>
      <c r="BT39" s="260" t="s">
        <v>73</v>
      </c>
      <c r="BU39" s="261" t="s">
        <v>73</v>
      </c>
    </row>
    <row r="40" spans="1:73" ht="14.25" customHeight="1" x14ac:dyDescent="0.45">
      <c r="A40" s="224">
        <f t="shared" ref="A40:C41" si="26">A39</f>
        <v>2023</v>
      </c>
      <c r="B40" s="183">
        <f t="shared" si="26"/>
        <v>5</v>
      </c>
      <c r="C40" s="183">
        <f t="shared" si="26"/>
        <v>25</v>
      </c>
      <c r="D40" s="225">
        <v>0.40347222222222223</v>
      </c>
      <c r="E40" s="226">
        <v>15</v>
      </c>
      <c r="F40" s="227">
        <v>13.190200000000001</v>
      </c>
      <c r="G40" s="228">
        <v>100.26739999999999</v>
      </c>
      <c r="H40" s="229">
        <v>17</v>
      </c>
      <c r="I40" s="183">
        <v>3</v>
      </c>
      <c r="J40" s="230" t="s">
        <v>75</v>
      </c>
      <c r="K40" s="231">
        <v>8</v>
      </c>
      <c r="L40" s="232">
        <v>4</v>
      </c>
      <c r="M40" s="233">
        <v>75</v>
      </c>
      <c r="N40" s="234" t="s">
        <v>90</v>
      </c>
      <c r="O40" s="234">
        <v>32</v>
      </c>
      <c r="P40" s="233">
        <v>1009</v>
      </c>
      <c r="Q40" s="233" t="s">
        <v>91</v>
      </c>
      <c r="R40" s="233" t="s">
        <v>73</v>
      </c>
      <c r="S40" s="236" t="s">
        <v>94</v>
      </c>
      <c r="T40" s="237">
        <f t="shared" ref="T40:T41" si="27">T39</f>
        <v>2.4</v>
      </c>
      <c r="U40" s="238">
        <v>31.2</v>
      </c>
      <c r="V40" s="335" t="s">
        <v>73</v>
      </c>
      <c r="W40" s="343">
        <v>8.06</v>
      </c>
      <c r="X40" s="485" t="s">
        <v>73</v>
      </c>
      <c r="Y40" s="335">
        <v>31.4</v>
      </c>
      <c r="Z40" s="239" t="s">
        <v>73</v>
      </c>
      <c r="AA40" s="238" t="s">
        <v>73</v>
      </c>
      <c r="AB40" s="240">
        <v>4.1609999999999996</v>
      </c>
      <c r="AC40" s="239">
        <f t="shared" si="0"/>
        <v>6.1854605415731641</v>
      </c>
      <c r="AD40" s="241" t="s">
        <v>73</v>
      </c>
      <c r="AE40" s="341" t="s">
        <v>73</v>
      </c>
      <c r="AF40" s="335" t="s">
        <v>73</v>
      </c>
      <c r="AG40" s="485" t="s">
        <v>73</v>
      </c>
      <c r="AH40" s="241" t="s">
        <v>73</v>
      </c>
      <c r="AI40" s="242" t="s">
        <v>73</v>
      </c>
      <c r="AJ40" s="243" t="s">
        <v>73</v>
      </c>
      <c r="AK40" s="244" t="s">
        <v>73</v>
      </c>
      <c r="AL40" s="244" t="s">
        <v>73</v>
      </c>
      <c r="AM40" s="244" t="s">
        <v>73</v>
      </c>
      <c r="AN40" s="244" t="s">
        <v>73</v>
      </c>
      <c r="AO40" s="244" t="s">
        <v>73</v>
      </c>
      <c r="AP40" s="244" t="s">
        <v>73</v>
      </c>
      <c r="AQ40" s="245" t="s">
        <v>73</v>
      </c>
      <c r="AR40" s="243" t="s">
        <v>73</v>
      </c>
      <c r="AS40" s="242" t="s">
        <v>73</v>
      </c>
      <c r="AT40" s="242" t="s">
        <v>73</v>
      </c>
      <c r="AU40" s="242" t="s">
        <v>73</v>
      </c>
      <c r="AV40" s="247" t="s">
        <v>73</v>
      </c>
      <c r="AW40" s="242" t="s">
        <v>73</v>
      </c>
      <c r="AX40" s="242" t="s">
        <v>73</v>
      </c>
      <c r="AY40" s="248" t="s">
        <v>73</v>
      </c>
      <c r="AZ40" s="230" t="s">
        <v>73</v>
      </c>
      <c r="BA40" s="230" t="s">
        <v>73</v>
      </c>
      <c r="BB40" s="230" t="s">
        <v>73</v>
      </c>
      <c r="BC40" s="230" t="s">
        <v>73</v>
      </c>
      <c r="BD40" s="230" t="s">
        <v>73</v>
      </c>
      <c r="BE40" s="230" t="s">
        <v>73</v>
      </c>
      <c r="BF40" s="230" t="s">
        <v>73</v>
      </c>
      <c r="BG40" s="230" t="s">
        <v>73</v>
      </c>
      <c r="BH40" s="248" t="s">
        <v>73</v>
      </c>
      <c r="BI40" s="230" t="s">
        <v>73</v>
      </c>
      <c r="BJ40" s="249" t="s">
        <v>73</v>
      </c>
      <c r="BK40" s="259" t="s">
        <v>73</v>
      </c>
      <c r="BL40" s="259" t="s">
        <v>73</v>
      </c>
      <c r="BM40" s="260" t="s">
        <v>73</v>
      </c>
      <c r="BN40" s="260" t="s">
        <v>73</v>
      </c>
      <c r="BO40" s="260" t="s">
        <v>73</v>
      </c>
      <c r="BP40" s="260" t="s">
        <v>73</v>
      </c>
      <c r="BQ40" s="259" t="s">
        <v>73</v>
      </c>
      <c r="BR40" s="260" t="s">
        <v>73</v>
      </c>
      <c r="BS40" s="260" t="s">
        <v>73</v>
      </c>
      <c r="BT40" s="260" t="s">
        <v>73</v>
      </c>
      <c r="BU40" s="261" t="s">
        <v>73</v>
      </c>
    </row>
    <row r="41" spans="1:73" ht="14.25" customHeight="1" x14ac:dyDescent="0.45">
      <c r="A41" s="224">
        <f t="shared" si="26"/>
        <v>2023</v>
      </c>
      <c r="B41" s="183">
        <f t="shared" si="26"/>
        <v>5</v>
      </c>
      <c r="C41" s="183">
        <f t="shared" si="26"/>
        <v>25</v>
      </c>
      <c r="D41" s="225">
        <v>0.40347222222222223</v>
      </c>
      <c r="E41" s="226">
        <v>15</v>
      </c>
      <c r="F41" s="227">
        <v>13.190200000000001</v>
      </c>
      <c r="G41" s="228">
        <v>100.26739999999999</v>
      </c>
      <c r="H41" s="229">
        <v>17</v>
      </c>
      <c r="I41" s="183">
        <v>3</v>
      </c>
      <c r="J41" s="230" t="s">
        <v>74</v>
      </c>
      <c r="K41" s="231">
        <v>16</v>
      </c>
      <c r="L41" s="232">
        <v>4</v>
      </c>
      <c r="M41" s="233">
        <v>75</v>
      </c>
      <c r="N41" s="234" t="s">
        <v>90</v>
      </c>
      <c r="O41" s="234">
        <v>32</v>
      </c>
      <c r="P41" s="233">
        <v>1009</v>
      </c>
      <c r="Q41" s="233" t="s">
        <v>91</v>
      </c>
      <c r="R41" s="233" t="s">
        <v>73</v>
      </c>
      <c r="S41" s="236" t="s">
        <v>94</v>
      </c>
      <c r="T41" s="237">
        <f t="shared" si="27"/>
        <v>2.4</v>
      </c>
      <c r="U41" s="238">
        <v>31.3</v>
      </c>
      <c r="V41" s="335" t="s">
        <v>73</v>
      </c>
      <c r="W41" s="343">
        <v>8.0500000000000007</v>
      </c>
      <c r="X41" s="485" t="s">
        <v>73</v>
      </c>
      <c r="Y41" s="335">
        <v>31.3</v>
      </c>
      <c r="Z41" s="239" t="s">
        <v>73</v>
      </c>
      <c r="AA41" s="238" t="s">
        <v>73</v>
      </c>
      <c r="AB41" s="240">
        <v>4.0919999999999996</v>
      </c>
      <c r="AC41" s="239">
        <f t="shared" si="0"/>
        <v>6.1068841768623896</v>
      </c>
      <c r="AD41" s="241" t="s">
        <v>73</v>
      </c>
      <c r="AE41" s="341" t="s">
        <v>73</v>
      </c>
      <c r="AF41" s="335" t="s">
        <v>73</v>
      </c>
      <c r="AG41" s="485" t="s">
        <v>73</v>
      </c>
      <c r="AH41" s="241" t="s">
        <v>73</v>
      </c>
      <c r="AI41" s="242" t="s">
        <v>73</v>
      </c>
      <c r="AJ41" s="243" t="s">
        <v>73</v>
      </c>
      <c r="AK41" s="244" t="s">
        <v>73</v>
      </c>
      <c r="AL41" s="244" t="s">
        <v>73</v>
      </c>
      <c r="AM41" s="244" t="s">
        <v>73</v>
      </c>
      <c r="AN41" s="244" t="s">
        <v>73</v>
      </c>
      <c r="AO41" s="244" t="s">
        <v>73</v>
      </c>
      <c r="AP41" s="244" t="s">
        <v>73</v>
      </c>
      <c r="AQ41" s="245" t="s">
        <v>73</v>
      </c>
      <c r="AR41" s="243" t="s">
        <v>73</v>
      </c>
      <c r="AS41" s="242" t="s">
        <v>73</v>
      </c>
      <c r="AT41" s="242" t="s">
        <v>73</v>
      </c>
      <c r="AU41" s="242" t="s">
        <v>73</v>
      </c>
      <c r="AV41" s="247" t="s">
        <v>73</v>
      </c>
      <c r="AW41" s="242" t="s">
        <v>73</v>
      </c>
      <c r="AX41" s="242" t="s">
        <v>73</v>
      </c>
      <c r="AY41" s="248" t="s">
        <v>73</v>
      </c>
      <c r="AZ41" s="230" t="s">
        <v>73</v>
      </c>
      <c r="BA41" s="230" t="s">
        <v>73</v>
      </c>
      <c r="BB41" s="230" t="s">
        <v>73</v>
      </c>
      <c r="BC41" s="230" t="s">
        <v>73</v>
      </c>
      <c r="BD41" s="230" t="s">
        <v>73</v>
      </c>
      <c r="BE41" s="230" t="s">
        <v>73</v>
      </c>
      <c r="BF41" s="230" t="s">
        <v>73</v>
      </c>
      <c r="BG41" s="230" t="s">
        <v>73</v>
      </c>
      <c r="BH41" s="248" t="s">
        <v>73</v>
      </c>
      <c r="BI41" s="230" t="s">
        <v>73</v>
      </c>
      <c r="BJ41" s="249" t="s">
        <v>73</v>
      </c>
      <c r="BK41" s="259" t="s">
        <v>73</v>
      </c>
      <c r="BL41" s="259" t="s">
        <v>73</v>
      </c>
      <c r="BM41" s="260" t="s">
        <v>73</v>
      </c>
      <c r="BN41" s="260" t="s">
        <v>73</v>
      </c>
      <c r="BO41" s="260" t="s">
        <v>73</v>
      </c>
      <c r="BP41" s="260" t="s">
        <v>73</v>
      </c>
      <c r="BQ41" s="259" t="s">
        <v>73</v>
      </c>
      <c r="BR41" s="260" t="s">
        <v>73</v>
      </c>
      <c r="BS41" s="260" t="s">
        <v>73</v>
      </c>
      <c r="BT41" s="260" t="s">
        <v>73</v>
      </c>
      <c r="BU41" s="261" t="s">
        <v>73</v>
      </c>
    </row>
    <row r="42" spans="1:73" ht="14.25" customHeight="1" x14ac:dyDescent="0.45">
      <c r="A42" s="224">
        <v>2023</v>
      </c>
      <c r="B42" s="183">
        <v>5</v>
      </c>
      <c r="C42" s="183">
        <v>25</v>
      </c>
      <c r="D42" s="225">
        <v>0.42291666666666666</v>
      </c>
      <c r="E42" s="226">
        <v>16</v>
      </c>
      <c r="F42" s="227">
        <v>13.23129</v>
      </c>
      <c r="G42" s="228">
        <v>100.26692</v>
      </c>
      <c r="H42" s="229">
        <v>14.9</v>
      </c>
      <c r="I42" s="183">
        <v>3</v>
      </c>
      <c r="J42" s="230" t="s">
        <v>72</v>
      </c>
      <c r="K42" s="231">
        <v>1</v>
      </c>
      <c r="L42" s="232">
        <v>5</v>
      </c>
      <c r="M42" s="233">
        <v>60</v>
      </c>
      <c r="N42" s="234" t="s">
        <v>90</v>
      </c>
      <c r="O42" s="234">
        <v>33</v>
      </c>
      <c r="P42" s="233">
        <v>1009</v>
      </c>
      <c r="Q42" s="233" t="s">
        <v>91</v>
      </c>
      <c r="R42" s="233" t="s">
        <v>73</v>
      </c>
      <c r="S42" s="236" t="s">
        <v>94</v>
      </c>
      <c r="T42" s="237">
        <v>3.9</v>
      </c>
      <c r="U42" s="238">
        <v>31.4</v>
      </c>
      <c r="V42" s="335">
        <v>31.611000000000001</v>
      </c>
      <c r="W42" s="343">
        <v>8.0299999999999994</v>
      </c>
      <c r="X42" s="485" t="s">
        <v>73</v>
      </c>
      <c r="Y42" s="335" t="s">
        <v>73</v>
      </c>
      <c r="Z42" s="239">
        <v>31.754000000000001</v>
      </c>
      <c r="AA42" s="238">
        <v>6.09</v>
      </c>
      <c r="AB42" s="240">
        <v>4.282</v>
      </c>
      <c r="AC42" s="239">
        <f t="shared" si="0"/>
        <v>6.3232538767906084</v>
      </c>
      <c r="AD42" s="241" t="s">
        <v>73</v>
      </c>
      <c r="AE42" s="341" t="s">
        <v>73</v>
      </c>
      <c r="AF42" s="335" t="s">
        <v>73</v>
      </c>
      <c r="AG42" s="485" t="s">
        <v>73</v>
      </c>
      <c r="AH42" s="241">
        <v>2142.1063845755179</v>
      </c>
      <c r="AI42" s="242">
        <v>8.0104856418552277</v>
      </c>
      <c r="AJ42" s="243">
        <v>7.912673645691557</v>
      </c>
      <c r="AK42" s="244">
        <v>544.14627825123921</v>
      </c>
      <c r="AL42" s="244">
        <v>1704.5023598909468</v>
      </c>
      <c r="AM42" s="244">
        <v>177.29167317853029</v>
      </c>
      <c r="AN42" s="244">
        <v>13.379536140396613</v>
      </c>
      <c r="AO42" s="244">
        <v>4.4563167743762682</v>
      </c>
      <c r="AP42" s="244">
        <v>2.9791739503334154</v>
      </c>
      <c r="AQ42" s="245">
        <f t="shared" ref="AQ42:AQ44" si="28">SUM(AL42:AN42)</f>
        <v>1895.1735692098737</v>
      </c>
      <c r="AR42" s="243">
        <v>0.16500000000000001</v>
      </c>
      <c r="AS42" s="242">
        <v>1.8089999999999999</v>
      </c>
      <c r="AT42" s="242">
        <v>6.3E-2</v>
      </c>
      <c r="AU42" s="242">
        <v>1.165</v>
      </c>
      <c r="AV42" s="247">
        <v>1.7869999999999999</v>
      </c>
      <c r="AW42" s="242" t="s">
        <v>73</v>
      </c>
      <c r="AX42" s="242" t="s">
        <v>73</v>
      </c>
      <c r="AY42" s="248" t="s">
        <v>73</v>
      </c>
      <c r="AZ42" s="230" t="s">
        <v>73</v>
      </c>
      <c r="BA42" s="230" t="s">
        <v>73</v>
      </c>
      <c r="BB42" s="230" t="s">
        <v>73</v>
      </c>
      <c r="BC42" s="230" t="s">
        <v>73</v>
      </c>
      <c r="BD42" s="230" t="s">
        <v>73</v>
      </c>
      <c r="BE42" s="230" t="s">
        <v>73</v>
      </c>
      <c r="BF42" s="230" t="s">
        <v>73</v>
      </c>
      <c r="BG42" s="230" t="s">
        <v>73</v>
      </c>
      <c r="BH42" s="248" t="s">
        <v>73</v>
      </c>
      <c r="BI42" s="230" t="s">
        <v>73</v>
      </c>
      <c r="BJ42" s="249" t="s">
        <v>73</v>
      </c>
      <c r="BK42" s="259" t="s">
        <v>73</v>
      </c>
      <c r="BL42" s="259" t="s">
        <v>73</v>
      </c>
      <c r="BM42" s="260" t="s">
        <v>73</v>
      </c>
      <c r="BN42" s="260" t="s">
        <v>73</v>
      </c>
      <c r="BO42" s="260" t="s">
        <v>73</v>
      </c>
      <c r="BP42" s="260" t="s">
        <v>73</v>
      </c>
      <c r="BQ42" s="259" t="s">
        <v>73</v>
      </c>
      <c r="BR42" s="260" t="s">
        <v>73</v>
      </c>
      <c r="BS42" s="260" t="s">
        <v>73</v>
      </c>
      <c r="BT42" s="260" t="s">
        <v>73</v>
      </c>
      <c r="BU42" s="261" t="s">
        <v>73</v>
      </c>
    </row>
    <row r="43" spans="1:73" ht="14.25" customHeight="1" x14ac:dyDescent="0.45">
      <c r="A43" s="224">
        <f t="shared" ref="A43:C44" si="29">A42</f>
        <v>2023</v>
      </c>
      <c r="B43" s="183">
        <f t="shared" si="29"/>
        <v>5</v>
      </c>
      <c r="C43" s="183">
        <f t="shared" si="29"/>
        <v>25</v>
      </c>
      <c r="D43" s="225">
        <v>0.42291666666666666</v>
      </c>
      <c r="E43" s="226">
        <v>16</v>
      </c>
      <c r="F43" s="227">
        <v>13.23129</v>
      </c>
      <c r="G43" s="228">
        <v>100.26692</v>
      </c>
      <c r="H43" s="229">
        <v>14.9</v>
      </c>
      <c r="I43" s="183">
        <v>3</v>
      </c>
      <c r="J43" s="230" t="s">
        <v>75</v>
      </c>
      <c r="K43" s="231">
        <v>7</v>
      </c>
      <c r="L43" s="232">
        <v>5</v>
      </c>
      <c r="M43" s="233">
        <v>60</v>
      </c>
      <c r="N43" s="234" t="s">
        <v>90</v>
      </c>
      <c r="O43" s="234">
        <v>33</v>
      </c>
      <c r="P43" s="233">
        <v>1009</v>
      </c>
      <c r="Q43" s="233" t="s">
        <v>91</v>
      </c>
      <c r="R43" s="233" t="s">
        <v>73</v>
      </c>
      <c r="S43" s="236" t="s">
        <v>94</v>
      </c>
      <c r="T43" s="237">
        <f t="shared" ref="T43:T44" si="30">T42</f>
        <v>3.9</v>
      </c>
      <c r="U43" s="238">
        <v>31.3</v>
      </c>
      <c r="V43" s="335">
        <v>31.521000000000001</v>
      </c>
      <c r="W43" s="343">
        <v>8.0299999999999994</v>
      </c>
      <c r="X43" s="485" t="s">
        <v>73</v>
      </c>
      <c r="Y43" s="335">
        <v>31.3</v>
      </c>
      <c r="Z43" s="239">
        <v>31.81</v>
      </c>
      <c r="AA43" s="238">
        <v>6.61</v>
      </c>
      <c r="AB43" s="240">
        <v>4.1230000000000002</v>
      </c>
      <c r="AC43" s="239">
        <f t="shared" si="0"/>
        <v>6.1421866015875208</v>
      </c>
      <c r="AD43" s="241" t="s">
        <v>73</v>
      </c>
      <c r="AE43" s="341" t="s">
        <v>73</v>
      </c>
      <c r="AF43" s="335" t="s">
        <v>73</v>
      </c>
      <c r="AG43" s="485" t="s">
        <v>73</v>
      </c>
      <c r="AH43" s="241">
        <v>2137.4364308473814</v>
      </c>
      <c r="AI43" s="242">
        <v>8.0621715819686504</v>
      </c>
      <c r="AJ43" s="243">
        <v>7.9647576845705919</v>
      </c>
      <c r="AK43" s="244">
        <v>468.7724838008989</v>
      </c>
      <c r="AL43" s="244">
        <v>1657.5911998650713</v>
      </c>
      <c r="AM43" s="244">
        <v>194.1004431555734</v>
      </c>
      <c r="AN43" s="244">
        <v>11.546293029055096</v>
      </c>
      <c r="AO43" s="244">
        <v>4.8713045017190897</v>
      </c>
      <c r="AP43" s="244">
        <v>3.2563303923369173</v>
      </c>
      <c r="AQ43" s="245">
        <f t="shared" si="28"/>
        <v>1863.2379360496998</v>
      </c>
      <c r="AR43" s="243">
        <v>0.20699999999999999</v>
      </c>
      <c r="AS43" s="242">
        <v>1.7589999999999999</v>
      </c>
      <c r="AT43" s="242">
        <v>0.14599999999999999</v>
      </c>
      <c r="AU43" s="242">
        <v>1.262</v>
      </c>
      <c r="AV43" s="247">
        <v>2.004</v>
      </c>
      <c r="AW43" s="242" t="s">
        <v>73</v>
      </c>
      <c r="AX43" s="242" t="s">
        <v>73</v>
      </c>
      <c r="AY43" s="248" t="s">
        <v>73</v>
      </c>
      <c r="AZ43" s="230" t="s">
        <v>73</v>
      </c>
      <c r="BA43" s="230" t="s">
        <v>73</v>
      </c>
      <c r="BB43" s="230" t="s">
        <v>73</v>
      </c>
      <c r="BC43" s="230" t="s">
        <v>73</v>
      </c>
      <c r="BD43" s="230" t="s">
        <v>73</v>
      </c>
      <c r="BE43" s="230" t="s">
        <v>73</v>
      </c>
      <c r="BF43" s="230" t="s">
        <v>73</v>
      </c>
      <c r="BG43" s="230" t="s">
        <v>73</v>
      </c>
      <c r="BH43" s="248" t="s">
        <v>73</v>
      </c>
      <c r="BI43" s="230" t="s">
        <v>73</v>
      </c>
      <c r="BJ43" s="249" t="s">
        <v>73</v>
      </c>
      <c r="BK43" s="259" t="s">
        <v>73</v>
      </c>
      <c r="BL43" s="259" t="s">
        <v>73</v>
      </c>
      <c r="BM43" s="260" t="s">
        <v>73</v>
      </c>
      <c r="BN43" s="260" t="s">
        <v>73</v>
      </c>
      <c r="BO43" s="260" t="s">
        <v>73</v>
      </c>
      <c r="BP43" s="260" t="s">
        <v>73</v>
      </c>
      <c r="BQ43" s="259" t="s">
        <v>73</v>
      </c>
      <c r="BR43" s="260" t="s">
        <v>73</v>
      </c>
      <c r="BS43" s="260" t="s">
        <v>73</v>
      </c>
      <c r="BT43" s="260" t="s">
        <v>73</v>
      </c>
      <c r="BU43" s="261" t="s">
        <v>73</v>
      </c>
    </row>
    <row r="44" spans="1:73" ht="14.25" customHeight="1" x14ac:dyDescent="0.45">
      <c r="A44" s="224">
        <f t="shared" si="29"/>
        <v>2023</v>
      </c>
      <c r="B44" s="183">
        <f t="shared" si="29"/>
        <v>5</v>
      </c>
      <c r="C44" s="183">
        <f t="shared" si="29"/>
        <v>25</v>
      </c>
      <c r="D44" s="225">
        <v>0.42291666666666666</v>
      </c>
      <c r="E44" s="226">
        <v>16</v>
      </c>
      <c r="F44" s="227">
        <v>13.23129</v>
      </c>
      <c r="G44" s="228">
        <v>100.26692</v>
      </c>
      <c r="H44" s="229">
        <v>14.9</v>
      </c>
      <c r="I44" s="183">
        <v>3</v>
      </c>
      <c r="J44" s="230" t="s">
        <v>74</v>
      </c>
      <c r="K44" s="231">
        <v>13.5</v>
      </c>
      <c r="L44" s="232">
        <v>5</v>
      </c>
      <c r="M44" s="233">
        <v>60</v>
      </c>
      <c r="N44" s="234" t="s">
        <v>90</v>
      </c>
      <c r="O44" s="234">
        <v>33</v>
      </c>
      <c r="P44" s="233">
        <v>1009</v>
      </c>
      <c r="Q44" s="233" t="s">
        <v>91</v>
      </c>
      <c r="R44" s="233" t="s">
        <v>73</v>
      </c>
      <c r="S44" s="236" t="s">
        <v>94</v>
      </c>
      <c r="T44" s="237">
        <f t="shared" si="30"/>
        <v>3.9</v>
      </c>
      <c r="U44" s="238">
        <v>31.3</v>
      </c>
      <c r="V44" s="335">
        <v>31.51</v>
      </c>
      <c r="W44" s="343">
        <v>8.0299999999999994</v>
      </c>
      <c r="X44" s="485" t="s">
        <v>73</v>
      </c>
      <c r="Y44" s="335">
        <v>31.3</v>
      </c>
      <c r="Z44" s="239">
        <v>31.824999999999999</v>
      </c>
      <c r="AA44" s="238">
        <v>5.8150000000000004</v>
      </c>
      <c r="AB44" s="240">
        <v>4.0419999999999998</v>
      </c>
      <c r="AC44" s="239">
        <f t="shared" si="0"/>
        <v>6.0499447821444381</v>
      </c>
      <c r="AD44" s="241" t="s">
        <v>73</v>
      </c>
      <c r="AE44" s="341" t="s">
        <v>73</v>
      </c>
      <c r="AF44" s="335" t="s">
        <v>73</v>
      </c>
      <c r="AG44" s="485" t="s">
        <v>73</v>
      </c>
      <c r="AH44" s="241">
        <v>2130.0788442004327</v>
      </c>
      <c r="AI44" s="242">
        <v>8.0632744482580225</v>
      </c>
      <c r="AJ44" s="243">
        <v>7.9657963304573007</v>
      </c>
      <c r="AK44" s="244">
        <v>465.3470011727361</v>
      </c>
      <c r="AL44" s="244">
        <v>1650.5460105731656</v>
      </c>
      <c r="AM44" s="244">
        <v>193.81574485272367</v>
      </c>
      <c r="AN44" s="244">
        <v>11.463900667767765</v>
      </c>
      <c r="AO44" s="244">
        <v>4.8593401861633341</v>
      </c>
      <c r="AP44" s="244">
        <v>3.248581252037833</v>
      </c>
      <c r="AQ44" s="245">
        <f t="shared" si="28"/>
        <v>1855.825656093657</v>
      </c>
      <c r="AR44" s="243">
        <v>0.16500000000000001</v>
      </c>
      <c r="AS44" s="242">
        <v>2.1110000000000002</v>
      </c>
      <c r="AT44" s="242">
        <v>0.20799999999999999</v>
      </c>
      <c r="AU44" s="242">
        <v>1.262</v>
      </c>
      <c r="AV44" s="247">
        <v>1.3919999999999999</v>
      </c>
      <c r="AW44" s="242" t="s">
        <v>73</v>
      </c>
      <c r="AX44" s="242" t="s">
        <v>73</v>
      </c>
      <c r="AY44" s="248" t="s">
        <v>73</v>
      </c>
      <c r="AZ44" s="230" t="s">
        <v>73</v>
      </c>
      <c r="BA44" s="230" t="s">
        <v>73</v>
      </c>
      <c r="BB44" s="230" t="s">
        <v>73</v>
      </c>
      <c r="BC44" s="230" t="s">
        <v>73</v>
      </c>
      <c r="BD44" s="230" t="s">
        <v>73</v>
      </c>
      <c r="BE44" s="230" t="s">
        <v>73</v>
      </c>
      <c r="BF44" s="230" t="s">
        <v>73</v>
      </c>
      <c r="BG44" s="230" t="s">
        <v>73</v>
      </c>
      <c r="BH44" s="248" t="s">
        <v>73</v>
      </c>
      <c r="BI44" s="230" t="s">
        <v>73</v>
      </c>
      <c r="BJ44" s="249" t="s">
        <v>73</v>
      </c>
      <c r="BK44" s="259" t="s">
        <v>73</v>
      </c>
      <c r="BL44" s="259" t="s">
        <v>73</v>
      </c>
      <c r="BM44" s="260" t="s">
        <v>73</v>
      </c>
      <c r="BN44" s="260" t="s">
        <v>73</v>
      </c>
      <c r="BO44" s="260" t="s">
        <v>73</v>
      </c>
      <c r="BP44" s="260" t="s">
        <v>73</v>
      </c>
      <c r="BQ44" s="259" t="s">
        <v>73</v>
      </c>
      <c r="BR44" s="260" t="s">
        <v>73</v>
      </c>
      <c r="BS44" s="260" t="s">
        <v>73</v>
      </c>
      <c r="BT44" s="260" t="s">
        <v>73</v>
      </c>
      <c r="BU44" s="261" t="s">
        <v>73</v>
      </c>
    </row>
    <row r="45" spans="1:73" ht="14.25" customHeight="1" x14ac:dyDescent="0.45">
      <c r="A45" s="224">
        <v>2023</v>
      </c>
      <c r="B45" s="183">
        <v>5</v>
      </c>
      <c r="C45" s="183">
        <v>25</v>
      </c>
      <c r="D45" s="225">
        <v>0.45347222222222222</v>
      </c>
      <c r="E45" s="226">
        <v>17</v>
      </c>
      <c r="F45" s="227">
        <v>13.280889999999999</v>
      </c>
      <c r="G45" s="228">
        <v>100.28089</v>
      </c>
      <c r="H45" s="229">
        <v>12.7</v>
      </c>
      <c r="I45" s="183">
        <v>3</v>
      </c>
      <c r="J45" s="230" t="s">
        <v>72</v>
      </c>
      <c r="K45" s="231">
        <v>1</v>
      </c>
      <c r="L45" s="232">
        <v>7</v>
      </c>
      <c r="M45" s="233">
        <v>68</v>
      </c>
      <c r="N45" s="234" t="s">
        <v>90</v>
      </c>
      <c r="O45" s="234">
        <v>34</v>
      </c>
      <c r="P45" s="233">
        <v>1009</v>
      </c>
      <c r="Q45" s="233" t="s">
        <v>91</v>
      </c>
      <c r="R45" s="233" t="s">
        <v>73</v>
      </c>
      <c r="S45" s="236" t="s">
        <v>94</v>
      </c>
      <c r="T45" s="237">
        <v>2.2000000000000002</v>
      </c>
      <c r="U45" s="238">
        <v>31.9</v>
      </c>
      <c r="V45" s="335" t="s">
        <v>73</v>
      </c>
      <c r="W45" s="343">
        <v>8.01</v>
      </c>
      <c r="X45" s="485" t="s">
        <v>73</v>
      </c>
      <c r="Y45" s="335">
        <v>31.2</v>
      </c>
      <c r="Z45" s="239" t="s">
        <v>73</v>
      </c>
      <c r="AA45" s="238" t="s">
        <v>73</v>
      </c>
      <c r="AB45" s="240">
        <v>4.2300000000000004</v>
      </c>
      <c r="AC45" s="239">
        <f t="shared" si="0"/>
        <v>6.2640369062839385</v>
      </c>
      <c r="AD45" s="241" t="s">
        <v>73</v>
      </c>
      <c r="AE45" s="341" t="s">
        <v>73</v>
      </c>
      <c r="AF45" s="335" t="s">
        <v>73</v>
      </c>
      <c r="AG45" s="485" t="s">
        <v>73</v>
      </c>
      <c r="AH45" s="241" t="s">
        <v>73</v>
      </c>
      <c r="AI45" s="242" t="s">
        <v>73</v>
      </c>
      <c r="AJ45" s="243" t="s">
        <v>73</v>
      </c>
      <c r="AK45" s="244" t="s">
        <v>73</v>
      </c>
      <c r="AL45" s="244" t="s">
        <v>73</v>
      </c>
      <c r="AM45" s="244" t="s">
        <v>73</v>
      </c>
      <c r="AN45" s="244" t="s">
        <v>73</v>
      </c>
      <c r="AO45" s="244" t="s">
        <v>73</v>
      </c>
      <c r="AP45" s="244" t="s">
        <v>73</v>
      </c>
      <c r="AQ45" s="245" t="s">
        <v>73</v>
      </c>
      <c r="AR45" s="243" t="s">
        <v>73</v>
      </c>
      <c r="AS45" s="242" t="s">
        <v>73</v>
      </c>
      <c r="AT45" s="242" t="s">
        <v>73</v>
      </c>
      <c r="AU45" s="242" t="s">
        <v>73</v>
      </c>
      <c r="AV45" s="247" t="s">
        <v>73</v>
      </c>
      <c r="AW45" s="242" t="s">
        <v>73</v>
      </c>
      <c r="AX45" s="242" t="s">
        <v>73</v>
      </c>
      <c r="AY45" s="248" t="s">
        <v>73</v>
      </c>
      <c r="AZ45" s="230" t="s">
        <v>73</v>
      </c>
      <c r="BA45" s="230" t="s">
        <v>73</v>
      </c>
      <c r="BB45" s="230" t="s">
        <v>73</v>
      </c>
      <c r="BC45" s="230" t="s">
        <v>73</v>
      </c>
      <c r="BD45" s="230" t="s">
        <v>73</v>
      </c>
      <c r="BE45" s="230" t="s">
        <v>73</v>
      </c>
      <c r="BF45" s="230" t="s">
        <v>73</v>
      </c>
      <c r="BG45" s="230" t="s">
        <v>73</v>
      </c>
      <c r="BH45" s="248" t="s">
        <v>73</v>
      </c>
      <c r="BI45" s="230" t="s">
        <v>73</v>
      </c>
      <c r="BJ45" s="249" t="s">
        <v>73</v>
      </c>
      <c r="BK45" s="259" t="s">
        <v>73</v>
      </c>
      <c r="BL45" s="259" t="s">
        <v>73</v>
      </c>
      <c r="BM45" s="260" t="s">
        <v>73</v>
      </c>
      <c r="BN45" s="260" t="s">
        <v>73</v>
      </c>
      <c r="BO45" s="260" t="s">
        <v>73</v>
      </c>
      <c r="BP45" s="260" t="s">
        <v>73</v>
      </c>
      <c r="BQ45" s="259" t="s">
        <v>73</v>
      </c>
      <c r="BR45" s="260" t="s">
        <v>73</v>
      </c>
      <c r="BS45" s="260" t="s">
        <v>73</v>
      </c>
      <c r="BT45" s="260" t="s">
        <v>73</v>
      </c>
      <c r="BU45" s="261" t="s">
        <v>73</v>
      </c>
    </row>
    <row r="46" spans="1:73" ht="14.25" customHeight="1" x14ac:dyDescent="0.45">
      <c r="A46" s="224">
        <f t="shared" ref="A46:C47" si="31">A45</f>
        <v>2023</v>
      </c>
      <c r="B46" s="183">
        <f t="shared" si="31"/>
        <v>5</v>
      </c>
      <c r="C46" s="183">
        <f t="shared" si="31"/>
        <v>25</v>
      </c>
      <c r="D46" s="225">
        <v>0.45347222222222222</v>
      </c>
      <c r="E46" s="226">
        <v>17</v>
      </c>
      <c r="F46" s="227">
        <v>13.280889999999999</v>
      </c>
      <c r="G46" s="228">
        <v>100.28089</v>
      </c>
      <c r="H46" s="229">
        <v>12.7</v>
      </c>
      <c r="I46" s="183">
        <v>3</v>
      </c>
      <c r="J46" s="230" t="s">
        <v>75</v>
      </c>
      <c r="K46" s="231">
        <v>6</v>
      </c>
      <c r="L46" s="232">
        <v>7</v>
      </c>
      <c r="M46" s="233">
        <v>68</v>
      </c>
      <c r="N46" s="234" t="s">
        <v>90</v>
      </c>
      <c r="O46" s="234">
        <v>34</v>
      </c>
      <c r="P46" s="233">
        <v>1009</v>
      </c>
      <c r="Q46" s="233" t="s">
        <v>91</v>
      </c>
      <c r="R46" s="233" t="s">
        <v>73</v>
      </c>
      <c r="S46" s="236" t="s">
        <v>94</v>
      </c>
      <c r="T46" s="237">
        <f t="shared" ref="T46:T47" si="32">T45</f>
        <v>2.2000000000000002</v>
      </c>
      <c r="U46" s="238">
        <v>31.6</v>
      </c>
      <c r="V46" s="335" t="s">
        <v>73</v>
      </c>
      <c r="W46" s="343">
        <v>8</v>
      </c>
      <c r="X46" s="485" t="s">
        <v>73</v>
      </c>
      <c r="Y46" s="335">
        <v>31.2</v>
      </c>
      <c r="Z46" s="239" t="s">
        <v>73</v>
      </c>
      <c r="AA46" s="238" t="s">
        <v>73</v>
      </c>
      <c r="AB46" s="240">
        <v>3.996</v>
      </c>
      <c r="AC46" s="239">
        <f t="shared" si="0"/>
        <v>5.9975605390039224</v>
      </c>
      <c r="AD46" s="241" t="s">
        <v>73</v>
      </c>
      <c r="AE46" s="341" t="s">
        <v>73</v>
      </c>
      <c r="AF46" s="335" t="s">
        <v>73</v>
      </c>
      <c r="AG46" s="485" t="s">
        <v>73</v>
      </c>
      <c r="AH46" s="241" t="s">
        <v>73</v>
      </c>
      <c r="AI46" s="242" t="s">
        <v>73</v>
      </c>
      <c r="AJ46" s="243" t="s">
        <v>73</v>
      </c>
      <c r="AK46" s="244" t="s">
        <v>73</v>
      </c>
      <c r="AL46" s="244" t="s">
        <v>73</v>
      </c>
      <c r="AM46" s="244" t="s">
        <v>73</v>
      </c>
      <c r="AN46" s="244" t="s">
        <v>73</v>
      </c>
      <c r="AO46" s="244" t="s">
        <v>73</v>
      </c>
      <c r="AP46" s="244" t="s">
        <v>73</v>
      </c>
      <c r="AQ46" s="245" t="s">
        <v>73</v>
      </c>
      <c r="AR46" s="243" t="s">
        <v>73</v>
      </c>
      <c r="AS46" s="242" t="s">
        <v>73</v>
      </c>
      <c r="AT46" s="242" t="s">
        <v>73</v>
      </c>
      <c r="AU46" s="242" t="s">
        <v>73</v>
      </c>
      <c r="AV46" s="247" t="s">
        <v>73</v>
      </c>
      <c r="AW46" s="242" t="s">
        <v>73</v>
      </c>
      <c r="AX46" s="242" t="s">
        <v>73</v>
      </c>
      <c r="AY46" s="248" t="s">
        <v>73</v>
      </c>
      <c r="AZ46" s="230" t="s">
        <v>73</v>
      </c>
      <c r="BA46" s="230" t="s">
        <v>73</v>
      </c>
      <c r="BB46" s="230" t="s">
        <v>73</v>
      </c>
      <c r="BC46" s="230" t="s">
        <v>73</v>
      </c>
      <c r="BD46" s="230" t="s">
        <v>73</v>
      </c>
      <c r="BE46" s="230" t="s">
        <v>73</v>
      </c>
      <c r="BF46" s="230" t="s">
        <v>73</v>
      </c>
      <c r="BG46" s="230" t="s">
        <v>73</v>
      </c>
      <c r="BH46" s="248" t="s">
        <v>73</v>
      </c>
      <c r="BI46" s="230" t="s">
        <v>73</v>
      </c>
      <c r="BJ46" s="249" t="s">
        <v>73</v>
      </c>
      <c r="BK46" s="259" t="s">
        <v>73</v>
      </c>
      <c r="BL46" s="259" t="s">
        <v>73</v>
      </c>
      <c r="BM46" s="260" t="s">
        <v>73</v>
      </c>
      <c r="BN46" s="260" t="s">
        <v>73</v>
      </c>
      <c r="BO46" s="260" t="s">
        <v>73</v>
      </c>
      <c r="BP46" s="260" t="s">
        <v>73</v>
      </c>
      <c r="BQ46" s="259" t="s">
        <v>73</v>
      </c>
      <c r="BR46" s="260" t="s">
        <v>73</v>
      </c>
      <c r="BS46" s="260" t="s">
        <v>73</v>
      </c>
      <c r="BT46" s="260" t="s">
        <v>73</v>
      </c>
      <c r="BU46" s="261" t="s">
        <v>73</v>
      </c>
    </row>
    <row r="47" spans="1:73" ht="14.25" customHeight="1" x14ac:dyDescent="0.45">
      <c r="A47" s="224">
        <f t="shared" si="31"/>
        <v>2023</v>
      </c>
      <c r="B47" s="183">
        <f t="shared" si="31"/>
        <v>5</v>
      </c>
      <c r="C47" s="183">
        <f t="shared" si="31"/>
        <v>25</v>
      </c>
      <c r="D47" s="225">
        <v>0.45347222222222222</v>
      </c>
      <c r="E47" s="226">
        <v>17</v>
      </c>
      <c r="F47" s="227">
        <v>13.280889999999999</v>
      </c>
      <c r="G47" s="228">
        <v>100.28089</v>
      </c>
      <c r="H47" s="229">
        <v>12.7</v>
      </c>
      <c r="I47" s="183">
        <v>3</v>
      </c>
      <c r="J47" s="230" t="s">
        <v>74</v>
      </c>
      <c r="K47" s="231">
        <v>11.5</v>
      </c>
      <c r="L47" s="232">
        <v>7</v>
      </c>
      <c r="M47" s="233">
        <v>68</v>
      </c>
      <c r="N47" s="234" t="s">
        <v>90</v>
      </c>
      <c r="O47" s="234">
        <v>34</v>
      </c>
      <c r="P47" s="233">
        <v>1009</v>
      </c>
      <c r="Q47" s="233" t="s">
        <v>91</v>
      </c>
      <c r="R47" s="233" t="s">
        <v>73</v>
      </c>
      <c r="S47" s="236" t="s">
        <v>94</v>
      </c>
      <c r="T47" s="237">
        <f t="shared" si="32"/>
        <v>2.2000000000000002</v>
      </c>
      <c r="U47" s="238">
        <v>31.6</v>
      </c>
      <c r="V47" s="335" t="s">
        <v>73</v>
      </c>
      <c r="W47" s="343">
        <v>7.99</v>
      </c>
      <c r="X47" s="485" t="s">
        <v>73</v>
      </c>
      <c r="Y47" s="335">
        <v>31.2</v>
      </c>
      <c r="Z47" s="239" t="s">
        <v>73</v>
      </c>
      <c r="AA47" s="238" t="s">
        <v>73</v>
      </c>
      <c r="AB47" s="240">
        <v>3.8140000000000001</v>
      </c>
      <c r="AC47" s="239">
        <f t="shared" si="0"/>
        <v>5.7903011422305761</v>
      </c>
      <c r="AD47" s="241" t="s">
        <v>73</v>
      </c>
      <c r="AE47" s="341" t="s">
        <v>73</v>
      </c>
      <c r="AF47" s="335" t="s">
        <v>73</v>
      </c>
      <c r="AG47" s="485" t="s">
        <v>73</v>
      </c>
      <c r="AH47" s="241" t="s">
        <v>73</v>
      </c>
      <c r="AI47" s="242" t="s">
        <v>73</v>
      </c>
      <c r="AJ47" s="243" t="s">
        <v>73</v>
      </c>
      <c r="AK47" s="244" t="s">
        <v>73</v>
      </c>
      <c r="AL47" s="244" t="s">
        <v>73</v>
      </c>
      <c r="AM47" s="244" t="s">
        <v>73</v>
      </c>
      <c r="AN47" s="244" t="s">
        <v>73</v>
      </c>
      <c r="AO47" s="244" t="s">
        <v>73</v>
      </c>
      <c r="AP47" s="244" t="s">
        <v>73</v>
      </c>
      <c r="AQ47" s="245" t="s">
        <v>73</v>
      </c>
      <c r="AR47" s="243" t="s">
        <v>73</v>
      </c>
      <c r="AS47" s="242" t="s">
        <v>73</v>
      </c>
      <c r="AT47" s="242" t="s">
        <v>73</v>
      </c>
      <c r="AU47" s="242" t="s">
        <v>73</v>
      </c>
      <c r="AV47" s="247" t="s">
        <v>73</v>
      </c>
      <c r="AW47" s="242" t="s">
        <v>73</v>
      </c>
      <c r="AX47" s="242" t="s">
        <v>73</v>
      </c>
      <c r="AY47" s="248" t="s">
        <v>73</v>
      </c>
      <c r="AZ47" s="230" t="s">
        <v>73</v>
      </c>
      <c r="BA47" s="230" t="s">
        <v>73</v>
      </c>
      <c r="BB47" s="230" t="s">
        <v>73</v>
      </c>
      <c r="BC47" s="230" t="s">
        <v>73</v>
      </c>
      <c r="BD47" s="230" t="s">
        <v>73</v>
      </c>
      <c r="BE47" s="230" t="s">
        <v>73</v>
      </c>
      <c r="BF47" s="230" t="s">
        <v>73</v>
      </c>
      <c r="BG47" s="230" t="s">
        <v>73</v>
      </c>
      <c r="BH47" s="248" t="s">
        <v>73</v>
      </c>
      <c r="BI47" s="230" t="s">
        <v>73</v>
      </c>
      <c r="BJ47" s="249" t="s">
        <v>73</v>
      </c>
      <c r="BK47" s="259" t="s">
        <v>73</v>
      </c>
      <c r="BL47" s="259" t="s">
        <v>73</v>
      </c>
      <c r="BM47" s="260" t="s">
        <v>73</v>
      </c>
      <c r="BN47" s="260" t="s">
        <v>73</v>
      </c>
      <c r="BO47" s="260" t="s">
        <v>73</v>
      </c>
      <c r="BP47" s="260" t="s">
        <v>73</v>
      </c>
      <c r="BQ47" s="259" t="s">
        <v>73</v>
      </c>
      <c r="BR47" s="260" t="s">
        <v>73</v>
      </c>
      <c r="BS47" s="260" t="s">
        <v>73</v>
      </c>
      <c r="BT47" s="260" t="s">
        <v>73</v>
      </c>
      <c r="BU47" s="261" t="s">
        <v>73</v>
      </c>
    </row>
    <row r="48" spans="1:73" ht="14.25" customHeight="1" x14ac:dyDescent="0.45">
      <c r="A48" s="224">
        <v>2023</v>
      </c>
      <c r="B48" s="183">
        <v>5</v>
      </c>
      <c r="C48" s="183">
        <v>25</v>
      </c>
      <c r="D48" s="225">
        <v>0.47291666666666665</v>
      </c>
      <c r="E48" s="226">
        <v>18</v>
      </c>
      <c r="F48" s="227">
        <v>13.324579999999999</v>
      </c>
      <c r="G48" s="228">
        <v>100.26708000000001</v>
      </c>
      <c r="H48" s="229">
        <v>10</v>
      </c>
      <c r="I48" s="183">
        <v>3</v>
      </c>
      <c r="J48" s="230" t="s">
        <v>72</v>
      </c>
      <c r="K48" s="231">
        <v>1</v>
      </c>
      <c r="L48" s="232">
        <v>6</v>
      </c>
      <c r="M48" s="233">
        <v>75</v>
      </c>
      <c r="N48" s="234" t="s">
        <v>93</v>
      </c>
      <c r="O48" s="234">
        <v>34</v>
      </c>
      <c r="P48" s="233">
        <v>1009</v>
      </c>
      <c r="Q48" s="233" t="s">
        <v>91</v>
      </c>
      <c r="R48" s="233" t="s">
        <v>73</v>
      </c>
      <c r="S48" s="236" t="s">
        <v>94</v>
      </c>
      <c r="T48" s="237">
        <v>1.7</v>
      </c>
      <c r="U48" s="238">
        <v>32</v>
      </c>
      <c r="V48" s="335">
        <v>32.134</v>
      </c>
      <c r="W48" s="343">
        <v>8.0399999999999991</v>
      </c>
      <c r="X48" s="485" t="s">
        <v>73</v>
      </c>
      <c r="Y48" s="335">
        <v>30.9</v>
      </c>
      <c r="Z48" s="239">
        <v>31.353999999999999</v>
      </c>
      <c r="AA48" s="238">
        <v>6.42</v>
      </c>
      <c r="AB48" s="240">
        <v>4.327</v>
      </c>
      <c r="AC48" s="239">
        <f t="shared" si="0"/>
        <v>6.3744993320367653</v>
      </c>
      <c r="AD48" s="241" t="s">
        <v>73</v>
      </c>
      <c r="AE48" s="341" t="s">
        <v>73</v>
      </c>
      <c r="AF48" s="335" t="s">
        <v>73</v>
      </c>
      <c r="AG48" s="485" t="s">
        <v>73</v>
      </c>
      <c r="AH48" s="241">
        <v>2162.9271798608947</v>
      </c>
      <c r="AI48" s="242">
        <v>8.0768473374279655</v>
      </c>
      <c r="AJ48" s="243">
        <v>7.9703586096315986</v>
      </c>
      <c r="AK48" s="244">
        <v>469.14340018187926</v>
      </c>
      <c r="AL48" s="244">
        <v>1670.2737233496161</v>
      </c>
      <c r="AM48" s="244">
        <v>200.15130197412375</v>
      </c>
      <c r="AN48" s="244">
        <v>11.42422822643179</v>
      </c>
      <c r="AO48" s="244">
        <v>5.0575114076706447</v>
      </c>
      <c r="AP48" s="244">
        <v>3.3832461794712136</v>
      </c>
      <c r="AQ48" s="245">
        <f t="shared" ref="AQ48:AQ60" si="33">SUM(AL48:AN48)</f>
        <v>1881.8492535501716</v>
      </c>
      <c r="AR48" s="243">
        <v>0.124</v>
      </c>
      <c r="AS48" s="242">
        <v>9.0449999999999999</v>
      </c>
      <c r="AT48" s="242">
        <v>0.125</v>
      </c>
      <c r="AU48" s="242">
        <v>1.165</v>
      </c>
      <c r="AV48" s="247">
        <v>2.1749999999999998</v>
      </c>
      <c r="AW48" s="242" t="s">
        <v>73</v>
      </c>
      <c r="AX48" s="242" t="s">
        <v>73</v>
      </c>
      <c r="AY48" s="232">
        <v>8.1838440686690639</v>
      </c>
      <c r="AZ48" s="234">
        <v>0.34422375510856412</v>
      </c>
      <c r="BA48" s="234">
        <v>21.96659246069181</v>
      </c>
      <c r="BB48" s="234">
        <v>2.3890403096358166</v>
      </c>
      <c r="BC48" s="234">
        <v>15.53463080508156</v>
      </c>
      <c r="BD48" s="234">
        <v>1362.1624313556586</v>
      </c>
      <c r="BE48" s="234">
        <v>1782.8605673192169</v>
      </c>
      <c r="BF48" s="234">
        <v>0.99004848125061817</v>
      </c>
      <c r="BG48" s="230">
        <v>2.1</v>
      </c>
      <c r="BH48" s="241">
        <v>1.2094999999999998</v>
      </c>
      <c r="BI48" s="244">
        <v>38.593999999999994</v>
      </c>
      <c r="BJ48" s="246">
        <v>60.197499999999991</v>
      </c>
      <c r="BK48" s="259" t="s">
        <v>73</v>
      </c>
      <c r="BL48" s="259" t="s">
        <v>73</v>
      </c>
      <c r="BM48" s="260" t="s">
        <v>73</v>
      </c>
      <c r="BN48" s="260" t="s">
        <v>73</v>
      </c>
      <c r="BO48" s="260" t="s">
        <v>73</v>
      </c>
      <c r="BP48" s="260" t="s">
        <v>73</v>
      </c>
      <c r="BQ48" s="259" t="s">
        <v>73</v>
      </c>
      <c r="BR48" s="260" t="s">
        <v>73</v>
      </c>
      <c r="BS48" s="260" t="s">
        <v>73</v>
      </c>
      <c r="BT48" s="260" t="s">
        <v>73</v>
      </c>
      <c r="BU48" s="261" t="s">
        <v>73</v>
      </c>
    </row>
    <row r="49" spans="1:73" ht="14.25" customHeight="1" x14ac:dyDescent="0.45">
      <c r="A49" s="224">
        <f t="shared" ref="A49:C50" si="34">A48</f>
        <v>2023</v>
      </c>
      <c r="B49" s="183">
        <f t="shared" si="34"/>
        <v>5</v>
      </c>
      <c r="C49" s="183">
        <f t="shared" si="34"/>
        <v>25</v>
      </c>
      <c r="D49" s="225">
        <v>0.47291666666666665</v>
      </c>
      <c r="E49" s="226">
        <v>18</v>
      </c>
      <c r="F49" s="227">
        <v>13.324579999999999</v>
      </c>
      <c r="G49" s="228">
        <v>100.26708000000001</v>
      </c>
      <c r="H49" s="229">
        <v>10</v>
      </c>
      <c r="I49" s="183">
        <v>3</v>
      </c>
      <c r="J49" s="230" t="s">
        <v>75</v>
      </c>
      <c r="K49" s="231">
        <v>5</v>
      </c>
      <c r="L49" s="232">
        <v>6</v>
      </c>
      <c r="M49" s="233">
        <v>75</v>
      </c>
      <c r="N49" s="234" t="s">
        <v>93</v>
      </c>
      <c r="O49" s="234">
        <v>34</v>
      </c>
      <c r="P49" s="233">
        <v>1009</v>
      </c>
      <c r="Q49" s="233" t="s">
        <v>91</v>
      </c>
      <c r="R49" s="233" t="s">
        <v>73</v>
      </c>
      <c r="S49" s="236" t="s">
        <v>94</v>
      </c>
      <c r="T49" s="237">
        <f t="shared" ref="T49:T50" si="35">T48</f>
        <v>1.7</v>
      </c>
      <c r="U49" s="238">
        <v>31.6</v>
      </c>
      <c r="V49" s="335">
        <v>31.632999999999999</v>
      </c>
      <c r="W49" s="343">
        <v>8.02</v>
      </c>
      <c r="X49" s="485" t="s">
        <v>73</v>
      </c>
      <c r="Y49" s="335">
        <v>30.6</v>
      </c>
      <c r="Z49" s="239">
        <v>31.356999999999999</v>
      </c>
      <c r="AA49" s="238">
        <v>6.34</v>
      </c>
      <c r="AB49" s="240">
        <v>4.0430000000000001</v>
      </c>
      <c r="AC49" s="239">
        <f t="shared" si="0"/>
        <v>6.0510835700387968</v>
      </c>
      <c r="AD49" s="241" t="s">
        <v>73</v>
      </c>
      <c r="AE49" s="341" t="s">
        <v>73</v>
      </c>
      <c r="AF49" s="335" t="s">
        <v>73</v>
      </c>
      <c r="AG49" s="485" t="s">
        <v>73</v>
      </c>
      <c r="AH49" s="241">
        <v>2156.4046773295745</v>
      </c>
      <c r="AI49" s="242">
        <v>8.0689739411524464</v>
      </c>
      <c r="AJ49" s="243">
        <v>7.969876997769954</v>
      </c>
      <c r="AK49" s="244">
        <v>468.72081582101868</v>
      </c>
      <c r="AL49" s="244">
        <v>1672.0045631559012</v>
      </c>
      <c r="AM49" s="244">
        <v>196.6644597267755</v>
      </c>
      <c r="AN49" s="244">
        <v>11.541685012780986</v>
      </c>
      <c r="AO49" s="244">
        <v>4.9587997245945186</v>
      </c>
      <c r="AP49" s="244">
        <v>3.311644295671647</v>
      </c>
      <c r="AQ49" s="245">
        <f t="shared" si="33"/>
        <v>1880.2107078954577</v>
      </c>
      <c r="AR49" s="243">
        <v>0.16500000000000001</v>
      </c>
      <c r="AS49" s="242">
        <v>9.8490000000000002</v>
      </c>
      <c r="AT49" s="242">
        <v>6.3E-2</v>
      </c>
      <c r="AU49" s="242">
        <v>1.65</v>
      </c>
      <c r="AV49" s="247">
        <v>1.6870000000000001</v>
      </c>
      <c r="AW49" s="242" t="s">
        <v>73</v>
      </c>
      <c r="AX49" s="242" t="s">
        <v>73</v>
      </c>
      <c r="AY49" s="248" t="s">
        <v>73</v>
      </c>
      <c r="AZ49" s="230" t="s">
        <v>73</v>
      </c>
      <c r="BA49" s="230" t="s">
        <v>73</v>
      </c>
      <c r="BB49" s="230" t="s">
        <v>73</v>
      </c>
      <c r="BC49" s="230" t="s">
        <v>73</v>
      </c>
      <c r="BD49" s="230" t="s">
        <v>73</v>
      </c>
      <c r="BE49" s="230" t="s">
        <v>73</v>
      </c>
      <c r="BF49" s="230" t="s">
        <v>73</v>
      </c>
      <c r="BG49" s="230" t="s">
        <v>73</v>
      </c>
      <c r="BH49" s="248" t="s">
        <v>73</v>
      </c>
      <c r="BI49" s="230" t="s">
        <v>73</v>
      </c>
      <c r="BJ49" s="249" t="s">
        <v>73</v>
      </c>
      <c r="BK49" s="259" t="s">
        <v>73</v>
      </c>
      <c r="BL49" s="259" t="s">
        <v>73</v>
      </c>
      <c r="BM49" s="260" t="s">
        <v>73</v>
      </c>
      <c r="BN49" s="260" t="s">
        <v>73</v>
      </c>
      <c r="BO49" s="260" t="s">
        <v>73</v>
      </c>
      <c r="BP49" s="260" t="s">
        <v>73</v>
      </c>
      <c r="BQ49" s="259" t="s">
        <v>73</v>
      </c>
      <c r="BR49" s="260" t="s">
        <v>73</v>
      </c>
      <c r="BS49" s="260" t="s">
        <v>73</v>
      </c>
      <c r="BT49" s="260" t="s">
        <v>73</v>
      </c>
      <c r="BU49" s="261" t="s">
        <v>73</v>
      </c>
    </row>
    <row r="50" spans="1:73" ht="14.25" customHeight="1" x14ac:dyDescent="0.45">
      <c r="A50" s="224">
        <f t="shared" si="34"/>
        <v>2023</v>
      </c>
      <c r="B50" s="183">
        <f t="shared" si="34"/>
        <v>5</v>
      </c>
      <c r="C50" s="183">
        <f t="shared" si="34"/>
        <v>25</v>
      </c>
      <c r="D50" s="225">
        <v>0.47291666666666665</v>
      </c>
      <c r="E50" s="226">
        <v>18</v>
      </c>
      <c r="F50" s="227">
        <v>13.324579999999999</v>
      </c>
      <c r="G50" s="228">
        <v>100.26708000000001</v>
      </c>
      <c r="H50" s="229">
        <v>10</v>
      </c>
      <c r="I50" s="183">
        <v>3</v>
      </c>
      <c r="J50" s="230" t="s">
        <v>74</v>
      </c>
      <c r="K50" s="231">
        <v>9</v>
      </c>
      <c r="L50" s="232">
        <v>6</v>
      </c>
      <c r="M50" s="233">
        <v>75</v>
      </c>
      <c r="N50" s="234" t="s">
        <v>93</v>
      </c>
      <c r="O50" s="234">
        <v>34</v>
      </c>
      <c r="P50" s="233">
        <v>1009</v>
      </c>
      <c r="Q50" s="233" t="s">
        <v>91</v>
      </c>
      <c r="R50" s="233" t="s">
        <v>73</v>
      </c>
      <c r="S50" s="236" t="s">
        <v>94</v>
      </c>
      <c r="T50" s="237">
        <f t="shared" si="35"/>
        <v>1.7</v>
      </c>
      <c r="U50" s="238">
        <v>31.3</v>
      </c>
      <c r="V50" s="335">
        <v>31.620999999999999</v>
      </c>
      <c r="W50" s="343">
        <v>8</v>
      </c>
      <c r="X50" s="485" t="s">
        <v>73</v>
      </c>
      <c r="Y50" s="335">
        <v>31</v>
      </c>
      <c r="Z50" s="239">
        <v>31.452999999999999</v>
      </c>
      <c r="AA50" s="238">
        <v>5.69</v>
      </c>
      <c r="AB50" s="240">
        <v>3.8149999999999999</v>
      </c>
      <c r="AC50" s="239">
        <f t="shared" si="0"/>
        <v>5.7914399301249349</v>
      </c>
      <c r="AD50" s="241" t="s">
        <v>73</v>
      </c>
      <c r="AE50" s="341" t="s">
        <v>73</v>
      </c>
      <c r="AF50" s="335" t="s">
        <v>73</v>
      </c>
      <c r="AG50" s="485" t="s">
        <v>73</v>
      </c>
      <c r="AH50" s="241">
        <v>2148.6287561331301</v>
      </c>
      <c r="AI50" s="242">
        <v>8.0401356425090622</v>
      </c>
      <c r="AJ50" s="243">
        <v>7.9414861387894637</v>
      </c>
      <c r="AK50" s="244">
        <v>505.00724156355272</v>
      </c>
      <c r="AL50" s="244">
        <v>1688.9474019234165</v>
      </c>
      <c r="AM50" s="244">
        <v>186.498075243062</v>
      </c>
      <c r="AN50" s="244">
        <v>12.432693070466623</v>
      </c>
      <c r="AO50" s="244">
        <v>4.6958514688788817</v>
      </c>
      <c r="AP50" s="244">
        <v>3.1369443641895769</v>
      </c>
      <c r="AQ50" s="245">
        <f t="shared" si="33"/>
        <v>1887.8781702369452</v>
      </c>
      <c r="AR50" s="243">
        <v>0.20699999999999999</v>
      </c>
      <c r="AS50" s="242">
        <v>9.1460000000000008</v>
      </c>
      <c r="AT50" s="242">
        <v>8.3000000000000004E-2</v>
      </c>
      <c r="AU50" s="242">
        <v>3.1070000000000002</v>
      </c>
      <c r="AV50" s="247">
        <v>2.117</v>
      </c>
      <c r="AW50" s="242" t="s">
        <v>73</v>
      </c>
      <c r="AX50" s="242" t="s">
        <v>73</v>
      </c>
      <c r="AY50" s="248" t="s">
        <v>73</v>
      </c>
      <c r="AZ50" s="230" t="s">
        <v>73</v>
      </c>
      <c r="BA50" s="230" t="s">
        <v>73</v>
      </c>
      <c r="BB50" s="230" t="s">
        <v>73</v>
      </c>
      <c r="BC50" s="230" t="s">
        <v>73</v>
      </c>
      <c r="BD50" s="230" t="s">
        <v>73</v>
      </c>
      <c r="BE50" s="230" t="s">
        <v>73</v>
      </c>
      <c r="BF50" s="230" t="s">
        <v>73</v>
      </c>
      <c r="BG50" s="230" t="s">
        <v>73</v>
      </c>
      <c r="BH50" s="248" t="s">
        <v>73</v>
      </c>
      <c r="BI50" s="230" t="s">
        <v>73</v>
      </c>
      <c r="BJ50" s="249" t="s">
        <v>73</v>
      </c>
      <c r="BK50" s="256" t="s">
        <v>73</v>
      </c>
      <c r="BL50" s="256" t="s">
        <v>73</v>
      </c>
      <c r="BM50" s="257" t="s">
        <v>73</v>
      </c>
      <c r="BN50" s="257" t="s">
        <v>73</v>
      </c>
      <c r="BO50" s="257" t="s">
        <v>73</v>
      </c>
      <c r="BP50" s="257" t="s">
        <v>73</v>
      </c>
      <c r="BQ50" s="256" t="s">
        <v>73</v>
      </c>
      <c r="BR50" s="257" t="s">
        <v>73</v>
      </c>
      <c r="BS50" s="257" t="s">
        <v>73</v>
      </c>
      <c r="BT50" s="257" t="s">
        <v>73</v>
      </c>
      <c r="BU50" s="258" t="s">
        <v>73</v>
      </c>
    </row>
    <row r="51" spans="1:73" ht="14.25" customHeight="1" x14ac:dyDescent="0.45">
      <c r="A51" s="224">
        <v>2023</v>
      </c>
      <c r="B51" s="183">
        <v>5</v>
      </c>
      <c r="C51" s="183">
        <v>25</v>
      </c>
      <c r="D51" s="225">
        <v>0.54097222222222219</v>
      </c>
      <c r="E51" s="226">
        <v>19</v>
      </c>
      <c r="F51" s="227">
        <v>13.36938</v>
      </c>
      <c r="G51" s="228">
        <v>100.28999</v>
      </c>
      <c r="H51" s="229">
        <v>6.5</v>
      </c>
      <c r="I51" s="183">
        <v>3</v>
      </c>
      <c r="J51" s="230" t="s">
        <v>72</v>
      </c>
      <c r="K51" s="231">
        <v>1</v>
      </c>
      <c r="L51" s="232">
        <v>3</v>
      </c>
      <c r="M51" s="233">
        <v>85</v>
      </c>
      <c r="N51" s="234" t="s">
        <v>93</v>
      </c>
      <c r="O51" s="234">
        <v>34</v>
      </c>
      <c r="P51" s="233">
        <v>1009</v>
      </c>
      <c r="Q51" s="233" t="s">
        <v>91</v>
      </c>
      <c r="R51" s="233" t="s">
        <v>73</v>
      </c>
      <c r="S51" s="236" t="s">
        <v>94</v>
      </c>
      <c r="T51" s="237">
        <v>1.5</v>
      </c>
      <c r="U51" s="238">
        <v>32.200000000000003</v>
      </c>
      <c r="V51" s="335">
        <v>32.402999999999999</v>
      </c>
      <c r="W51" s="343">
        <v>8.0399999999999991</v>
      </c>
      <c r="X51" s="485" t="s">
        <v>73</v>
      </c>
      <c r="Y51" s="335">
        <v>29.9</v>
      </c>
      <c r="Z51" s="239">
        <v>30.655999999999999</v>
      </c>
      <c r="AA51" s="238">
        <v>6.91</v>
      </c>
      <c r="AB51" s="240">
        <v>4.4210000000000003</v>
      </c>
      <c r="AC51" s="239">
        <f t="shared" si="0"/>
        <v>6.4815453941065151</v>
      </c>
      <c r="AD51" s="241" t="s">
        <v>73</v>
      </c>
      <c r="AE51" s="341" t="s">
        <v>73</v>
      </c>
      <c r="AF51" s="335" t="s">
        <v>73</v>
      </c>
      <c r="AG51" s="485" t="s">
        <v>73</v>
      </c>
      <c r="AH51" s="241">
        <v>2218.7602558691283</v>
      </c>
      <c r="AI51" s="242">
        <v>8.0661325510930855</v>
      </c>
      <c r="AJ51" s="243">
        <v>7.9558160024287359</v>
      </c>
      <c r="AK51" s="244">
        <v>505.77541309015572</v>
      </c>
      <c r="AL51" s="244">
        <v>1732.4654923727287</v>
      </c>
      <c r="AM51" s="244">
        <v>199.19110965133555</v>
      </c>
      <c r="AN51" s="244">
        <v>12.284858898296228</v>
      </c>
      <c r="AO51" s="244">
        <v>5.0698038573774307</v>
      </c>
      <c r="AP51" s="244">
        <v>3.3872478642780295</v>
      </c>
      <c r="AQ51" s="245">
        <f t="shared" si="33"/>
        <v>1943.9414609223606</v>
      </c>
      <c r="AR51" s="243">
        <v>0.28899999999999998</v>
      </c>
      <c r="AS51" s="242">
        <v>16.280999999999999</v>
      </c>
      <c r="AT51" s="242">
        <v>0.125</v>
      </c>
      <c r="AU51" s="242">
        <v>17.475999999999999</v>
      </c>
      <c r="AV51" s="247">
        <v>1.9750000000000001</v>
      </c>
      <c r="AW51" s="242" t="s">
        <v>73</v>
      </c>
      <c r="AX51" s="242" t="s">
        <v>73</v>
      </c>
      <c r="AY51" s="248" t="s">
        <v>73</v>
      </c>
      <c r="AZ51" s="230" t="s">
        <v>73</v>
      </c>
      <c r="BA51" s="230" t="s">
        <v>73</v>
      </c>
      <c r="BB51" s="230" t="s">
        <v>73</v>
      </c>
      <c r="BC51" s="230" t="s">
        <v>73</v>
      </c>
      <c r="BD51" s="230" t="s">
        <v>73</v>
      </c>
      <c r="BE51" s="230" t="s">
        <v>73</v>
      </c>
      <c r="BF51" s="230" t="s">
        <v>73</v>
      </c>
      <c r="BG51" s="230" t="s">
        <v>73</v>
      </c>
      <c r="BH51" s="248" t="s">
        <v>73</v>
      </c>
      <c r="BI51" s="230" t="s">
        <v>73</v>
      </c>
      <c r="BJ51" s="249" t="s">
        <v>73</v>
      </c>
      <c r="BK51" s="259" t="s">
        <v>73</v>
      </c>
      <c r="BL51" s="259" t="s">
        <v>73</v>
      </c>
      <c r="BM51" s="260" t="s">
        <v>73</v>
      </c>
      <c r="BN51" s="260" t="s">
        <v>73</v>
      </c>
      <c r="BO51" s="260" t="s">
        <v>73</v>
      </c>
      <c r="BP51" s="260" t="s">
        <v>73</v>
      </c>
      <c r="BQ51" s="259" t="s">
        <v>73</v>
      </c>
      <c r="BR51" s="260" t="s">
        <v>73</v>
      </c>
      <c r="BS51" s="260" t="s">
        <v>73</v>
      </c>
      <c r="BT51" s="260" t="s">
        <v>73</v>
      </c>
      <c r="BU51" s="261" t="s">
        <v>73</v>
      </c>
    </row>
    <row r="52" spans="1:73" ht="14.25" customHeight="1" x14ac:dyDescent="0.45">
      <c r="A52" s="224">
        <f t="shared" ref="A52:C53" si="36">A51</f>
        <v>2023</v>
      </c>
      <c r="B52" s="183">
        <f t="shared" si="36"/>
        <v>5</v>
      </c>
      <c r="C52" s="183">
        <f t="shared" si="36"/>
        <v>25</v>
      </c>
      <c r="D52" s="225">
        <v>0.54097222222222219</v>
      </c>
      <c r="E52" s="226">
        <v>19</v>
      </c>
      <c r="F52" s="227">
        <v>13.36938</v>
      </c>
      <c r="G52" s="228">
        <v>100.28999</v>
      </c>
      <c r="H52" s="229">
        <v>6.5</v>
      </c>
      <c r="I52" s="183">
        <v>3</v>
      </c>
      <c r="J52" s="230" t="s">
        <v>75</v>
      </c>
      <c r="K52" s="231">
        <v>3</v>
      </c>
      <c r="L52" s="232">
        <v>3</v>
      </c>
      <c r="M52" s="233">
        <v>85</v>
      </c>
      <c r="N52" s="234" t="s">
        <v>93</v>
      </c>
      <c r="O52" s="234">
        <v>34</v>
      </c>
      <c r="P52" s="233">
        <v>1009</v>
      </c>
      <c r="Q52" s="233" t="s">
        <v>91</v>
      </c>
      <c r="R52" s="233" t="s">
        <v>73</v>
      </c>
      <c r="S52" s="236" t="s">
        <v>94</v>
      </c>
      <c r="T52" s="237">
        <f t="shared" ref="T52:T53" si="37">T51</f>
        <v>1.5</v>
      </c>
      <c r="U52" s="238">
        <v>32.1</v>
      </c>
      <c r="V52" s="335">
        <v>32.381</v>
      </c>
      <c r="W52" s="343">
        <v>8.0399999999999991</v>
      </c>
      <c r="X52" s="485" t="s">
        <v>73</v>
      </c>
      <c r="Y52" s="335">
        <v>29.9</v>
      </c>
      <c r="Z52" s="239">
        <v>30.646999999999998</v>
      </c>
      <c r="AA52" s="238">
        <v>6.085</v>
      </c>
      <c r="AB52" s="240">
        <v>4.3330000000000002</v>
      </c>
      <c r="AC52" s="239">
        <f t="shared" si="0"/>
        <v>6.3813320594029195</v>
      </c>
      <c r="AD52" s="241" t="s">
        <v>73</v>
      </c>
      <c r="AE52" s="341" t="s">
        <v>73</v>
      </c>
      <c r="AF52" s="335" t="s">
        <v>73</v>
      </c>
      <c r="AG52" s="485" t="s">
        <v>73</v>
      </c>
      <c r="AH52" s="241">
        <v>2171.6629321021665</v>
      </c>
      <c r="AI52" s="242">
        <v>8.0425986072953695</v>
      </c>
      <c r="AJ52" s="243">
        <v>7.9329458286097534</v>
      </c>
      <c r="AK52" s="244">
        <v>527.30251741045481</v>
      </c>
      <c r="AL52" s="244">
        <v>1713.9551111781066</v>
      </c>
      <c r="AM52" s="244">
        <v>186.78988482349135</v>
      </c>
      <c r="AN52" s="244">
        <v>12.814510645690978</v>
      </c>
      <c r="AO52" s="244">
        <v>4.7530181937713119</v>
      </c>
      <c r="AP52" s="244">
        <v>3.1753310384801208</v>
      </c>
      <c r="AQ52" s="245">
        <f t="shared" si="33"/>
        <v>1913.5595066472888</v>
      </c>
      <c r="AR52" s="243">
        <v>0.248</v>
      </c>
      <c r="AS52" s="242">
        <v>15.98</v>
      </c>
      <c r="AT52" s="242">
        <v>0.104</v>
      </c>
      <c r="AU52" s="242">
        <v>1.5529999999999999</v>
      </c>
      <c r="AV52" s="247">
        <v>1.746</v>
      </c>
      <c r="AW52" s="242" t="s">
        <v>73</v>
      </c>
      <c r="AX52" s="242" t="s">
        <v>73</v>
      </c>
      <c r="AY52" s="248" t="s">
        <v>73</v>
      </c>
      <c r="AZ52" s="230" t="s">
        <v>73</v>
      </c>
      <c r="BA52" s="230" t="s">
        <v>73</v>
      </c>
      <c r="BB52" s="230" t="s">
        <v>73</v>
      </c>
      <c r="BC52" s="230" t="s">
        <v>73</v>
      </c>
      <c r="BD52" s="230" t="s">
        <v>73</v>
      </c>
      <c r="BE52" s="230" t="s">
        <v>73</v>
      </c>
      <c r="BF52" s="230" t="s">
        <v>73</v>
      </c>
      <c r="BG52" s="230" t="s">
        <v>73</v>
      </c>
      <c r="BH52" s="248" t="s">
        <v>73</v>
      </c>
      <c r="BI52" s="230" t="s">
        <v>73</v>
      </c>
      <c r="BJ52" s="249" t="s">
        <v>73</v>
      </c>
      <c r="BK52" s="259" t="s">
        <v>73</v>
      </c>
      <c r="BL52" s="259" t="s">
        <v>73</v>
      </c>
      <c r="BM52" s="260" t="s">
        <v>73</v>
      </c>
      <c r="BN52" s="260" t="s">
        <v>73</v>
      </c>
      <c r="BO52" s="260" t="s">
        <v>73</v>
      </c>
      <c r="BP52" s="260" t="s">
        <v>73</v>
      </c>
      <c r="BQ52" s="259" t="s">
        <v>73</v>
      </c>
      <c r="BR52" s="260" t="s">
        <v>73</v>
      </c>
      <c r="BS52" s="260" t="s">
        <v>73</v>
      </c>
      <c r="BT52" s="260" t="s">
        <v>73</v>
      </c>
      <c r="BU52" s="261" t="s">
        <v>73</v>
      </c>
    </row>
    <row r="53" spans="1:73" ht="14.25" customHeight="1" x14ac:dyDescent="0.45">
      <c r="A53" s="224">
        <f t="shared" si="36"/>
        <v>2023</v>
      </c>
      <c r="B53" s="183">
        <f t="shared" si="36"/>
        <v>5</v>
      </c>
      <c r="C53" s="183">
        <f t="shared" si="36"/>
        <v>25</v>
      </c>
      <c r="D53" s="225">
        <v>0.54097222222222219</v>
      </c>
      <c r="E53" s="226">
        <v>19</v>
      </c>
      <c r="F53" s="227">
        <v>13.36938</v>
      </c>
      <c r="G53" s="228">
        <v>100.28999</v>
      </c>
      <c r="H53" s="229">
        <v>6.5</v>
      </c>
      <c r="I53" s="183">
        <v>3</v>
      </c>
      <c r="J53" s="230" t="s">
        <v>74</v>
      </c>
      <c r="K53" s="231">
        <v>5.5</v>
      </c>
      <c r="L53" s="232">
        <v>3</v>
      </c>
      <c r="M53" s="233">
        <v>85</v>
      </c>
      <c r="N53" s="234" t="s">
        <v>93</v>
      </c>
      <c r="O53" s="234">
        <v>34</v>
      </c>
      <c r="P53" s="233">
        <v>1009</v>
      </c>
      <c r="Q53" s="233" t="s">
        <v>91</v>
      </c>
      <c r="R53" s="233" t="s">
        <v>73</v>
      </c>
      <c r="S53" s="236" t="s">
        <v>94</v>
      </c>
      <c r="T53" s="237">
        <f t="shared" si="37"/>
        <v>1.5</v>
      </c>
      <c r="U53" s="238">
        <v>31.6</v>
      </c>
      <c r="V53" s="335">
        <v>31.715</v>
      </c>
      <c r="W53" s="343">
        <v>8.01</v>
      </c>
      <c r="X53" s="485" t="s">
        <v>73</v>
      </c>
      <c r="Y53" s="335">
        <v>30.2</v>
      </c>
      <c r="Z53" s="239">
        <v>30.803999999999998</v>
      </c>
      <c r="AA53" s="238">
        <v>5.65</v>
      </c>
      <c r="AB53" s="240">
        <v>3.7570000000000001</v>
      </c>
      <c r="AC53" s="239">
        <f t="shared" si="0"/>
        <v>5.7253902322521109</v>
      </c>
      <c r="AD53" s="241" t="s">
        <v>73</v>
      </c>
      <c r="AE53" s="341" t="s">
        <v>73</v>
      </c>
      <c r="AF53" s="335" t="s">
        <v>73</v>
      </c>
      <c r="AG53" s="485" t="s">
        <v>73</v>
      </c>
      <c r="AH53" s="241">
        <v>2177.5294430114709</v>
      </c>
      <c r="AI53" s="242">
        <v>8.0109146071281945</v>
      </c>
      <c r="AJ53" s="243">
        <v>7.9114403788144934</v>
      </c>
      <c r="AK53" s="244">
        <v>560.88092689263465</v>
      </c>
      <c r="AL53" s="244">
        <v>1743.1187297014606</v>
      </c>
      <c r="AM53" s="244">
        <v>177.28413662350087</v>
      </c>
      <c r="AN53" s="244">
        <v>13.823037499010237</v>
      </c>
      <c r="AO53" s="244">
        <v>4.4932882522545521</v>
      </c>
      <c r="AP53" s="244">
        <v>2.9965117731367306</v>
      </c>
      <c r="AQ53" s="245">
        <f t="shared" si="33"/>
        <v>1934.2259038239717</v>
      </c>
      <c r="AR53" s="243">
        <v>0.372</v>
      </c>
      <c r="AS53" s="242">
        <v>15.176</v>
      </c>
      <c r="AT53" s="242">
        <v>0.188</v>
      </c>
      <c r="AU53" s="242">
        <v>2.9129999999999998</v>
      </c>
      <c r="AV53" s="247">
        <v>1.962</v>
      </c>
      <c r="AW53" s="242" t="s">
        <v>73</v>
      </c>
      <c r="AX53" s="242" t="s">
        <v>73</v>
      </c>
      <c r="AY53" s="248" t="s">
        <v>73</v>
      </c>
      <c r="AZ53" s="230" t="s">
        <v>73</v>
      </c>
      <c r="BA53" s="230" t="s">
        <v>73</v>
      </c>
      <c r="BB53" s="230" t="s">
        <v>73</v>
      </c>
      <c r="BC53" s="230" t="s">
        <v>73</v>
      </c>
      <c r="BD53" s="230" t="s">
        <v>73</v>
      </c>
      <c r="BE53" s="230" t="s">
        <v>73</v>
      </c>
      <c r="BF53" s="230" t="s">
        <v>73</v>
      </c>
      <c r="BG53" s="230" t="s">
        <v>73</v>
      </c>
      <c r="BH53" s="248" t="s">
        <v>73</v>
      </c>
      <c r="BI53" s="230" t="s">
        <v>73</v>
      </c>
      <c r="BJ53" s="249" t="s">
        <v>73</v>
      </c>
      <c r="BK53" s="259" t="s">
        <v>73</v>
      </c>
      <c r="BL53" s="259" t="s">
        <v>73</v>
      </c>
      <c r="BM53" s="260" t="s">
        <v>73</v>
      </c>
      <c r="BN53" s="260" t="s">
        <v>73</v>
      </c>
      <c r="BO53" s="260" t="s">
        <v>73</v>
      </c>
      <c r="BP53" s="260" t="s">
        <v>73</v>
      </c>
      <c r="BQ53" s="259" t="s">
        <v>73</v>
      </c>
      <c r="BR53" s="260" t="s">
        <v>73</v>
      </c>
      <c r="BS53" s="260" t="s">
        <v>73</v>
      </c>
      <c r="BT53" s="260" t="s">
        <v>73</v>
      </c>
      <c r="BU53" s="261" t="s">
        <v>73</v>
      </c>
    </row>
    <row r="54" spans="1:73" ht="14.25" customHeight="1" x14ac:dyDescent="0.45">
      <c r="A54" s="224">
        <v>2023</v>
      </c>
      <c r="B54" s="183">
        <v>5</v>
      </c>
      <c r="C54" s="183">
        <v>22</v>
      </c>
      <c r="D54" s="225">
        <v>0.30555555555555552</v>
      </c>
      <c r="E54" s="226">
        <v>20</v>
      </c>
      <c r="F54" s="227">
        <v>13.410909999999999</v>
      </c>
      <c r="G54" s="228">
        <v>100.31493</v>
      </c>
      <c r="H54" s="229">
        <v>7.3</v>
      </c>
      <c r="I54" s="183">
        <v>3</v>
      </c>
      <c r="J54" s="230" t="s">
        <v>72</v>
      </c>
      <c r="K54" s="231">
        <v>1</v>
      </c>
      <c r="L54" s="232">
        <v>5</v>
      </c>
      <c r="M54" s="233">
        <v>60</v>
      </c>
      <c r="N54" s="234" t="s">
        <v>90</v>
      </c>
      <c r="O54" s="234">
        <v>31</v>
      </c>
      <c r="P54" s="233">
        <v>1009</v>
      </c>
      <c r="Q54" s="233" t="s">
        <v>91</v>
      </c>
      <c r="R54" s="233" t="s">
        <v>73</v>
      </c>
      <c r="S54" s="236" t="s">
        <v>94</v>
      </c>
      <c r="T54" s="237">
        <v>0.9</v>
      </c>
      <c r="U54" s="238">
        <v>31</v>
      </c>
      <c r="V54" s="335">
        <v>31.452000000000002</v>
      </c>
      <c r="W54" s="343">
        <v>7.94</v>
      </c>
      <c r="X54" s="485" t="s">
        <v>73</v>
      </c>
      <c r="Y54" s="335">
        <v>29.2</v>
      </c>
      <c r="Z54" s="239">
        <v>30.007000000000001</v>
      </c>
      <c r="AA54" s="238">
        <v>5.7649999999999997</v>
      </c>
      <c r="AB54" s="240">
        <v>3.8519999999999999</v>
      </c>
      <c r="AC54" s="239">
        <f t="shared" si="0"/>
        <v>5.8335750822162193</v>
      </c>
      <c r="AD54" s="241" t="s">
        <v>73</v>
      </c>
      <c r="AE54" s="341" t="s">
        <v>73</v>
      </c>
      <c r="AF54" s="335" t="s">
        <v>73</v>
      </c>
      <c r="AG54" s="485" t="s">
        <v>73</v>
      </c>
      <c r="AH54" s="241">
        <v>2231.817355749592</v>
      </c>
      <c r="AI54" s="242">
        <v>8.0178137690500773</v>
      </c>
      <c r="AJ54" s="243">
        <v>7.9222400348018533</v>
      </c>
      <c r="AK54" s="244">
        <v>564.08773728695598</v>
      </c>
      <c r="AL54" s="244">
        <v>1791.1268729406379</v>
      </c>
      <c r="AM54" s="244">
        <v>181.26469113373653</v>
      </c>
      <c r="AN54" s="244">
        <v>14.038928177736999</v>
      </c>
      <c r="AO54" s="244">
        <v>4.6254967432001841</v>
      </c>
      <c r="AP54" s="244">
        <v>3.0736795244230231</v>
      </c>
      <c r="AQ54" s="245">
        <f t="shared" si="33"/>
        <v>1986.4304922521114</v>
      </c>
      <c r="AR54" s="243">
        <v>0.28899999999999998</v>
      </c>
      <c r="AS54" s="242">
        <v>21.106000000000002</v>
      </c>
      <c r="AT54" s="242">
        <v>0.14599999999999999</v>
      </c>
      <c r="AU54" s="242">
        <v>26.213999999999999</v>
      </c>
      <c r="AV54" s="247">
        <v>1.857</v>
      </c>
      <c r="AW54" s="242" t="s">
        <v>73</v>
      </c>
      <c r="AX54" s="242" t="s">
        <v>73</v>
      </c>
      <c r="AY54" s="248" t="s">
        <v>73</v>
      </c>
      <c r="AZ54" s="230" t="s">
        <v>73</v>
      </c>
      <c r="BA54" s="230" t="s">
        <v>73</v>
      </c>
      <c r="BB54" s="230" t="s">
        <v>73</v>
      </c>
      <c r="BC54" s="230" t="s">
        <v>73</v>
      </c>
      <c r="BD54" s="230" t="s">
        <v>73</v>
      </c>
      <c r="BE54" s="230" t="s">
        <v>73</v>
      </c>
      <c r="BF54" s="230" t="s">
        <v>73</v>
      </c>
      <c r="BG54" s="230" t="s">
        <v>73</v>
      </c>
      <c r="BH54" s="248" t="s">
        <v>73</v>
      </c>
      <c r="BI54" s="230" t="s">
        <v>73</v>
      </c>
      <c r="BJ54" s="249" t="s">
        <v>73</v>
      </c>
      <c r="BK54" s="259" t="s">
        <v>73</v>
      </c>
      <c r="BL54" s="259" t="s">
        <v>73</v>
      </c>
      <c r="BM54" s="260" t="s">
        <v>73</v>
      </c>
      <c r="BN54" s="260" t="s">
        <v>73</v>
      </c>
      <c r="BO54" s="260" t="s">
        <v>73</v>
      </c>
      <c r="BP54" s="260" t="s">
        <v>73</v>
      </c>
      <c r="BQ54" s="259" t="s">
        <v>73</v>
      </c>
      <c r="BR54" s="260" t="s">
        <v>73</v>
      </c>
      <c r="BS54" s="260" t="s">
        <v>73</v>
      </c>
      <c r="BT54" s="260" t="s">
        <v>73</v>
      </c>
      <c r="BU54" s="261" t="s">
        <v>73</v>
      </c>
    </row>
    <row r="55" spans="1:73" ht="14.25" customHeight="1" x14ac:dyDescent="0.45">
      <c r="A55" s="224">
        <f t="shared" ref="A55:C56" si="38">A54</f>
        <v>2023</v>
      </c>
      <c r="B55" s="183">
        <f t="shared" si="38"/>
        <v>5</v>
      </c>
      <c r="C55" s="183">
        <f t="shared" si="38"/>
        <v>22</v>
      </c>
      <c r="D55" s="225">
        <v>0.30555555555555552</v>
      </c>
      <c r="E55" s="226">
        <v>20</v>
      </c>
      <c r="F55" s="227">
        <v>13.410909999999999</v>
      </c>
      <c r="G55" s="228">
        <v>100.31493</v>
      </c>
      <c r="H55" s="229">
        <v>7.3</v>
      </c>
      <c r="I55" s="183">
        <v>3</v>
      </c>
      <c r="J55" s="230" t="s">
        <v>75</v>
      </c>
      <c r="K55" s="231">
        <v>3.5</v>
      </c>
      <c r="L55" s="232">
        <v>5</v>
      </c>
      <c r="M55" s="233">
        <v>60</v>
      </c>
      <c r="N55" s="234" t="s">
        <v>90</v>
      </c>
      <c r="O55" s="234">
        <v>31</v>
      </c>
      <c r="P55" s="233">
        <v>1009</v>
      </c>
      <c r="Q55" s="233" t="s">
        <v>91</v>
      </c>
      <c r="R55" s="233" t="s">
        <v>73</v>
      </c>
      <c r="S55" s="236" t="s">
        <v>94</v>
      </c>
      <c r="T55" s="237">
        <f t="shared" ref="T55:T56" si="39">T54</f>
        <v>0.9</v>
      </c>
      <c r="U55" s="238">
        <v>31</v>
      </c>
      <c r="V55" s="335">
        <v>31.56</v>
      </c>
      <c r="W55" s="343">
        <v>7.94</v>
      </c>
      <c r="X55" s="485" t="s">
        <v>73</v>
      </c>
      <c r="Y55" s="335">
        <v>29.4</v>
      </c>
      <c r="Z55" s="239">
        <v>30.248999999999999</v>
      </c>
      <c r="AA55" s="238">
        <v>5.92</v>
      </c>
      <c r="AB55" s="240">
        <v>3.6909999999999998</v>
      </c>
      <c r="AC55" s="239">
        <f t="shared" si="0"/>
        <v>5.6502302312244135</v>
      </c>
      <c r="AD55" s="241" t="s">
        <v>73</v>
      </c>
      <c r="AE55" s="341" t="s">
        <v>73</v>
      </c>
      <c r="AF55" s="335" t="s">
        <v>73</v>
      </c>
      <c r="AG55" s="485" t="s">
        <v>73</v>
      </c>
      <c r="AH55" s="241">
        <v>2174.7827468181586</v>
      </c>
      <c r="AI55" s="242">
        <v>7.9997358397238143</v>
      </c>
      <c r="AJ55" s="243">
        <v>7.9027971680964084</v>
      </c>
      <c r="AK55" s="244">
        <v>577.51914181337054</v>
      </c>
      <c r="AL55" s="244">
        <v>1755.2574759327013</v>
      </c>
      <c r="AM55" s="244">
        <v>171.59400693374118</v>
      </c>
      <c r="AN55" s="244">
        <v>14.321388872229855</v>
      </c>
      <c r="AO55" s="244">
        <v>4.3695315450204637</v>
      </c>
      <c r="AP55" s="244">
        <v>2.9071115238710945</v>
      </c>
      <c r="AQ55" s="245">
        <f t="shared" si="33"/>
        <v>1941.1728717386723</v>
      </c>
      <c r="AR55" s="243">
        <v>0.28899999999999998</v>
      </c>
      <c r="AS55" s="242">
        <v>21.407</v>
      </c>
      <c r="AT55" s="242">
        <v>0.125</v>
      </c>
      <c r="AU55" s="242">
        <v>3.1070000000000002</v>
      </c>
      <c r="AV55" s="247">
        <v>1.694</v>
      </c>
      <c r="AW55" s="242" t="s">
        <v>73</v>
      </c>
      <c r="AX55" s="242" t="s">
        <v>73</v>
      </c>
      <c r="AY55" s="248" t="s">
        <v>73</v>
      </c>
      <c r="AZ55" s="230" t="s">
        <v>73</v>
      </c>
      <c r="BA55" s="230" t="s">
        <v>73</v>
      </c>
      <c r="BB55" s="230" t="s">
        <v>73</v>
      </c>
      <c r="BC55" s="230" t="s">
        <v>73</v>
      </c>
      <c r="BD55" s="230" t="s">
        <v>73</v>
      </c>
      <c r="BE55" s="230" t="s">
        <v>73</v>
      </c>
      <c r="BF55" s="230" t="s">
        <v>73</v>
      </c>
      <c r="BG55" s="230" t="s">
        <v>73</v>
      </c>
      <c r="BH55" s="248" t="s">
        <v>73</v>
      </c>
      <c r="BI55" s="230" t="s">
        <v>73</v>
      </c>
      <c r="BJ55" s="249" t="s">
        <v>73</v>
      </c>
      <c r="BK55" s="259" t="s">
        <v>73</v>
      </c>
      <c r="BL55" s="259" t="s">
        <v>73</v>
      </c>
      <c r="BM55" s="260" t="s">
        <v>73</v>
      </c>
      <c r="BN55" s="260" t="s">
        <v>73</v>
      </c>
      <c r="BO55" s="260" t="s">
        <v>73</v>
      </c>
      <c r="BP55" s="260" t="s">
        <v>73</v>
      </c>
      <c r="BQ55" s="259" t="s">
        <v>73</v>
      </c>
      <c r="BR55" s="260" t="s">
        <v>73</v>
      </c>
      <c r="BS55" s="260" t="s">
        <v>73</v>
      </c>
      <c r="BT55" s="260" t="s">
        <v>73</v>
      </c>
      <c r="BU55" s="261" t="s">
        <v>73</v>
      </c>
    </row>
    <row r="56" spans="1:73" ht="14.25" customHeight="1" x14ac:dyDescent="0.45">
      <c r="A56" s="224">
        <f t="shared" si="38"/>
        <v>2023</v>
      </c>
      <c r="B56" s="183">
        <f t="shared" si="38"/>
        <v>5</v>
      </c>
      <c r="C56" s="183">
        <f t="shared" si="38"/>
        <v>22</v>
      </c>
      <c r="D56" s="225">
        <v>0.30555555555555552</v>
      </c>
      <c r="E56" s="226">
        <v>20</v>
      </c>
      <c r="F56" s="227">
        <v>13.410909999999999</v>
      </c>
      <c r="G56" s="228">
        <v>100.31493</v>
      </c>
      <c r="H56" s="229">
        <v>7.3</v>
      </c>
      <c r="I56" s="183">
        <v>3</v>
      </c>
      <c r="J56" s="230" t="s">
        <v>74</v>
      </c>
      <c r="K56" s="231">
        <v>6</v>
      </c>
      <c r="L56" s="232">
        <v>5</v>
      </c>
      <c r="M56" s="233">
        <v>60</v>
      </c>
      <c r="N56" s="234" t="s">
        <v>90</v>
      </c>
      <c r="O56" s="234">
        <v>31</v>
      </c>
      <c r="P56" s="233">
        <v>1009</v>
      </c>
      <c r="Q56" s="233" t="s">
        <v>91</v>
      </c>
      <c r="R56" s="233" t="s">
        <v>73</v>
      </c>
      <c r="S56" s="236" t="s">
        <v>94</v>
      </c>
      <c r="T56" s="237">
        <f t="shared" si="39"/>
        <v>0.9</v>
      </c>
      <c r="U56" s="238">
        <v>31.1</v>
      </c>
      <c r="V56" s="335">
        <v>31.638000000000002</v>
      </c>
      <c r="W56" s="343">
        <v>8.01</v>
      </c>
      <c r="X56" s="485" t="s">
        <v>73</v>
      </c>
      <c r="Y56" s="335">
        <v>29.8</v>
      </c>
      <c r="Z56" s="239">
        <v>30.547000000000001</v>
      </c>
      <c r="AA56" s="238">
        <v>5.58</v>
      </c>
      <c r="AB56" s="240">
        <v>3.5230000000000001</v>
      </c>
      <c r="AC56" s="239">
        <f t="shared" si="0"/>
        <v>5.4589138649720947</v>
      </c>
      <c r="AD56" s="241" t="s">
        <v>73</v>
      </c>
      <c r="AE56" s="341" t="s">
        <v>73</v>
      </c>
      <c r="AF56" s="335" t="s">
        <v>73</v>
      </c>
      <c r="AG56" s="485" t="s">
        <v>73</v>
      </c>
      <c r="AH56" s="241">
        <v>2191.4993223074875</v>
      </c>
      <c r="AI56" s="242">
        <v>7.9912233379506477</v>
      </c>
      <c r="AJ56" s="243">
        <v>7.8931714730257569</v>
      </c>
      <c r="AK56" s="244">
        <v>595.50386296137253</v>
      </c>
      <c r="AL56" s="244">
        <v>1772.8178789932017</v>
      </c>
      <c r="AM56" s="244">
        <v>171.29811810431087</v>
      </c>
      <c r="AN56" s="244">
        <v>14.72010576067319</v>
      </c>
      <c r="AO56" s="244">
        <v>4.3501846377684483</v>
      </c>
      <c r="AP56" s="244">
        <v>2.8979362719177626</v>
      </c>
      <c r="AQ56" s="245">
        <f t="shared" si="33"/>
        <v>1958.8361028581858</v>
      </c>
      <c r="AR56" s="243">
        <v>0.372</v>
      </c>
      <c r="AS56" s="242">
        <v>20.201000000000001</v>
      </c>
      <c r="AT56" s="242">
        <v>0.16700000000000001</v>
      </c>
      <c r="AU56" s="242">
        <v>3.3010000000000002</v>
      </c>
      <c r="AV56" s="247">
        <v>1.7330000000000001</v>
      </c>
      <c r="AW56" s="242" t="s">
        <v>73</v>
      </c>
      <c r="AX56" s="242" t="s">
        <v>73</v>
      </c>
      <c r="AY56" s="248" t="s">
        <v>73</v>
      </c>
      <c r="AZ56" s="230" t="s">
        <v>73</v>
      </c>
      <c r="BA56" s="230" t="s">
        <v>73</v>
      </c>
      <c r="BB56" s="230" t="s">
        <v>73</v>
      </c>
      <c r="BC56" s="230" t="s">
        <v>73</v>
      </c>
      <c r="BD56" s="230" t="s">
        <v>73</v>
      </c>
      <c r="BE56" s="230" t="s">
        <v>73</v>
      </c>
      <c r="BF56" s="230" t="s">
        <v>73</v>
      </c>
      <c r="BG56" s="230" t="s">
        <v>73</v>
      </c>
      <c r="BH56" s="248" t="s">
        <v>73</v>
      </c>
      <c r="BI56" s="230" t="s">
        <v>73</v>
      </c>
      <c r="BJ56" s="249" t="s">
        <v>73</v>
      </c>
      <c r="BK56" s="259" t="s">
        <v>73</v>
      </c>
      <c r="BL56" s="259" t="s">
        <v>73</v>
      </c>
      <c r="BM56" s="260" t="s">
        <v>73</v>
      </c>
      <c r="BN56" s="260" t="s">
        <v>73</v>
      </c>
      <c r="BO56" s="260" t="s">
        <v>73</v>
      </c>
      <c r="BP56" s="260" t="s">
        <v>73</v>
      </c>
      <c r="BQ56" s="259" t="s">
        <v>73</v>
      </c>
      <c r="BR56" s="260" t="s">
        <v>73</v>
      </c>
      <c r="BS56" s="260" t="s">
        <v>73</v>
      </c>
      <c r="BT56" s="260" t="s">
        <v>73</v>
      </c>
      <c r="BU56" s="261" t="s">
        <v>73</v>
      </c>
    </row>
    <row r="57" spans="1:73" ht="14.25" customHeight="1" x14ac:dyDescent="0.45">
      <c r="A57" s="224">
        <v>2023</v>
      </c>
      <c r="B57" s="183">
        <v>5</v>
      </c>
      <c r="C57" s="183">
        <v>22</v>
      </c>
      <c r="D57" s="239">
        <v>6.47</v>
      </c>
      <c r="E57" s="226">
        <v>21</v>
      </c>
      <c r="F57" s="227">
        <v>13.462479999999999</v>
      </c>
      <c r="G57" s="228">
        <v>100.29646</v>
      </c>
      <c r="H57" s="229">
        <v>2.5</v>
      </c>
      <c r="I57" s="183">
        <v>1</v>
      </c>
      <c r="J57" s="230" t="s">
        <v>72</v>
      </c>
      <c r="K57" s="231">
        <v>1</v>
      </c>
      <c r="L57" s="232">
        <v>3</v>
      </c>
      <c r="M57" s="233">
        <v>40</v>
      </c>
      <c r="N57" s="234" t="s">
        <v>90</v>
      </c>
      <c r="O57" s="234">
        <v>30</v>
      </c>
      <c r="P57" s="233">
        <v>1009</v>
      </c>
      <c r="Q57" s="233" t="s">
        <v>91</v>
      </c>
      <c r="R57" s="233" t="s">
        <v>73</v>
      </c>
      <c r="S57" s="236" t="s">
        <v>94</v>
      </c>
      <c r="T57" s="237">
        <v>0.6</v>
      </c>
      <c r="U57" s="238">
        <v>31.3</v>
      </c>
      <c r="V57" s="335">
        <v>31.954000000000001</v>
      </c>
      <c r="W57" s="343">
        <v>7.9</v>
      </c>
      <c r="X57" s="485" t="s">
        <v>73</v>
      </c>
      <c r="Y57" s="335">
        <v>25.4</v>
      </c>
      <c r="Z57" s="239">
        <v>26.114999999999998</v>
      </c>
      <c r="AA57" s="238">
        <v>5.4749999999999996</v>
      </c>
      <c r="AB57" s="240">
        <v>3.5150000000000001</v>
      </c>
      <c r="AC57" s="239">
        <f t="shared" si="0"/>
        <v>5.4498035618172223</v>
      </c>
      <c r="AD57" s="241" t="s">
        <v>73</v>
      </c>
      <c r="AE57" s="341" t="s">
        <v>73</v>
      </c>
      <c r="AF57" s="335" t="s">
        <v>73</v>
      </c>
      <c r="AG57" s="485" t="s">
        <v>73</v>
      </c>
      <c r="AH57" s="241">
        <v>2288.8031307695342</v>
      </c>
      <c r="AI57" s="242">
        <v>7.9508707882556093</v>
      </c>
      <c r="AJ57" s="243">
        <v>7.8494189262574974</v>
      </c>
      <c r="AK57" s="244">
        <v>739.61245675276336</v>
      </c>
      <c r="AL57" s="244">
        <v>1928.4187575106566</v>
      </c>
      <c r="AM57" s="244">
        <v>151.53952045326611</v>
      </c>
      <c r="AN57" s="244">
        <v>18.550134054495576</v>
      </c>
      <c r="AO57" s="244">
        <v>4.0106728595654033</v>
      </c>
      <c r="AP57" s="244">
        <v>2.6280265109059973</v>
      </c>
      <c r="AQ57" s="245">
        <f t="shared" si="33"/>
        <v>2098.5084120184183</v>
      </c>
      <c r="AR57" s="243">
        <v>0.82599999999999996</v>
      </c>
      <c r="AS57" s="242">
        <v>31.91</v>
      </c>
      <c r="AT57" s="242">
        <v>1.1459999999999999</v>
      </c>
      <c r="AU57" s="242">
        <v>4.8540000000000001</v>
      </c>
      <c r="AV57" s="247">
        <v>8.8539999999999992</v>
      </c>
      <c r="AW57" s="242" t="s">
        <v>73</v>
      </c>
      <c r="AX57" s="242" t="s">
        <v>73</v>
      </c>
      <c r="AY57" s="248" t="s">
        <v>73</v>
      </c>
      <c r="AZ57" s="230" t="s">
        <v>73</v>
      </c>
      <c r="BA57" s="230" t="s">
        <v>73</v>
      </c>
      <c r="BB57" s="230" t="s">
        <v>73</v>
      </c>
      <c r="BC57" s="230" t="s">
        <v>73</v>
      </c>
      <c r="BD57" s="230" t="s">
        <v>73</v>
      </c>
      <c r="BE57" s="230" t="s">
        <v>73</v>
      </c>
      <c r="BF57" s="230" t="s">
        <v>73</v>
      </c>
      <c r="BG57" s="230" t="s">
        <v>73</v>
      </c>
      <c r="BH57" s="248" t="s">
        <v>73</v>
      </c>
      <c r="BI57" s="230" t="s">
        <v>73</v>
      </c>
      <c r="BJ57" s="249" t="s">
        <v>73</v>
      </c>
      <c r="BK57" s="259" t="s">
        <v>73</v>
      </c>
      <c r="BL57" s="259" t="s">
        <v>73</v>
      </c>
      <c r="BM57" s="260" t="s">
        <v>73</v>
      </c>
      <c r="BN57" s="260" t="s">
        <v>73</v>
      </c>
      <c r="BO57" s="260" t="s">
        <v>73</v>
      </c>
      <c r="BP57" s="260" t="s">
        <v>73</v>
      </c>
      <c r="BQ57" s="259" t="s">
        <v>73</v>
      </c>
      <c r="BR57" s="260" t="s">
        <v>73</v>
      </c>
      <c r="BS57" s="260" t="s">
        <v>73</v>
      </c>
      <c r="BT57" s="260" t="s">
        <v>73</v>
      </c>
      <c r="BU57" s="261" t="s">
        <v>73</v>
      </c>
    </row>
    <row r="58" spans="1:73" ht="14.25" customHeight="1" x14ac:dyDescent="0.45">
      <c r="A58" s="224">
        <v>2023</v>
      </c>
      <c r="B58" s="183">
        <v>5</v>
      </c>
      <c r="C58" s="183">
        <v>22</v>
      </c>
      <c r="D58" s="225">
        <v>0.65138888888888891</v>
      </c>
      <c r="E58" s="226">
        <v>22</v>
      </c>
      <c r="F58" s="227">
        <v>13.50278</v>
      </c>
      <c r="G58" s="228">
        <v>100.28001999999999</v>
      </c>
      <c r="H58" s="229">
        <v>7.5</v>
      </c>
      <c r="I58" s="183">
        <v>3</v>
      </c>
      <c r="J58" s="230" t="s">
        <v>72</v>
      </c>
      <c r="K58" s="231">
        <v>1</v>
      </c>
      <c r="L58" s="232">
        <v>6</v>
      </c>
      <c r="M58" s="233">
        <v>195</v>
      </c>
      <c r="N58" s="234" t="s">
        <v>97</v>
      </c>
      <c r="O58" s="234">
        <v>29.8</v>
      </c>
      <c r="P58" s="233">
        <v>1009</v>
      </c>
      <c r="Q58" s="233" t="s">
        <v>91</v>
      </c>
      <c r="R58" s="233" t="s">
        <v>73</v>
      </c>
      <c r="S58" s="236" t="s">
        <v>98</v>
      </c>
      <c r="T58" s="237">
        <v>0.3</v>
      </c>
      <c r="U58" s="238">
        <v>33.1</v>
      </c>
      <c r="V58" s="335">
        <v>33.682000000000002</v>
      </c>
      <c r="W58" s="343">
        <v>7.69</v>
      </c>
      <c r="X58" s="485" t="s">
        <v>73</v>
      </c>
      <c r="Y58" s="335">
        <v>9.1999999999999993</v>
      </c>
      <c r="Z58" s="239">
        <v>8.9269999999999996</v>
      </c>
      <c r="AA58" s="238">
        <v>4.4950000000000001</v>
      </c>
      <c r="AB58" s="240">
        <v>2.4049999999999998</v>
      </c>
      <c r="AC58" s="239">
        <f t="shared" si="0"/>
        <v>4.1857489990786849</v>
      </c>
      <c r="AD58" s="241" t="s">
        <v>73</v>
      </c>
      <c r="AE58" s="341" t="s">
        <v>73</v>
      </c>
      <c r="AF58" s="335" t="s">
        <v>73</v>
      </c>
      <c r="AG58" s="485" t="s">
        <v>73</v>
      </c>
      <c r="AH58" s="241">
        <v>2811.4498212234917</v>
      </c>
      <c r="AI58" s="242">
        <v>7.4506264158978341</v>
      </c>
      <c r="AJ58" s="243">
        <v>7.36204224341013</v>
      </c>
      <c r="AK58" s="244">
        <v>4013.2894182269588</v>
      </c>
      <c r="AL58" s="244">
        <v>2720.4582064059641</v>
      </c>
      <c r="AM58" s="244">
        <v>42.722767500521741</v>
      </c>
      <c r="AN58" s="244">
        <v>105.18848061147465</v>
      </c>
      <c r="AO58" s="244">
        <v>1.3836312082349644</v>
      </c>
      <c r="AP58" s="244">
        <v>0.81572167687060448</v>
      </c>
      <c r="AQ58" s="245">
        <f t="shared" si="33"/>
        <v>2868.3694545179601</v>
      </c>
      <c r="AR58" s="243">
        <v>4.7519999999999998</v>
      </c>
      <c r="AS58" s="242">
        <v>35.176000000000002</v>
      </c>
      <c r="AT58" s="242">
        <v>3.9580000000000002</v>
      </c>
      <c r="AU58" s="242">
        <v>28.835000000000001</v>
      </c>
      <c r="AV58" s="247">
        <v>9.202</v>
      </c>
      <c r="AW58" s="242" t="s">
        <v>73</v>
      </c>
      <c r="AX58" s="242" t="s">
        <v>73</v>
      </c>
      <c r="AY58" s="232">
        <v>54.410342611598146</v>
      </c>
      <c r="AZ58" s="234">
        <v>0.31065112379735715</v>
      </c>
      <c r="BA58" s="234">
        <v>19.715654132060457</v>
      </c>
      <c r="BB58" s="234">
        <v>5.7740500271641491</v>
      </c>
      <c r="BC58" s="234">
        <v>6.5890428377358496</v>
      </c>
      <c r="BD58" s="234">
        <v>2839.0532528576005</v>
      </c>
      <c r="BE58" s="234">
        <v>3236.7351556568719</v>
      </c>
      <c r="BF58" s="234">
        <v>0.55702198910504142</v>
      </c>
      <c r="BG58" s="230">
        <v>2.0699999999999998</v>
      </c>
      <c r="BH58" s="241">
        <v>3.1935000000000002</v>
      </c>
      <c r="BI58" s="244">
        <v>48.743000000000002</v>
      </c>
      <c r="BJ58" s="246">
        <v>48.06600000000001</v>
      </c>
      <c r="BK58" s="259" t="s">
        <v>73</v>
      </c>
      <c r="BL58" s="259" t="s">
        <v>73</v>
      </c>
      <c r="BM58" s="260" t="s">
        <v>73</v>
      </c>
      <c r="BN58" s="260" t="s">
        <v>73</v>
      </c>
      <c r="BO58" s="260" t="s">
        <v>73</v>
      </c>
      <c r="BP58" s="260" t="s">
        <v>73</v>
      </c>
      <c r="BQ58" s="259" t="s">
        <v>73</v>
      </c>
      <c r="BR58" s="260" t="s">
        <v>73</v>
      </c>
      <c r="BS58" s="260" t="s">
        <v>73</v>
      </c>
      <c r="BT58" s="260" t="s">
        <v>73</v>
      </c>
      <c r="BU58" s="261" t="s">
        <v>73</v>
      </c>
    </row>
    <row r="59" spans="1:73" ht="14.25" customHeight="1" x14ac:dyDescent="0.45">
      <c r="A59" s="224">
        <f t="shared" ref="A59:C60" si="40">A58</f>
        <v>2023</v>
      </c>
      <c r="B59" s="183">
        <f t="shared" si="40"/>
        <v>5</v>
      </c>
      <c r="C59" s="183">
        <f t="shared" si="40"/>
        <v>22</v>
      </c>
      <c r="D59" s="225">
        <v>0.65138888888888891</v>
      </c>
      <c r="E59" s="226">
        <v>22</v>
      </c>
      <c r="F59" s="227">
        <v>13.50278</v>
      </c>
      <c r="G59" s="228">
        <v>100.28001999999999</v>
      </c>
      <c r="H59" s="229">
        <v>7.5</v>
      </c>
      <c r="I59" s="183">
        <v>3</v>
      </c>
      <c r="J59" s="230" t="s">
        <v>75</v>
      </c>
      <c r="K59" s="231">
        <v>3.5</v>
      </c>
      <c r="L59" s="232">
        <v>6</v>
      </c>
      <c r="M59" s="233">
        <v>195</v>
      </c>
      <c r="N59" s="234" t="s">
        <v>97</v>
      </c>
      <c r="O59" s="234">
        <v>29.8</v>
      </c>
      <c r="P59" s="233">
        <v>1009</v>
      </c>
      <c r="Q59" s="233" t="s">
        <v>91</v>
      </c>
      <c r="R59" s="233" t="s">
        <v>73</v>
      </c>
      <c r="S59" s="236" t="s">
        <v>98</v>
      </c>
      <c r="T59" s="237">
        <f t="shared" ref="T59:T60" si="41">T58</f>
        <v>0.3</v>
      </c>
      <c r="U59" s="238">
        <v>32.799999999999997</v>
      </c>
      <c r="V59" s="335">
        <v>33.707000000000001</v>
      </c>
      <c r="W59" s="343">
        <v>7.64</v>
      </c>
      <c r="X59" s="485" t="s">
        <v>73</v>
      </c>
      <c r="Y59" s="335">
        <v>8.8000000000000007</v>
      </c>
      <c r="Z59" s="239">
        <v>9.2690000000000001</v>
      </c>
      <c r="AA59" s="238">
        <v>3.375</v>
      </c>
      <c r="AB59" s="240">
        <v>1.9330000000000001</v>
      </c>
      <c r="AC59" s="239">
        <f t="shared" si="0"/>
        <v>3.6482411129412169</v>
      </c>
      <c r="AD59" s="241" t="s">
        <v>73</v>
      </c>
      <c r="AE59" s="341" t="s">
        <v>73</v>
      </c>
      <c r="AF59" s="335" t="s">
        <v>73</v>
      </c>
      <c r="AG59" s="485" t="s">
        <v>73</v>
      </c>
      <c r="AH59" s="241">
        <v>2849.856701421229</v>
      </c>
      <c r="AI59" s="242">
        <v>7.4193237095531162</v>
      </c>
      <c r="AJ59" s="243">
        <v>7.332065977541431</v>
      </c>
      <c r="AK59" s="244">
        <v>4340.8080331278243</v>
      </c>
      <c r="AL59" s="244">
        <v>2762.3664296659122</v>
      </c>
      <c r="AM59" s="244">
        <v>41.036388792322647</v>
      </c>
      <c r="AN59" s="244">
        <v>113.52253547116568</v>
      </c>
      <c r="AO59" s="244">
        <v>1.3227266357582017</v>
      </c>
      <c r="AP59" s="244">
        <v>0.78161777371092356</v>
      </c>
      <c r="AQ59" s="245">
        <f t="shared" si="33"/>
        <v>2916.9253539294004</v>
      </c>
      <c r="AR59" s="243">
        <v>4.7110000000000003</v>
      </c>
      <c r="AS59" s="242">
        <v>38.692999999999998</v>
      </c>
      <c r="AT59" s="242">
        <v>3.9790000000000001</v>
      </c>
      <c r="AU59" s="242">
        <v>24.077999999999999</v>
      </c>
      <c r="AV59" s="247">
        <v>8.3279999999999994</v>
      </c>
      <c r="AW59" s="242" t="s">
        <v>73</v>
      </c>
      <c r="AX59" s="242" t="s">
        <v>73</v>
      </c>
      <c r="AY59" s="248" t="s">
        <v>73</v>
      </c>
      <c r="AZ59" s="230" t="s">
        <v>73</v>
      </c>
      <c r="BA59" s="230" t="s">
        <v>73</v>
      </c>
      <c r="BB59" s="230" t="s">
        <v>73</v>
      </c>
      <c r="BC59" s="230" t="s">
        <v>73</v>
      </c>
      <c r="BD59" s="230" t="s">
        <v>73</v>
      </c>
      <c r="BE59" s="230" t="s">
        <v>73</v>
      </c>
      <c r="BF59" s="230" t="s">
        <v>73</v>
      </c>
      <c r="BG59" s="230" t="s">
        <v>73</v>
      </c>
      <c r="BH59" s="248" t="s">
        <v>73</v>
      </c>
      <c r="BI59" s="230" t="s">
        <v>73</v>
      </c>
      <c r="BJ59" s="249" t="s">
        <v>73</v>
      </c>
      <c r="BK59" s="259" t="s">
        <v>73</v>
      </c>
      <c r="BL59" s="259" t="s">
        <v>73</v>
      </c>
      <c r="BM59" s="260" t="s">
        <v>73</v>
      </c>
      <c r="BN59" s="260" t="s">
        <v>73</v>
      </c>
      <c r="BO59" s="260" t="s">
        <v>73</v>
      </c>
      <c r="BP59" s="260" t="s">
        <v>73</v>
      </c>
      <c r="BQ59" s="259" t="s">
        <v>73</v>
      </c>
      <c r="BR59" s="260" t="s">
        <v>73</v>
      </c>
      <c r="BS59" s="260" t="s">
        <v>73</v>
      </c>
      <c r="BT59" s="260" t="s">
        <v>73</v>
      </c>
      <c r="BU59" s="261" t="s">
        <v>73</v>
      </c>
    </row>
    <row r="60" spans="1:73" ht="14.25" customHeight="1" x14ac:dyDescent="0.45">
      <c r="A60" s="224">
        <f t="shared" si="40"/>
        <v>2023</v>
      </c>
      <c r="B60" s="183">
        <f t="shared" si="40"/>
        <v>5</v>
      </c>
      <c r="C60" s="183">
        <f t="shared" si="40"/>
        <v>22</v>
      </c>
      <c r="D60" s="225">
        <v>0.65138888888888891</v>
      </c>
      <c r="E60" s="226">
        <v>22</v>
      </c>
      <c r="F60" s="227">
        <v>13.50278</v>
      </c>
      <c r="G60" s="228">
        <v>100.28001999999999</v>
      </c>
      <c r="H60" s="229">
        <v>7.5</v>
      </c>
      <c r="I60" s="183">
        <v>3</v>
      </c>
      <c r="J60" s="230" t="s">
        <v>74</v>
      </c>
      <c r="K60" s="231">
        <v>6.5</v>
      </c>
      <c r="L60" s="232">
        <v>6</v>
      </c>
      <c r="M60" s="233">
        <v>195</v>
      </c>
      <c r="N60" s="234" t="s">
        <v>97</v>
      </c>
      <c r="O60" s="234">
        <v>29.8</v>
      </c>
      <c r="P60" s="233">
        <v>1009</v>
      </c>
      <c r="Q60" s="233" t="s">
        <v>91</v>
      </c>
      <c r="R60" s="233" t="s">
        <v>73</v>
      </c>
      <c r="S60" s="236" t="s">
        <v>98</v>
      </c>
      <c r="T60" s="237">
        <f t="shared" si="41"/>
        <v>0.3</v>
      </c>
      <c r="U60" s="238">
        <v>33</v>
      </c>
      <c r="V60" s="335">
        <v>33.817</v>
      </c>
      <c r="W60" s="343">
        <v>7.58</v>
      </c>
      <c r="X60" s="485" t="s">
        <v>73</v>
      </c>
      <c r="Y60" s="335">
        <v>9.1</v>
      </c>
      <c r="Z60" s="239">
        <v>9.9610000000000003</v>
      </c>
      <c r="AA60" s="238">
        <v>2.4350000000000001</v>
      </c>
      <c r="AB60" s="240">
        <v>1.9470000000000001</v>
      </c>
      <c r="AC60" s="239">
        <f t="shared" si="0"/>
        <v>3.6641841434622435</v>
      </c>
      <c r="AD60" s="241" t="s">
        <v>73</v>
      </c>
      <c r="AE60" s="341" t="s">
        <v>73</v>
      </c>
      <c r="AF60" s="335" t="s">
        <v>73</v>
      </c>
      <c r="AG60" s="485" t="s">
        <v>73</v>
      </c>
      <c r="AH60" s="241">
        <v>2803.3318272092174</v>
      </c>
      <c r="AI60" s="242">
        <v>7.3328473250248498</v>
      </c>
      <c r="AJ60" s="243">
        <v>7.248763844153217</v>
      </c>
      <c r="AK60" s="244">
        <v>5138.6269410894074</v>
      </c>
      <c r="AL60" s="244">
        <v>2729.5248486723699</v>
      </c>
      <c r="AM60" s="244">
        <v>34.456862208157375</v>
      </c>
      <c r="AN60" s="244">
        <v>133.61148187564882</v>
      </c>
      <c r="AO60" s="244">
        <v>1.100816972195849</v>
      </c>
      <c r="AP60" s="244">
        <v>0.65372732102144082</v>
      </c>
      <c r="AQ60" s="245">
        <f t="shared" si="33"/>
        <v>2897.593192756176</v>
      </c>
      <c r="AR60" s="243">
        <v>5.2889999999999997</v>
      </c>
      <c r="AS60" s="242">
        <v>35.176000000000002</v>
      </c>
      <c r="AT60" s="242">
        <v>4.25</v>
      </c>
      <c r="AU60" s="242">
        <v>24.466000000000001</v>
      </c>
      <c r="AV60" s="247">
        <v>8.5459999999999994</v>
      </c>
      <c r="AW60" s="242" t="s">
        <v>73</v>
      </c>
      <c r="AX60" s="242" t="s">
        <v>73</v>
      </c>
      <c r="AY60" s="248" t="s">
        <v>73</v>
      </c>
      <c r="AZ60" s="230" t="s">
        <v>73</v>
      </c>
      <c r="BA60" s="230" t="s">
        <v>73</v>
      </c>
      <c r="BB60" s="230" t="s">
        <v>73</v>
      </c>
      <c r="BC60" s="230" t="s">
        <v>73</v>
      </c>
      <c r="BD60" s="230" t="s">
        <v>73</v>
      </c>
      <c r="BE60" s="230" t="s">
        <v>73</v>
      </c>
      <c r="BF60" s="230" t="s">
        <v>73</v>
      </c>
      <c r="BG60" s="230" t="s">
        <v>73</v>
      </c>
      <c r="BH60" s="248" t="s">
        <v>73</v>
      </c>
      <c r="BI60" s="230" t="s">
        <v>73</v>
      </c>
      <c r="BJ60" s="249" t="s">
        <v>73</v>
      </c>
      <c r="BK60" s="259" t="s">
        <v>73</v>
      </c>
      <c r="BL60" s="259" t="s">
        <v>73</v>
      </c>
      <c r="BM60" s="260" t="s">
        <v>73</v>
      </c>
      <c r="BN60" s="260" t="s">
        <v>73</v>
      </c>
      <c r="BO60" s="260" t="s">
        <v>73</v>
      </c>
      <c r="BP60" s="260" t="s">
        <v>73</v>
      </c>
      <c r="BQ60" s="259" t="s">
        <v>73</v>
      </c>
      <c r="BR60" s="260" t="s">
        <v>73</v>
      </c>
      <c r="BS60" s="260" t="s">
        <v>73</v>
      </c>
      <c r="BT60" s="260" t="s">
        <v>73</v>
      </c>
      <c r="BU60" s="261" t="s">
        <v>73</v>
      </c>
    </row>
    <row r="61" spans="1:73" ht="14.25" customHeight="1" x14ac:dyDescent="0.45">
      <c r="A61" s="224">
        <v>2023</v>
      </c>
      <c r="B61" s="183">
        <v>5</v>
      </c>
      <c r="C61" s="183">
        <v>23</v>
      </c>
      <c r="D61" s="225">
        <v>0.33958333333333335</v>
      </c>
      <c r="E61" s="226">
        <v>23</v>
      </c>
      <c r="F61" s="227">
        <v>13.38766</v>
      </c>
      <c r="G61" s="228">
        <v>100.35912</v>
      </c>
      <c r="H61" s="229">
        <v>8.8000000000000007</v>
      </c>
      <c r="I61" s="183">
        <v>3</v>
      </c>
      <c r="J61" s="230" t="s">
        <v>72</v>
      </c>
      <c r="K61" s="231">
        <v>1</v>
      </c>
      <c r="L61" s="232">
        <v>4</v>
      </c>
      <c r="M61" s="233">
        <v>125</v>
      </c>
      <c r="N61" s="234" t="s">
        <v>99</v>
      </c>
      <c r="O61" s="234">
        <v>32</v>
      </c>
      <c r="P61" s="233">
        <v>1009</v>
      </c>
      <c r="Q61" s="233" t="s">
        <v>91</v>
      </c>
      <c r="R61" s="233" t="s">
        <v>73</v>
      </c>
      <c r="S61" s="236" t="s">
        <v>94</v>
      </c>
      <c r="T61" s="237">
        <v>0.8</v>
      </c>
      <c r="U61" s="238">
        <v>31.3</v>
      </c>
      <c r="V61" s="335" t="s">
        <v>73</v>
      </c>
      <c r="W61" s="343">
        <v>7.98</v>
      </c>
      <c r="X61" s="485" t="s">
        <v>73</v>
      </c>
      <c r="Y61" s="335">
        <v>28.1</v>
      </c>
      <c r="Z61" s="239" t="s">
        <v>73</v>
      </c>
      <c r="AA61" s="238" t="s">
        <v>73</v>
      </c>
      <c r="AB61" s="240">
        <v>4.0209999999999999</v>
      </c>
      <c r="AC61" s="239">
        <f t="shared" si="0"/>
        <v>6.0260302363628977</v>
      </c>
      <c r="AD61" s="241" t="s">
        <v>73</v>
      </c>
      <c r="AE61" s="341" t="s">
        <v>73</v>
      </c>
      <c r="AF61" s="335" t="s">
        <v>73</v>
      </c>
      <c r="AG61" s="485" t="s">
        <v>73</v>
      </c>
      <c r="AH61" s="241" t="s">
        <v>73</v>
      </c>
      <c r="AI61" s="242" t="s">
        <v>73</v>
      </c>
      <c r="AJ61" s="243" t="s">
        <v>73</v>
      </c>
      <c r="AK61" s="244" t="s">
        <v>73</v>
      </c>
      <c r="AL61" s="244" t="s">
        <v>73</v>
      </c>
      <c r="AM61" s="244" t="s">
        <v>73</v>
      </c>
      <c r="AN61" s="244" t="s">
        <v>73</v>
      </c>
      <c r="AO61" s="244" t="s">
        <v>73</v>
      </c>
      <c r="AP61" s="244" t="s">
        <v>73</v>
      </c>
      <c r="AQ61" s="245" t="s">
        <v>73</v>
      </c>
      <c r="AR61" s="243" t="s">
        <v>73</v>
      </c>
      <c r="AS61" s="242" t="s">
        <v>73</v>
      </c>
      <c r="AT61" s="242" t="s">
        <v>73</v>
      </c>
      <c r="AU61" s="242" t="s">
        <v>73</v>
      </c>
      <c r="AV61" s="247" t="s">
        <v>73</v>
      </c>
      <c r="AW61" s="242" t="s">
        <v>73</v>
      </c>
      <c r="AX61" s="242" t="s">
        <v>73</v>
      </c>
      <c r="AY61" s="248" t="s">
        <v>73</v>
      </c>
      <c r="AZ61" s="230" t="s">
        <v>73</v>
      </c>
      <c r="BA61" s="230" t="s">
        <v>73</v>
      </c>
      <c r="BB61" s="230" t="s">
        <v>73</v>
      </c>
      <c r="BC61" s="230" t="s">
        <v>73</v>
      </c>
      <c r="BD61" s="230" t="s">
        <v>73</v>
      </c>
      <c r="BE61" s="230" t="s">
        <v>73</v>
      </c>
      <c r="BF61" s="230" t="s">
        <v>73</v>
      </c>
      <c r="BG61" s="230" t="s">
        <v>73</v>
      </c>
      <c r="BH61" s="248" t="s">
        <v>73</v>
      </c>
      <c r="BI61" s="230" t="s">
        <v>73</v>
      </c>
      <c r="BJ61" s="249" t="s">
        <v>73</v>
      </c>
      <c r="BK61" s="259" t="s">
        <v>73</v>
      </c>
      <c r="BL61" s="259" t="s">
        <v>73</v>
      </c>
      <c r="BM61" s="260" t="s">
        <v>73</v>
      </c>
      <c r="BN61" s="260" t="s">
        <v>73</v>
      </c>
      <c r="BO61" s="260" t="s">
        <v>73</v>
      </c>
      <c r="BP61" s="260" t="s">
        <v>73</v>
      </c>
      <c r="BQ61" s="259" t="s">
        <v>73</v>
      </c>
      <c r="BR61" s="260" t="s">
        <v>73</v>
      </c>
      <c r="BS61" s="260" t="s">
        <v>73</v>
      </c>
      <c r="BT61" s="260" t="s">
        <v>73</v>
      </c>
      <c r="BU61" s="261" t="s">
        <v>73</v>
      </c>
    </row>
    <row r="62" spans="1:73" ht="14.25" customHeight="1" x14ac:dyDescent="0.45">
      <c r="A62" s="224">
        <f t="shared" ref="A62:C63" si="42">A61</f>
        <v>2023</v>
      </c>
      <c r="B62" s="183">
        <f t="shared" si="42"/>
        <v>5</v>
      </c>
      <c r="C62" s="183">
        <f t="shared" si="42"/>
        <v>23</v>
      </c>
      <c r="D62" s="225">
        <v>0.33958333333333335</v>
      </c>
      <c r="E62" s="226">
        <v>23</v>
      </c>
      <c r="F62" s="227">
        <v>13.38766</v>
      </c>
      <c r="G62" s="228">
        <v>100.35912</v>
      </c>
      <c r="H62" s="229">
        <v>8.8000000000000007</v>
      </c>
      <c r="I62" s="183">
        <v>3</v>
      </c>
      <c r="J62" s="230" t="s">
        <v>75</v>
      </c>
      <c r="K62" s="231">
        <v>4</v>
      </c>
      <c r="L62" s="232">
        <v>4</v>
      </c>
      <c r="M62" s="233">
        <v>125</v>
      </c>
      <c r="N62" s="234" t="s">
        <v>99</v>
      </c>
      <c r="O62" s="234">
        <v>32</v>
      </c>
      <c r="P62" s="233">
        <v>1009</v>
      </c>
      <c r="Q62" s="233" t="s">
        <v>91</v>
      </c>
      <c r="R62" s="233" t="s">
        <v>73</v>
      </c>
      <c r="S62" s="236" t="s">
        <v>94</v>
      </c>
      <c r="T62" s="237">
        <f t="shared" ref="T62:T63" si="43">T61</f>
        <v>0.8</v>
      </c>
      <c r="U62" s="238">
        <v>31.3</v>
      </c>
      <c r="V62" s="335" t="s">
        <v>73</v>
      </c>
      <c r="W62" s="343">
        <v>7.97</v>
      </c>
      <c r="X62" s="485" t="s">
        <v>73</v>
      </c>
      <c r="Y62" s="335">
        <v>30.1</v>
      </c>
      <c r="Z62" s="239" t="s">
        <v>73</v>
      </c>
      <c r="AA62" s="238" t="s">
        <v>73</v>
      </c>
      <c r="AB62" s="240">
        <v>3.9249999999999998</v>
      </c>
      <c r="AC62" s="239">
        <f t="shared" si="0"/>
        <v>5.9167065985044296</v>
      </c>
      <c r="AD62" s="241" t="s">
        <v>73</v>
      </c>
      <c r="AE62" s="341" t="s">
        <v>73</v>
      </c>
      <c r="AF62" s="335" t="s">
        <v>73</v>
      </c>
      <c r="AG62" s="485" t="s">
        <v>73</v>
      </c>
      <c r="AH62" s="241" t="s">
        <v>73</v>
      </c>
      <c r="AI62" s="242" t="s">
        <v>73</v>
      </c>
      <c r="AJ62" s="243" t="s">
        <v>73</v>
      </c>
      <c r="AK62" s="244" t="s">
        <v>73</v>
      </c>
      <c r="AL62" s="244" t="s">
        <v>73</v>
      </c>
      <c r="AM62" s="244" t="s">
        <v>73</v>
      </c>
      <c r="AN62" s="244" t="s">
        <v>73</v>
      </c>
      <c r="AO62" s="244" t="s">
        <v>73</v>
      </c>
      <c r="AP62" s="244" t="s">
        <v>73</v>
      </c>
      <c r="AQ62" s="245" t="s">
        <v>73</v>
      </c>
      <c r="AR62" s="243" t="s">
        <v>73</v>
      </c>
      <c r="AS62" s="242" t="s">
        <v>73</v>
      </c>
      <c r="AT62" s="242" t="s">
        <v>73</v>
      </c>
      <c r="AU62" s="242" t="s">
        <v>73</v>
      </c>
      <c r="AV62" s="247" t="s">
        <v>73</v>
      </c>
      <c r="AW62" s="242" t="s">
        <v>73</v>
      </c>
      <c r="AX62" s="242" t="s">
        <v>73</v>
      </c>
      <c r="AY62" s="248" t="s">
        <v>73</v>
      </c>
      <c r="AZ62" s="230" t="s">
        <v>73</v>
      </c>
      <c r="BA62" s="230" t="s">
        <v>73</v>
      </c>
      <c r="BB62" s="230" t="s">
        <v>73</v>
      </c>
      <c r="BC62" s="230" t="s">
        <v>73</v>
      </c>
      <c r="BD62" s="230" t="s">
        <v>73</v>
      </c>
      <c r="BE62" s="230" t="s">
        <v>73</v>
      </c>
      <c r="BF62" s="230" t="s">
        <v>73</v>
      </c>
      <c r="BG62" s="230" t="s">
        <v>73</v>
      </c>
      <c r="BH62" s="248" t="s">
        <v>73</v>
      </c>
      <c r="BI62" s="230" t="s">
        <v>73</v>
      </c>
      <c r="BJ62" s="249" t="s">
        <v>73</v>
      </c>
      <c r="BK62" s="259" t="s">
        <v>73</v>
      </c>
      <c r="BL62" s="259" t="s">
        <v>73</v>
      </c>
      <c r="BM62" s="260" t="s">
        <v>73</v>
      </c>
      <c r="BN62" s="260" t="s">
        <v>73</v>
      </c>
      <c r="BO62" s="260" t="s">
        <v>73</v>
      </c>
      <c r="BP62" s="260" t="s">
        <v>73</v>
      </c>
      <c r="BQ62" s="259" t="s">
        <v>73</v>
      </c>
      <c r="BR62" s="260" t="s">
        <v>73</v>
      </c>
      <c r="BS62" s="260" t="s">
        <v>73</v>
      </c>
      <c r="BT62" s="260" t="s">
        <v>73</v>
      </c>
      <c r="BU62" s="261" t="s">
        <v>73</v>
      </c>
    </row>
    <row r="63" spans="1:73" ht="14.25" customHeight="1" x14ac:dyDescent="0.45">
      <c r="A63" s="224">
        <f t="shared" si="42"/>
        <v>2023</v>
      </c>
      <c r="B63" s="183">
        <f t="shared" si="42"/>
        <v>5</v>
      </c>
      <c r="C63" s="183">
        <f t="shared" si="42"/>
        <v>23</v>
      </c>
      <c r="D63" s="225">
        <v>0.33958333333333335</v>
      </c>
      <c r="E63" s="226">
        <v>23</v>
      </c>
      <c r="F63" s="227">
        <v>13.38766</v>
      </c>
      <c r="G63" s="228">
        <v>100.35912</v>
      </c>
      <c r="H63" s="229">
        <v>8.8000000000000007</v>
      </c>
      <c r="I63" s="183">
        <v>3</v>
      </c>
      <c r="J63" s="230" t="s">
        <v>74</v>
      </c>
      <c r="K63" s="231">
        <v>8</v>
      </c>
      <c r="L63" s="232">
        <v>4</v>
      </c>
      <c r="M63" s="233">
        <v>125</v>
      </c>
      <c r="N63" s="234" t="s">
        <v>99</v>
      </c>
      <c r="O63" s="234">
        <v>32</v>
      </c>
      <c r="P63" s="233">
        <v>1009</v>
      </c>
      <c r="Q63" s="233" t="s">
        <v>91</v>
      </c>
      <c r="R63" s="233" t="s">
        <v>73</v>
      </c>
      <c r="S63" s="236" t="s">
        <v>94</v>
      </c>
      <c r="T63" s="237">
        <f t="shared" si="43"/>
        <v>0.8</v>
      </c>
      <c r="U63" s="238">
        <v>31.1</v>
      </c>
      <c r="V63" s="335" t="s">
        <v>73</v>
      </c>
      <c r="W63" s="343">
        <v>7.96</v>
      </c>
      <c r="X63" s="485" t="s">
        <v>73</v>
      </c>
      <c r="Y63" s="335">
        <v>30.2</v>
      </c>
      <c r="Z63" s="239" t="s">
        <v>73</v>
      </c>
      <c r="AA63" s="238" t="s">
        <v>73</v>
      </c>
      <c r="AB63" s="240">
        <v>3.6360000000000001</v>
      </c>
      <c r="AC63" s="239">
        <f t="shared" si="0"/>
        <v>5.5875968970346666</v>
      </c>
      <c r="AD63" s="241" t="s">
        <v>73</v>
      </c>
      <c r="AE63" s="341" t="s">
        <v>73</v>
      </c>
      <c r="AF63" s="335" t="s">
        <v>73</v>
      </c>
      <c r="AG63" s="485" t="s">
        <v>73</v>
      </c>
      <c r="AH63" s="241" t="s">
        <v>73</v>
      </c>
      <c r="AI63" s="242" t="s">
        <v>73</v>
      </c>
      <c r="AJ63" s="243" t="s">
        <v>73</v>
      </c>
      <c r="AK63" s="244" t="s">
        <v>73</v>
      </c>
      <c r="AL63" s="244" t="s">
        <v>73</v>
      </c>
      <c r="AM63" s="244" t="s">
        <v>73</v>
      </c>
      <c r="AN63" s="244" t="s">
        <v>73</v>
      </c>
      <c r="AO63" s="244" t="s">
        <v>73</v>
      </c>
      <c r="AP63" s="244" t="s">
        <v>73</v>
      </c>
      <c r="AQ63" s="245" t="s">
        <v>73</v>
      </c>
      <c r="AR63" s="243" t="s">
        <v>73</v>
      </c>
      <c r="AS63" s="242" t="s">
        <v>73</v>
      </c>
      <c r="AT63" s="242" t="s">
        <v>73</v>
      </c>
      <c r="AU63" s="242" t="s">
        <v>73</v>
      </c>
      <c r="AV63" s="247" t="s">
        <v>73</v>
      </c>
      <c r="AW63" s="242" t="s">
        <v>73</v>
      </c>
      <c r="AX63" s="242" t="s">
        <v>73</v>
      </c>
      <c r="AY63" s="248" t="s">
        <v>73</v>
      </c>
      <c r="AZ63" s="230" t="s">
        <v>73</v>
      </c>
      <c r="BA63" s="230" t="s">
        <v>73</v>
      </c>
      <c r="BB63" s="230" t="s">
        <v>73</v>
      </c>
      <c r="BC63" s="230" t="s">
        <v>73</v>
      </c>
      <c r="BD63" s="230" t="s">
        <v>73</v>
      </c>
      <c r="BE63" s="230" t="s">
        <v>73</v>
      </c>
      <c r="BF63" s="230" t="s">
        <v>73</v>
      </c>
      <c r="BG63" s="230" t="s">
        <v>73</v>
      </c>
      <c r="BH63" s="248" t="s">
        <v>73</v>
      </c>
      <c r="BI63" s="230" t="s">
        <v>73</v>
      </c>
      <c r="BJ63" s="249" t="s">
        <v>73</v>
      </c>
      <c r="BK63" s="259" t="s">
        <v>73</v>
      </c>
      <c r="BL63" s="259" t="s">
        <v>73</v>
      </c>
      <c r="BM63" s="260" t="s">
        <v>73</v>
      </c>
      <c r="BN63" s="260" t="s">
        <v>73</v>
      </c>
      <c r="BO63" s="260" t="s">
        <v>73</v>
      </c>
      <c r="BP63" s="260" t="s">
        <v>73</v>
      </c>
      <c r="BQ63" s="259" t="s">
        <v>73</v>
      </c>
      <c r="BR63" s="260" t="s">
        <v>73</v>
      </c>
      <c r="BS63" s="260" t="s">
        <v>73</v>
      </c>
      <c r="BT63" s="260" t="s">
        <v>73</v>
      </c>
      <c r="BU63" s="261" t="s">
        <v>73</v>
      </c>
    </row>
    <row r="64" spans="1:73" ht="14.25" customHeight="1" x14ac:dyDescent="0.45">
      <c r="A64" s="224">
        <v>2023</v>
      </c>
      <c r="B64" s="183">
        <v>5</v>
      </c>
      <c r="C64" s="183">
        <v>23</v>
      </c>
      <c r="D64" s="225">
        <v>0.35833333333333334</v>
      </c>
      <c r="E64" s="226">
        <v>24</v>
      </c>
      <c r="F64" s="227">
        <v>13.360300000000001</v>
      </c>
      <c r="G64" s="228">
        <v>100.39783</v>
      </c>
      <c r="H64" s="229">
        <v>10.199999999999999</v>
      </c>
      <c r="I64" s="183">
        <v>3</v>
      </c>
      <c r="J64" s="230" t="s">
        <v>72</v>
      </c>
      <c r="K64" s="231">
        <v>1</v>
      </c>
      <c r="L64" s="232">
        <v>4</v>
      </c>
      <c r="M64" s="233">
        <v>135</v>
      </c>
      <c r="N64" s="234" t="s">
        <v>99</v>
      </c>
      <c r="O64" s="234">
        <v>32</v>
      </c>
      <c r="P64" s="233">
        <v>1009</v>
      </c>
      <c r="Q64" s="233" t="s">
        <v>91</v>
      </c>
      <c r="R64" s="233" t="s">
        <v>73</v>
      </c>
      <c r="S64" s="236" t="s">
        <v>94</v>
      </c>
      <c r="T64" s="237">
        <v>1.2</v>
      </c>
      <c r="U64" s="238">
        <v>31.3</v>
      </c>
      <c r="V64" s="335">
        <v>31.495999999999999</v>
      </c>
      <c r="W64" s="343">
        <v>7.95</v>
      </c>
      <c r="X64" s="485" t="s">
        <v>73</v>
      </c>
      <c r="Y64" s="335">
        <v>30</v>
      </c>
      <c r="Z64" s="239">
        <v>30.803000000000001</v>
      </c>
      <c r="AA64" s="238">
        <v>6.27</v>
      </c>
      <c r="AB64" s="240">
        <v>3.9329999999999998</v>
      </c>
      <c r="AC64" s="239">
        <f t="shared" si="0"/>
        <v>5.9258169016593021</v>
      </c>
      <c r="AD64" s="241" t="s">
        <v>73</v>
      </c>
      <c r="AE64" s="341" t="s">
        <v>73</v>
      </c>
      <c r="AF64" s="335" t="s">
        <v>73</v>
      </c>
      <c r="AG64" s="485" t="s">
        <v>73</v>
      </c>
      <c r="AH64" s="241">
        <v>2164.0476805771805</v>
      </c>
      <c r="AI64" s="242">
        <v>8.0404949848030665</v>
      </c>
      <c r="AJ64" s="243">
        <v>7.9439580757753063</v>
      </c>
      <c r="AK64" s="244">
        <v>509.58395977081022</v>
      </c>
      <c r="AL64" s="244">
        <v>1708.1962090539982</v>
      </c>
      <c r="AM64" s="244">
        <v>185.7248154621783</v>
      </c>
      <c r="AN64" s="244">
        <v>12.620617285419257</v>
      </c>
      <c r="AO64" s="244">
        <v>4.7065619515191859</v>
      </c>
      <c r="AP64" s="244">
        <v>3.1362230510495714</v>
      </c>
      <c r="AQ64" s="245">
        <f t="shared" ref="AQ64:AQ66" si="44">SUM(AL64:AN64)</f>
        <v>1906.5416418015959</v>
      </c>
      <c r="AR64" s="243">
        <v>0.16500000000000001</v>
      </c>
      <c r="AS64" s="242">
        <v>19.347000000000001</v>
      </c>
      <c r="AT64" s="242">
        <v>0.20799999999999999</v>
      </c>
      <c r="AU64" s="242">
        <v>2.8159999999999998</v>
      </c>
      <c r="AV64" s="247">
        <v>1.7</v>
      </c>
      <c r="AW64" s="242" t="s">
        <v>73</v>
      </c>
      <c r="AX64" s="242" t="s">
        <v>73</v>
      </c>
      <c r="AY64" s="232">
        <v>8.2687480749706275</v>
      </c>
      <c r="AZ64" s="234">
        <v>0.31068833346642183</v>
      </c>
      <c r="BA64" s="234">
        <v>20.68555795389581</v>
      </c>
      <c r="BB64" s="234">
        <v>2.0243856868579209</v>
      </c>
      <c r="BC64" s="234">
        <v>15.329526023762361</v>
      </c>
      <c r="BD64" s="234">
        <v>1209.4691891891889</v>
      </c>
      <c r="BE64" s="234">
        <v>1597.80073308897</v>
      </c>
      <c r="BF64" s="234">
        <v>0.77559332260659686</v>
      </c>
      <c r="BG64" s="230">
        <v>1.99</v>
      </c>
      <c r="BH64" s="241">
        <v>1.51</v>
      </c>
      <c r="BI64" s="244">
        <v>45.4405</v>
      </c>
      <c r="BJ64" s="246">
        <v>53.050499999999985</v>
      </c>
      <c r="BK64" s="259" t="s">
        <v>73</v>
      </c>
      <c r="BL64" s="259" t="s">
        <v>73</v>
      </c>
      <c r="BM64" s="260" t="s">
        <v>73</v>
      </c>
      <c r="BN64" s="260" t="s">
        <v>73</v>
      </c>
      <c r="BO64" s="260" t="s">
        <v>73</v>
      </c>
      <c r="BP64" s="260" t="s">
        <v>73</v>
      </c>
      <c r="BQ64" s="259" t="s">
        <v>73</v>
      </c>
      <c r="BR64" s="260" t="s">
        <v>73</v>
      </c>
      <c r="BS64" s="260" t="s">
        <v>73</v>
      </c>
      <c r="BT64" s="260" t="s">
        <v>73</v>
      </c>
      <c r="BU64" s="261" t="s">
        <v>73</v>
      </c>
    </row>
    <row r="65" spans="1:73" ht="14.25" customHeight="1" x14ac:dyDescent="0.45">
      <c r="A65" s="224">
        <f t="shared" ref="A65:C66" si="45">A64</f>
        <v>2023</v>
      </c>
      <c r="B65" s="183">
        <f t="shared" si="45"/>
        <v>5</v>
      </c>
      <c r="C65" s="183">
        <f t="shared" si="45"/>
        <v>23</v>
      </c>
      <c r="D65" s="225">
        <v>0.35833333333333334</v>
      </c>
      <c r="E65" s="226">
        <v>24</v>
      </c>
      <c r="F65" s="227">
        <v>13.360300000000001</v>
      </c>
      <c r="G65" s="228">
        <v>100.39783</v>
      </c>
      <c r="H65" s="229">
        <v>10.199999999999999</v>
      </c>
      <c r="I65" s="183">
        <v>3</v>
      </c>
      <c r="J65" s="230" t="s">
        <v>75</v>
      </c>
      <c r="K65" s="231">
        <v>5</v>
      </c>
      <c r="L65" s="232">
        <v>4</v>
      </c>
      <c r="M65" s="233">
        <v>135</v>
      </c>
      <c r="N65" s="234" t="s">
        <v>99</v>
      </c>
      <c r="O65" s="234">
        <v>32</v>
      </c>
      <c r="P65" s="233">
        <v>1009</v>
      </c>
      <c r="Q65" s="233" t="s">
        <v>91</v>
      </c>
      <c r="R65" s="233" t="s">
        <v>73</v>
      </c>
      <c r="S65" s="236" t="s">
        <v>94</v>
      </c>
      <c r="T65" s="237">
        <f t="shared" ref="T65:T66" si="46">T64</f>
        <v>1.2</v>
      </c>
      <c r="U65" s="238">
        <v>31.2</v>
      </c>
      <c r="V65" s="335">
        <v>31.515999999999998</v>
      </c>
      <c r="W65" s="343">
        <v>7.94</v>
      </c>
      <c r="X65" s="485" t="s">
        <v>73</v>
      </c>
      <c r="Y65" s="335">
        <v>30.2</v>
      </c>
      <c r="Z65" s="239">
        <v>30.86</v>
      </c>
      <c r="AA65" s="238">
        <v>5.8449999999999998</v>
      </c>
      <c r="AB65" s="240">
        <v>3.758</v>
      </c>
      <c r="AC65" s="239">
        <f t="shared" si="0"/>
        <v>5.7265290201464696</v>
      </c>
      <c r="AD65" s="241" t="s">
        <v>73</v>
      </c>
      <c r="AE65" s="341" t="s">
        <v>73</v>
      </c>
      <c r="AF65" s="335" t="s">
        <v>73</v>
      </c>
      <c r="AG65" s="485" t="s">
        <v>73</v>
      </c>
      <c r="AH65" s="241">
        <v>2154.51921444766</v>
      </c>
      <c r="AI65" s="242">
        <v>8.0353450349088096</v>
      </c>
      <c r="AJ65" s="243">
        <v>7.9384583485941569</v>
      </c>
      <c r="AK65" s="244">
        <v>514.52505271515395</v>
      </c>
      <c r="AL65" s="244">
        <v>1703.9685398020249</v>
      </c>
      <c r="AM65" s="244">
        <v>183.37402433736219</v>
      </c>
      <c r="AN65" s="244">
        <v>12.733719933906125</v>
      </c>
      <c r="AO65" s="244">
        <v>4.6425770406547562</v>
      </c>
      <c r="AP65" s="244">
        <v>3.0944916018255411</v>
      </c>
      <c r="AQ65" s="245">
        <f t="shared" si="44"/>
        <v>1900.0762840732932</v>
      </c>
      <c r="AR65" s="243">
        <v>0.20699999999999999</v>
      </c>
      <c r="AS65" s="242">
        <v>19.899000000000001</v>
      </c>
      <c r="AT65" s="242">
        <v>0.29199999999999998</v>
      </c>
      <c r="AU65" s="242">
        <v>1.845</v>
      </c>
      <c r="AV65" s="247">
        <v>2.242</v>
      </c>
      <c r="AW65" s="242" t="s">
        <v>73</v>
      </c>
      <c r="AX65" s="242" t="s">
        <v>73</v>
      </c>
      <c r="AY65" s="248" t="s">
        <v>73</v>
      </c>
      <c r="AZ65" s="230" t="s">
        <v>73</v>
      </c>
      <c r="BA65" s="230" t="s">
        <v>73</v>
      </c>
      <c r="BB65" s="230" t="s">
        <v>73</v>
      </c>
      <c r="BC65" s="230" t="s">
        <v>73</v>
      </c>
      <c r="BD65" s="230" t="s">
        <v>73</v>
      </c>
      <c r="BE65" s="230" t="s">
        <v>73</v>
      </c>
      <c r="BF65" s="230" t="s">
        <v>73</v>
      </c>
      <c r="BG65" s="230" t="s">
        <v>73</v>
      </c>
      <c r="BH65" s="248" t="s">
        <v>73</v>
      </c>
      <c r="BI65" s="230" t="s">
        <v>73</v>
      </c>
      <c r="BJ65" s="249" t="s">
        <v>73</v>
      </c>
      <c r="BK65" s="256" t="s">
        <v>73</v>
      </c>
      <c r="BL65" s="256" t="s">
        <v>73</v>
      </c>
      <c r="BM65" s="257" t="s">
        <v>73</v>
      </c>
      <c r="BN65" s="257" t="s">
        <v>73</v>
      </c>
      <c r="BO65" s="257" t="s">
        <v>73</v>
      </c>
      <c r="BP65" s="257" t="s">
        <v>73</v>
      </c>
      <c r="BQ65" s="256" t="s">
        <v>73</v>
      </c>
      <c r="BR65" s="257" t="s">
        <v>73</v>
      </c>
      <c r="BS65" s="257" t="s">
        <v>73</v>
      </c>
      <c r="BT65" s="257" t="s">
        <v>73</v>
      </c>
      <c r="BU65" s="258" t="s">
        <v>73</v>
      </c>
    </row>
    <row r="66" spans="1:73" ht="14.25" customHeight="1" x14ac:dyDescent="0.45">
      <c r="A66" s="224">
        <f t="shared" si="45"/>
        <v>2023</v>
      </c>
      <c r="B66" s="183">
        <f t="shared" si="45"/>
        <v>5</v>
      </c>
      <c r="C66" s="183">
        <f t="shared" si="45"/>
        <v>23</v>
      </c>
      <c r="D66" s="225">
        <v>0.35833333333333334</v>
      </c>
      <c r="E66" s="226">
        <v>24</v>
      </c>
      <c r="F66" s="227">
        <v>13.360300000000001</v>
      </c>
      <c r="G66" s="228">
        <v>100.39783</v>
      </c>
      <c r="H66" s="229">
        <v>10.199999999999999</v>
      </c>
      <c r="I66" s="183">
        <v>3</v>
      </c>
      <c r="J66" s="230" t="s">
        <v>74</v>
      </c>
      <c r="K66" s="231">
        <v>9</v>
      </c>
      <c r="L66" s="232">
        <v>4</v>
      </c>
      <c r="M66" s="233">
        <v>135</v>
      </c>
      <c r="N66" s="234" t="s">
        <v>99</v>
      </c>
      <c r="O66" s="234">
        <v>32</v>
      </c>
      <c r="P66" s="233">
        <v>1009</v>
      </c>
      <c r="Q66" s="233" t="s">
        <v>91</v>
      </c>
      <c r="R66" s="233" t="s">
        <v>73</v>
      </c>
      <c r="S66" s="236" t="s">
        <v>94</v>
      </c>
      <c r="T66" s="237">
        <f t="shared" si="46"/>
        <v>1.2</v>
      </c>
      <c r="U66" s="238">
        <v>30.8</v>
      </c>
      <c r="V66" s="335">
        <v>31.562000000000001</v>
      </c>
      <c r="W66" s="343">
        <v>7.93</v>
      </c>
      <c r="X66" s="485" t="s">
        <v>73</v>
      </c>
      <c r="Y66" s="335">
        <v>30.7</v>
      </c>
      <c r="Z66" s="239">
        <v>31.077999999999999</v>
      </c>
      <c r="AA66" s="238">
        <v>5.09</v>
      </c>
      <c r="AB66" s="240">
        <v>3.5259999999999998</v>
      </c>
      <c r="AC66" s="239">
        <f t="shared" si="0"/>
        <v>5.4623302286551718</v>
      </c>
      <c r="AD66" s="241" t="s">
        <v>73</v>
      </c>
      <c r="AE66" s="341" t="s">
        <v>73</v>
      </c>
      <c r="AF66" s="335" t="s">
        <v>73</v>
      </c>
      <c r="AG66" s="485" t="s">
        <v>73</v>
      </c>
      <c r="AH66" s="241">
        <v>2165.8650152434193</v>
      </c>
      <c r="AI66" s="242">
        <v>8.0175133511862331</v>
      </c>
      <c r="AJ66" s="243">
        <v>7.9200613765855019</v>
      </c>
      <c r="AK66" s="244">
        <v>542.88668140278742</v>
      </c>
      <c r="AL66" s="244">
        <v>1725.4658774563457</v>
      </c>
      <c r="AM66" s="244">
        <v>179.29934996135822</v>
      </c>
      <c r="AN66" s="244">
        <v>13.407469187620832</v>
      </c>
      <c r="AO66" s="244">
        <v>4.5289594310260428</v>
      </c>
      <c r="AP66" s="244">
        <v>3.0214192636211008</v>
      </c>
      <c r="AQ66" s="245">
        <f t="shared" si="44"/>
        <v>1918.1726966053247</v>
      </c>
      <c r="AR66" s="243">
        <v>0.33100000000000002</v>
      </c>
      <c r="AS66" s="242">
        <v>19.698</v>
      </c>
      <c r="AT66" s="242">
        <v>0.33300000000000002</v>
      </c>
      <c r="AU66" s="242">
        <v>3.3980000000000001</v>
      </c>
      <c r="AV66" s="247">
        <v>2.1080000000000001</v>
      </c>
      <c r="AW66" s="242" t="s">
        <v>73</v>
      </c>
      <c r="AX66" s="242" t="s">
        <v>73</v>
      </c>
      <c r="AY66" s="248" t="s">
        <v>73</v>
      </c>
      <c r="AZ66" s="230" t="s">
        <v>73</v>
      </c>
      <c r="BA66" s="230" t="s">
        <v>73</v>
      </c>
      <c r="BB66" s="230" t="s">
        <v>73</v>
      </c>
      <c r="BC66" s="230" t="s">
        <v>73</v>
      </c>
      <c r="BD66" s="230" t="s">
        <v>73</v>
      </c>
      <c r="BE66" s="230" t="s">
        <v>73</v>
      </c>
      <c r="BF66" s="230" t="s">
        <v>73</v>
      </c>
      <c r="BG66" s="230" t="s">
        <v>73</v>
      </c>
      <c r="BH66" s="248" t="s">
        <v>73</v>
      </c>
      <c r="BI66" s="230" t="s">
        <v>73</v>
      </c>
      <c r="BJ66" s="249" t="s">
        <v>73</v>
      </c>
      <c r="BK66" s="259" t="s">
        <v>73</v>
      </c>
      <c r="BL66" s="259" t="s">
        <v>73</v>
      </c>
      <c r="BM66" s="260" t="s">
        <v>73</v>
      </c>
      <c r="BN66" s="260" t="s">
        <v>73</v>
      </c>
      <c r="BO66" s="260" t="s">
        <v>73</v>
      </c>
      <c r="BP66" s="260" t="s">
        <v>73</v>
      </c>
      <c r="BQ66" s="259" t="s">
        <v>73</v>
      </c>
      <c r="BR66" s="260" t="s">
        <v>73</v>
      </c>
      <c r="BS66" s="260" t="s">
        <v>73</v>
      </c>
      <c r="BT66" s="260" t="s">
        <v>73</v>
      </c>
      <c r="BU66" s="261" t="s">
        <v>73</v>
      </c>
    </row>
    <row r="67" spans="1:73" ht="14.25" customHeight="1" x14ac:dyDescent="0.45">
      <c r="A67" s="224">
        <v>2023</v>
      </c>
      <c r="B67" s="183">
        <v>5</v>
      </c>
      <c r="C67" s="183">
        <v>23</v>
      </c>
      <c r="D67" s="225">
        <v>0.41319444444444442</v>
      </c>
      <c r="E67" s="226">
        <v>25</v>
      </c>
      <c r="F67" s="227">
        <v>13.291539999999999</v>
      </c>
      <c r="G67" s="228">
        <v>100.40028</v>
      </c>
      <c r="H67" s="229">
        <v>12.5</v>
      </c>
      <c r="I67" s="183">
        <v>3</v>
      </c>
      <c r="J67" s="230" t="s">
        <v>72</v>
      </c>
      <c r="K67" s="231">
        <v>1</v>
      </c>
      <c r="L67" s="232">
        <v>3</v>
      </c>
      <c r="M67" s="233">
        <v>90</v>
      </c>
      <c r="N67" s="234" t="s">
        <v>93</v>
      </c>
      <c r="O67" s="234">
        <v>33</v>
      </c>
      <c r="P67" s="233">
        <v>1009</v>
      </c>
      <c r="Q67" s="233" t="s">
        <v>91</v>
      </c>
      <c r="R67" s="233" t="s">
        <v>73</v>
      </c>
      <c r="S67" s="236" t="s">
        <v>94</v>
      </c>
      <c r="T67" s="237">
        <v>1.6</v>
      </c>
      <c r="U67" s="238">
        <v>31.5</v>
      </c>
      <c r="V67" s="335" t="s">
        <v>73</v>
      </c>
      <c r="W67" s="343">
        <v>7.97</v>
      </c>
      <c r="X67" s="485" t="s">
        <v>73</v>
      </c>
      <c r="Y67" s="335">
        <v>30.9</v>
      </c>
      <c r="Z67" s="239" t="s">
        <v>73</v>
      </c>
      <c r="AA67" s="238" t="s">
        <v>73</v>
      </c>
      <c r="AB67" s="240">
        <v>4.2240000000000002</v>
      </c>
      <c r="AC67" s="239">
        <f t="shared" si="0"/>
        <v>6.2572041789177844</v>
      </c>
      <c r="AD67" s="241" t="s">
        <v>73</v>
      </c>
      <c r="AE67" s="341" t="s">
        <v>73</v>
      </c>
      <c r="AF67" s="335" t="s">
        <v>73</v>
      </c>
      <c r="AG67" s="485" t="s">
        <v>73</v>
      </c>
      <c r="AH67" s="241" t="s">
        <v>73</v>
      </c>
      <c r="AI67" s="242" t="s">
        <v>73</v>
      </c>
      <c r="AJ67" s="243" t="s">
        <v>73</v>
      </c>
      <c r="AK67" s="244" t="s">
        <v>73</v>
      </c>
      <c r="AL67" s="244" t="s">
        <v>73</v>
      </c>
      <c r="AM67" s="244" t="s">
        <v>73</v>
      </c>
      <c r="AN67" s="244" t="s">
        <v>73</v>
      </c>
      <c r="AO67" s="244" t="s">
        <v>73</v>
      </c>
      <c r="AP67" s="244" t="s">
        <v>73</v>
      </c>
      <c r="AQ67" s="245" t="s">
        <v>73</v>
      </c>
      <c r="AR67" s="243" t="s">
        <v>73</v>
      </c>
      <c r="AS67" s="242" t="s">
        <v>73</v>
      </c>
      <c r="AT67" s="242" t="s">
        <v>73</v>
      </c>
      <c r="AU67" s="242" t="s">
        <v>73</v>
      </c>
      <c r="AV67" s="247" t="s">
        <v>73</v>
      </c>
      <c r="AW67" s="242" t="s">
        <v>73</v>
      </c>
      <c r="AX67" s="242" t="s">
        <v>73</v>
      </c>
      <c r="AY67" s="248" t="s">
        <v>73</v>
      </c>
      <c r="AZ67" s="230" t="s">
        <v>73</v>
      </c>
      <c r="BA67" s="230" t="s">
        <v>73</v>
      </c>
      <c r="BB67" s="230" t="s">
        <v>73</v>
      </c>
      <c r="BC67" s="230" t="s">
        <v>73</v>
      </c>
      <c r="BD67" s="230" t="s">
        <v>73</v>
      </c>
      <c r="BE67" s="230" t="s">
        <v>73</v>
      </c>
      <c r="BF67" s="230" t="s">
        <v>73</v>
      </c>
      <c r="BG67" s="230" t="s">
        <v>73</v>
      </c>
      <c r="BH67" s="248" t="s">
        <v>73</v>
      </c>
      <c r="BI67" s="230" t="s">
        <v>73</v>
      </c>
      <c r="BJ67" s="249" t="s">
        <v>73</v>
      </c>
      <c r="BK67" s="259" t="s">
        <v>73</v>
      </c>
      <c r="BL67" s="259" t="s">
        <v>73</v>
      </c>
      <c r="BM67" s="260" t="s">
        <v>73</v>
      </c>
      <c r="BN67" s="260" t="s">
        <v>73</v>
      </c>
      <c r="BO67" s="260" t="s">
        <v>73</v>
      </c>
      <c r="BP67" s="260" t="s">
        <v>73</v>
      </c>
      <c r="BQ67" s="259" t="s">
        <v>73</v>
      </c>
      <c r="BR67" s="260" t="s">
        <v>73</v>
      </c>
      <c r="BS67" s="260" t="s">
        <v>73</v>
      </c>
      <c r="BT67" s="260" t="s">
        <v>73</v>
      </c>
      <c r="BU67" s="261" t="s">
        <v>73</v>
      </c>
    </row>
    <row r="68" spans="1:73" ht="14.25" customHeight="1" x14ac:dyDescent="0.45">
      <c r="A68" s="224">
        <f t="shared" ref="A68:C69" si="47">A67</f>
        <v>2023</v>
      </c>
      <c r="B68" s="183">
        <f t="shared" si="47"/>
        <v>5</v>
      </c>
      <c r="C68" s="183">
        <f t="shared" si="47"/>
        <v>23</v>
      </c>
      <c r="D68" s="225">
        <v>0.41319444444444442</v>
      </c>
      <c r="E68" s="226">
        <v>25</v>
      </c>
      <c r="F68" s="227">
        <v>13.291539999999999</v>
      </c>
      <c r="G68" s="228">
        <v>100.40028</v>
      </c>
      <c r="H68" s="229">
        <v>12.5</v>
      </c>
      <c r="I68" s="183">
        <v>3</v>
      </c>
      <c r="J68" s="230" t="s">
        <v>75</v>
      </c>
      <c r="K68" s="231">
        <v>6</v>
      </c>
      <c r="L68" s="232">
        <v>3</v>
      </c>
      <c r="M68" s="233">
        <v>90</v>
      </c>
      <c r="N68" s="234" t="s">
        <v>93</v>
      </c>
      <c r="O68" s="234">
        <v>33</v>
      </c>
      <c r="P68" s="233">
        <v>1009</v>
      </c>
      <c r="Q68" s="233" t="s">
        <v>91</v>
      </c>
      <c r="R68" s="233" t="s">
        <v>73</v>
      </c>
      <c r="S68" s="236" t="s">
        <v>94</v>
      </c>
      <c r="T68" s="237">
        <f t="shared" ref="T68:T69" si="48">T67</f>
        <v>1.6</v>
      </c>
      <c r="U68" s="238">
        <v>31.5</v>
      </c>
      <c r="V68" s="335" t="s">
        <v>73</v>
      </c>
      <c r="W68" s="343">
        <v>7.97</v>
      </c>
      <c r="X68" s="485" t="s">
        <v>73</v>
      </c>
      <c r="Y68" s="335">
        <v>31</v>
      </c>
      <c r="Z68" s="239" t="s">
        <v>73</v>
      </c>
      <c r="AA68" s="238" t="s">
        <v>73</v>
      </c>
      <c r="AB68" s="240">
        <v>3.9830000000000001</v>
      </c>
      <c r="AC68" s="239">
        <f t="shared" si="0"/>
        <v>5.9827562963772545</v>
      </c>
      <c r="AD68" s="241" t="s">
        <v>73</v>
      </c>
      <c r="AE68" s="341" t="s">
        <v>73</v>
      </c>
      <c r="AF68" s="335" t="s">
        <v>73</v>
      </c>
      <c r="AG68" s="485" t="s">
        <v>73</v>
      </c>
      <c r="AH68" s="241" t="s">
        <v>73</v>
      </c>
      <c r="AI68" s="242" t="s">
        <v>73</v>
      </c>
      <c r="AJ68" s="243" t="s">
        <v>73</v>
      </c>
      <c r="AK68" s="244" t="s">
        <v>73</v>
      </c>
      <c r="AL68" s="244" t="s">
        <v>73</v>
      </c>
      <c r="AM68" s="244" t="s">
        <v>73</v>
      </c>
      <c r="AN68" s="244" t="s">
        <v>73</v>
      </c>
      <c r="AO68" s="244" t="s">
        <v>73</v>
      </c>
      <c r="AP68" s="244" t="s">
        <v>73</v>
      </c>
      <c r="AQ68" s="245" t="s">
        <v>73</v>
      </c>
      <c r="AR68" s="243" t="s">
        <v>73</v>
      </c>
      <c r="AS68" s="242" t="s">
        <v>73</v>
      </c>
      <c r="AT68" s="242" t="s">
        <v>73</v>
      </c>
      <c r="AU68" s="242" t="s">
        <v>73</v>
      </c>
      <c r="AV68" s="247" t="s">
        <v>73</v>
      </c>
      <c r="AW68" s="242" t="s">
        <v>73</v>
      </c>
      <c r="AX68" s="242" t="s">
        <v>73</v>
      </c>
      <c r="AY68" s="248" t="s">
        <v>73</v>
      </c>
      <c r="AZ68" s="230" t="s">
        <v>73</v>
      </c>
      <c r="BA68" s="230" t="s">
        <v>73</v>
      </c>
      <c r="BB68" s="230" t="s">
        <v>73</v>
      </c>
      <c r="BC68" s="230" t="s">
        <v>73</v>
      </c>
      <c r="BD68" s="230" t="s">
        <v>73</v>
      </c>
      <c r="BE68" s="230" t="s">
        <v>73</v>
      </c>
      <c r="BF68" s="230" t="s">
        <v>73</v>
      </c>
      <c r="BG68" s="230" t="s">
        <v>73</v>
      </c>
      <c r="BH68" s="248" t="s">
        <v>73</v>
      </c>
      <c r="BI68" s="230" t="s">
        <v>73</v>
      </c>
      <c r="BJ68" s="249" t="s">
        <v>73</v>
      </c>
      <c r="BK68" s="259" t="s">
        <v>73</v>
      </c>
      <c r="BL68" s="259" t="s">
        <v>73</v>
      </c>
      <c r="BM68" s="260" t="s">
        <v>73</v>
      </c>
      <c r="BN68" s="260" t="s">
        <v>73</v>
      </c>
      <c r="BO68" s="260" t="s">
        <v>73</v>
      </c>
      <c r="BP68" s="260" t="s">
        <v>73</v>
      </c>
      <c r="BQ68" s="259" t="s">
        <v>73</v>
      </c>
      <c r="BR68" s="260" t="s">
        <v>73</v>
      </c>
      <c r="BS68" s="260" t="s">
        <v>73</v>
      </c>
      <c r="BT68" s="260" t="s">
        <v>73</v>
      </c>
      <c r="BU68" s="261" t="s">
        <v>73</v>
      </c>
    </row>
    <row r="69" spans="1:73" ht="14.25" customHeight="1" x14ac:dyDescent="0.45">
      <c r="A69" s="224">
        <f t="shared" si="47"/>
        <v>2023</v>
      </c>
      <c r="B69" s="183">
        <f t="shared" si="47"/>
        <v>5</v>
      </c>
      <c r="C69" s="183">
        <f t="shared" si="47"/>
        <v>23</v>
      </c>
      <c r="D69" s="225">
        <v>0.41319444444444442</v>
      </c>
      <c r="E69" s="226">
        <v>25</v>
      </c>
      <c r="F69" s="227">
        <v>13.291539999999999</v>
      </c>
      <c r="G69" s="228">
        <v>100.40028</v>
      </c>
      <c r="H69" s="229">
        <v>12.5</v>
      </c>
      <c r="I69" s="183">
        <v>3</v>
      </c>
      <c r="J69" s="230" t="s">
        <v>74</v>
      </c>
      <c r="K69" s="231">
        <v>11.5</v>
      </c>
      <c r="L69" s="232">
        <v>3</v>
      </c>
      <c r="M69" s="233">
        <v>90</v>
      </c>
      <c r="N69" s="234" t="s">
        <v>93</v>
      </c>
      <c r="O69" s="234">
        <v>33</v>
      </c>
      <c r="P69" s="233">
        <v>1009</v>
      </c>
      <c r="Q69" s="233" t="s">
        <v>91</v>
      </c>
      <c r="R69" s="233" t="s">
        <v>73</v>
      </c>
      <c r="S69" s="236" t="s">
        <v>94</v>
      </c>
      <c r="T69" s="237">
        <f t="shared" si="48"/>
        <v>1.6</v>
      </c>
      <c r="U69" s="238">
        <v>31.2</v>
      </c>
      <c r="V69" s="335" t="s">
        <v>73</v>
      </c>
      <c r="W69" s="343">
        <v>7.97</v>
      </c>
      <c r="X69" s="485" t="s">
        <v>73</v>
      </c>
      <c r="Y69" s="335">
        <v>31.1</v>
      </c>
      <c r="Z69" s="239" t="s">
        <v>73</v>
      </c>
      <c r="AA69" s="238" t="s">
        <v>73</v>
      </c>
      <c r="AB69" s="240">
        <v>3.9449999999999998</v>
      </c>
      <c r="AC69" s="239">
        <f t="shared" si="0"/>
        <v>5.9394823563916104</v>
      </c>
      <c r="AD69" s="241" t="s">
        <v>73</v>
      </c>
      <c r="AE69" s="341" t="s">
        <v>73</v>
      </c>
      <c r="AF69" s="335" t="s">
        <v>73</v>
      </c>
      <c r="AG69" s="485" t="s">
        <v>73</v>
      </c>
      <c r="AH69" s="241" t="s">
        <v>73</v>
      </c>
      <c r="AI69" s="242" t="s">
        <v>73</v>
      </c>
      <c r="AJ69" s="243" t="s">
        <v>73</v>
      </c>
      <c r="AK69" s="244" t="s">
        <v>73</v>
      </c>
      <c r="AL69" s="244" t="s">
        <v>73</v>
      </c>
      <c r="AM69" s="244" t="s">
        <v>73</v>
      </c>
      <c r="AN69" s="244" t="s">
        <v>73</v>
      </c>
      <c r="AO69" s="244" t="s">
        <v>73</v>
      </c>
      <c r="AP69" s="244" t="s">
        <v>73</v>
      </c>
      <c r="AQ69" s="245" t="s">
        <v>73</v>
      </c>
      <c r="AR69" s="243" t="s">
        <v>73</v>
      </c>
      <c r="AS69" s="242" t="s">
        <v>73</v>
      </c>
      <c r="AT69" s="242" t="s">
        <v>73</v>
      </c>
      <c r="AU69" s="242" t="s">
        <v>73</v>
      </c>
      <c r="AV69" s="247" t="s">
        <v>73</v>
      </c>
      <c r="AW69" s="242" t="s">
        <v>73</v>
      </c>
      <c r="AX69" s="242" t="s">
        <v>73</v>
      </c>
      <c r="AY69" s="248" t="s">
        <v>73</v>
      </c>
      <c r="AZ69" s="230" t="s">
        <v>73</v>
      </c>
      <c r="BA69" s="230" t="s">
        <v>73</v>
      </c>
      <c r="BB69" s="230" t="s">
        <v>73</v>
      </c>
      <c r="BC69" s="230" t="s">
        <v>73</v>
      </c>
      <c r="BD69" s="230" t="s">
        <v>73</v>
      </c>
      <c r="BE69" s="230" t="s">
        <v>73</v>
      </c>
      <c r="BF69" s="230" t="s">
        <v>73</v>
      </c>
      <c r="BG69" s="230" t="s">
        <v>73</v>
      </c>
      <c r="BH69" s="248" t="s">
        <v>73</v>
      </c>
      <c r="BI69" s="230" t="s">
        <v>73</v>
      </c>
      <c r="BJ69" s="249" t="s">
        <v>73</v>
      </c>
      <c r="BK69" s="259" t="s">
        <v>73</v>
      </c>
      <c r="BL69" s="259" t="s">
        <v>73</v>
      </c>
      <c r="BM69" s="260" t="s">
        <v>73</v>
      </c>
      <c r="BN69" s="260" t="s">
        <v>73</v>
      </c>
      <c r="BO69" s="260" t="s">
        <v>73</v>
      </c>
      <c r="BP69" s="260" t="s">
        <v>73</v>
      </c>
      <c r="BQ69" s="259" t="s">
        <v>73</v>
      </c>
      <c r="BR69" s="260" t="s">
        <v>73</v>
      </c>
      <c r="BS69" s="260" t="s">
        <v>73</v>
      </c>
      <c r="BT69" s="260" t="s">
        <v>73</v>
      </c>
      <c r="BU69" s="261" t="s">
        <v>73</v>
      </c>
    </row>
    <row r="70" spans="1:73" ht="14.25" customHeight="1" x14ac:dyDescent="0.45">
      <c r="A70" s="224">
        <v>2023</v>
      </c>
      <c r="B70" s="183">
        <v>5</v>
      </c>
      <c r="C70" s="183">
        <v>23</v>
      </c>
      <c r="D70" s="225">
        <v>0.43055555555555558</v>
      </c>
      <c r="E70" s="226">
        <v>26</v>
      </c>
      <c r="F70" s="227">
        <v>13.246608</v>
      </c>
      <c r="G70" s="228">
        <v>100.40006</v>
      </c>
      <c r="H70" s="229">
        <v>13.5</v>
      </c>
      <c r="I70" s="183">
        <v>3</v>
      </c>
      <c r="J70" s="230" t="s">
        <v>72</v>
      </c>
      <c r="K70" s="231">
        <v>1</v>
      </c>
      <c r="L70" s="232">
        <v>3</v>
      </c>
      <c r="M70" s="233">
        <v>87</v>
      </c>
      <c r="N70" s="234" t="s">
        <v>93</v>
      </c>
      <c r="O70" s="234">
        <v>35</v>
      </c>
      <c r="P70" s="233">
        <v>1009</v>
      </c>
      <c r="Q70" s="233" t="s">
        <v>91</v>
      </c>
      <c r="R70" s="233" t="s">
        <v>73</v>
      </c>
      <c r="S70" s="236" t="s">
        <v>94</v>
      </c>
      <c r="T70" s="237">
        <v>2.2000000000000002</v>
      </c>
      <c r="U70" s="238">
        <v>31.8</v>
      </c>
      <c r="V70" s="335">
        <v>31.954000000000001</v>
      </c>
      <c r="W70" s="343">
        <v>8.01</v>
      </c>
      <c r="X70" s="485" t="s">
        <v>73</v>
      </c>
      <c r="Y70" s="335">
        <v>31.2</v>
      </c>
      <c r="Z70" s="239">
        <v>31.736000000000001</v>
      </c>
      <c r="AA70" s="238">
        <v>5.7850000000000001</v>
      </c>
      <c r="AB70" s="240">
        <v>4.165</v>
      </c>
      <c r="AC70" s="239">
        <f t="shared" si="0"/>
        <v>6.1900156931505999</v>
      </c>
      <c r="AD70" s="241" t="s">
        <v>73</v>
      </c>
      <c r="AE70" s="341" t="s">
        <v>73</v>
      </c>
      <c r="AF70" s="335" t="s">
        <v>73</v>
      </c>
      <c r="AG70" s="485" t="s">
        <v>73</v>
      </c>
      <c r="AH70" s="241">
        <v>2066.8724211271015</v>
      </c>
      <c r="AI70" s="242">
        <v>8.0796646926863236</v>
      </c>
      <c r="AJ70" s="243">
        <v>7.975857164485296</v>
      </c>
      <c r="AK70" s="244">
        <v>438.70142293330503</v>
      </c>
      <c r="AL70" s="244">
        <v>1586.3451374011315</v>
      </c>
      <c r="AM70" s="244">
        <v>193.10132151961162</v>
      </c>
      <c r="AN70" s="244">
        <v>10.705705255363183</v>
      </c>
      <c r="AO70" s="244">
        <v>4.8596782858882479</v>
      </c>
      <c r="AP70" s="244">
        <v>3.2525266176192082</v>
      </c>
      <c r="AQ70" s="245">
        <f t="shared" ref="AQ70:AQ72" si="49">SUM(AL70:AN70)</f>
        <v>1790.1521641761065</v>
      </c>
      <c r="AR70" s="243">
        <v>0.124</v>
      </c>
      <c r="AS70" s="242">
        <v>5.5780000000000003</v>
      </c>
      <c r="AT70" s="242">
        <v>6.3E-2</v>
      </c>
      <c r="AU70" s="242">
        <v>3.01</v>
      </c>
      <c r="AV70" s="247">
        <v>2.1760000000000002</v>
      </c>
      <c r="AW70" s="242" t="s">
        <v>73</v>
      </c>
      <c r="AX70" s="242" t="s">
        <v>73</v>
      </c>
      <c r="AY70" s="248" t="s">
        <v>73</v>
      </c>
      <c r="AZ70" s="230" t="s">
        <v>73</v>
      </c>
      <c r="BA70" s="230" t="s">
        <v>73</v>
      </c>
      <c r="BB70" s="230" t="s">
        <v>73</v>
      </c>
      <c r="BC70" s="230" t="s">
        <v>73</v>
      </c>
      <c r="BD70" s="230" t="s">
        <v>73</v>
      </c>
      <c r="BE70" s="230" t="s">
        <v>73</v>
      </c>
      <c r="BF70" s="230" t="s">
        <v>73</v>
      </c>
      <c r="BG70" s="230" t="s">
        <v>73</v>
      </c>
      <c r="BH70" s="248" t="s">
        <v>73</v>
      </c>
      <c r="BI70" s="230" t="s">
        <v>73</v>
      </c>
      <c r="BJ70" s="249" t="s">
        <v>73</v>
      </c>
      <c r="BK70" s="259" t="s">
        <v>73</v>
      </c>
      <c r="BL70" s="259" t="s">
        <v>73</v>
      </c>
      <c r="BM70" s="260" t="s">
        <v>73</v>
      </c>
      <c r="BN70" s="260" t="s">
        <v>73</v>
      </c>
      <c r="BO70" s="260" t="s">
        <v>73</v>
      </c>
      <c r="BP70" s="260" t="s">
        <v>73</v>
      </c>
      <c r="BQ70" s="259" t="s">
        <v>73</v>
      </c>
      <c r="BR70" s="260" t="s">
        <v>73</v>
      </c>
      <c r="BS70" s="260" t="s">
        <v>73</v>
      </c>
      <c r="BT70" s="260" t="s">
        <v>73</v>
      </c>
      <c r="BU70" s="261" t="s">
        <v>73</v>
      </c>
    </row>
    <row r="71" spans="1:73" ht="14.25" customHeight="1" x14ac:dyDescent="0.45">
      <c r="A71" s="224">
        <f t="shared" ref="A71:C72" si="50">A70</f>
        <v>2023</v>
      </c>
      <c r="B71" s="183">
        <f t="shared" si="50"/>
        <v>5</v>
      </c>
      <c r="C71" s="183">
        <f t="shared" si="50"/>
        <v>23</v>
      </c>
      <c r="D71" s="225">
        <v>0.43055555555555558</v>
      </c>
      <c r="E71" s="226">
        <v>26</v>
      </c>
      <c r="F71" s="227">
        <v>13.246608</v>
      </c>
      <c r="G71" s="228">
        <v>100.40006</v>
      </c>
      <c r="H71" s="229">
        <v>13.5</v>
      </c>
      <c r="I71" s="183">
        <v>3</v>
      </c>
      <c r="J71" s="230" t="s">
        <v>75</v>
      </c>
      <c r="K71" s="231">
        <v>6</v>
      </c>
      <c r="L71" s="232">
        <v>3</v>
      </c>
      <c r="M71" s="233">
        <v>87</v>
      </c>
      <c r="N71" s="234" t="s">
        <v>93</v>
      </c>
      <c r="O71" s="234">
        <v>35</v>
      </c>
      <c r="P71" s="233">
        <v>1009</v>
      </c>
      <c r="Q71" s="233" t="s">
        <v>91</v>
      </c>
      <c r="R71" s="233" t="s">
        <v>73</v>
      </c>
      <c r="S71" s="236" t="s">
        <v>94</v>
      </c>
      <c r="T71" s="237">
        <f t="shared" ref="T71:T72" si="51">T70</f>
        <v>2.2000000000000002</v>
      </c>
      <c r="U71" s="238">
        <v>31.6</v>
      </c>
      <c r="V71" s="335">
        <v>31.65</v>
      </c>
      <c r="W71" s="343">
        <v>8.01</v>
      </c>
      <c r="X71" s="485" t="s">
        <v>73</v>
      </c>
      <c r="Y71" s="335">
        <v>31.2</v>
      </c>
      <c r="Z71" s="239">
        <v>31.779</v>
      </c>
      <c r="AA71" s="238">
        <v>6.27</v>
      </c>
      <c r="AB71" s="240">
        <v>4.1100000000000003</v>
      </c>
      <c r="AC71" s="239">
        <f t="shared" si="0"/>
        <v>6.1273823589608529</v>
      </c>
      <c r="AD71" s="241" t="s">
        <v>73</v>
      </c>
      <c r="AE71" s="341" t="s">
        <v>73</v>
      </c>
      <c r="AF71" s="335" t="s">
        <v>73</v>
      </c>
      <c r="AG71" s="485" t="s">
        <v>73</v>
      </c>
      <c r="AH71" s="241">
        <v>2138.7940291948789</v>
      </c>
      <c r="AI71" s="242">
        <v>8.0849277444889776</v>
      </c>
      <c r="AJ71" s="243">
        <v>7.9853340298791657</v>
      </c>
      <c r="AK71" s="244">
        <v>442.5586505703352</v>
      </c>
      <c r="AL71" s="244">
        <v>1639.302082521926</v>
      </c>
      <c r="AM71" s="244">
        <v>202.03298826513463</v>
      </c>
      <c r="AN71" s="244">
        <v>10.870883705031524</v>
      </c>
      <c r="AO71" s="244">
        <v>5.0744663412196687</v>
      </c>
      <c r="AP71" s="244">
        <v>3.3933114460483558</v>
      </c>
      <c r="AQ71" s="245">
        <f t="shared" si="49"/>
        <v>1852.2059544920921</v>
      </c>
      <c r="AR71" s="243">
        <v>0.16500000000000001</v>
      </c>
      <c r="AS71" s="242">
        <v>5.0750000000000002</v>
      </c>
      <c r="AT71" s="242">
        <v>6.3E-2</v>
      </c>
      <c r="AU71" s="242">
        <v>3.3980000000000001</v>
      </c>
      <c r="AV71" s="247">
        <v>2.0710000000000002</v>
      </c>
      <c r="AW71" s="242" t="s">
        <v>73</v>
      </c>
      <c r="AX71" s="242" t="s">
        <v>73</v>
      </c>
      <c r="AY71" s="248" t="s">
        <v>73</v>
      </c>
      <c r="AZ71" s="230" t="s">
        <v>73</v>
      </c>
      <c r="BA71" s="230" t="s">
        <v>73</v>
      </c>
      <c r="BB71" s="230" t="s">
        <v>73</v>
      </c>
      <c r="BC71" s="230" t="s">
        <v>73</v>
      </c>
      <c r="BD71" s="230" t="s">
        <v>73</v>
      </c>
      <c r="BE71" s="230" t="s">
        <v>73</v>
      </c>
      <c r="BF71" s="230" t="s">
        <v>73</v>
      </c>
      <c r="BG71" s="230" t="s">
        <v>73</v>
      </c>
      <c r="BH71" s="248" t="s">
        <v>73</v>
      </c>
      <c r="BI71" s="230" t="s">
        <v>73</v>
      </c>
      <c r="BJ71" s="249" t="s">
        <v>73</v>
      </c>
      <c r="BK71" s="259" t="s">
        <v>73</v>
      </c>
      <c r="BL71" s="259" t="s">
        <v>73</v>
      </c>
      <c r="BM71" s="260" t="s">
        <v>73</v>
      </c>
      <c r="BN71" s="260" t="s">
        <v>73</v>
      </c>
      <c r="BO71" s="260" t="s">
        <v>73</v>
      </c>
      <c r="BP71" s="260" t="s">
        <v>73</v>
      </c>
      <c r="BQ71" s="259" t="s">
        <v>73</v>
      </c>
      <c r="BR71" s="260" t="s">
        <v>73</v>
      </c>
      <c r="BS71" s="260" t="s">
        <v>73</v>
      </c>
      <c r="BT71" s="260" t="s">
        <v>73</v>
      </c>
      <c r="BU71" s="261" t="s">
        <v>73</v>
      </c>
    </row>
    <row r="72" spans="1:73" ht="14.25" customHeight="1" x14ac:dyDescent="0.45">
      <c r="A72" s="224">
        <f t="shared" si="50"/>
        <v>2023</v>
      </c>
      <c r="B72" s="183">
        <f t="shared" si="50"/>
        <v>5</v>
      </c>
      <c r="C72" s="183">
        <f t="shared" si="50"/>
        <v>23</v>
      </c>
      <c r="D72" s="225">
        <v>0.43055555555555558</v>
      </c>
      <c r="E72" s="226">
        <v>26</v>
      </c>
      <c r="F72" s="227">
        <v>13.246608</v>
      </c>
      <c r="G72" s="228">
        <v>100.40006</v>
      </c>
      <c r="H72" s="229">
        <v>13.5</v>
      </c>
      <c r="I72" s="183">
        <v>3</v>
      </c>
      <c r="J72" s="230" t="s">
        <v>74</v>
      </c>
      <c r="K72" s="231">
        <v>12.5</v>
      </c>
      <c r="L72" s="232">
        <v>3</v>
      </c>
      <c r="M72" s="233">
        <v>87</v>
      </c>
      <c r="N72" s="234" t="s">
        <v>93</v>
      </c>
      <c r="O72" s="234">
        <v>35</v>
      </c>
      <c r="P72" s="233">
        <v>1009</v>
      </c>
      <c r="Q72" s="233" t="s">
        <v>91</v>
      </c>
      <c r="R72" s="233" t="s">
        <v>73</v>
      </c>
      <c r="S72" s="236" t="s">
        <v>94</v>
      </c>
      <c r="T72" s="237">
        <f t="shared" si="51"/>
        <v>2.2000000000000002</v>
      </c>
      <c r="U72" s="238">
        <v>31.3</v>
      </c>
      <c r="V72" s="335">
        <v>31.626000000000001</v>
      </c>
      <c r="W72" s="343">
        <v>8</v>
      </c>
      <c r="X72" s="485" t="s">
        <v>73</v>
      </c>
      <c r="Y72" s="335">
        <v>31.3</v>
      </c>
      <c r="Z72" s="239">
        <v>31.838000000000001</v>
      </c>
      <c r="AA72" s="238">
        <v>5.43</v>
      </c>
      <c r="AB72" s="240">
        <v>4.0609999999999999</v>
      </c>
      <c r="AC72" s="239">
        <f t="shared" si="0"/>
        <v>6.0715817521372601</v>
      </c>
      <c r="AD72" s="241" t="s">
        <v>73</v>
      </c>
      <c r="AE72" s="341" t="s">
        <v>73</v>
      </c>
      <c r="AF72" s="335" t="s">
        <v>73</v>
      </c>
      <c r="AG72" s="485" t="s">
        <v>73</v>
      </c>
      <c r="AH72" s="241">
        <v>2104.1894562665111</v>
      </c>
      <c r="AI72" s="242">
        <v>8.0828699839453559</v>
      </c>
      <c r="AJ72" s="243">
        <v>7.9834650873823048</v>
      </c>
      <c r="AK72" s="244">
        <v>436.82595163147988</v>
      </c>
      <c r="AL72" s="244">
        <v>1612.6756596708551</v>
      </c>
      <c r="AM72" s="244">
        <v>198.09955017613618</v>
      </c>
      <c r="AN72" s="244">
        <v>10.73272277126911</v>
      </c>
      <c r="AO72" s="244">
        <v>4.9685732634726341</v>
      </c>
      <c r="AP72" s="244">
        <v>3.3230216562593098</v>
      </c>
      <c r="AQ72" s="245">
        <f t="shared" si="49"/>
        <v>1821.5079326182606</v>
      </c>
      <c r="AR72" s="243">
        <v>0.124</v>
      </c>
      <c r="AS72" s="242">
        <v>5.0250000000000004</v>
      </c>
      <c r="AT72" s="242">
        <v>8.3000000000000004E-2</v>
      </c>
      <c r="AU72" s="242">
        <v>3.883</v>
      </c>
      <c r="AV72" s="247">
        <v>2.0579999999999998</v>
      </c>
      <c r="AW72" s="242" t="s">
        <v>73</v>
      </c>
      <c r="AX72" s="242" t="s">
        <v>73</v>
      </c>
      <c r="AY72" s="248" t="s">
        <v>73</v>
      </c>
      <c r="AZ72" s="230" t="s">
        <v>73</v>
      </c>
      <c r="BA72" s="230" t="s">
        <v>73</v>
      </c>
      <c r="BB72" s="230" t="s">
        <v>73</v>
      </c>
      <c r="BC72" s="230" t="s">
        <v>73</v>
      </c>
      <c r="BD72" s="230" t="s">
        <v>73</v>
      </c>
      <c r="BE72" s="230" t="s">
        <v>73</v>
      </c>
      <c r="BF72" s="230" t="s">
        <v>73</v>
      </c>
      <c r="BG72" s="230" t="s">
        <v>73</v>
      </c>
      <c r="BH72" s="248" t="s">
        <v>73</v>
      </c>
      <c r="BI72" s="230" t="s">
        <v>73</v>
      </c>
      <c r="BJ72" s="249" t="s">
        <v>73</v>
      </c>
      <c r="BK72" s="256" t="s">
        <v>73</v>
      </c>
      <c r="BL72" s="256" t="s">
        <v>73</v>
      </c>
      <c r="BM72" s="257" t="s">
        <v>73</v>
      </c>
      <c r="BN72" s="257" t="s">
        <v>73</v>
      </c>
      <c r="BO72" s="257" t="s">
        <v>73</v>
      </c>
      <c r="BP72" s="257" t="s">
        <v>73</v>
      </c>
      <c r="BQ72" s="256" t="s">
        <v>73</v>
      </c>
      <c r="BR72" s="257" t="s">
        <v>73</v>
      </c>
      <c r="BS72" s="257" t="s">
        <v>73</v>
      </c>
      <c r="BT72" s="257" t="s">
        <v>73</v>
      </c>
      <c r="BU72" s="258" t="s">
        <v>73</v>
      </c>
    </row>
    <row r="73" spans="1:73" ht="14.25" customHeight="1" x14ac:dyDescent="0.45">
      <c r="A73" s="224">
        <v>2023</v>
      </c>
      <c r="B73" s="183">
        <v>5</v>
      </c>
      <c r="C73" s="183">
        <v>23</v>
      </c>
      <c r="D73" s="225">
        <v>0.46527777777777773</v>
      </c>
      <c r="E73" s="226">
        <v>27</v>
      </c>
      <c r="F73" s="227">
        <v>13.183680000000001</v>
      </c>
      <c r="G73" s="228">
        <v>100.39886</v>
      </c>
      <c r="H73" s="229">
        <v>15.5</v>
      </c>
      <c r="I73" s="183">
        <v>3</v>
      </c>
      <c r="J73" s="230" t="s">
        <v>72</v>
      </c>
      <c r="K73" s="231">
        <v>1</v>
      </c>
      <c r="L73" s="232">
        <v>5</v>
      </c>
      <c r="M73" s="233">
        <v>95</v>
      </c>
      <c r="N73" s="234" t="s">
        <v>93</v>
      </c>
      <c r="O73" s="234">
        <v>34</v>
      </c>
      <c r="P73" s="233">
        <v>1009</v>
      </c>
      <c r="Q73" s="233" t="s">
        <v>91</v>
      </c>
      <c r="R73" s="233" t="s">
        <v>73</v>
      </c>
      <c r="S73" s="236" t="s">
        <v>94</v>
      </c>
      <c r="T73" s="237">
        <v>2.5</v>
      </c>
      <c r="U73" s="238">
        <v>32.1</v>
      </c>
      <c r="V73" s="335" t="s">
        <v>73</v>
      </c>
      <c r="W73" s="343">
        <v>8.0299999999999994</v>
      </c>
      <c r="X73" s="485" t="s">
        <v>73</v>
      </c>
      <c r="Y73" s="335">
        <v>31.1</v>
      </c>
      <c r="Z73" s="239" t="s">
        <v>73</v>
      </c>
      <c r="AA73" s="238" t="s">
        <v>73</v>
      </c>
      <c r="AB73" s="240">
        <v>4.5119999999999996</v>
      </c>
      <c r="AC73" s="239">
        <f t="shared" si="0"/>
        <v>6.5851750924931878</v>
      </c>
      <c r="AD73" s="241" t="s">
        <v>73</v>
      </c>
      <c r="AE73" s="341" t="s">
        <v>73</v>
      </c>
      <c r="AF73" s="335" t="s">
        <v>73</v>
      </c>
      <c r="AG73" s="485" t="s">
        <v>73</v>
      </c>
      <c r="AH73" s="241" t="s">
        <v>73</v>
      </c>
      <c r="AI73" s="242" t="s">
        <v>73</v>
      </c>
      <c r="AJ73" s="243" t="s">
        <v>73</v>
      </c>
      <c r="AK73" s="244" t="s">
        <v>73</v>
      </c>
      <c r="AL73" s="244" t="s">
        <v>73</v>
      </c>
      <c r="AM73" s="244" t="s">
        <v>73</v>
      </c>
      <c r="AN73" s="244" t="s">
        <v>73</v>
      </c>
      <c r="AO73" s="244" t="s">
        <v>73</v>
      </c>
      <c r="AP73" s="244" t="s">
        <v>73</v>
      </c>
      <c r="AQ73" s="245" t="s">
        <v>73</v>
      </c>
      <c r="AR73" s="243" t="s">
        <v>73</v>
      </c>
      <c r="AS73" s="242" t="s">
        <v>73</v>
      </c>
      <c r="AT73" s="242" t="s">
        <v>73</v>
      </c>
      <c r="AU73" s="242" t="s">
        <v>73</v>
      </c>
      <c r="AV73" s="247" t="s">
        <v>73</v>
      </c>
      <c r="AW73" s="242" t="s">
        <v>73</v>
      </c>
      <c r="AX73" s="242" t="s">
        <v>73</v>
      </c>
      <c r="AY73" s="248" t="s">
        <v>73</v>
      </c>
      <c r="AZ73" s="230" t="s">
        <v>73</v>
      </c>
      <c r="BA73" s="230" t="s">
        <v>73</v>
      </c>
      <c r="BB73" s="230" t="s">
        <v>73</v>
      </c>
      <c r="BC73" s="230" t="s">
        <v>73</v>
      </c>
      <c r="BD73" s="230" t="s">
        <v>73</v>
      </c>
      <c r="BE73" s="230" t="s">
        <v>73</v>
      </c>
      <c r="BF73" s="230" t="s">
        <v>73</v>
      </c>
      <c r="BG73" s="230" t="s">
        <v>73</v>
      </c>
      <c r="BH73" s="248" t="s">
        <v>73</v>
      </c>
      <c r="BI73" s="230" t="s">
        <v>73</v>
      </c>
      <c r="BJ73" s="249" t="s">
        <v>73</v>
      </c>
      <c r="BK73" s="259" t="s">
        <v>73</v>
      </c>
      <c r="BL73" s="259" t="s">
        <v>73</v>
      </c>
      <c r="BM73" s="260" t="s">
        <v>73</v>
      </c>
      <c r="BN73" s="260" t="s">
        <v>73</v>
      </c>
      <c r="BO73" s="260" t="s">
        <v>73</v>
      </c>
      <c r="BP73" s="260" t="s">
        <v>73</v>
      </c>
      <c r="BQ73" s="259" t="s">
        <v>73</v>
      </c>
      <c r="BR73" s="260" t="s">
        <v>73</v>
      </c>
      <c r="BS73" s="260" t="s">
        <v>73</v>
      </c>
      <c r="BT73" s="260" t="s">
        <v>73</v>
      </c>
      <c r="BU73" s="261" t="s">
        <v>73</v>
      </c>
    </row>
    <row r="74" spans="1:73" ht="14.25" customHeight="1" x14ac:dyDescent="0.45">
      <c r="A74" s="224">
        <f t="shared" ref="A74:C75" si="52">A73</f>
        <v>2023</v>
      </c>
      <c r="B74" s="183">
        <f t="shared" si="52"/>
        <v>5</v>
      </c>
      <c r="C74" s="183">
        <f t="shared" si="52"/>
        <v>23</v>
      </c>
      <c r="D74" s="225">
        <v>0.46527777777777773</v>
      </c>
      <c r="E74" s="226">
        <v>27</v>
      </c>
      <c r="F74" s="227">
        <v>13.183680000000001</v>
      </c>
      <c r="G74" s="228">
        <v>100.39886</v>
      </c>
      <c r="H74" s="229">
        <v>15.5</v>
      </c>
      <c r="I74" s="183">
        <v>3</v>
      </c>
      <c r="J74" s="230" t="s">
        <v>75</v>
      </c>
      <c r="K74" s="231">
        <v>7.5</v>
      </c>
      <c r="L74" s="232">
        <v>5</v>
      </c>
      <c r="M74" s="233">
        <v>95</v>
      </c>
      <c r="N74" s="234" t="s">
        <v>93</v>
      </c>
      <c r="O74" s="234">
        <v>34</v>
      </c>
      <c r="P74" s="233">
        <v>1009</v>
      </c>
      <c r="Q74" s="233" t="s">
        <v>91</v>
      </c>
      <c r="R74" s="233" t="s">
        <v>73</v>
      </c>
      <c r="S74" s="236" t="s">
        <v>94</v>
      </c>
      <c r="T74" s="237">
        <f t="shared" ref="T74:T75" si="53">T73</f>
        <v>2.5</v>
      </c>
      <c r="U74" s="238">
        <v>31.7</v>
      </c>
      <c r="V74" s="335" t="s">
        <v>73</v>
      </c>
      <c r="W74" s="343">
        <v>8.0299999999999994</v>
      </c>
      <c r="X74" s="485" t="s">
        <v>73</v>
      </c>
      <c r="Y74" s="335">
        <v>31.3</v>
      </c>
      <c r="Z74" s="239" t="s">
        <v>73</v>
      </c>
      <c r="AA74" s="238" t="s">
        <v>73</v>
      </c>
      <c r="AB74" s="240">
        <v>4.2190000000000003</v>
      </c>
      <c r="AC74" s="239">
        <f t="shared" si="0"/>
        <v>6.2515102394459889</v>
      </c>
      <c r="AD74" s="241" t="s">
        <v>73</v>
      </c>
      <c r="AE74" s="341" t="s">
        <v>73</v>
      </c>
      <c r="AF74" s="335" t="s">
        <v>73</v>
      </c>
      <c r="AG74" s="485" t="s">
        <v>73</v>
      </c>
      <c r="AH74" s="241" t="s">
        <v>73</v>
      </c>
      <c r="AI74" s="242" t="s">
        <v>73</v>
      </c>
      <c r="AJ74" s="243" t="s">
        <v>73</v>
      </c>
      <c r="AK74" s="244" t="s">
        <v>73</v>
      </c>
      <c r="AL74" s="244" t="s">
        <v>73</v>
      </c>
      <c r="AM74" s="244" t="s">
        <v>73</v>
      </c>
      <c r="AN74" s="244" t="s">
        <v>73</v>
      </c>
      <c r="AO74" s="244" t="s">
        <v>73</v>
      </c>
      <c r="AP74" s="244" t="s">
        <v>73</v>
      </c>
      <c r="AQ74" s="245" t="s">
        <v>73</v>
      </c>
      <c r="AR74" s="243" t="s">
        <v>73</v>
      </c>
      <c r="AS74" s="242" t="s">
        <v>73</v>
      </c>
      <c r="AT74" s="242" t="s">
        <v>73</v>
      </c>
      <c r="AU74" s="242" t="s">
        <v>73</v>
      </c>
      <c r="AV74" s="247" t="s">
        <v>73</v>
      </c>
      <c r="AW74" s="242" t="s">
        <v>73</v>
      </c>
      <c r="AX74" s="242" t="s">
        <v>73</v>
      </c>
      <c r="AY74" s="248" t="s">
        <v>73</v>
      </c>
      <c r="AZ74" s="230" t="s">
        <v>73</v>
      </c>
      <c r="BA74" s="230" t="s">
        <v>73</v>
      </c>
      <c r="BB74" s="230" t="s">
        <v>73</v>
      </c>
      <c r="BC74" s="230" t="s">
        <v>73</v>
      </c>
      <c r="BD74" s="230" t="s">
        <v>73</v>
      </c>
      <c r="BE74" s="230" t="s">
        <v>73</v>
      </c>
      <c r="BF74" s="230" t="s">
        <v>73</v>
      </c>
      <c r="BG74" s="230" t="s">
        <v>73</v>
      </c>
      <c r="BH74" s="248" t="s">
        <v>73</v>
      </c>
      <c r="BI74" s="230" t="s">
        <v>73</v>
      </c>
      <c r="BJ74" s="249" t="s">
        <v>73</v>
      </c>
      <c r="BK74" s="259" t="s">
        <v>73</v>
      </c>
      <c r="BL74" s="259" t="s">
        <v>73</v>
      </c>
      <c r="BM74" s="260" t="s">
        <v>73</v>
      </c>
      <c r="BN74" s="260" t="s">
        <v>73</v>
      </c>
      <c r="BO74" s="260" t="s">
        <v>73</v>
      </c>
      <c r="BP74" s="260" t="s">
        <v>73</v>
      </c>
      <c r="BQ74" s="259" t="s">
        <v>73</v>
      </c>
      <c r="BR74" s="260" t="s">
        <v>73</v>
      </c>
      <c r="BS74" s="260" t="s">
        <v>73</v>
      </c>
      <c r="BT74" s="260" t="s">
        <v>73</v>
      </c>
      <c r="BU74" s="261" t="s">
        <v>73</v>
      </c>
    </row>
    <row r="75" spans="1:73" ht="14.25" customHeight="1" x14ac:dyDescent="0.45">
      <c r="A75" s="224">
        <f t="shared" si="52"/>
        <v>2023</v>
      </c>
      <c r="B75" s="183">
        <f t="shared" si="52"/>
        <v>5</v>
      </c>
      <c r="C75" s="183">
        <f t="shared" si="52"/>
        <v>23</v>
      </c>
      <c r="D75" s="225">
        <v>0.46527777777777773</v>
      </c>
      <c r="E75" s="226">
        <v>27</v>
      </c>
      <c r="F75" s="227">
        <v>13.183680000000001</v>
      </c>
      <c r="G75" s="228">
        <v>100.39886</v>
      </c>
      <c r="H75" s="229">
        <v>15.5</v>
      </c>
      <c r="I75" s="183">
        <v>3</v>
      </c>
      <c r="J75" s="230" t="s">
        <v>74</v>
      </c>
      <c r="K75" s="231">
        <v>14.5</v>
      </c>
      <c r="L75" s="232">
        <v>5</v>
      </c>
      <c r="M75" s="233">
        <v>95</v>
      </c>
      <c r="N75" s="234" t="s">
        <v>93</v>
      </c>
      <c r="O75" s="234">
        <v>34</v>
      </c>
      <c r="P75" s="233">
        <v>1009</v>
      </c>
      <c r="Q75" s="233" t="s">
        <v>91</v>
      </c>
      <c r="R75" s="233" t="s">
        <v>73</v>
      </c>
      <c r="S75" s="236" t="s">
        <v>94</v>
      </c>
      <c r="T75" s="237">
        <f t="shared" si="53"/>
        <v>2.5</v>
      </c>
      <c r="U75" s="238">
        <v>31.4</v>
      </c>
      <c r="V75" s="335" t="s">
        <v>73</v>
      </c>
      <c r="W75" s="343">
        <v>8.0299999999999994</v>
      </c>
      <c r="X75" s="485" t="s">
        <v>73</v>
      </c>
      <c r="Y75" s="335">
        <v>31.4</v>
      </c>
      <c r="Z75" s="239" t="s">
        <v>73</v>
      </c>
      <c r="AA75" s="238" t="s">
        <v>73</v>
      </c>
      <c r="AB75" s="240">
        <v>4.16</v>
      </c>
      <c r="AC75" s="239">
        <f t="shared" si="0"/>
        <v>6.1843217536788053</v>
      </c>
      <c r="AD75" s="241" t="s">
        <v>73</v>
      </c>
      <c r="AE75" s="341" t="s">
        <v>73</v>
      </c>
      <c r="AF75" s="335" t="s">
        <v>73</v>
      </c>
      <c r="AG75" s="485" t="s">
        <v>73</v>
      </c>
      <c r="AH75" s="241" t="s">
        <v>73</v>
      </c>
      <c r="AI75" s="242" t="s">
        <v>73</v>
      </c>
      <c r="AJ75" s="243" t="s">
        <v>73</v>
      </c>
      <c r="AK75" s="244" t="s">
        <v>73</v>
      </c>
      <c r="AL75" s="244" t="s">
        <v>73</v>
      </c>
      <c r="AM75" s="244" t="s">
        <v>73</v>
      </c>
      <c r="AN75" s="244" t="s">
        <v>73</v>
      </c>
      <c r="AO75" s="244" t="s">
        <v>73</v>
      </c>
      <c r="AP75" s="244" t="s">
        <v>73</v>
      </c>
      <c r="AQ75" s="245" t="s">
        <v>73</v>
      </c>
      <c r="AR75" s="243" t="s">
        <v>73</v>
      </c>
      <c r="AS75" s="242" t="s">
        <v>73</v>
      </c>
      <c r="AT75" s="242" t="s">
        <v>73</v>
      </c>
      <c r="AU75" s="242" t="s">
        <v>73</v>
      </c>
      <c r="AV75" s="247" t="s">
        <v>73</v>
      </c>
      <c r="AW75" s="242" t="s">
        <v>73</v>
      </c>
      <c r="AX75" s="242" t="s">
        <v>73</v>
      </c>
      <c r="AY75" s="248" t="s">
        <v>73</v>
      </c>
      <c r="AZ75" s="230" t="s">
        <v>73</v>
      </c>
      <c r="BA75" s="230" t="s">
        <v>73</v>
      </c>
      <c r="BB75" s="230" t="s">
        <v>73</v>
      </c>
      <c r="BC75" s="230" t="s">
        <v>73</v>
      </c>
      <c r="BD75" s="230" t="s">
        <v>73</v>
      </c>
      <c r="BE75" s="230" t="s">
        <v>73</v>
      </c>
      <c r="BF75" s="230" t="s">
        <v>73</v>
      </c>
      <c r="BG75" s="230" t="s">
        <v>73</v>
      </c>
      <c r="BH75" s="248" t="s">
        <v>73</v>
      </c>
      <c r="BI75" s="230" t="s">
        <v>73</v>
      </c>
      <c r="BJ75" s="249" t="s">
        <v>73</v>
      </c>
      <c r="BK75" s="259" t="s">
        <v>73</v>
      </c>
      <c r="BL75" s="259" t="s">
        <v>73</v>
      </c>
      <c r="BM75" s="260" t="s">
        <v>73</v>
      </c>
      <c r="BN75" s="260" t="s">
        <v>73</v>
      </c>
      <c r="BO75" s="260" t="s">
        <v>73</v>
      </c>
      <c r="BP75" s="260" t="s">
        <v>73</v>
      </c>
      <c r="BQ75" s="259" t="s">
        <v>73</v>
      </c>
      <c r="BR75" s="260" t="s">
        <v>73</v>
      </c>
      <c r="BS75" s="260" t="s">
        <v>73</v>
      </c>
      <c r="BT75" s="260" t="s">
        <v>73</v>
      </c>
      <c r="BU75" s="261" t="s">
        <v>73</v>
      </c>
    </row>
    <row r="76" spans="1:73" ht="14.25" customHeight="1" x14ac:dyDescent="0.45">
      <c r="A76" s="224">
        <v>2023</v>
      </c>
      <c r="B76" s="183">
        <v>5</v>
      </c>
      <c r="C76" s="183">
        <v>23</v>
      </c>
      <c r="D76" s="225">
        <v>0.48749999999999999</v>
      </c>
      <c r="E76" s="226">
        <v>28</v>
      </c>
      <c r="F76" s="227">
        <v>13.132989999999999</v>
      </c>
      <c r="G76" s="228">
        <v>100.39847</v>
      </c>
      <c r="H76" s="229">
        <v>17</v>
      </c>
      <c r="I76" s="183">
        <v>3</v>
      </c>
      <c r="J76" s="230" t="s">
        <v>72</v>
      </c>
      <c r="K76" s="231">
        <v>1</v>
      </c>
      <c r="L76" s="232">
        <v>5</v>
      </c>
      <c r="M76" s="233">
        <v>95</v>
      </c>
      <c r="N76" s="234" t="s">
        <v>93</v>
      </c>
      <c r="O76" s="234">
        <v>34</v>
      </c>
      <c r="P76" s="233">
        <v>1008</v>
      </c>
      <c r="Q76" s="233" t="s">
        <v>91</v>
      </c>
      <c r="R76" s="233" t="s">
        <v>73</v>
      </c>
      <c r="S76" s="236" t="s">
        <v>94</v>
      </c>
      <c r="T76" s="237">
        <v>2.6</v>
      </c>
      <c r="U76" s="238">
        <v>31.7</v>
      </c>
      <c r="V76" s="335">
        <v>31.956</v>
      </c>
      <c r="W76" s="343">
        <v>8.0500000000000007</v>
      </c>
      <c r="X76" s="485" t="s">
        <v>73</v>
      </c>
      <c r="Y76" s="335">
        <v>31.1</v>
      </c>
      <c r="Z76" s="239">
        <v>31.72</v>
      </c>
      <c r="AA76" s="238">
        <v>6.5750000000000002</v>
      </c>
      <c r="AB76" s="240">
        <v>4.556</v>
      </c>
      <c r="AC76" s="239">
        <f t="shared" si="0"/>
        <v>6.635281759844986</v>
      </c>
      <c r="AD76" s="241" t="s">
        <v>73</v>
      </c>
      <c r="AE76" s="341" t="s">
        <v>73</v>
      </c>
      <c r="AF76" s="335" t="s">
        <v>73</v>
      </c>
      <c r="AG76" s="485" t="s">
        <v>73</v>
      </c>
      <c r="AH76" s="241">
        <v>2117.0963827082878</v>
      </c>
      <c r="AI76" s="242">
        <v>8.1114023444465317</v>
      </c>
      <c r="AJ76" s="243">
        <v>8.0070934960694284</v>
      </c>
      <c r="AK76" s="244">
        <v>411.55943534166425</v>
      </c>
      <c r="AL76" s="244">
        <v>1599.0381831919203</v>
      </c>
      <c r="AM76" s="244">
        <v>209.09448345009591</v>
      </c>
      <c r="AN76" s="244">
        <v>10.043692296200996</v>
      </c>
      <c r="AO76" s="244">
        <v>5.2629673930880889</v>
      </c>
      <c r="AP76" s="244">
        <v>3.5223053897573702</v>
      </c>
      <c r="AQ76" s="245">
        <f t="shared" ref="AQ76:AQ87" si="54">SUM(AL76:AN76)</f>
        <v>1818.1763589382172</v>
      </c>
      <c r="AR76" s="243">
        <v>0.124</v>
      </c>
      <c r="AS76" s="242">
        <v>0.95499999999999996</v>
      </c>
      <c r="AT76" s="242">
        <v>0</v>
      </c>
      <c r="AU76" s="242">
        <v>2.427</v>
      </c>
      <c r="AV76" s="247">
        <v>1.8280000000000001</v>
      </c>
      <c r="AW76" s="242" t="s">
        <v>73</v>
      </c>
      <c r="AX76" s="242" t="s">
        <v>73</v>
      </c>
      <c r="AY76" s="248" t="s">
        <v>73</v>
      </c>
      <c r="AZ76" s="230" t="s">
        <v>73</v>
      </c>
      <c r="BA76" s="230" t="s">
        <v>73</v>
      </c>
      <c r="BB76" s="230" t="s">
        <v>73</v>
      </c>
      <c r="BC76" s="230" t="s">
        <v>73</v>
      </c>
      <c r="BD76" s="230" t="s">
        <v>73</v>
      </c>
      <c r="BE76" s="230" t="s">
        <v>73</v>
      </c>
      <c r="BF76" s="230" t="s">
        <v>73</v>
      </c>
      <c r="BG76" s="230" t="s">
        <v>73</v>
      </c>
      <c r="BH76" s="248" t="s">
        <v>73</v>
      </c>
      <c r="BI76" s="230" t="s">
        <v>73</v>
      </c>
      <c r="BJ76" s="249" t="s">
        <v>73</v>
      </c>
      <c r="BK76" s="259" t="s">
        <v>73</v>
      </c>
      <c r="BL76" s="259" t="s">
        <v>73</v>
      </c>
      <c r="BM76" s="260" t="s">
        <v>73</v>
      </c>
      <c r="BN76" s="260" t="s">
        <v>73</v>
      </c>
      <c r="BO76" s="260" t="s">
        <v>73</v>
      </c>
      <c r="BP76" s="260" t="s">
        <v>73</v>
      </c>
      <c r="BQ76" s="259" t="s">
        <v>73</v>
      </c>
      <c r="BR76" s="260" t="s">
        <v>73</v>
      </c>
      <c r="BS76" s="260" t="s">
        <v>73</v>
      </c>
      <c r="BT76" s="260" t="s">
        <v>73</v>
      </c>
      <c r="BU76" s="261" t="s">
        <v>73</v>
      </c>
    </row>
    <row r="77" spans="1:73" ht="14.25" customHeight="1" x14ac:dyDescent="0.45">
      <c r="A77" s="224">
        <f t="shared" ref="A77:C78" si="55">A76</f>
        <v>2023</v>
      </c>
      <c r="B77" s="183">
        <f t="shared" si="55"/>
        <v>5</v>
      </c>
      <c r="C77" s="183">
        <f t="shared" si="55"/>
        <v>23</v>
      </c>
      <c r="D77" s="225">
        <v>0.48749999999999999</v>
      </c>
      <c r="E77" s="226">
        <v>28</v>
      </c>
      <c r="F77" s="227">
        <v>13.132989999999999</v>
      </c>
      <c r="G77" s="228">
        <v>100.39847</v>
      </c>
      <c r="H77" s="229">
        <v>17</v>
      </c>
      <c r="I77" s="183">
        <v>3</v>
      </c>
      <c r="J77" s="230" t="s">
        <v>75</v>
      </c>
      <c r="K77" s="231">
        <v>8.5</v>
      </c>
      <c r="L77" s="232">
        <v>5</v>
      </c>
      <c r="M77" s="233">
        <v>95</v>
      </c>
      <c r="N77" s="234" t="s">
        <v>93</v>
      </c>
      <c r="O77" s="234">
        <v>34</v>
      </c>
      <c r="P77" s="233">
        <v>1008</v>
      </c>
      <c r="Q77" s="233" t="s">
        <v>91</v>
      </c>
      <c r="R77" s="233" t="s">
        <v>73</v>
      </c>
      <c r="S77" s="236" t="s">
        <v>94</v>
      </c>
      <c r="T77" s="237">
        <f t="shared" ref="T77:T78" si="56">T76</f>
        <v>2.6</v>
      </c>
      <c r="U77" s="238">
        <v>31.4</v>
      </c>
      <c r="V77" s="335">
        <v>31.474</v>
      </c>
      <c r="W77" s="343">
        <v>8.0500000000000007</v>
      </c>
      <c r="X77" s="485" t="s">
        <v>73</v>
      </c>
      <c r="Y77" s="335">
        <v>31.1</v>
      </c>
      <c r="Z77" s="239">
        <v>31.765999999999998</v>
      </c>
      <c r="AA77" s="238">
        <v>6.3550000000000004</v>
      </c>
      <c r="AB77" s="240">
        <v>4.4160000000000004</v>
      </c>
      <c r="AC77" s="239">
        <f t="shared" si="0"/>
        <v>6.4758514546347206</v>
      </c>
      <c r="AD77" s="241" t="s">
        <v>73</v>
      </c>
      <c r="AE77" s="341" t="s">
        <v>73</v>
      </c>
      <c r="AF77" s="335" t="s">
        <v>73</v>
      </c>
      <c r="AG77" s="485" t="s">
        <v>73</v>
      </c>
      <c r="AH77" s="241">
        <v>2160.1531980880172</v>
      </c>
      <c r="AI77" s="242">
        <v>8.1012563856523432</v>
      </c>
      <c r="AJ77" s="243">
        <v>8.0039679650482221</v>
      </c>
      <c r="AK77" s="244">
        <v>424.22772298331631</v>
      </c>
      <c r="AL77" s="244">
        <v>1642.0914317327329</v>
      </c>
      <c r="AM77" s="244">
        <v>209.8947208839196</v>
      </c>
      <c r="AN77" s="244">
        <v>10.462371135738822</v>
      </c>
      <c r="AO77" s="244">
        <v>5.2680138947225581</v>
      </c>
      <c r="AP77" s="244">
        <v>3.5205664628441875</v>
      </c>
      <c r="AQ77" s="245">
        <f t="shared" si="54"/>
        <v>1862.4485237523911</v>
      </c>
      <c r="AR77" s="243">
        <v>0.124</v>
      </c>
      <c r="AS77" s="242">
        <v>1.0049999999999999</v>
      </c>
      <c r="AT77" s="242">
        <v>0</v>
      </c>
      <c r="AU77" s="242">
        <v>3.883</v>
      </c>
      <c r="AV77" s="247">
        <v>2.1360000000000001</v>
      </c>
      <c r="AW77" s="242" t="s">
        <v>73</v>
      </c>
      <c r="AX77" s="242" t="s">
        <v>73</v>
      </c>
      <c r="AY77" s="248" t="s">
        <v>73</v>
      </c>
      <c r="AZ77" s="230" t="s">
        <v>73</v>
      </c>
      <c r="BA77" s="230" t="s">
        <v>73</v>
      </c>
      <c r="BB77" s="230" t="s">
        <v>73</v>
      </c>
      <c r="BC77" s="230" t="s">
        <v>73</v>
      </c>
      <c r="BD77" s="230" t="s">
        <v>73</v>
      </c>
      <c r="BE77" s="230" t="s">
        <v>73</v>
      </c>
      <c r="BF77" s="230" t="s">
        <v>73</v>
      </c>
      <c r="BG77" s="230" t="s">
        <v>73</v>
      </c>
      <c r="BH77" s="248" t="s">
        <v>73</v>
      </c>
      <c r="BI77" s="230" t="s">
        <v>73</v>
      </c>
      <c r="BJ77" s="249" t="s">
        <v>73</v>
      </c>
      <c r="BK77" s="259" t="s">
        <v>73</v>
      </c>
      <c r="BL77" s="259" t="s">
        <v>73</v>
      </c>
      <c r="BM77" s="260" t="s">
        <v>73</v>
      </c>
      <c r="BN77" s="260" t="s">
        <v>73</v>
      </c>
      <c r="BO77" s="260" t="s">
        <v>73</v>
      </c>
      <c r="BP77" s="260" t="s">
        <v>73</v>
      </c>
      <c r="BQ77" s="259" t="s">
        <v>73</v>
      </c>
      <c r="BR77" s="260" t="s">
        <v>73</v>
      </c>
      <c r="BS77" s="260" t="s">
        <v>73</v>
      </c>
      <c r="BT77" s="260" t="s">
        <v>73</v>
      </c>
      <c r="BU77" s="261" t="s">
        <v>73</v>
      </c>
    </row>
    <row r="78" spans="1:73" ht="14.25" customHeight="1" x14ac:dyDescent="0.45">
      <c r="A78" s="224">
        <f t="shared" si="55"/>
        <v>2023</v>
      </c>
      <c r="B78" s="183">
        <f t="shared" si="55"/>
        <v>5</v>
      </c>
      <c r="C78" s="183">
        <f t="shared" si="55"/>
        <v>23</v>
      </c>
      <c r="D78" s="225">
        <v>0.48749999999999999</v>
      </c>
      <c r="E78" s="226">
        <v>28</v>
      </c>
      <c r="F78" s="227">
        <v>13.132989999999999</v>
      </c>
      <c r="G78" s="228">
        <v>100.39847</v>
      </c>
      <c r="H78" s="229">
        <v>17</v>
      </c>
      <c r="I78" s="183">
        <v>3</v>
      </c>
      <c r="J78" s="230" t="s">
        <v>74</v>
      </c>
      <c r="K78" s="231">
        <v>16</v>
      </c>
      <c r="L78" s="232">
        <v>5</v>
      </c>
      <c r="M78" s="233">
        <v>95</v>
      </c>
      <c r="N78" s="234" t="s">
        <v>93</v>
      </c>
      <c r="O78" s="234">
        <v>34</v>
      </c>
      <c r="P78" s="233">
        <v>1008</v>
      </c>
      <c r="Q78" s="233" t="s">
        <v>91</v>
      </c>
      <c r="R78" s="233" t="s">
        <v>73</v>
      </c>
      <c r="S78" s="236" t="s">
        <v>94</v>
      </c>
      <c r="T78" s="237">
        <f t="shared" si="56"/>
        <v>2.6</v>
      </c>
      <c r="U78" s="238">
        <v>31.3</v>
      </c>
      <c r="V78" s="335">
        <v>31.454000000000001</v>
      </c>
      <c r="W78" s="343">
        <v>8.0299999999999994</v>
      </c>
      <c r="X78" s="485" t="s">
        <v>73</v>
      </c>
      <c r="Y78" s="335">
        <v>31.2</v>
      </c>
      <c r="Z78" s="239">
        <v>31.818999999999999</v>
      </c>
      <c r="AA78" s="238">
        <v>6.2149999999999999</v>
      </c>
      <c r="AB78" s="240">
        <v>4.3310000000000004</v>
      </c>
      <c r="AC78" s="239">
        <f t="shared" si="0"/>
        <v>6.379054483614202</v>
      </c>
      <c r="AD78" s="241" t="s">
        <v>73</v>
      </c>
      <c r="AE78" s="341" t="s">
        <v>73</v>
      </c>
      <c r="AF78" s="335" t="s">
        <v>73</v>
      </c>
      <c r="AG78" s="485" t="s">
        <v>73</v>
      </c>
      <c r="AH78" s="241">
        <v>2126.9719330583048</v>
      </c>
      <c r="AI78" s="242">
        <v>8.0965462652550446</v>
      </c>
      <c r="AJ78" s="243">
        <v>7.9993859313022897</v>
      </c>
      <c r="AK78" s="244">
        <v>422.34257033818619</v>
      </c>
      <c r="AL78" s="244">
        <v>1619.2576005386977</v>
      </c>
      <c r="AM78" s="244">
        <v>205.024789435483</v>
      </c>
      <c r="AN78" s="244">
        <v>10.417843328829708</v>
      </c>
      <c r="AO78" s="244">
        <v>5.1381347907703256</v>
      </c>
      <c r="AP78" s="244">
        <v>3.4343359322908626</v>
      </c>
      <c r="AQ78" s="245">
        <f t="shared" si="54"/>
        <v>1834.7002333030105</v>
      </c>
      <c r="AR78" s="243">
        <v>0.124</v>
      </c>
      <c r="AS78" s="242">
        <v>1.3069999999999999</v>
      </c>
      <c r="AT78" s="242">
        <v>0</v>
      </c>
      <c r="AU78" s="242">
        <v>3.883</v>
      </c>
      <c r="AV78" s="247">
        <v>2.5150000000000001</v>
      </c>
      <c r="AW78" s="242" t="s">
        <v>73</v>
      </c>
      <c r="AX78" s="242" t="s">
        <v>73</v>
      </c>
      <c r="AY78" s="248" t="s">
        <v>73</v>
      </c>
      <c r="AZ78" s="230" t="s">
        <v>73</v>
      </c>
      <c r="BA78" s="230" t="s">
        <v>73</v>
      </c>
      <c r="BB78" s="230" t="s">
        <v>73</v>
      </c>
      <c r="BC78" s="230" t="s">
        <v>73</v>
      </c>
      <c r="BD78" s="230" t="s">
        <v>73</v>
      </c>
      <c r="BE78" s="230" t="s">
        <v>73</v>
      </c>
      <c r="BF78" s="230" t="s">
        <v>73</v>
      </c>
      <c r="BG78" s="230" t="s">
        <v>73</v>
      </c>
      <c r="BH78" s="248" t="s">
        <v>73</v>
      </c>
      <c r="BI78" s="230" t="s">
        <v>73</v>
      </c>
      <c r="BJ78" s="249" t="s">
        <v>73</v>
      </c>
      <c r="BK78" s="259" t="s">
        <v>73</v>
      </c>
      <c r="BL78" s="259" t="s">
        <v>73</v>
      </c>
      <c r="BM78" s="260" t="s">
        <v>73</v>
      </c>
      <c r="BN78" s="260" t="s">
        <v>73</v>
      </c>
      <c r="BO78" s="260" t="s">
        <v>73</v>
      </c>
      <c r="BP78" s="260" t="s">
        <v>73</v>
      </c>
      <c r="BQ78" s="259" t="s">
        <v>73</v>
      </c>
      <c r="BR78" s="260" t="s">
        <v>73</v>
      </c>
      <c r="BS78" s="260" t="s">
        <v>73</v>
      </c>
      <c r="BT78" s="260" t="s">
        <v>73</v>
      </c>
      <c r="BU78" s="261" t="s">
        <v>73</v>
      </c>
    </row>
    <row r="79" spans="1:73" ht="14.25" customHeight="1" x14ac:dyDescent="0.45">
      <c r="A79" s="224">
        <v>2023</v>
      </c>
      <c r="B79" s="183">
        <v>5</v>
      </c>
      <c r="C79" s="183">
        <v>23</v>
      </c>
      <c r="D79" s="225">
        <v>0.55694444444444446</v>
      </c>
      <c r="E79" s="226">
        <v>29</v>
      </c>
      <c r="F79" s="227">
        <v>13.036110000000001</v>
      </c>
      <c r="G79" s="228">
        <v>100.40026</v>
      </c>
      <c r="H79" s="229">
        <v>17.5</v>
      </c>
      <c r="I79" s="183">
        <v>3</v>
      </c>
      <c r="J79" s="230" t="s">
        <v>72</v>
      </c>
      <c r="K79" s="231">
        <v>1</v>
      </c>
      <c r="L79" s="232">
        <v>3</v>
      </c>
      <c r="M79" s="233">
        <v>70</v>
      </c>
      <c r="N79" s="234" t="s">
        <v>93</v>
      </c>
      <c r="O79" s="234">
        <v>34</v>
      </c>
      <c r="P79" s="233">
        <v>1008</v>
      </c>
      <c r="Q79" s="233" t="s">
        <v>91</v>
      </c>
      <c r="R79" s="233" t="s">
        <v>73</v>
      </c>
      <c r="S79" s="236" t="s">
        <v>94</v>
      </c>
      <c r="T79" s="237">
        <v>2.5</v>
      </c>
      <c r="U79" s="238">
        <v>31.4</v>
      </c>
      <c r="V79" s="335">
        <v>31.867999999999999</v>
      </c>
      <c r="W79" s="343">
        <v>8.07</v>
      </c>
      <c r="X79" s="485" t="s">
        <v>73</v>
      </c>
      <c r="Y79" s="335">
        <v>31.2</v>
      </c>
      <c r="Z79" s="239">
        <v>31.748999999999999</v>
      </c>
      <c r="AA79" s="238">
        <v>6.5549999999999997</v>
      </c>
      <c r="AB79" s="240">
        <v>4.7279999999999998</v>
      </c>
      <c r="AC79" s="239">
        <f t="shared" si="0"/>
        <v>6.8311532776747415</v>
      </c>
      <c r="AD79" s="241" t="s">
        <v>73</v>
      </c>
      <c r="AE79" s="341" t="s">
        <v>73</v>
      </c>
      <c r="AF79" s="335" t="s">
        <v>73</v>
      </c>
      <c r="AG79" s="485" t="s">
        <v>73</v>
      </c>
      <c r="AH79" s="241">
        <v>2151.1770539614063</v>
      </c>
      <c r="AI79" s="242">
        <v>8.121110478394165</v>
      </c>
      <c r="AJ79" s="243">
        <v>8.0179587676414954</v>
      </c>
      <c r="AK79" s="244">
        <v>405.62449636429091</v>
      </c>
      <c r="AL79" s="244">
        <v>1616.8951768988113</v>
      </c>
      <c r="AM79" s="244">
        <v>216.26210432149327</v>
      </c>
      <c r="AN79" s="244">
        <v>9.9168225970391006</v>
      </c>
      <c r="AO79" s="244">
        <v>5.4404454318730622</v>
      </c>
      <c r="AP79" s="244">
        <v>3.6402760870876771</v>
      </c>
      <c r="AQ79" s="245">
        <f t="shared" si="54"/>
        <v>1843.0741038173437</v>
      </c>
      <c r="AR79" s="243">
        <v>4.1000000000000002E-2</v>
      </c>
      <c r="AS79" s="242">
        <v>1.859</v>
      </c>
      <c r="AT79" s="242">
        <v>2.1000000000000001E-2</v>
      </c>
      <c r="AU79" s="242">
        <v>1.359</v>
      </c>
      <c r="AV79" s="247">
        <v>1.829</v>
      </c>
      <c r="AW79" s="242" t="s">
        <v>73</v>
      </c>
      <c r="AX79" s="242" t="s">
        <v>73</v>
      </c>
      <c r="AY79" s="232">
        <v>5.4399312122613086</v>
      </c>
      <c r="AZ79" s="234">
        <v>0.56628097121624643</v>
      </c>
      <c r="BA79" s="234">
        <v>14.393898564390973</v>
      </c>
      <c r="BB79" s="234">
        <v>2.0930170046224643</v>
      </c>
      <c r="BC79" s="234">
        <v>6.4542299547049833</v>
      </c>
      <c r="BD79" s="234">
        <v>1275.1758901758897</v>
      </c>
      <c r="BE79" s="234">
        <v>753.0642152944306</v>
      </c>
      <c r="BF79" s="234">
        <v>2.4608692789338775</v>
      </c>
      <c r="BG79" s="230">
        <v>2.0099999999999998</v>
      </c>
      <c r="BH79" s="241">
        <v>0.95550000000000002</v>
      </c>
      <c r="BI79" s="244">
        <v>23.558500000000006</v>
      </c>
      <c r="BJ79" s="246">
        <v>75.489999999999981</v>
      </c>
      <c r="BK79" s="259" t="s">
        <v>73</v>
      </c>
      <c r="BL79" s="259" t="s">
        <v>73</v>
      </c>
      <c r="BM79" s="260" t="s">
        <v>73</v>
      </c>
      <c r="BN79" s="260" t="s">
        <v>73</v>
      </c>
      <c r="BO79" s="260" t="s">
        <v>73</v>
      </c>
      <c r="BP79" s="260" t="s">
        <v>73</v>
      </c>
      <c r="BQ79" s="259" t="s">
        <v>73</v>
      </c>
      <c r="BR79" s="260" t="s">
        <v>73</v>
      </c>
      <c r="BS79" s="260" t="s">
        <v>73</v>
      </c>
      <c r="BT79" s="260" t="s">
        <v>73</v>
      </c>
      <c r="BU79" s="261" t="s">
        <v>73</v>
      </c>
    </row>
    <row r="80" spans="1:73" ht="14.25" customHeight="1" x14ac:dyDescent="0.45">
      <c r="A80" s="224">
        <f t="shared" ref="A80:C81" si="57">A79</f>
        <v>2023</v>
      </c>
      <c r="B80" s="183">
        <f t="shared" si="57"/>
        <v>5</v>
      </c>
      <c r="C80" s="183">
        <f t="shared" si="57"/>
        <v>23</v>
      </c>
      <c r="D80" s="225">
        <v>0.55694444444444446</v>
      </c>
      <c r="E80" s="226">
        <v>29</v>
      </c>
      <c r="F80" s="227">
        <v>13.036110000000001</v>
      </c>
      <c r="G80" s="228">
        <v>100.40026</v>
      </c>
      <c r="H80" s="229">
        <v>17.5</v>
      </c>
      <c r="I80" s="183">
        <v>3</v>
      </c>
      <c r="J80" s="230" t="s">
        <v>75</v>
      </c>
      <c r="K80" s="231">
        <v>8.5</v>
      </c>
      <c r="L80" s="232">
        <v>3</v>
      </c>
      <c r="M80" s="233">
        <v>70</v>
      </c>
      <c r="N80" s="234" t="s">
        <v>93</v>
      </c>
      <c r="O80" s="234">
        <v>34</v>
      </c>
      <c r="P80" s="233">
        <v>1008</v>
      </c>
      <c r="Q80" s="233" t="s">
        <v>91</v>
      </c>
      <c r="R80" s="233" t="s">
        <v>73</v>
      </c>
      <c r="S80" s="236" t="s">
        <v>94</v>
      </c>
      <c r="T80" s="237">
        <f t="shared" ref="T80:T81" si="58">T79</f>
        <v>2.5</v>
      </c>
      <c r="U80" s="238">
        <v>31.3</v>
      </c>
      <c r="V80" s="335">
        <v>31.452999999999999</v>
      </c>
      <c r="W80" s="343">
        <v>8.06</v>
      </c>
      <c r="X80" s="485" t="s">
        <v>73</v>
      </c>
      <c r="Y80" s="335">
        <v>31.2</v>
      </c>
      <c r="Z80" s="239">
        <v>31.762</v>
      </c>
      <c r="AA80" s="238">
        <v>6.3949999999999996</v>
      </c>
      <c r="AB80" s="240">
        <v>4.4720000000000004</v>
      </c>
      <c r="AC80" s="239">
        <f t="shared" si="0"/>
        <v>6.5396235767188271</v>
      </c>
      <c r="AD80" s="241" t="s">
        <v>73</v>
      </c>
      <c r="AE80" s="341" t="s">
        <v>73</v>
      </c>
      <c r="AF80" s="335" t="s">
        <v>73</v>
      </c>
      <c r="AG80" s="485" t="s">
        <v>73</v>
      </c>
      <c r="AH80" s="241">
        <v>2127.0766181139588</v>
      </c>
      <c r="AI80" s="242">
        <v>8.1149479025700675</v>
      </c>
      <c r="AJ80" s="243">
        <v>8.0178229330853519</v>
      </c>
      <c r="AK80" s="244">
        <v>401.21163189940683</v>
      </c>
      <c r="AL80" s="244">
        <v>1603.4947048504559</v>
      </c>
      <c r="AM80" s="244">
        <v>211.42611296722865</v>
      </c>
      <c r="AN80" s="244">
        <v>9.8995963678392886</v>
      </c>
      <c r="AO80" s="244">
        <v>5.306296727310519</v>
      </c>
      <c r="AP80" s="244">
        <v>3.5458537447133591</v>
      </c>
      <c r="AQ80" s="245">
        <f t="shared" si="54"/>
        <v>1824.8204141855238</v>
      </c>
      <c r="AR80" s="243">
        <v>0.124</v>
      </c>
      <c r="AS80" s="242">
        <v>1.91</v>
      </c>
      <c r="AT80" s="242">
        <v>-4.2000000000000003E-2</v>
      </c>
      <c r="AU80" s="242">
        <v>1.359</v>
      </c>
      <c r="AV80" s="247">
        <v>2.2919999999999998</v>
      </c>
      <c r="AW80" s="242" t="s">
        <v>73</v>
      </c>
      <c r="AX80" s="242" t="s">
        <v>73</v>
      </c>
      <c r="AY80" s="248" t="s">
        <v>73</v>
      </c>
      <c r="AZ80" s="230" t="s">
        <v>73</v>
      </c>
      <c r="BA80" s="230" t="s">
        <v>73</v>
      </c>
      <c r="BB80" s="230" t="s">
        <v>73</v>
      </c>
      <c r="BC80" s="230" t="s">
        <v>73</v>
      </c>
      <c r="BD80" s="230" t="s">
        <v>73</v>
      </c>
      <c r="BE80" s="230" t="s">
        <v>73</v>
      </c>
      <c r="BF80" s="230" t="s">
        <v>73</v>
      </c>
      <c r="BG80" s="230" t="s">
        <v>73</v>
      </c>
      <c r="BH80" s="248" t="s">
        <v>73</v>
      </c>
      <c r="BI80" s="230" t="s">
        <v>73</v>
      </c>
      <c r="BJ80" s="249" t="s">
        <v>73</v>
      </c>
      <c r="BK80" s="259" t="s">
        <v>73</v>
      </c>
      <c r="BL80" s="259" t="s">
        <v>73</v>
      </c>
      <c r="BM80" s="260" t="s">
        <v>73</v>
      </c>
      <c r="BN80" s="260" t="s">
        <v>73</v>
      </c>
      <c r="BO80" s="260" t="s">
        <v>73</v>
      </c>
      <c r="BP80" s="260" t="s">
        <v>73</v>
      </c>
      <c r="BQ80" s="259" t="s">
        <v>73</v>
      </c>
      <c r="BR80" s="260" t="s">
        <v>73</v>
      </c>
      <c r="BS80" s="260" t="s">
        <v>73</v>
      </c>
      <c r="BT80" s="260" t="s">
        <v>73</v>
      </c>
      <c r="BU80" s="261" t="s">
        <v>73</v>
      </c>
    </row>
    <row r="81" spans="1:73" ht="14.25" customHeight="1" x14ac:dyDescent="0.45">
      <c r="A81" s="224">
        <f t="shared" si="57"/>
        <v>2023</v>
      </c>
      <c r="B81" s="183">
        <f t="shared" si="57"/>
        <v>5</v>
      </c>
      <c r="C81" s="183">
        <f t="shared" si="57"/>
        <v>23</v>
      </c>
      <c r="D81" s="225">
        <v>0.55694444444444446</v>
      </c>
      <c r="E81" s="226">
        <v>29</v>
      </c>
      <c r="F81" s="227">
        <v>13.036110000000001</v>
      </c>
      <c r="G81" s="228">
        <v>100.40026</v>
      </c>
      <c r="H81" s="229">
        <v>17.5</v>
      </c>
      <c r="I81" s="183">
        <v>3</v>
      </c>
      <c r="J81" s="230" t="s">
        <v>74</v>
      </c>
      <c r="K81" s="231">
        <v>16</v>
      </c>
      <c r="L81" s="232">
        <v>3</v>
      </c>
      <c r="M81" s="233">
        <v>70</v>
      </c>
      <c r="N81" s="234" t="s">
        <v>93</v>
      </c>
      <c r="O81" s="234">
        <v>34</v>
      </c>
      <c r="P81" s="233">
        <v>1008</v>
      </c>
      <c r="Q81" s="233" t="s">
        <v>91</v>
      </c>
      <c r="R81" s="233" t="s">
        <v>73</v>
      </c>
      <c r="S81" s="236" t="s">
        <v>94</v>
      </c>
      <c r="T81" s="237">
        <f t="shared" si="58"/>
        <v>2.5</v>
      </c>
      <c r="U81" s="238">
        <v>31.2</v>
      </c>
      <c r="V81" s="335">
        <v>31.419</v>
      </c>
      <c r="W81" s="343">
        <v>8.0500000000000007</v>
      </c>
      <c r="X81" s="485" t="s">
        <v>73</v>
      </c>
      <c r="Y81" s="335">
        <v>31.2</v>
      </c>
      <c r="Z81" s="239">
        <v>31.785</v>
      </c>
      <c r="AA81" s="238">
        <v>7.2050000000000001</v>
      </c>
      <c r="AB81" s="240">
        <v>4.2960000000000003</v>
      </c>
      <c r="AC81" s="239">
        <f t="shared" si="0"/>
        <v>6.339196907311635</v>
      </c>
      <c r="AD81" s="241" t="s">
        <v>73</v>
      </c>
      <c r="AE81" s="341" t="s">
        <v>73</v>
      </c>
      <c r="AF81" s="335" t="s">
        <v>73</v>
      </c>
      <c r="AG81" s="485" t="s">
        <v>73</v>
      </c>
      <c r="AH81" s="241">
        <v>2129.1925123021911</v>
      </c>
      <c r="AI81" s="242">
        <v>8.0980576248817702</v>
      </c>
      <c r="AJ81" s="243">
        <v>8.0013976353354224</v>
      </c>
      <c r="AK81" s="244">
        <v>420.59552710149791</v>
      </c>
      <c r="AL81" s="244">
        <v>1620.0861968032959</v>
      </c>
      <c r="AM81" s="244">
        <v>205.65305687909031</v>
      </c>
      <c r="AN81" s="244">
        <v>10.38462259124592</v>
      </c>
      <c r="AO81" s="244">
        <v>5.1548977495013455</v>
      </c>
      <c r="AP81" s="244">
        <v>3.4447924887164065</v>
      </c>
      <c r="AQ81" s="245">
        <f t="shared" si="54"/>
        <v>1836.1238762736323</v>
      </c>
      <c r="AR81" s="243">
        <v>0.45500000000000002</v>
      </c>
      <c r="AS81" s="242">
        <v>2.3119999999999998</v>
      </c>
      <c r="AT81" s="242">
        <v>8.3000000000000004E-2</v>
      </c>
      <c r="AU81" s="242">
        <v>2.2330000000000001</v>
      </c>
      <c r="AV81" s="247">
        <v>2.694</v>
      </c>
      <c r="AW81" s="242" t="s">
        <v>73</v>
      </c>
      <c r="AX81" s="242" t="s">
        <v>73</v>
      </c>
      <c r="AY81" s="248" t="s">
        <v>73</v>
      </c>
      <c r="AZ81" s="230" t="s">
        <v>73</v>
      </c>
      <c r="BA81" s="230" t="s">
        <v>73</v>
      </c>
      <c r="BB81" s="230" t="s">
        <v>73</v>
      </c>
      <c r="BC81" s="230" t="s">
        <v>73</v>
      </c>
      <c r="BD81" s="230" t="s">
        <v>73</v>
      </c>
      <c r="BE81" s="230" t="s">
        <v>73</v>
      </c>
      <c r="BF81" s="230" t="s">
        <v>73</v>
      </c>
      <c r="BG81" s="230" t="s">
        <v>73</v>
      </c>
      <c r="BH81" s="248" t="s">
        <v>73</v>
      </c>
      <c r="BI81" s="230" t="s">
        <v>73</v>
      </c>
      <c r="BJ81" s="249" t="s">
        <v>73</v>
      </c>
      <c r="BK81" s="259" t="s">
        <v>73</v>
      </c>
      <c r="BL81" s="259" t="s">
        <v>73</v>
      </c>
      <c r="BM81" s="260" t="s">
        <v>73</v>
      </c>
      <c r="BN81" s="260" t="s">
        <v>73</v>
      </c>
      <c r="BO81" s="260" t="s">
        <v>73</v>
      </c>
      <c r="BP81" s="260" t="s">
        <v>73</v>
      </c>
      <c r="BQ81" s="259" t="s">
        <v>73</v>
      </c>
      <c r="BR81" s="260" t="s">
        <v>73</v>
      </c>
      <c r="BS81" s="260" t="s">
        <v>73</v>
      </c>
      <c r="BT81" s="260" t="s">
        <v>73</v>
      </c>
      <c r="BU81" s="261" t="s">
        <v>73</v>
      </c>
    </row>
    <row r="82" spans="1:73" ht="14.25" customHeight="1" x14ac:dyDescent="0.45">
      <c r="A82" s="224">
        <v>2023</v>
      </c>
      <c r="B82" s="183">
        <v>5</v>
      </c>
      <c r="C82" s="183">
        <v>22</v>
      </c>
      <c r="D82" s="225">
        <v>0.37291666666666662</v>
      </c>
      <c r="E82" s="226">
        <v>30</v>
      </c>
      <c r="F82" s="227">
        <v>13.03791</v>
      </c>
      <c r="G82" s="228">
        <v>100.53865</v>
      </c>
      <c r="H82" s="229">
        <v>20.5</v>
      </c>
      <c r="I82" s="183">
        <v>3</v>
      </c>
      <c r="J82" s="230" t="s">
        <v>72</v>
      </c>
      <c r="K82" s="231">
        <v>1</v>
      </c>
      <c r="L82" s="232">
        <v>5</v>
      </c>
      <c r="M82" s="233">
        <v>210</v>
      </c>
      <c r="N82" s="234" t="s">
        <v>96</v>
      </c>
      <c r="O82" s="234">
        <v>30</v>
      </c>
      <c r="P82" s="233">
        <v>1010</v>
      </c>
      <c r="Q82" s="233" t="s">
        <v>91</v>
      </c>
      <c r="R82" s="233" t="s">
        <v>100</v>
      </c>
      <c r="S82" s="236" t="s">
        <v>94</v>
      </c>
      <c r="T82" s="237">
        <v>5.6</v>
      </c>
      <c r="U82" s="238">
        <v>31.8</v>
      </c>
      <c r="V82" s="335">
        <v>31.582999999999998</v>
      </c>
      <c r="W82" s="343">
        <v>8.1</v>
      </c>
      <c r="X82" s="485" t="s">
        <v>73</v>
      </c>
      <c r="Y82" s="335">
        <v>31.2</v>
      </c>
      <c r="Z82" s="239">
        <v>31.777999999999999</v>
      </c>
      <c r="AA82" s="238">
        <v>6.5549999999999997</v>
      </c>
      <c r="AB82" s="240">
        <v>4.5289999999999999</v>
      </c>
      <c r="AC82" s="239">
        <f t="shared" si="0"/>
        <v>6.6045344866972915</v>
      </c>
      <c r="AD82" s="241" t="s">
        <v>73</v>
      </c>
      <c r="AE82" s="341" t="s">
        <v>73</v>
      </c>
      <c r="AF82" s="335" t="s">
        <v>73</v>
      </c>
      <c r="AG82" s="485" t="s">
        <v>73</v>
      </c>
      <c r="AH82" s="241">
        <v>2114.5148813343703</v>
      </c>
      <c r="AI82" s="242">
        <v>8.1308587247295208</v>
      </c>
      <c r="AJ82" s="243">
        <v>8.0318543293345943</v>
      </c>
      <c r="AK82" s="244">
        <v>382.96417949334364</v>
      </c>
      <c r="AL82" s="244">
        <v>1578.835362954351</v>
      </c>
      <c r="AM82" s="244">
        <v>215.98876452544371</v>
      </c>
      <c r="AN82" s="244">
        <v>9.4211591413586362</v>
      </c>
      <c r="AO82" s="244">
        <v>5.4273447667390453</v>
      </c>
      <c r="AP82" s="244">
        <v>3.6282320621496931</v>
      </c>
      <c r="AQ82" s="245">
        <f t="shared" si="54"/>
        <v>1804.2452866211534</v>
      </c>
      <c r="AR82" s="243">
        <v>4.1000000000000002E-2</v>
      </c>
      <c r="AS82" s="242">
        <v>2.161</v>
      </c>
      <c r="AT82" s="242">
        <v>0</v>
      </c>
      <c r="AU82" s="242">
        <v>2.0390000000000001</v>
      </c>
      <c r="AV82" s="247">
        <v>2.0830000000000002</v>
      </c>
      <c r="AW82" s="242" t="s">
        <v>73</v>
      </c>
      <c r="AX82" s="242" t="s">
        <v>73</v>
      </c>
      <c r="AY82" s="232">
        <v>4.8297265085416896</v>
      </c>
      <c r="AZ82" s="234">
        <v>0.50964331275485797</v>
      </c>
      <c r="BA82" s="234">
        <v>12.702668061860823</v>
      </c>
      <c r="BB82" s="234">
        <v>2.0615842421637218</v>
      </c>
      <c r="BC82" s="234">
        <v>4.5</v>
      </c>
      <c r="BD82" s="234">
        <v>1171.5151351351351</v>
      </c>
      <c r="BE82" s="234">
        <v>593.5997992380328</v>
      </c>
      <c r="BF82" s="234">
        <v>2.9835376187680147</v>
      </c>
      <c r="BG82" s="230">
        <v>0.56000000000000005</v>
      </c>
      <c r="BH82" s="241">
        <v>0.84249999999999992</v>
      </c>
      <c r="BI82" s="244">
        <v>18.358499999999996</v>
      </c>
      <c r="BJ82" s="246">
        <v>80.801000000000016</v>
      </c>
      <c r="BK82" s="259" t="s">
        <v>73</v>
      </c>
      <c r="BL82" s="259" t="s">
        <v>73</v>
      </c>
      <c r="BM82" s="260" t="s">
        <v>73</v>
      </c>
      <c r="BN82" s="260" t="s">
        <v>73</v>
      </c>
      <c r="BO82" s="260" t="s">
        <v>73</v>
      </c>
      <c r="BP82" s="260" t="s">
        <v>73</v>
      </c>
      <c r="BQ82" s="259" t="s">
        <v>73</v>
      </c>
      <c r="BR82" s="260" t="s">
        <v>73</v>
      </c>
      <c r="BS82" s="260" t="s">
        <v>73</v>
      </c>
      <c r="BT82" s="260" t="s">
        <v>73</v>
      </c>
      <c r="BU82" s="261" t="s">
        <v>73</v>
      </c>
    </row>
    <row r="83" spans="1:73" ht="14.25" customHeight="1" x14ac:dyDescent="0.45">
      <c r="A83" s="224">
        <f t="shared" ref="A83:C84" si="59">A82</f>
        <v>2023</v>
      </c>
      <c r="B83" s="183">
        <f t="shared" si="59"/>
        <v>5</v>
      </c>
      <c r="C83" s="183">
        <f t="shared" si="59"/>
        <v>22</v>
      </c>
      <c r="D83" s="225">
        <v>0.37291666666666662</v>
      </c>
      <c r="E83" s="226">
        <v>30</v>
      </c>
      <c r="F83" s="227">
        <v>13.03791</v>
      </c>
      <c r="G83" s="228">
        <v>100.53865</v>
      </c>
      <c r="H83" s="229">
        <v>20.5</v>
      </c>
      <c r="I83" s="183">
        <v>3</v>
      </c>
      <c r="J83" s="230" t="s">
        <v>75</v>
      </c>
      <c r="K83" s="231">
        <v>10</v>
      </c>
      <c r="L83" s="232">
        <v>5</v>
      </c>
      <c r="M83" s="233">
        <v>210</v>
      </c>
      <c r="N83" s="234" t="s">
        <v>96</v>
      </c>
      <c r="O83" s="234">
        <v>30</v>
      </c>
      <c r="P83" s="233">
        <v>1010</v>
      </c>
      <c r="Q83" s="233" t="s">
        <v>91</v>
      </c>
      <c r="R83" s="233" t="s">
        <v>100</v>
      </c>
      <c r="S83" s="236" t="s">
        <v>94</v>
      </c>
      <c r="T83" s="237">
        <f t="shared" ref="T83:T84" si="60">T82</f>
        <v>5.6</v>
      </c>
      <c r="U83" s="238">
        <v>31.7</v>
      </c>
      <c r="V83" s="335">
        <v>31.489000000000001</v>
      </c>
      <c r="W83" s="343">
        <v>8.1</v>
      </c>
      <c r="X83" s="485" t="s">
        <v>73</v>
      </c>
      <c r="Y83" s="335">
        <v>31.2</v>
      </c>
      <c r="Z83" s="239">
        <v>31.855</v>
      </c>
      <c r="AA83" s="238">
        <v>6.33</v>
      </c>
      <c r="AB83" s="240">
        <v>4.3659999999999997</v>
      </c>
      <c r="AC83" s="239">
        <f t="shared" si="0"/>
        <v>6.4189120599167673</v>
      </c>
      <c r="AD83" s="241" t="s">
        <v>73</v>
      </c>
      <c r="AE83" s="341" t="s">
        <v>73</v>
      </c>
      <c r="AF83" s="335" t="s">
        <v>73</v>
      </c>
      <c r="AG83" s="485" t="s">
        <v>73</v>
      </c>
      <c r="AH83" s="241">
        <v>2114.3631823585893</v>
      </c>
      <c r="AI83" s="242">
        <v>8.1256631827914294</v>
      </c>
      <c r="AJ83" s="243">
        <v>8.027825941949299</v>
      </c>
      <c r="AK83" s="244">
        <v>386.82744889241167</v>
      </c>
      <c r="AL83" s="244">
        <v>1582.634194950849</v>
      </c>
      <c r="AM83" s="244">
        <v>214.32224092515673</v>
      </c>
      <c r="AN83" s="244">
        <v>9.5326396580401074</v>
      </c>
      <c r="AO83" s="244">
        <v>5.3740588136045124</v>
      </c>
      <c r="AP83" s="244">
        <v>3.5925888917131283</v>
      </c>
      <c r="AQ83" s="245">
        <f t="shared" si="54"/>
        <v>1806.4890755340459</v>
      </c>
      <c r="AR83" s="243">
        <v>4.1000000000000002E-2</v>
      </c>
      <c r="AS83" s="242">
        <v>2.3620000000000001</v>
      </c>
      <c r="AT83" s="242">
        <v>0</v>
      </c>
      <c r="AU83" s="242">
        <v>2.8159999999999998</v>
      </c>
      <c r="AV83" s="247">
        <v>2.5470000000000002</v>
      </c>
      <c r="AW83" s="242" t="s">
        <v>73</v>
      </c>
      <c r="AX83" s="242" t="s">
        <v>73</v>
      </c>
      <c r="AY83" s="248" t="s">
        <v>73</v>
      </c>
      <c r="AZ83" s="230" t="s">
        <v>73</v>
      </c>
      <c r="BA83" s="230" t="s">
        <v>73</v>
      </c>
      <c r="BB83" s="230" t="s">
        <v>73</v>
      </c>
      <c r="BC83" s="230" t="s">
        <v>73</v>
      </c>
      <c r="BD83" s="230" t="s">
        <v>73</v>
      </c>
      <c r="BE83" s="230" t="s">
        <v>73</v>
      </c>
      <c r="BF83" s="230" t="s">
        <v>73</v>
      </c>
      <c r="BG83" s="230" t="s">
        <v>73</v>
      </c>
      <c r="BH83" s="248" t="s">
        <v>73</v>
      </c>
      <c r="BI83" s="230" t="s">
        <v>73</v>
      </c>
      <c r="BJ83" s="249" t="s">
        <v>73</v>
      </c>
      <c r="BK83" s="259" t="s">
        <v>73</v>
      </c>
      <c r="BL83" s="259" t="s">
        <v>73</v>
      </c>
      <c r="BM83" s="260" t="s">
        <v>73</v>
      </c>
      <c r="BN83" s="260" t="s">
        <v>73</v>
      </c>
      <c r="BO83" s="260" t="s">
        <v>73</v>
      </c>
      <c r="BP83" s="260" t="s">
        <v>73</v>
      </c>
      <c r="BQ83" s="259" t="s">
        <v>73</v>
      </c>
      <c r="BR83" s="260" t="s">
        <v>73</v>
      </c>
      <c r="BS83" s="260" t="s">
        <v>73</v>
      </c>
      <c r="BT83" s="260" t="s">
        <v>73</v>
      </c>
      <c r="BU83" s="261" t="s">
        <v>73</v>
      </c>
    </row>
    <row r="84" spans="1:73" ht="14.25" customHeight="1" x14ac:dyDescent="0.45">
      <c r="A84" s="224">
        <f t="shared" si="59"/>
        <v>2023</v>
      </c>
      <c r="B84" s="183">
        <f t="shared" si="59"/>
        <v>5</v>
      </c>
      <c r="C84" s="183">
        <f t="shared" si="59"/>
        <v>22</v>
      </c>
      <c r="D84" s="225">
        <v>0.37291666666666662</v>
      </c>
      <c r="E84" s="226">
        <v>30</v>
      </c>
      <c r="F84" s="227">
        <v>13.03791</v>
      </c>
      <c r="G84" s="228">
        <v>100.53865</v>
      </c>
      <c r="H84" s="229">
        <v>20.5</v>
      </c>
      <c r="I84" s="183">
        <v>3</v>
      </c>
      <c r="J84" s="230" t="s">
        <v>74</v>
      </c>
      <c r="K84" s="231">
        <v>19</v>
      </c>
      <c r="L84" s="232">
        <v>5</v>
      </c>
      <c r="M84" s="233">
        <v>210</v>
      </c>
      <c r="N84" s="234" t="s">
        <v>96</v>
      </c>
      <c r="O84" s="234">
        <v>30</v>
      </c>
      <c r="P84" s="233">
        <v>1010</v>
      </c>
      <c r="Q84" s="233" t="s">
        <v>91</v>
      </c>
      <c r="R84" s="233" t="s">
        <v>100</v>
      </c>
      <c r="S84" s="236" t="s">
        <v>94</v>
      </c>
      <c r="T84" s="237">
        <f t="shared" si="60"/>
        <v>5.6</v>
      </c>
      <c r="U84" s="238">
        <v>31.4</v>
      </c>
      <c r="V84" s="335">
        <v>31.484999999999999</v>
      </c>
      <c r="W84" s="343">
        <v>8.1</v>
      </c>
      <c r="X84" s="485" t="s">
        <v>73</v>
      </c>
      <c r="Y84" s="335">
        <v>31.2</v>
      </c>
      <c r="Z84" s="239">
        <v>31.884</v>
      </c>
      <c r="AA84" s="238">
        <v>6.3</v>
      </c>
      <c r="AB84" s="240">
        <v>4.3239999999999998</v>
      </c>
      <c r="AC84" s="239">
        <f t="shared" si="0"/>
        <v>6.3710829683536883</v>
      </c>
      <c r="AD84" s="241" t="s">
        <v>73</v>
      </c>
      <c r="AE84" s="341" t="s">
        <v>73</v>
      </c>
      <c r="AF84" s="335" t="s">
        <v>73</v>
      </c>
      <c r="AG84" s="485" t="s">
        <v>73</v>
      </c>
      <c r="AH84" s="241">
        <v>2134.9696199252949</v>
      </c>
      <c r="AI84" s="242">
        <v>8.1227608731480068</v>
      </c>
      <c r="AJ84" s="243">
        <v>8.0247069849026449</v>
      </c>
      <c r="AK84" s="244">
        <v>393.82515894820909</v>
      </c>
      <c r="AL84" s="244">
        <v>1601.2139227649704</v>
      </c>
      <c r="AM84" s="244">
        <v>215.53557149302378</v>
      </c>
      <c r="AN84" s="244">
        <v>9.7045761387271412</v>
      </c>
      <c r="AO84" s="244">
        <v>5.3968536407908196</v>
      </c>
      <c r="AP84" s="244">
        <v>3.608431999456541</v>
      </c>
      <c r="AQ84" s="245">
        <f t="shared" si="54"/>
        <v>1826.4540703967214</v>
      </c>
      <c r="AR84" s="243">
        <v>8.3000000000000004E-2</v>
      </c>
      <c r="AS84" s="242">
        <v>2.613</v>
      </c>
      <c r="AT84" s="242">
        <v>0.104</v>
      </c>
      <c r="AU84" s="242">
        <v>2.621</v>
      </c>
      <c r="AV84" s="247">
        <v>1.9650000000000001</v>
      </c>
      <c r="AW84" s="242" t="s">
        <v>73</v>
      </c>
      <c r="AX84" s="242" t="s">
        <v>73</v>
      </c>
      <c r="AY84" s="248" t="s">
        <v>73</v>
      </c>
      <c r="AZ84" s="230" t="s">
        <v>73</v>
      </c>
      <c r="BA84" s="230" t="s">
        <v>73</v>
      </c>
      <c r="BB84" s="230" t="s">
        <v>73</v>
      </c>
      <c r="BC84" s="230" t="s">
        <v>73</v>
      </c>
      <c r="BD84" s="230" t="s">
        <v>73</v>
      </c>
      <c r="BE84" s="230" t="s">
        <v>73</v>
      </c>
      <c r="BF84" s="230" t="s">
        <v>73</v>
      </c>
      <c r="BG84" s="230" t="s">
        <v>73</v>
      </c>
      <c r="BH84" s="248" t="s">
        <v>73</v>
      </c>
      <c r="BI84" s="230" t="s">
        <v>73</v>
      </c>
      <c r="BJ84" s="249" t="s">
        <v>73</v>
      </c>
      <c r="BK84" s="259" t="s">
        <v>73</v>
      </c>
      <c r="BL84" s="259" t="s">
        <v>73</v>
      </c>
      <c r="BM84" s="260" t="s">
        <v>73</v>
      </c>
      <c r="BN84" s="260" t="s">
        <v>73</v>
      </c>
      <c r="BO84" s="260" t="s">
        <v>73</v>
      </c>
      <c r="BP84" s="260" t="s">
        <v>73</v>
      </c>
      <c r="BQ84" s="259" t="s">
        <v>73</v>
      </c>
      <c r="BR84" s="260" t="s">
        <v>73</v>
      </c>
      <c r="BS84" s="260" t="s">
        <v>73</v>
      </c>
      <c r="BT84" s="260" t="s">
        <v>73</v>
      </c>
      <c r="BU84" s="261" t="s">
        <v>73</v>
      </c>
    </row>
    <row r="85" spans="1:73" ht="14.25" customHeight="1" x14ac:dyDescent="0.45">
      <c r="A85" s="224">
        <v>2023</v>
      </c>
      <c r="B85" s="183">
        <v>5</v>
      </c>
      <c r="C85" s="183">
        <v>22</v>
      </c>
      <c r="D85" s="225">
        <v>0.44722222222222219</v>
      </c>
      <c r="E85" s="226">
        <v>31</v>
      </c>
      <c r="F85" s="227">
        <v>13.13433</v>
      </c>
      <c r="G85" s="228">
        <v>100.52961000000001</v>
      </c>
      <c r="H85" s="229">
        <v>19</v>
      </c>
      <c r="I85" s="183">
        <v>3</v>
      </c>
      <c r="J85" s="230" t="s">
        <v>72</v>
      </c>
      <c r="K85" s="231">
        <v>1</v>
      </c>
      <c r="L85" s="232">
        <v>5</v>
      </c>
      <c r="M85" s="233">
        <v>190</v>
      </c>
      <c r="N85" s="234" t="s">
        <v>97</v>
      </c>
      <c r="O85" s="234">
        <v>29.5</v>
      </c>
      <c r="P85" s="233">
        <v>1009</v>
      </c>
      <c r="Q85" s="233" t="s">
        <v>91</v>
      </c>
      <c r="R85" s="233" t="s">
        <v>73</v>
      </c>
      <c r="S85" s="236" t="s">
        <v>94</v>
      </c>
      <c r="T85" s="237">
        <v>6.5</v>
      </c>
      <c r="U85" s="238">
        <v>32.1</v>
      </c>
      <c r="V85" s="335">
        <v>31.783000000000001</v>
      </c>
      <c r="W85" s="343">
        <v>8.07</v>
      </c>
      <c r="X85" s="485" t="s">
        <v>73</v>
      </c>
      <c r="Y85" s="335">
        <v>31.2</v>
      </c>
      <c r="Z85" s="239">
        <v>31.774999999999999</v>
      </c>
      <c r="AA85" s="238">
        <v>6.5149999999999997</v>
      </c>
      <c r="AB85" s="240">
        <v>4.5439999999999996</v>
      </c>
      <c r="AC85" s="239">
        <f t="shared" si="0"/>
        <v>6.6216163051126768</v>
      </c>
      <c r="AD85" s="241" t="s">
        <v>73</v>
      </c>
      <c r="AE85" s="341" t="s">
        <v>73</v>
      </c>
      <c r="AF85" s="335" t="s">
        <v>73</v>
      </c>
      <c r="AG85" s="485" t="s">
        <v>73</v>
      </c>
      <c r="AH85" s="241">
        <v>2127.1809695679922</v>
      </c>
      <c r="AI85" s="242">
        <v>8.1391286054510328</v>
      </c>
      <c r="AJ85" s="243">
        <v>8.0370264527575888</v>
      </c>
      <c r="AK85" s="244">
        <v>379.38200142880982</v>
      </c>
      <c r="AL85" s="244">
        <v>1581.0838544017179</v>
      </c>
      <c r="AM85" s="244">
        <v>220.43691922849715</v>
      </c>
      <c r="AN85" s="244">
        <v>9.2916177105175315</v>
      </c>
      <c r="AO85" s="244">
        <v>5.5426955743321633</v>
      </c>
      <c r="AP85" s="244">
        <v>3.7078765729094156</v>
      </c>
      <c r="AQ85" s="245">
        <f t="shared" si="54"/>
        <v>1810.8123913407326</v>
      </c>
      <c r="AR85" s="243">
        <v>4.1000000000000002E-2</v>
      </c>
      <c r="AS85" s="242">
        <v>1.407</v>
      </c>
      <c r="AT85" s="242">
        <v>6.3E-2</v>
      </c>
      <c r="AU85" s="242">
        <v>1.9419999999999999</v>
      </c>
      <c r="AV85" s="247">
        <v>2.2450000000000001</v>
      </c>
      <c r="AW85" s="242" t="s">
        <v>73</v>
      </c>
      <c r="AX85" s="242" t="s">
        <v>73</v>
      </c>
      <c r="AY85" s="248" t="s">
        <v>73</v>
      </c>
      <c r="AZ85" s="230" t="s">
        <v>73</v>
      </c>
      <c r="BA85" s="230" t="s">
        <v>73</v>
      </c>
      <c r="BB85" s="230" t="s">
        <v>73</v>
      </c>
      <c r="BC85" s="230" t="s">
        <v>73</v>
      </c>
      <c r="BD85" s="230" t="s">
        <v>73</v>
      </c>
      <c r="BE85" s="230" t="s">
        <v>73</v>
      </c>
      <c r="BF85" s="230" t="s">
        <v>73</v>
      </c>
      <c r="BG85" s="230" t="s">
        <v>73</v>
      </c>
      <c r="BH85" s="248" t="s">
        <v>73</v>
      </c>
      <c r="BI85" s="230" t="s">
        <v>73</v>
      </c>
      <c r="BJ85" s="249" t="s">
        <v>73</v>
      </c>
      <c r="BK85" s="259" t="s">
        <v>73</v>
      </c>
      <c r="BL85" s="259" t="s">
        <v>73</v>
      </c>
      <c r="BM85" s="260" t="s">
        <v>73</v>
      </c>
      <c r="BN85" s="260" t="s">
        <v>73</v>
      </c>
      <c r="BO85" s="260" t="s">
        <v>73</v>
      </c>
      <c r="BP85" s="260" t="s">
        <v>73</v>
      </c>
      <c r="BQ85" s="259" t="s">
        <v>73</v>
      </c>
      <c r="BR85" s="260" t="s">
        <v>73</v>
      </c>
      <c r="BS85" s="260" t="s">
        <v>73</v>
      </c>
      <c r="BT85" s="260" t="s">
        <v>73</v>
      </c>
      <c r="BU85" s="261" t="s">
        <v>73</v>
      </c>
    </row>
    <row r="86" spans="1:73" ht="14.25" customHeight="1" x14ac:dyDescent="0.45">
      <c r="A86" s="224">
        <f t="shared" ref="A86:C87" si="61">A85</f>
        <v>2023</v>
      </c>
      <c r="B86" s="183">
        <f t="shared" si="61"/>
        <v>5</v>
      </c>
      <c r="C86" s="183">
        <f t="shared" si="61"/>
        <v>22</v>
      </c>
      <c r="D86" s="225">
        <v>0.44722222222222219</v>
      </c>
      <c r="E86" s="226">
        <v>31</v>
      </c>
      <c r="F86" s="227">
        <v>13.13433</v>
      </c>
      <c r="G86" s="228">
        <v>100.52961000000001</v>
      </c>
      <c r="H86" s="229">
        <v>19</v>
      </c>
      <c r="I86" s="183">
        <v>3</v>
      </c>
      <c r="J86" s="230" t="s">
        <v>75</v>
      </c>
      <c r="K86" s="231">
        <v>9.5</v>
      </c>
      <c r="L86" s="232">
        <v>5</v>
      </c>
      <c r="M86" s="233">
        <v>190</v>
      </c>
      <c r="N86" s="234" t="s">
        <v>97</v>
      </c>
      <c r="O86" s="234">
        <v>29.5</v>
      </c>
      <c r="P86" s="233">
        <v>1009</v>
      </c>
      <c r="Q86" s="233" t="s">
        <v>91</v>
      </c>
      <c r="R86" s="233" t="s">
        <v>73</v>
      </c>
      <c r="S86" s="236" t="s">
        <v>94</v>
      </c>
      <c r="T86" s="237">
        <f t="shared" ref="T86:T87" si="62">T85</f>
        <v>6.5</v>
      </c>
      <c r="U86" s="238">
        <v>31.5</v>
      </c>
      <c r="V86" s="335">
        <v>31.6</v>
      </c>
      <c r="W86" s="343">
        <v>8.0500000000000007</v>
      </c>
      <c r="X86" s="485" t="s">
        <v>73</v>
      </c>
      <c r="Y86" s="335">
        <v>31.3</v>
      </c>
      <c r="Z86" s="239">
        <v>31.838999999999999</v>
      </c>
      <c r="AA86" s="238">
        <v>6.4249999999999998</v>
      </c>
      <c r="AB86" s="240">
        <v>4.2910000000000004</v>
      </c>
      <c r="AC86" s="239">
        <f t="shared" si="0"/>
        <v>6.3335029678398405</v>
      </c>
      <c r="AD86" s="241" t="s">
        <v>73</v>
      </c>
      <c r="AE86" s="341" t="s">
        <v>73</v>
      </c>
      <c r="AF86" s="335" t="s">
        <v>73</v>
      </c>
      <c r="AG86" s="485" t="s">
        <v>73</v>
      </c>
      <c r="AH86" s="241">
        <v>2123.4173434463341</v>
      </c>
      <c r="AI86" s="242">
        <v>8.1287216477146931</v>
      </c>
      <c r="AJ86" s="243">
        <v>8.029201752662626</v>
      </c>
      <c r="AK86" s="244">
        <v>386.96896319833041</v>
      </c>
      <c r="AL86" s="244">
        <v>1587.0981323209769</v>
      </c>
      <c r="AM86" s="244">
        <v>216.37159874331601</v>
      </c>
      <c r="AN86" s="244">
        <v>9.5132239519026509</v>
      </c>
      <c r="AO86" s="244">
        <v>5.4284278552990219</v>
      </c>
      <c r="AP86" s="244">
        <v>3.6301400569530142</v>
      </c>
      <c r="AQ86" s="245">
        <f t="shared" si="54"/>
        <v>1812.9829550161955</v>
      </c>
      <c r="AR86" s="243">
        <v>0.16500000000000001</v>
      </c>
      <c r="AS86" s="242">
        <v>1.4570000000000001</v>
      </c>
      <c r="AT86" s="242">
        <v>0</v>
      </c>
      <c r="AU86" s="242">
        <v>2.2330000000000001</v>
      </c>
      <c r="AV86" s="247">
        <v>1.806</v>
      </c>
      <c r="AW86" s="242" t="s">
        <v>73</v>
      </c>
      <c r="AX86" s="242" t="s">
        <v>73</v>
      </c>
      <c r="AY86" s="248" t="s">
        <v>73</v>
      </c>
      <c r="AZ86" s="230" t="s">
        <v>73</v>
      </c>
      <c r="BA86" s="230" t="s">
        <v>73</v>
      </c>
      <c r="BB86" s="230" t="s">
        <v>73</v>
      </c>
      <c r="BC86" s="230" t="s">
        <v>73</v>
      </c>
      <c r="BD86" s="230" t="s">
        <v>73</v>
      </c>
      <c r="BE86" s="230" t="s">
        <v>73</v>
      </c>
      <c r="BF86" s="230" t="s">
        <v>73</v>
      </c>
      <c r="BG86" s="230" t="s">
        <v>73</v>
      </c>
      <c r="BH86" s="248" t="s">
        <v>73</v>
      </c>
      <c r="BI86" s="230" t="s">
        <v>73</v>
      </c>
      <c r="BJ86" s="249" t="s">
        <v>73</v>
      </c>
      <c r="BK86" s="259" t="s">
        <v>73</v>
      </c>
      <c r="BL86" s="259" t="s">
        <v>73</v>
      </c>
      <c r="BM86" s="260" t="s">
        <v>73</v>
      </c>
      <c r="BN86" s="260" t="s">
        <v>73</v>
      </c>
      <c r="BO86" s="260" t="s">
        <v>73</v>
      </c>
      <c r="BP86" s="260" t="s">
        <v>73</v>
      </c>
      <c r="BQ86" s="259" t="s">
        <v>73</v>
      </c>
      <c r="BR86" s="260" t="s">
        <v>73</v>
      </c>
      <c r="BS86" s="260" t="s">
        <v>73</v>
      </c>
      <c r="BT86" s="260" t="s">
        <v>73</v>
      </c>
      <c r="BU86" s="261" t="s">
        <v>73</v>
      </c>
    </row>
    <row r="87" spans="1:73" ht="14.25" customHeight="1" x14ac:dyDescent="0.45">
      <c r="A87" s="224">
        <f t="shared" si="61"/>
        <v>2023</v>
      </c>
      <c r="B87" s="183">
        <f t="shared" si="61"/>
        <v>5</v>
      </c>
      <c r="C87" s="183">
        <f t="shared" si="61"/>
        <v>22</v>
      </c>
      <c r="D87" s="225">
        <v>0.44722222222222219</v>
      </c>
      <c r="E87" s="226">
        <v>31</v>
      </c>
      <c r="F87" s="227">
        <v>13.13433</v>
      </c>
      <c r="G87" s="228">
        <v>100.52961000000001</v>
      </c>
      <c r="H87" s="229">
        <v>19</v>
      </c>
      <c r="I87" s="183">
        <v>3</v>
      </c>
      <c r="J87" s="230" t="s">
        <v>74</v>
      </c>
      <c r="K87" s="231">
        <v>18</v>
      </c>
      <c r="L87" s="232">
        <v>5</v>
      </c>
      <c r="M87" s="233">
        <v>190</v>
      </c>
      <c r="N87" s="234" t="s">
        <v>97</v>
      </c>
      <c r="O87" s="234">
        <v>29.5</v>
      </c>
      <c r="P87" s="233">
        <v>1009</v>
      </c>
      <c r="Q87" s="233" t="s">
        <v>91</v>
      </c>
      <c r="R87" s="233" t="s">
        <v>73</v>
      </c>
      <c r="S87" s="236" t="s">
        <v>94</v>
      </c>
      <c r="T87" s="237">
        <f t="shared" si="62"/>
        <v>6.5</v>
      </c>
      <c r="U87" s="238">
        <v>31.6</v>
      </c>
      <c r="V87" s="335">
        <v>31.568000000000001</v>
      </c>
      <c r="W87" s="343">
        <v>8.09</v>
      </c>
      <c r="X87" s="485" t="s">
        <v>73</v>
      </c>
      <c r="Y87" s="335">
        <v>31.3</v>
      </c>
      <c r="Z87" s="239">
        <v>31.87</v>
      </c>
      <c r="AA87" s="238">
        <v>6.38</v>
      </c>
      <c r="AB87" s="240">
        <v>4.2060000000000004</v>
      </c>
      <c r="AC87" s="239">
        <f t="shared" si="0"/>
        <v>6.236705996819321</v>
      </c>
      <c r="AD87" s="241" t="s">
        <v>73</v>
      </c>
      <c r="AE87" s="341" t="s">
        <v>73</v>
      </c>
      <c r="AF87" s="335" t="s">
        <v>73</v>
      </c>
      <c r="AG87" s="485" t="s">
        <v>73</v>
      </c>
      <c r="AH87" s="241">
        <v>2120.9616289323512</v>
      </c>
      <c r="AI87" s="242">
        <v>8.126898422932932</v>
      </c>
      <c r="AJ87" s="243">
        <v>8.0275984237636049</v>
      </c>
      <c r="AK87" s="244">
        <v>387.85196496219146</v>
      </c>
      <c r="AL87" s="244">
        <v>1586.5106341153894</v>
      </c>
      <c r="AM87" s="244">
        <v>215.5320035530105</v>
      </c>
      <c r="AN87" s="244">
        <v>9.5403066875049749</v>
      </c>
      <c r="AO87" s="244">
        <v>5.3995150508172349</v>
      </c>
      <c r="AP87" s="244">
        <v>3.6110624011952472</v>
      </c>
      <c r="AQ87" s="245">
        <f t="shared" si="54"/>
        <v>1811.5829443559048</v>
      </c>
      <c r="AR87" s="243">
        <v>0.20699999999999999</v>
      </c>
      <c r="AS87" s="242">
        <v>1.7090000000000001</v>
      </c>
      <c r="AT87" s="242">
        <v>0</v>
      </c>
      <c r="AU87" s="242">
        <v>2.33</v>
      </c>
      <c r="AV87" s="247">
        <v>1.978</v>
      </c>
      <c r="AW87" s="242" t="s">
        <v>73</v>
      </c>
      <c r="AX87" s="242" t="s">
        <v>73</v>
      </c>
      <c r="AY87" s="248" t="s">
        <v>73</v>
      </c>
      <c r="AZ87" s="230" t="s">
        <v>73</v>
      </c>
      <c r="BA87" s="230" t="s">
        <v>73</v>
      </c>
      <c r="BB87" s="230" t="s">
        <v>73</v>
      </c>
      <c r="BC87" s="230" t="s">
        <v>73</v>
      </c>
      <c r="BD87" s="230" t="s">
        <v>73</v>
      </c>
      <c r="BE87" s="230" t="s">
        <v>73</v>
      </c>
      <c r="BF87" s="230" t="s">
        <v>73</v>
      </c>
      <c r="BG87" s="230" t="s">
        <v>73</v>
      </c>
      <c r="BH87" s="248" t="s">
        <v>73</v>
      </c>
      <c r="BI87" s="230" t="s">
        <v>73</v>
      </c>
      <c r="BJ87" s="249" t="s">
        <v>73</v>
      </c>
      <c r="BK87" s="256" t="s">
        <v>73</v>
      </c>
      <c r="BL87" s="256" t="s">
        <v>73</v>
      </c>
      <c r="BM87" s="257" t="s">
        <v>73</v>
      </c>
      <c r="BN87" s="257" t="s">
        <v>73</v>
      </c>
      <c r="BO87" s="257" t="s">
        <v>73</v>
      </c>
      <c r="BP87" s="257" t="s">
        <v>73</v>
      </c>
      <c r="BQ87" s="256" t="s">
        <v>73</v>
      </c>
      <c r="BR87" s="257" t="s">
        <v>73</v>
      </c>
      <c r="BS87" s="257" t="s">
        <v>73</v>
      </c>
      <c r="BT87" s="257" t="s">
        <v>73</v>
      </c>
      <c r="BU87" s="258" t="s">
        <v>73</v>
      </c>
    </row>
    <row r="88" spans="1:73" ht="14.25" customHeight="1" x14ac:dyDescent="0.45">
      <c r="A88" s="224">
        <v>2023</v>
      </c>
      <c r="B88" s="183">
        <v>5</v>
      </c>
      <c r="C88" s="183">
        <v>22</v>
      </c>
      <c r="D88" s="225">
        <v>0.49583333333333335</v>
      </c>
      <c r="E88" s="226">
        <v>32</v>
      </c>
      <c r="F88" s="227">
        <v>13.2277</v>
      </c>
      <c r="G88" s="228">
        <v>100.53351000000001</v>
      </c>
      <c r="H88" s="229">
        <v>16</v>
      </c>
      <c r="I88" s="183">
        <v>3</v>
      </c>
      <c r="J88" s="230" t="s">
        <v>72</v>
      </c>
      <c r="K88" s="231">
        <v>1</v>
      </c>
      <c r="L88" s="232">
        <v>5</v>
      </c>
      <c r="M88" s="233">
        <v>173</v>
      </c>
      <c r="N88" s="234" t="s">
        <v>97</v>
      </c>
      <c r="O88" s="234">
        <v>30.5</v>
      </c>
      <c r="P88" s="233">
        <v>1012</v>
      </c>
      <c r="Q88" s="233" t="s">
        <v>91</v>
      </c>
      <c r="R88" s="233" t="s">
        <v>73</v>
      </c>
      <c r="S88" s="236" t="s">
        <v>94</v>
      </c>
      <c r="T88" s="237">
        <v>4.4000000000000004</v>
      </c>
      <c r="U88" s="238">
        <v>32.5</v>
      </c>
      <c r="V88" s="335" t="s">
        <v>73</v>
      </c>
      <c r="W88" s="343">
        <v>8.1</v>
      </c>
      <c r="X88" s="485" t="s">
        <v>73</v>
      </c>
      <c r="Y88" s="335">
        <v>31.3</v>
      </c>
      <c r="Z88" s="239" t="s">
        <v>73</v>
      </c>
      <c r="AA88" s="238" t="s">
        <v>73</v>
      </c>
      <c r="AB88" s="240">
        <v>4.4950000000000001</v>
      </c>
      <c r="AC88" s="239">
        <f t="shared" si="0"/>
        <v>6.5658156982890841</v>
      </c>
      <c r="AD88" s="241" t="s">
        <v>73</v>
      </c>
      <c r="AE88" s="341" t="s">
        <v>73</v>
      </c>
      <c r="AF88" s="335" t="s">
        <v>73</v>
      </c>
      <c r="AG88" s="485" t="s">
        <v>73</v>
      </c>
      <c r="AH88" s="241" t="s">
        <v>73</v>
      </c>
      <c r="AI88" s="242" t="s">
        <v>73</v>
      </c>
      <c r="AJ88" s="243" t="s">
        <v>73</v>
      </c>
      <c r="AK88" s="244" t="s">
        <v>73</v>
      </c>
      <c r="AL88" s="244" t="s">
        <v>73</v>
      </c>
      <c r="AM88" s="244" t="s">
        <v>73</v>
      </c>
      <c r="AN88" s="244" t="s">
        <v>73</v>
      </c>
      <c r="AO88" s="244" t="s">
        <v>73</v>
      </c>
      <c r="AP88" s="244" t="s">
        <v>73</v>
      </c>
      <c r="AQ88" s="245" t="s">
        <v>73</v>
      </c>
      <c r="AR88" s="243" t="s">
        <v>73</v>
      </c>
      <c r="AS88" s="242" t="s">
        <v>73</v>
      </c>
      <c r="AT88" s="242" t="s">
        <v>73</v>
      </c>
      <c r="AU88" s="242" t="s">
        <v>73</v>
      </c>
      <c r="AV88" s="247" t="s">
        <v>73</v>
      </c>
      <c r="AW88" s="242" t="s">
        <v>73</v>
      </c>
      <c r="AX88" s="242" t="s">
        <v>73</v>
      </c>
      <c r="AY88" s="248" t="s">
        <v>73</v>
      </c>
      <c r="AZ88" s="230" t="s">
        <v>73</v>
      </c>
      <c r="BA88" s="230" t="s">
        <v>73</v>
      </c>
      <c r="BB88" s="230" t="s">
        <v>73</v>
      </c>
      <c r="BC88" s="230" t="s">
        <v>73</v>
      </c>
      <c r="BD88" s="230" t="s">
        <v>73</v>
      </c>
      <c r="BE88" s="230" t="s">
        <v>73</v>
      </c>
      <c r="BF88" s="230" t="s">
        <v>73</v>
      </c>
      <c r="BG88" s="230" t="s">
        <v>73</v>
      </c>
      <c r="BH88" s="248" t="s">
        <v>73</v>
      </c>
      <c r="BI88" s="230" t="s">
        <v>73</v>
      </c>
      <c r="BJ88" s="249" t="s">
        <v>73</v>
      </c>
      <c r="BK88" s="259" t="s">
        <v>73</v>
      </c>
      <c r="BL88" s="259" t="s">
        <v>73</v>
      </c>
      <c r="BM88" s="260" t="s">
        <v>73</v>
      </c>
      <c r="BN88" s="260" t="s">
        <v>73</v>
      </c>
      <c r="BO88" s="260" t="s">
        <v>73</v>
      </c>
      <c r="BP88" s="260" t="s">
        <v>73</v>
      </c>
      <c r="BQ88" s="259" t="s">
        <v>73</v>
      </c>
      <c r="BR88" s="260" t="s">
        <v>73</v>
      </c>
      <c r="BS88" s="260" t="s">
        <v>73</v>
      </c>
      <c r="BT88" s="260" t="s">
        <v>73</v>
      </c>
      <c r="BU88" s="261" t="s">
        <v>73</v>
      </c>
    </row>
    <row r="89" spans="1:73" ht="14.25" customHeight="1" x14ac:dyDescent="0.45">
      <c r="A89" s="224">
        <f t="shared" ref="A89:C90" si="63">A88</f>
        <v>2023</v>
      </c>
      <c r="B89" s="183">
        <f t="shared" si="63"/>
        <v>5</v>
      </c>
      <c r="C89" s="183">
        <f t="shared" si="63"/>
        <v>22</v>
      </c>
      <c r="D89" s="225">
        <v>0.49583333333333335</v>
      </c>
      <c r="E89" s="226">
        <v>32</v>
      </c>
      <c r="F89" s="227">
        <v>13.2277</v>
      </c>
      <c r="G89" s="228">
        <v>100.53351000000001</v>
      </c>
      <c r="H89" s="229">
        <v>16</v>
      </c>
      <c r="I89" s="183">
        <v>3</v>
      </c>
      <c r="J89" s="230" t="s">
        <v>75</v>
      </c>
      <c r="K89" s="231">
        <v>8</v>
      </c>
      <c r="L89" s="232">
        <v>5</v>
      </c>
      <c r="M89" s="233">
        <v>173</v>
      </c>
      <c r="N89" s="234" t="s">
        <v>97</v>
      </c>
      <c r="O89" s="234">
        <v>30.5</v>
      </c>
      <c r="P89" s="233">
        <v>1012</v>
      </c>
      <c r="Q89" s="233" t="s">
        <v>91</v>
      </c>
      <c r="R89" s="233" t="s">
        <v>73</v>
      </c>
      <c r="S89" s="236" t="s">
        <v>94</v>
      </c>
      <c r="T89" s="237">
        <f t="shared" ref="T89:T90" si="64">T88</f>
        <v>4.4000000000000004</v>
      </c>
      <c r="U89" s="238">
        <v>32.1</v>
      </c>
      <c r="V89" s="335" t="s">
        <v>73</v>
      </c>
      <c r="W89" s="343">
        <v>8.09</v>
      </c>
      <c r="X89" s="485" t="s">
        <v>73</v>
      </c>
      <c r="Y89" s="335">
        <v>31.3</v>
      </c>
      <c r="Z89" s="239" t="s">
        <v>73</v>
      </c>
      <c r="AA89" s="238" t="s">
        <v>73</v>
      </c>
      <c r="AB89" s="240">
        <v>4.3380000000000001</v>
      </c>
      <c r="AC89" s="239">
        <f t="shared" si="0"/>
        <v>6.3870259988747149</v>
      </c>
      <c r="AD89" s="241" t="s">
        <v>73</v>
      </c>
      <c r="AE89" s="341" t="s">
        <v>73</v>
      </c>
      <c r="AF89" s="335" t="s">
        <v>73</v>
      </c>
      <c r="AG89" s="485" t="s">
        <v>73</v>
      </c>
      <c r="AH89" s="241" t="s">
        <v>73</v>
      </c>
      <c r="AI89" s="242" t="s">
        <v>73</v>
      </c>
      <c r="AJ89" s="243" t="s">
        <v>73</v>
      </c>
      <c r="AK89" s="244" t="s">
        <v>73</v>
      </c>
      <c r="AL89" s="244" t="s">
        <v>73</v>
      </c>
      <c r="AM89" s="244" t="s">
        <v>73</v>
      </c>
      <c r="AN89" s="244" t="s">
        <v>73</v>
      </c>
      <c r="AO89" s="244" t="s">
        <v>73</v>
      </c>
      <c r="AP89" s="244" t="s">
        <v>73</v>
      </c>
      <c r="AQ89" s="245" t="s">
        <v>73</v>
      </c>
      <c r="AR89" s="243" t="s">
        <v>73</v>
      </c>
      <c r="AS89" s="242" t="s">
        <v>73</v>
      </c>
      <c r="AT89" s="242" t="s">
        <v>73</v>
      </c>
      <c r="AU89" s="242" t="s">
        <v>73</v>
      </c>
      <c r="AV89" s="247" t="s">
        <v>73</v>
      </c>
      <c r="AW89" s="242" t="s">
        <v>73</v>
      </c>
      <c r="AX89" s="242" t="s">
        <v>73</v>
      </c>
      <c r="AY89" s="248" t="s">
        <v>73</v>
      </c>
      <c r="AZ89" s="230" t="s">
        <v>73</v>
      </c>
      <c r="BA89" s="230" t="s">
        <v>73</v>
      </c>
      <c r="BB89" s="230" t="s">
        <v>73</v>
      </c>
      <c r="BC89" s="230" t="s">
        <v>73</v>
      </c>
      <c r="BD89" s="230" t="s">
        <v>73</v>
      </c>
      <c r="BE89" s="230" t="s">
        <v>73</v>
      </c>
      <c r="BF89" s="230" t="s">
        <v>73</v>
      </c>
      <c r="BG89" s="230" t="s">
        <v>73</v>
      </c>
      <c r="BH89" s="248" t="s">
        <v>73</v>
      </c>
      <c r="BI89" s="230" t="s">
        <v>73</v>
      </c>
      <c r="BJ89" s="249" t="s">
        <v>73</v>
      </c>
      <c r="BK89" s="259" t="s">
        <v>73</v>
      </c>
      <c r="BL89" s="259" t="s">
        <v>73</v>
      </c>
      <c r="BM89" s="260" t="s">
        <v>73</v>
      </c>
      <c r="BN89" s="260" t="s">
        <v>73</v>
      </c>
      <c r="BO89" s="260" t="s">
        <v>73</v>
      </c>
      <c r="BP89" s="260" t="s">
        <v>73</v>
      </c>
      <c r="BQ89" s="259" t="s">
        <v>73</v>
      </c>
      <c r="BR89" s="260" t="s">
        <v>73</v>
      </c>
      <c r="BS89" s="260" t="s">
        <v>73</v>
      </c>
      <c r="BT89" s="260" t="s">
        <v>73</v>
      </c>
      <c r="BU89" s="261" t="s">
        <v>73</v>
      </c>
    </row>
    <row r="90" spans="1:73" ht="14.25" customHeight="1" x14ac:dyDescent="0.45">
      <c r="A90" s="224">
        <f t="shared" si="63"/>
        <v>2023</v>
      </c>
      <c r="B90" s="183">
        <f t="shared" si="63"/>
        <v>5</v>
      </c>
      <c r="C90" s="183">
        <f t="shared" si="63"/>
        <v>22</v>
      </c>
      <c r="D90" s="225">
        <v>0.49583333333333335</v>
      </c>
      <c r="E90" s="226">
        <v>32</v>
      </c>
      <c r="F90" s="227">
        <v>13.2277</v>
      </c>
      <c r="G90" s="228">
        <v>100.53351000000001</v>
      </c>
      <c r="H90" s="229">
        <v>16</v>
      </c>
      <c r="I90" s="183">
        <v>3</v>
      </c>
      <c r="J90" s="230" t="s">
        <v>74</v>
      </c>
      <c r="K90" s="231">
        <v>15</v>
      </c>
      <c r="L90" s="232">
        <v>5</v>
      </c>
      <c r="M90" s="233">
        <v>173</v>
      </c>
      <c r="N90" s="234" t="s">
        <v>97</v>
      </c>
      <c r="O90" s="234">
        <v>30.5</v>
      </c>
      <c r="P90" s="233">
        <v>1012</v>
      </c>
      <c r="Q90" s="233" t="s">
        <v>91</v>
      </c>
      <c r="R90" s="233" t="s">
        <v>73</v>
      </c>
      <c r="S90" s="236" t="s">
        <v>94</v>
      </c>
      <c r="T90" s="237">
        <f t="shared" si="64"/>
        <v>4.4000000000000004</v>
      </c>
      <c r="U90" s="238">
        <v>31.8</v>
      </c>
      <c r="V90" s="335" t="s">
        <v>73</v>
      </c>
      <c r="W90" s="343">
        <v>8.09</v>
      </c>
      <c r="X90" s="485" t="s">
        <v>73</v>
      </c>
      <c r="Y90" s="335">
        <v>31.3</v>
      </c>
      <c r="Z90" s="239" t="s">
        <v>73</v>
      </c>
      <c r="AA90" s="238" t="s">
        <v>73</v>
      </c>
      <c r="AB90" s="240">
        <v>4.2350000000000003</v>
      </c>
      <c r="AC90" s="239">
        <f t="shared" si="0"/>
        <v>6.2697308457557339</v>
      </c>
      <c r="AD90" s="241" t="s">
        <v>73</v>
      </c>
      <c r="AE90" s="341" t="s">
        <v>73</v>
      </c>
      <c r="AF90" s="335" t="s">
        <v>73</v>
      </c>
      <c r="AG90" s="485" t="s">
        <v>73</v>
      </c>
      <c r="AH90" s="241" t="s">
        <v>73</v>
      </c>
      <c r="AI90" s="242" t="s">
        <v>73</v>
      </c>
      <c r="AJ90" s="243" t="s">
        <v>73</v>
      </c>
      <c r="AK90" s="244" t="s">
        <v>73</v>
      </c>
      <c r="AL90" s="244" t="s">
        <v>73</v>
      </c>
      <c r="AM90" s="244" t="s">
        <v>73</v>
      </c>
      <c r="AN90" s="244" t="s">
        <v>73</v>
      </c>
      <c r="AO90" s="244" t="s">
        <v>73</v>
      </c>
      <c r="AP90" s="244" t="s">
        <v>73</v>
      </c>
      <c r="AQ90" s="245" t="s">
        <v>73</v>
      </c>
      <c r="AR90" s="243" t="s">
        <v>73</v>
      </c>
      <c r="AS90" s="242" t="s">
        <v>73</v>
      </c>
      <c r="AT90" s="242" t="s">
        <v>73</v>
      </c>
      <c r="AU90" s="242" t="s">
        <v>73</v>
      </c>
      <c r="AV90" s="247" t="s">
        <v>73</v>
      </c>
      <c r="AW90" s="242" t="s">
        <v>73</v>
      </c>
      <c r="AX90" s="242" t="s">
        <v>73</v>
      </c>
      <c r="AY90" s="248" t="s">
        <v>73</v>
      </c>
      <c r="AZ90" s="230" t="s">
        <v>73</v>
      </c>
      <c r="BA90" s="230" t="s">
        <v>73</v>
      </c>
      <c r="BB90" s="230" t="s">
        <v>73</v>
      </c>
      <c r="BC90" s="230" t="s">
        <v>73</v>
      </c>
      <c r="BD90" s="230" t="s">
        <v>73</v>
      </c>
      <c r="BE90" s="230" t="s">
        <v>73</v>
      </c>
      <c r="BF90" s="230" t="s">
        <v>73</v>
      </c>
      <c r="BG90" s="230" t="s">
        <v>73</v>
      </c>
      <c r="BH90" s="248" t="s">
        <v>73</v>
      </c>
      <c r="BI90" s="230" t="s">
        <v>73</v>
      </c>
      <c r="BJ90" s="249" t="s">
        <v>73</v>
      </c>
      <c r="BK90" s="256" t="s">
        <v>73</v>
      </c>
      <c r="BL90" s="256" t="s">
        <v>73</v>
      </c>
      <c r="BM90" s="257" t="s">
        <v>73</v>
      </c>
      <c r="BN90" s="257" t="s">
        <v>73</v>
      </c>
      <c r="BO90" s="257" t="s">
        <v>73</v>
      </c>
      <c r="BP90" s="257" t="s">
        <v>73</v>
      </c>
      <c r="BQ90" s="256" t="s">
        <v>73</v>
      </c>
      <c r="BR90" s="257" t="s">
        <v>73</v>
      </c>
      <c r="BS90" s="257" t="s">
        <v>73</v>
      </c>
      <c r="BT90" s="257" t="s">
        <v>73</v>
      </c>
      <c r="BU90" s="258" t="s">
        <v>73</v>
      </c>
    </row>
    <row r="91" spans="1:73" ht="14.25" customHeight="1" x14ac:dyDescent="0.45">
      <c r="A91" s="224">
        <v>2023</v>
      </c>
      <c r="B91" s="183">
        <v>5</v>
      </c>
      <c r="C91" s="183">
        <v>22</v>
      </c>
      <c r="D91" s="225">
        <v>0.52013888888888882</v>
      </c>
      <c r="E91" s="226">
        <v>33</v>
      </c>
      <c r="F91" s="227">
        <v>13.28083</v>
      </c>
      <c r="G91" s="228">
        <v>100.52661999999999</v>
      </c>
      <c r="H91" s="229">
        <v>13.8</v>
      </c>
      <c r="I91" s="183">
        <v>3</v>
      </c>
      <c r="J91" s="230" t="s">
        <v>72</v>
      </c>
      <c r="K91" s="231">
        <v>1</v>
      </c>
      <c r="L91" s="232">
        <v>3</v>
      </c>
      <c r="M91" s="233">
        <v>205</v>
      </c>
      <c r="N91" s="234" t="s">
        <v>96</v>
      </c>
      <c r="O91" s="234">
        <v>31</v>
      </c>
      <c r="P91" s="233">
        <v>1009</v>
      </c>
      <c r="Q91" s="233" t="s">
        <v>91</v>
      </c>
      <c r="R91" s="233" t="s">
        <v>73</v>
      </c>
      <c r="S91" s="236" t="s">
        <v>94</v>
      </c>
      <c r="T91" s="237">
        <v>1.7</v>
      </c>
      <c r="U91" s="238">
        <v>32.4</v>
      </c>
      <c r="V91" s="335">
        <v>32.323</v>
      </c>
      <c r="W91" s="343">
        <v>8.1300000000000008</v>
      </c>
      <c r="X91" s="485" t="s">
        <v>73</v>
      </c>
      <c r="Y91" s="335">
        <v>30.4</v>
      </c>
      <c r="Z91" s="239">
        <v>30.911000000000001</v>
      </c>
      <c r="AA91" s="238">
        <v>7.29</v>
      </c>
      <c r="AB91" s="240">
        <v>5.0979999999999999</v>
      </c>
      <c r="AC91" s="239">
        <f t="shared" si="0"/>
        <v>7.2525047985875872</v>
      </c>
      <c r="AD91" s="241" t="s">
        <v>73</v>
      </c>
      <c r="AE91" s="341" t="s">
        <v>73</v>
      </c>
      <c r="AF91" s="335" t="s">
        <v>73</v>
      </c>
      <c r="AG91" s="485" t="s">
        <v>73</v>
      </c>
      <c r="AH91" s="241">
        <v>2139.8088690513896</v>
      </c>
      <c r="AI91" s="242">
        <v>8.1355229229943014</v>
      </c>
      <c r="AJ91" s="243">
        <v>8.0254152072238316</v>
      </c>
      <c r="AK91" s="244">
        <v>398.29620117652144</v>
      </c>
      <c r="AL91" s="244">
        <v>1604.3495587840121</v>
      </c>
      <c r="AM91" s="244">
        <v>217.29477811091422</v>
      </c>
      <c r="AN91" s="244">
        <v>9.6793864138157257</v>
      </c>
      <c r="AO91" s="244">
        <v>5.51628184939847</v>
      </c>
      <c r="AP91" s="244">
        <v>3.6875307752611461</v>
      </c>
      <c r="AQ91" s="245">
        <f t="shared" ref="AQ91:AQ93" si="65">SUM(AL91:AN91)</f>
        <v>1831.323723308742</v>
      </c>
      <c r="AR91" s="243">
        <v>0.124</v>
      </c>
      <c r="AS91" s="242">
        <v>17.337</v>
      </c>
      <c r="AT91" s="242">
        <v>2.1000000000000001E-2</v>
      </c>
      <c r="AU91" s="242">
        <v>2.524</v>
      </c>
      <c r="AV91" s="247">
        <v>1.954</v>
      </c>
      <c r="AW91" s="242" t="s">
        <v>73</v>
      </c>
      <c r="AX91" s="242" t="s">
        <v>73</v>
      </c>
      <c r="AY91" s="248" t="s">
        <v>73</v>
      </c>
      <c r="AZ91" s="230" t="s">
        <v>73</v>
      </c>
      <c r="BA91" s="230" t="s">
        <v>73</v>
      </c>
      <c r="BB91" s="230" t="s">
        <v>73</v>
      </c>
      <c r="BC91" s="230" t="s">
        <v>73</v>
      </c>
      <c r="BD91" s="230" t="s">
        <v>73</v>
      </c>
      <c r="BE91" s="230" t="s">
        <v>73</v>
      </c>
      <c r="BF91" s="230" t="s">
        <v>73</v>
      </c>
      <c r="BG91" s="230" t="s">
        <v>73</v>
      </c>
      <c r="BH91" s="248" t="s">
        <v>73</v>
      </c>
      <c r="BI91" s="230" t="s">
        <v>73</v>
      </c>
      <c r="BJ91" s="249" t="s">
        <v>73</v>
      </c>
      <c r="BK91" s="259" t="s">
        <v>73</v>
      </c>
      <c r="BL91" s="259" t="s">
        <v>73</v>
      </c>
      <c r="BM91" s="260" t="s">
        <v>73</v>
      </c>
      <c r="BN91" s="260" t="s">
        <v>73</v>
      </c>
      <c r="BO91" s="260" t="s">
        <v>73</v>
      </c>
      <c r="BP91" s="260" t="s">
        <v>73</v>
      </c>
      <c r="BQ91" s="259" t="s">
        <v>73</v>
      </c>
      <c r="BR91" s="260" t="s">
        <v>73</v>
      </c>
      <c r="BS91" s="260" t="s">
        <v>73</v>
      </c>
      <c r="BT91" s="260" t="s">
        <v>73</v>
      </c>
      <c r="BU91" s="261" t="s">
        <v>73</v>
      </c>
    </row>
    <row r="92" spans="1:73" ht="14.25" customHeight="1" x14ac:dyDescent="0.45">
      <c r="A92" s="224">
        <f t="shared" ref="A92:C93" si="66">A91</f>
        <v>2023</v>
      </c>
      <c r="B92" s="183">
        <f t="shared" si="66"/>
        <v>5</v>
      </c>
      <c r="C92" s="183">
        <f t="shared" si="66"/>
        <v>22</v>
      </c>
      <c r="D92" s="225">
        <v>0.52013888888888882</v>
      </c>
      <c r="E92" s="226">
        <v>33</v>
      </c>
      <c r="F92" s="227">
        <v>13.28083</v>
      </c>
      <c r="G92" s="228">
        <v>100.52661999999999</v>
      </c>
      <c r="H92" s="229">
        <v>13.8</v>
      </c>
      <c r="I92" s="183">
        <v>3</v>
      </c>
      <c r="J92" s="230" t="s">
        <v>75</v>
      </c>
      <c r="K92" s="231">
        <v>6.5</v>
      </c>
      <c r="L92" s="232">
        <v>3</v>
      </c>
      <c r="M92" s="233">
        <v>205</v>
      </c>
      <c r="N92" s="234" t="s">
        <v>96</v>
      </c>
      <c r="O92" s="234">
        <v>31</v>
      </c>
      <c r="P92" s="233">
        <v>1009</v>
      </c>
      <c r="Q92" s="233" t="s">
        <v>91</v>
      </c>
      <c r="R92" s="233" t="s">
        <v>73</v>
      </c>
      <c r="S92" s="236" t="s">
        <v>94</v>
      </c>
      <c r="T92" s="237">
        <f t="shared" ref="T92:T93" si="67">T91</f>
        <v>1.7</v>
      </c>
      <c r="U92" s="238">
        <v>31.6</v>
      </c>
      <c r="V92" s="335">
        <v>31.547000000000001</v>
      </c>
      <c r="W92" s="343">
        <v>8.0299999999999994</v>
      </c>
      <c r="X92" s="485" t="s">
        <v>73</v>
      </c>
      <c r="Y92" s="335">
        <v>30.8</v>
      </c>
      <c r="Z92" s="239">
        <v>31.314</v>
      </c>
      <c r="AA92" s="238">
        <v>6.0750000000000002</v>
      </c>
      <c r="AB92" s="240">
        <v>4.1349999999999998</v>
      </c>
      <c r="AC92" s="239">
        <f t="shared" si="0"/>
        <v>6.1558520563198291</v>
      </c>
      <c r="AD92" s="241" t="s">
        <v>73</v>
      </c>
      <c r="AE92" s="341" t="s">
        <v>73</v>
      </c>
      <c r="AF92" s="335" t="s">
        <v>73</v>
      </c>
      <c r="AG92" s="485" t="s">
        <v>73</v>
      </c>
      <c r="AH92" s="241">
        <v>2114.6445515635951</v>
      </c>
      <c r="AI92" s="242">
        <v>8.0693806409098663</v>
      </c>
      <c r="AJ92" s="243">
        <v>7.9715297055927081</v>
      </c>
      <c r="AK92" s="244">
        <v>457.36686376230523</v>
      </c>
      <c r="AL92" s="244">
        <v>1638.3344380030369</v>
      </c>
      <c r="AM92" s="244">
        <v>192.65989041170897</v>
      </c>
      <c r="AN92" s="244">
        <v>11.286172153703728</v>
      </c>
      <c r="AO92" s="244">
        <v>4.8574554579972018</v>
      </c>
      <c r="AP92" s="244">
        <v>3.24264021812759</v>
      </c>
      <c r="AQ92" s="245">
        <f t="shared" si="65"/>
        <v>1842.2805005684497</v>
      </c>
      <c r="AR92" s="243">
        <v>0.124</v>
      </c>
      <c r="AS92" s="242">
        <v>14.372</v>
      </c>
      <c r="AT92" s="242">
        <v>4.2000000000000003E-2</v>
      </c>
      <c r="AU92" s="242">
        <v>2.2330000000000001</v>
      </c>
      <c r="AV92" s="247">
        <v>1.911</v>
      </c>
      <c r="AW92" s="242" t="s">
        <v>73</v>
      </c>
      <c r="AX92" s="242" t="s">
        <v>73</v>
      </c>
      <c r="AY92" s="248" t="s">
        <v>73</v>
      </c>
      <c r="AZ92" s="230" t="s">
        <v>73</v>
      </c>
      <c r="BA92" s="230" t="s">
        <v>73</v>
      </c>
      <c r="BB92" s="230" t="s">
        <v>73</v>
      </c>
      <c r="BC92" s="230" t="s">
        <v>73</v>
      </c>
      <c r="BD92" s="230" t="s">
        <v>73</v>
      </c>
      <c r="BE92" s="230" t="s">
        <v>73</v>
      </c>
      <c r="BF92" s="230" t="s">
        <v>73</v>
      </c>
      <c r="BG92" s="230" t="s">
        <v>73</v>
      </c>
      <c r="BH92" s="248" t="s">
        <v>73</v>
      </c>
      <c r="BI92" s="230" t="s">
        <v>73</v>
      </c>
      <c r="BJ92" s="249" t="s">
        <v>73</v>
      </c>
      <c r="BK92" s="259" t="s">
        <v>73</v>
      </c>
      <c r="BL92" s="259" t="s">
        <v>73</v>
      </c>
      <c r="BM92" s="260" t="s">
        <v>73</v>
      </c>
      <c r="BN92" s="260" t="s">
        <v>73</v>
      </c>
      <c r="BO92" s="260" t="s">
        <v>73</v>
      </c>
      <c r="BP92" s="260" t="s">
        <v>73</v>
      </c>
      <c r="BQ92" s="259" t="s">
        <v>73</v>
      </c>
      <c r="BR92" s="260" t="s">
        <v>73</v>
      </c>
      <c r="BS92" s="260" t="s">
        <v>73</v>
      </c>
      <c r="BT92" s="260" t="s">
        <v>73</v>
      </c>
      <c r="BU92" s="261" t="s">
        <v>73</v>
      </c>
    </row>
    <row r="93" spans="1:73" ht="14.25" customHeight="1" x14ac:dyDescent="0.45">
      <c r="A93" s="224">
        <f t="shared" si="66"/>
        <v>2023</v>
      </c>
      <c r="B93" s="183">
        <f t="shared" si="66"/>
        <v>5</v>
      </c>
      <c r="C93" s="183">
        <f t="shared" si="66"/>
        <v>22</v>
      </c>
      <c r="D93" s="225">
        <v>0.52013888888888882</v>
      </c>
      <c r="E93" s="226">
        <v>33</v>
      </c>
      <c r="F93" s="227">
        <v>13.28083</v>
      </c>
      <c r="G93" s="228">
        <v>100.52661999999999</v>
      </c>
      <c r="H93" s="229">
        <v>13.8</v>
      </c>
      <c r="I93" s="183">
        <v>3</v>
      </c>
      <c r="J93" s="230" t="s">
        <v>74</v>
      </c>
      <c r="K93" s="231">
        <v>13</v>
      </c>
      <c r="L93" s="232">
        <v>3</v>
      </c>
      <c r="M93" s="233">
        <v>205</v>
      </c>
      <c r="N93" s="234" t="s">
        <v>96</v>
      </c>
      <c r="O93" s="234">
        <v>31</v>
      </c>
      <c r="P93" s="233">
        <v>1009</v>
      </c>
      <c r="Q93" s="233" t="s">
        <v>91</v>
      </c>
      <c r="R93" s="233" t="s">
        <v>73</v>
      </c>
      <c r="S93" s="236" t="s">
        <v>94</v>
      </c>
      <c r="T93" s="237">
        <f t="shared" si="67"/>
        <v>1.7</v>
      </c>
      <c r="U93" s="238">
        <v>31.7</v>
      </c>
      <c r="V93" s="335">
        <v>31.640999999999998</v>
      </c>
      <c r="W93" s="343">
        <v>8.01</v>
      </c>
      <c r="X93" s="485" t="s">
        <v>73</v>
      </c>
      <c r="Y93" s="335">
        <v>31.1</v>
      </c>
      <c r="Z93" s="239">
        <v>31.667000000000002</v>
      </c>
      <c r="AA93" s="238">
        <v>5.67</v>
      </c>
      <c r="AB93" s="240">
        <v>3.8809999999999998</v>
      </c>
      <c r="AC93" s="239">
        <f t="shared" si="0"/>
        <v>5.8665999311526322</v>
      </c>
      <c r="AD93" s="241" t="s">
        <v>73</v>
      </c>
      <c r="AE93" s="341" t="s">
        <v>73</v>
      </c>
      <c r="AF93" s="335" t="s">
        <v>73</v>
      </c>
      <c r="AG93" s="485" t="s">
        <v>73</v>
      </c>
      <c r="AH93" s="241">
        <v>2133.2568601888765</v>
      </c>
      <c r="AI93" s="242">
        <v>8.0372505417704829</v>
      </c>
      <c r="AJ93" s="243">
        <v>7.9382181651500971</v>
      </c>
      <c r="AK93" s="244">
        <v>504.41338435327265</v>
      </c>
      <c r="AL93" s="244">
        <v>1676.4855659052689</v>
      </c>
      <c r="AM93" s="244">
        <v>184.88794793325542</v>
      </c>
      <c r="AN93" s="244">
        <v>12.399543175225679</v>
      </c>
      <c r="AO93" s="244">
        <v>4.6442945921096177</v>
      </c>
      <c r="AP93" s="244">
        <v>3.1047981491120109</v>
      </c>
      <c r="AQ93" s="245">
        <f t="shared" si="65"/>
        <v>1873.7730570137501</v>
      </c>
      <c r="AR93" s="243">
        <v>0.124</v>
      </c>
      <c r="AS93" s="242">
        <v>11.709</v>
      </c>
      <c r="AT93" s="242">
        <v>0.16700000000000001</v>
      </c>
      <c r="AU93" s="242">
        <v>4.0780000000000003</v>
      </c>
      <c r="AV93" s="247">
        <v>2.2000000000000002</v>
      </c>
      <c r="AW93" s="242" t="s">
        <v>73</v>
      </c>
      <c r="AX93" s="242" t="s">
        <v>73</v>
      </c>
      <c r="AY93" s="248" t="s">
        <v>73</v>
      </c>
      <c r="AZ93" s="230" t="s">
        <v>73</v>
      </c>
      <c r="BA93" s="230" t="s">
        <v>73</v>
      </c>
      <c r="BB93" s="230" t="s">
        <v>73</v>
      </c>
      <c r="BC93" s="230" t="s">
        <v>73</v>
      </c>
      <c r="BD93" s="230" t="s">
        <v>73</v>
      </c>
      <c r="BE93" s="230" t="s">
        <v>73</v>
      </c>
      <c r="BF93" s="230" t="s">
        <v>73</v>
      </c>
      <c r="BG93" s="230" t="s">
        <v>73</v>
      </c>
      <c r="BH93" s="248" t="s">
        <v>73</v>
      </c>
      <c r="BI93" s="230" t="s">
        <v>73</v>
      </c>
      <c r="BJ93" s="249" t="s">
        <v>73</v>
      </c>
      <c r="BK93" s="259" t="s">
        <v>73</v>
      </c>
      <c r="BL93" s="259" t="s">
        <v>73</v>
      </c>
      <c r="BM93" s="260" t="s">
        <v>73</v>
      </c>
      <c r="BN93" s="260" t="s">
        <v>73</v>
      </c>
      <c r="BO93" s="260" t="s">
        <v>73</v>
      </c>
      <c r="BP93" s="260" t="s">
        <v>73</v>
      </c>
      <c r="BQ93" s="259" t="s">
        <v>73</v>
      </c>
      <c r="BR93" s="260" t="s">
        <v>73</v>
      </c>
      <c r="BS93" s="260" t="s">
        <v>73</v>
      </c>
      <c r="BT93" s="260" t="s">
        <v>73</v>
      </c>
      <c r="BU93" s="261" t="s">
        <v>73</v>
      </c>
    </row>
    <row r="94" spans="1:73" ht="14.25" customHeight="1" x14ac:dyDescent="0.45">
      <c r="A94" s="224">
        <v>2023</v>
      </c>
      <c r="B94" s="183">
        <v>5</v>
      </c>
      <c r="C94" s="183">
        <v>22</v>
      </c>
      <c r="D94" s="225">
        <v>0.55208333333333337</v>
      </c>
      <c r="E94" s="226">
        <v>34</v>
      </c>
      <c r="F94" s="227">
        <v>13.32775</v>
      </c>
      <c r="G94" s="228">
        <v>100.53100000000001</v>
      </c>
      <c r="H94" s="229">
        <v>11.6</v>
      </c>
      <c r="I94" s="183">
        <v>3</v>
      </c>
      <c r="J94" s="230" t="s">
        <v>72</v>
      </c>
      <c r="K94" s="231">
        <v>1</v>
      </c>
      <c r="L94" s="232">
        <v>5</v>
      </c>
      <c r="M94" s="233">
        <v>240</v>
      </c>
      <c r="N94" s="234" t="s">
        <v>96</v>
      </c>
      <c r="O94" s="234">
        <v>31.1</v>
      </c>
      <c r="P94" s="233">
        <v>1009</v>
      </c>
      <c r="Q94" s="233" t="s">
        <v>91</v>
      </c>
      <c r="R94" s="233" t="s">
        <v>73</v>
      </c>
      <c r="S94" s="236" t="s">
        <v>94</v>
      </c>
      <c r="T94" s="237">
        <v>1.8</v>
      </c>
      <c r="U94" s="238">
        <v>32.5</v>
      </c>
      <c r="V94" s="335" t="s">
        <v>73</v>
      </c>
      <c r="W94" s="343">
        <v>8.1199999999999992</v>
      </c>
      <c r="X94" s="485" t="s">
        <v>73</v>
      </c>
      <c r="Y94" s="335">
        <v>29.7</v>
      </c>
      <c r="Z94" s="239" t="s">
        <v>73</v>
      </c>
      <c r="AA94" s="238" t="s">
        <v>73</v>
      </c>
      <c r="AB94" s="240">
        <v>5.1239999999999997</v>
      </c>
      <c r="AC94" s="239">
        <f t="shared" si="0"/>
        <v>7.2821132838409222</v>
      </c>
      <c r="AD94" s="241" t="s">
        <v>73</v>
      </c>
      <c r="AE94" s="341" t="s">
        <v>73</v>
      </c>
      <c r="AF94" s="335" t="s">
        <v>73</v>
      </c>
      <c r="AG94" s="485" t="s">
        <v>73</v>
      </c>
      <c r="AH94" s="241" t="s">
        <v>73</v>
      </c>
      <c r="AI94" s="242" t="s">
        <v>73</v>
      </c>
      <c r="AJ94" s="243" t="s">
        <v>73</v>
      </c>
      <c r="AK94" s="244" t="s">
        <v>73</v>
      </c>
      <c r="AL94" s="244" t="s">
        <v>73</v>
      </c>
      <c r="AM94" s="244" t="s">
        <v>73</v>
      </c>
      <c r="AN94" s="244" t="s">
        <v>73</v>
      </c>
      <c r="AO94" s="244" t="s">
        <v>73</v>
      </c>
      <c r="AP94" s="244" t="s">
        <v>73</v>
      </c>
      <c r="AQ94" s="245" t="s">
        <v>73</v>
      </c>
      <c r="AR94" s="243" t="s">
        <v>73</v>
      </c>
      <c r="AS94" s="242" t="s">
        <v>73</v>
      </c>
      <c r="AT94" s="242" t="s">
        <v>73</v>
      </c>
      <c r="AU94" s="242" t="s">
        <v>73</v>
      </c>
      <c r="AV94" s="247" t="s">
        <v>73</v>
      </c>
      <c r="AW94" s="242" t="s">
        <v>73</v>
      </c>
      <c r="AX94" s="242" t="s">
        <v>73</v>
      </c>
      <c r="AY94" s="248" t="s">
        <v>73</v>
      </c>
      <c r="AZ94" s="230" t="s">
        <v>73</v>
      </c>
      <c r="BA94" s="230" t="s">
        <v>73</v>
      </c>
      <c r="BB94" s="230" t="s">
        <v>73</v>
      </c>
      <c r="BC94" s="230" t="s">
        <v>73</v>
      </c>
      <c r="BD94" s="230" t="s">
        <v>73</v>
      </c>
      <c r="BE94" s="230" t="s">
        <v>73</v>
      </c>
      <c r="BF94" s="230" t="s">
        <v>73</v>
      </c>
      <c r="BG94" s="230" t="s">
        <v>73</v>
      </c>
      <c r="BH94" s="248" t="s">
        <v>73</v>
      </c>
      <c r="BI94" s="230" t="s">
        <v>73</v>
      </c>
      <c r="BJ94" s="249" t="s">
        <v>73</v>
      </c>
      <c r="BK94" s="259" t="s">
        <v>73</v>
      </c>
      <c r="BL94" s="259" t="s">
        <v>73</v>
      </c>
      <c r="BM94" s="260" t="s">
        <v>73</v>
      </c>
      <c r="BN94" s="260" t="s">
        <v>73</v>
      </c>
      <c r="BO94" s="260" t="s">
        <v>73</v>
      </c>
      <c r="BP94" s="260" t="s">
        <v>73</v>
      </c>
      <c r="BQ94" s="259" t="s">
        <v>73</v>
      </c>
      <c r="BR94" s="260" t="s">
        <v>73</v>
      </c>
      <c r="BS94" s="260" t="s">
        <v>73</v>
      </c>
      <c r="BT94" s="260" t="s">
        <v>73</v>
      </c>
      <c r="BU94" s="261" t="s">
        <v>73</v>
      </c>
    </row>
    <row r="95" spans="1:73" ht="14.25" customHeight="1" x14ac:dyDescent="0.45">
      <c r="A95" s="224">
        <f t="shared" ref="A95:C96" si="68">A94</f>
        <v>2023</v>
      </c>
      <c r="B95" s="183">
        <f t="shared" si="68"/>
        <v>5</v>
      </c>
      <c r="C95" s="183">
        <f t="shared" si="68"/>
        <v>22</v>
      </c>
      <c r="D95" s="225">
        <v>0.55208333333333337</v>
      </c>
      <c r="E95" s="226">
        <v>34</v>
      </c>
      <c r="F95" s="227">
        <v>13.32775</v>
      </c>
      <c r="G95" s="228">
        <v>100.53100000000001</v>
      </c>
      <c r="H95" s="229">
        <v>11.6</v>
      </c>
      <c r="I95" s="183">
        <v>3</v>
      </c>
      <c r="J95" s="230" t="s">
        <v>75</v>
      </c>
      <c r="K95" s="231">
        <v>5.5</v>
      </c>
      <c r="L95" s="232">
        <v>5</v>
      </c>
      <c r="M95" s="233">
        <v>240</v>
      </c>
      <c r="N95" s="234" t="s">
        <v>96</v>
      </c>
      <c r="O95" s="234">
        <v>31.1</v>
      </c>
      <c r="P95" s="233">
        <v>1009</v>
      </c>
      <c r="Q95" s="233" t="s">
        <v>91</v>
      </c>
      <c r="R95" s="233" t="s">
        <v>73</v>
      </c>
      <c r="S95" s="236" t="s">
        <v>94</v>
      </c>
      <c r="T95" s="237">
        <f t="shared" ref="T95:T96" si="69">T94</f>
        <v>1.8</v>
      </c>
      <c r="U95" s="238">
        <v>31.5</v>
      </c>
      <c r="V95" s="335" t="s">
        <v>73</v>
      </c>
      <c r="W95" s="343">
        <v>8.0299999999999994</v>
      </c>
      <c r="X95" s="485" t="s">
        <v>73</v>
      </c>
      <c r="Y95" s="335">
        <v>29.8</v>
      </c>
      <c r="Z95" s="239" t="s">
        <v>73</v>
      </c>
      <c r="AA95" s="238" t="s">
        <v>73</v>
      </c>
      <c r="AB95" s="240">
        <v>4.024</v>
      </c>
      <c r="AC95" s="239">
        <f t="shared" si="0"/>
        <v>6.0294466000459757</v>
      </c>
      <c r="AD95" s="241" t="s">
        <v>73</v>
      </c>
      <c r="AE95" s="341" t="s">
        <v>73</v>
      </c>
      <c r="AF95" s="335" t="s">
        <v>73</v>
      </c>
      <c r="AG95" s="485" t="s">
        <v>73</v>
      </c>
      <c r="AH95" s="241" t="s">
        <v>73</v>
      </c>
      <c r="AI95" s="242" t="s">
        <v>73</v>
      </c>
      <c r="AJ95" s="243" t="s">
        <v>73</v>
      </c>
      <c r="AK95" s="244" t="s">
        <v>73</v>
      </c>
      <c r="AL95" s="244" t="s">
        <v>73</v>
      </c>
      <c r="AM95" s="244" t="s">
        <v>73</v>
      </c>
      <c r="AN95" s="244" t="s">
        <v>73</v>
      </c>
      <c r="AO95" s="244" t="s">
        <v>73</v>
      </c>
      <c r="AP95" s="244" t="s">
        <v>73</v>
      </c>
      <c r="AQ95" s="245" t="s">
        <v>73</v>
      </c>
      <c r="AR95" s="243" t="s">
        <v>73</v>
      </c>
      <c r="AS95" s="242" t="s">
        <v>73</v>
      </c>
      <c r="AT95" s="242" t="s">
        <v>73</v>
      </c>
      <c r="AU95" s="242" t="s">
        <v>73</v>
      </c>
      <c r="AV95" s="247" t="s">
        <v>73</v>
      </c>
      <c r="AW95" s="242" t="s">
        <v>73</v>
      </c>
      <c r="AX95" s="242" t="s">
        <v>73</v>
      </c>
      <c r="AY95" s="248" t="s">
        <v>73</v>
      </c>
      <c r="AZ95" s="230" t="s">
        <v>73</v>
      </c>
      <c r="BA95" s="230" t="s">
        <v>73</v>
      </c>
      <c r="BB95" s="230" t="s">
        <v>73</v>
      </c>
      <c r="BC95" s="230" t="s">
        <v>73</v>
      </c>
      <c r="BD95" s="230" t="s">
        <v>73</v>
      </c>
      <c r="BE95" s="230" t="s">
        <v>73</v>
      </c>
      <c r="BF95" s="230" t="s">
        <v>73</v>
      </c>
      <c r="BG95" s="230" t="s">
        <v>73</v>
      </c>
      <c r="BH95" s="248" t="s">
        <v>73</v>
      </c>
      <c r="BI95" s="230" t="s">
        <v>73</v>
      </c>
      <c r="BJ95" s="249" t="s">
        <v>73</v>
      </c>
      <c r="BK95" s="259" t="s">
        <v>73</v>
      </c>
      <c r="BL95" s="259" t="s">
        <v>73</v>
      </c>
      <c r="BM95" s="260" t="s">
        <v>73</v>
      </c>
      <c r="BN95" s="260" t="s">
        <v>73</v>
      </c>
      <c r="BO95" s="260" t="s">
        <v>73</v>
      </c>
      <c r="BP95" s="260" t="s">
        <v>73</v>
      </c>
      <c r="BQ95" s="259" t="s">
        <v>73</v>
      </c>
      <c r="BR95" s="260" t="s">
        <v>73</v>
      </c>
      <c r="BS95" s="260" t="s">
        <v>73</v>
      </c>
      <c r="BT95" s="260" t="s">
        <v>73</v>
      </c>
      <c r="BU95" s="261" t="s">
        <v>73</v>
      </c>
    </row>
    <row r="96" spans="1:73" ht="14.25" customHeight="1" x14ac:dyDescent="0.45">
      <c r="A96" s="224">
        <f t="shared" si="68"/>
        <v>2023</v>
      </c>
      <c r="B96" s="183">
        <f t="shared" si="68"/>
        <v>5</v>
      </c>
      <c r="C96" s="183">
        <f t="shared" si="68"/>
        <v>22</v>
      </c>
      <c r="D96" s="225">
        <v>0.55208333333333337</v>
      </c>
      <c r="E96" s="226">
        <v>34</v>
      </c>
      <c r="F96" s="227">
        <v>13.32775</v>
      </c>
      <c r="G96" s="228">
        <v>100.53100000000001</v>
      </c>
      <c r="H96" s="229">
        <v>11.6</v>
      </c>
      <c r="I96" s="183">
        <v>3</v>
      </c>
      <c r="J96" s="230" t="s">
        <v>74</v>
      </c>
      <c r="K96" s="231">
        <v>11</v>
      </c>
      <c r="L96" s="232">
        <v>5</v>
      </c>
      <c r="M96" s="233">
        <v>240</v>
      </c>
      <c r="N96" s="234" t="s">
        <v>96</v>
      </c>
      <c r="O96" s="234">
        <v>31.1</v>
      </c>
      <c r="P96" s="233">
        <v>1009</v>
      </c>
      <c r="Q96" s="233" t="s">
        <v>91</v>
      </c>
      <c r="R96" s="233" t="s">
        <v>73</v>
      </c>
      <c r="S96" s="236" t="s">
        <v>94</v>
      </c>
      <c r="T96" s="237">
        <f t="shared" si="69"/>
        <v>1.8</v>
      </c>
      <c r="U96" s="238">
        <v>31.4</v>
      </c>
      <c r="V96" s="335" t="s">
        <v>73</v>
      </c>
      <c r="W96" s="343">
        <v>8.01</v>
      </c>
      <c r="X96" s="485" t="s">
        <v>73</v>
      </c>
      <c r="Y96" s="335">
        <v>30.3</v>
      </c>
      <c r="Z96" s="239" t="s">
        <v>73</v>
      </c>
      <c r="AA96" s="238" t="s">
        <v>73</v>
      </c>
      <c r="AB96" s="240">
        <v>2.8889999999999998</v>
      </c>
      <c r="AC96" s="239">
        <f t="shared" si="0"/>
        <v>4.7369223399484612</v>
      </c>
      <c r="AD96" s="241" t="s">
        <v>73</v>
      </c>
      <c r="AE96" s="341" t="s">
        <v>73</v>
      </c>
      <c r="AF96" s="335" t="s">
        <v>73</v>
      </c>
      <c r="AG96" s="485" t="s">
        <v>73</v>
      </c>
      <c r="AH96" s="241" t="s">
        <v>73</v>
      </c>
      <c r="AI96" s="242" t="s">
        <v>73</v>
      </c>
      <c r="AJ96" s="243" t="s">
        <v>73</v>
      </c>
      <c r="AK96" s="244" t="s">
        <v>73</v>
      </c>
      <c r="AL96" s="244" t="s">
        <v>73</v>
      </c>
      <c r="AM96" s="244" t="s">
        <v>73</v>
      </c>
      <c r="AN96" s="244" t="s">
        <v>73</v>
      </c>
      <c r="AO96" s="244" t="s">
        <v>73</v>
      </c>
      <c r="AP96" s="244" t="s">
        <v>73</v>
      </c>
      <c r="AQ96" s="245" t="s">
        <v>73</v>
      </c>
      <c r="AR96" s="243" t="s">
        <v>73</v>
      </c>
      <c r="AS96" s="242" t="s">
        <v>73</v>
      </c>
      <c r="AT96" s="242" t="s">
        <v>73</v>
      </c>
      <c r="AU96" s="242" t="s">
        <v>73</v>
      </c>
      <c r="AV96" s="247" t="s">
        <v>73</v>
      </c>
      <c r="AW96" s="242" t="s">
        <v>73</v>
      </c>
      <c r="AX96" s="242" t="s">
        <v>73</v>
      </c>
      <c r="AY96" s="248" t="s">
        <v>73</v>
      </c>
      <c r="AZ96" s="230" t="s">
        <v>73</v>
      </c>
      <c r="BA96" s="230" t="s">
        <v>73</v>
      </c>
      <c r="BB96" s="230" t="s">
        <v>73</v>
      </c>
      <c r="BC96" s="230" t="s">
        <v>73</v>
      </c>
      <c r="BD96" s="230" t="s">
        <v>73</v>
      </c>
      <c r="BE96" s="230" t="s">
        <v>73</v>
      </c>
      <c r="BF96" s="230" t="s">
        <v>73</v>
      </c>
      <c r="BG96" s="230" t="s">
        <v>73</v>
      </c>
      <c r="BH96" s="248" t="s">
        <v>73</v>
      </c>
      <c r="BI96" s="230" t="s">
        <v>73</v>
      </c>
      <c r="BJ96" s="249" t="s">
        <v>73</v>
      </c>
      <c r="BK96" s="259" t="s">
        <v>73</v>
      </c>
      <c r="BL96" s="259" t="s">
        <v>73</v>
      </c>
      <c r="BM96" s="260" t="s">
        <v>73</v>
      </c>
      <c r="BN96" s="260" t="s">
        <v>73</v>
      </c>
      <c r="BO96" s="260" t="s">
        <v>73</v>
      </c>
      <c r="BP96" s="260" t="s">
        <v>73</v>
      </c>
      <c r="BQ96" s="259" t="s">
        <v>73</v>
      </c>
      <c r="BR96" s="260" t="s">
        <v>73</v>
      </c>
      <c r="BS96" s="260" t="s">
        <v>73</v>
      </c>
      <c r="BT96" s="260" t="s">
        <v>73</v>
      </c>
      <c r="BU96" s="261" t="s">
        <v>73</v>
      </c>
    </row>
    <row r="97" spans="1:73" ht="14.25" customHeight="1" x14ac:dyDescent="0.45">
      <c r="A97" s="224">
        <v>2023</v>
      </c>
      <c r="B97" s="183">
        <v>5</v>
      </c>
      <c r="C97" s="183">
        <v>22</v>
      </c>
      <c r="D97" s="225">
        <v>0.56805555555555554</v>
      </c>
      <c r="E97" s="226">
        <v>35</v>
      </c>
      <c r="F97" s="227">
        <v>13.36417</v>
      </c>
      <c r="G97" s="228">
        <v>100.53135</v>
      </c>
      <c r="H97" s="229">
        <v>8.5</v>
      </c>
      <c r="I97" s="183">
        <v>3</v>
      </c>
      <c r="J97" s="230" t="s">
        <v>72</v>
      </c>
      <c r="K97" s="231">
        <v>1</v>
      </c>
      <c r="L97" s="232">
        <v>8</v>
      </c>
      <c r="M97" s="233">
        <v>210</v>
      </c>
      <c r="N97" s="234" t="s">
        <v>96</v>
      </c>
      <c r="O97" s="234">
        <v>29.6</v>
      </c>
      <c r="P97" s="233">
        <v>1009</v>
      </c>
      <c r="Q97" s="233" t="s">
        <v>91</v>
      </c>
      <c r="R97" s="233" t="s">
        <v>73</v>
      </c>
      <c r="S97" s="236" t="s">
        <v>98</v>
      </c>
      <c r="T97" s="237">
        <v>1.6</v>
      </c>
      <c r="U97" s="238">
        <v>32.299999999999997</v>
      </c>
      <c r="V97" s="335">
        <v>32.369</v>
      </c>
      <c r="W97" s="343">
        <v>8.06</v>
      </c>
      <c r="X97" s="485" t="s">
        <v>73</v>
      </c>
      <c r="Y97" s="335">
        <v>28.9</v>
      </c>
      <c r="Z97" s="239">
        <v>29.32</v>
      </c>
      <c r="AA97" s="238">
        <v>6.33</v>
      </c>
      <c r="AB97" s="240">
        <v>4.5750000000000002</v>
      </c>
      <c r="AC97" s="239">
        <f t="shared" si="0"/>
        <v>6.6569187298378081</v>
      </c>
      <c r="AD97" s="241" t="s">
        <v>73</v>
      </c>
      <c r="AE97" s="341" t="s">
        <v>73</v>
      </c>
      <c r="AF97" s="335" t="s">
        <v>73</v>
      </c>
      <c r="AG97" s="485" t="s">
        <v>73</v>
      </c>
      <c r="AH97" s="241">
        <v>2200.3827831784697</v>
      </c>
      <c r="AI97" s="242">
        <v>8.0672913587370427</v>
      </c>
      <c r="AJ97" s="243">
        <v>7.9575179785388999</v>
      </c>
      <c r="AK97" s="244">
        <v>507.34070478693769</v>
      </c>
      <c r="AL97" s="244">
        <v>1731.3960487129543</v>
      </c>
      <c r="AM97" s="244">
        <v>192.91917368948685</v>
      </c>
      <c r="AN97" s="244">
        <v>12.41233027226966</v>
      </c>
      <c r="AO97" s="244">
        <v>4.9693059720782795</v>
      </c>
      <c r="AP97" s="244">
        <v>3.3044380813742902</v>
      </c>
      <c r="AQ97" s="245">
        <f t="shared" ref="AQ97:AQ99" si="70">SUM(AL97:AN97)</f>
        <v>1936.7275526747108</v>
      </c>
      <c r="AR97" s="243">
        <v>0.248</v>
      </c>
      <c r="AS97" s="242">
        <v>23.768999999999998</v>
      </c>
      <c r="AT97" s="242">
        <v>6.3E-2</v>
      </c>
      <c r="AU97" s="242">
        <v>2.1360000000000001</v>
      </c>
      <c r="AV97" s="247">
        <v>2.1040000000000001</v>
      </c>
      <c r="AW97" s="242" t="s">
        <v>73</v>
      </c>
      <c r="AX97" s="242" t="s">
        <v>73</v>
      </c>
      <c r="AY97" s="232">
        <v>8.940561159673992</v>
      </c>
      <c r="AZ97" s="234">
        <v>0.55480059547575311</v>
      </c>
      <c r="BA97" s="234">
        <v>19.395501569148166</v>
      </c>
      <c r="BB97" s="234">
        <v>1.8093115102993105</v>
      </c>
      <c r="BC97" s="234">
        <v>13.269062149617215</v>
      </c>
      <c r="BD97" s="234">
        <v>1774.1</v>
      </c>
      <c r="BE97" s="234">
        <v>1467.1447225726495</v>
      </c>
      <c r="BF97" s="234">
        <v>0.25016516190992066</v>
      </c>
      <c r="BG97" s="230">
        <v>1.43</v>
      </c>
      <c r="BH97" s="241">
        <v>2.9340000000000002</v>
      </c>
      <c r="BI97" s="244">
        <v>52.762</v>
      </c>
      <c r="BJ97" s="246">
        <v>44.306500000000007</v>
      </c>
      <c r="BK97" s="259" t="s">
        <v>73</v>
      </c>
      <c r="BL97" s="259" t="s">
        <v>73</v>
      </c>
      <c r="BM97" s="260" t="s">
        <v>73</v>
      </c>
      <c r="BN97" s="260" t="s">
        <v>73</v>
      </c>
      <c r="BO97" s="260" t="s">
        <v>73</v>
      </c>
      <c r="BP97" s="260" t="s">
        <v>73</v>
      </c>
      <c r="BQ97" s="259" t="s">
        <v>73</v>
      </c>
      <c r="BR97" s="260" t="s">
        <v>73</v>
      </c>
      <c r="BS97" s="260" t="s">
        <v>73</v>
      </c>
      <c r="BT97" s="260" t="s">
        <v>73</v>
      </c>
      <c r="BU97" s="261" t="s">
        <v>73</v>
      </c>
    </row>
    <row r="98" spans="1:73" ht="14.25" customHeight="1" x14ac:dyDescent="0.45">
      <c r="A98" s="224">
        <f t="shared" ref="A98:C99" si="71">A97</f>
        <v>2023</v>
      </c>
      <c r="B98" s="183">
        <f t="shared" si="71"/>
        <v>5</v>
      </c>
      <c r="C98" s="183">
        <f t="shared" si="71"/>
        <v>22</v>
      </c>
      <c r="D98" s="225">
        <v>0.56805555555555554</v>
      </c>
      <c r="E98" s="226">
        <v>35</v>
      </c>
      <c r="F98" s="227">
        <v>13.36417</v>
      </c>
      <c r="G98" s="228">
        <v>100.53135</v>
      </c>
      <c r="H98" s="229">
        <v>8.5</v>
      </c>
      <c r="I98" s="183">
        <v>3</v>
      </c>
      <c r="J98" s="230" t="s">
        <v>75</v>
      </c>
      <c r="K98" s="231">
        <v>4</v>
      </c>
      <c r="L98" s="232">
        <v>8</v>
      </c>
      <c r="M98" s="233">
        <v>210</v>
      </c>
      <c r="N98" s="234" t="s">
        <v>96</v>
      </c>
      <c r="O98" s="234">
        <v>29.6</v>
      </c>
      <c r="P98" s="233">
        <v>1009</v>
      </c>
      <c r="Q98" s="233" t="s">
        <v>91</v>
      </c>
      <c r="R98" s="233" t="s">
        <v>73</v>
      </c>
      <c r="S98" s="236" t="s">
        <v>98</v>
      </c>
      <c r="T98" s="237">
        <f t="shared" ref="T98:T99" si="72">T97</f>
        <v>1.6</v>
      </c>
      <c r="U98" s="238">
        <v>32</v>
      </c>
      <c r="V98" s="335">
        <v>31.433</v>
      </c>
      <c r="W98" s="343">
        <v>8.07</v>
      </c>
      <c r="X98" s="485" t="s">
        <v>73</v>
      </c>
      <c r="Y98" s="335">
        <v>29</v>
      </c>
      <c r="Z98" s="239">
        <v>30.146999999999998</v>
      </c>
      <c r="AA98" s="238">
        <v>6.2149999999999999</v>
      </c>
      <c r="AB98" s="240">
        <v>4.1230000000000002</v>
      </c>
      <c r="AC98" s="239">
        <f t="shared" si="0"/>
        <v>6.1421866015875208</v>
      </c>
      <c r="AD98" s="241" t="s">
        <v>73</v>
      </c>
      <c r="AE98" s="341" t="s">
        <v>73</v>
      </c>
      <c r="AF98" s="335" t="s">
        <v>73</v>
      </c>
      <c r="AG98" s="485" t="s">
        <v>73</v>
      </c>
      <c r="AH98" s="241">
        <v>2191.3770318730312</v>
      </c>
      <c r="AI98" s="242">
        <v>8.066082603712772</v>
      </c>
      <c r="AJ98" s="243">
        <v>7.9700254256873393</v>
      </c>
      <c r="AK98" s="244">
        <v>483.64456437496665</v>
      </c>
      <c r="AL98" s="244">
        <v>1716.3144962806036</v>
      </c>
      <c r="AM98" s="244">
        <v>194.4949049393216</v>
      </c>
      <c r="AN98" s="244">
        <v>12.033761681774346</v>
      </c>
      <c r="AO98" s="244">
        <v>4.9547426747917616</v>
      </c>
      <c r="AP98" s="244">
        <v>3.2939285329464361</v>
      </c>
      <c r="AQ98" s="245">
        <f t="shared" si="70"/>
        <v>1922.8431629016998</v>
      </c>
      <c r="AR98" s="243">
        <v>0.33100000000000002</v>
      </c>
      <c r="AS98" s="242">
        <v>24.07</v>
      </c>
      <c r="AT98" s="242">
        <v>0.104</v>
      </c>
      <c r="AU98" s="242">
        <v>2.0390000000000001</v>
      </c>
      <c r="AV98" s="247">
        <v>1.8959999999999999</v>
      </c>
      <c r="AW98" s="242" t="s">
        <v>73</v>
      </c>
      <c r="AX98" s="242" t="s">
        <v>73</v>
      </c>
      <c r="AY98" s="248" t="s">
        <v>73</v>
      </c>
      <c r="AZ98" s="230" t="s">
        <v>73</v>
      </c>
      <c r="BA98" s="230" t="s">
        <v>73</v>
      </c>
      <c r="BB98" s="230" t="s">
        <v>73</v>
      </c>
      <c r="BC98" s="230" t="s">
        <v>73</v>
      </c>
      <c r="BD98" s="230" t="s">
        <v>73</v>
      </c>
      <c r="BE98" s="230" t="s">
        <v>73</v>
      </c>
      <c r="BF98" s="230" t="s">
        <v>73</v>
      </c>
      <c r="BG98" s="230" t="s">
        <v>73</v>
      </c>
      <c r="BH98" s="248" t="s">
        <v>73</v>
      </c>
      <c r="BI98" s="230" t="s">
        <v>73</v>
      </c>
      <c r="BJ98" s="249" t="s">
        <v>73</v>
      </c>
      <c r="BK98" s="259" t="s">
        <v>73</v>
      </c>
      <c r="BL98" s="259" t="s">
        <v>73</v>
      </c>
      <c r="BM98" s="260" t="s">
        <v>73</v>
      </c>
      <c r="BN98" s="260" t="s">
        <v>73</v>
      </c>
      <c r="BO98" s="260" t="s">
        <v>73</v>
      </c>
      <c r="BP98" s="260" t="s">
        <v>73</v>
      </c>
      <c r="BQ98" s="259" t="s">
        <v>73</v>
      </c>
      <c r="BR98" s="260" t="s">
        <v>73</v>
      </c>
      <c r="BS98" s="260" t="s">
        <v>73</v>
      </c>
      <c r="BT98" s="260" t="s">
        <v>73</v>
      </c>
      <c r="BU98" s="261" t="s">
        <v>73</v>
      </c>
    </row>
    <row r="99" spans="1:73" ht="14.25" customHeight="1" x14ac:dyDescent="0.45">
      <c r="A99" s="224">
        <f t="shared" si="71"/>
        <v>2023</v>
      </c>
      <c r="B99" s="183">
        <f t="shared" si="71"/>
        <v>5</v>
      </c>
      <c r="C99" s="183">
        <f t="shared" si="71"/>
        <v>22</v>
      </c>
      <c r="D99" s="225">
        <v>0.56805555555555554</v>
      </c>
      <c r="E99" s="226">
        <v>35</v>
      </c>
      <c r="F99" s="227">
        <v>13.36417</v>
      </c>
      <c r="G99" s="228">
        <v>100.53135</v>
      </c>
      <c r="H99" s="229">
        <v>8.5</v>
      </c>
      <c r="I99" s="183">
        <v>3</v>
      </c>
      <c r="J99" s="230" t="s">
        <v>74</v>
      </c>
      <c r="K99" s="231">
        <v>7.5</v>
      </c>
      <c r="L99" s="232">
        <v>8</v>
      </c>
      <c r="M99" s="233">
        <v>210</v>
      </c>
      <c r="N99" s="234" t="s">
        <v>96</v>
      </c>
      <c r="O99" s="234">
        <v>29.6</v>
      </c>
      <c r="P99" s="233">
        <v>1009</v>
      </c>
      <c r="Q99" s="233" t="s">
        <v>91</v>
      </c>
      <c r="R99" s="233" t="s">
        <v>73</v>
      </c>
      <c r="S99" s="236" t="s">
        <v>98</v>
      </c>
      <c r="T99" s="237">
        <f t="shared" si="72"/>
        <v>1.6</v>
      </c>
      <c r="U99" s="238">
        <v>31.5</v>
      </c>
      <c r="V99" s="335">
        <v>31.463000000000001</v>
      </c>
      <c r="W99" s="343">
        <v>7.97</v>
      </c>
      <c r="X99" s="485" t="s">
        <v>73</v>
      </c>
      <c r="Y99" s="335">
        <v>29.9</v>
      </c>
      <c r="Z99" s="239">
        <v>30.788</v>
      </c>
      <c r="AA99" s="238">
        <v>4.7450000000000001</v>
      </c>
      <c r="AB99" s="240">
        <v>2.8079999999999998</v>
      </c>
      <c r="AC99" s="239">
        <f t="shared" si="0"/>
        <v>4.6446805205053785</v>
      </c>
      <c r="AD99" s="241" t="s">
        <v>73</v>
      </c>
      <c r="AE99" s="341" t="s">
        <v>73</v>
      </c>
      <c r="AF99" s="335" t="s">
        <v>73</v>
      </c>
      <c r="AG99" s="485" t="s">
        <v>73</v>
      </c>
      <c r="AH99" s="241">
        <v>2174.0486294166485</v>
      </c>
      <c r="AI99" s="242">
        <v>7.9613819974424098</v>
      </c>
      <c r="AJ99" s="243">
        <v>7.8663095197340267</v>
      </c>
      <c r="AK99" s="244">
        <v>633.96961712780762</v>
      </c>
      <c r="AL99" s="244">
        <v>1778.3795250938992</v>
      </c>
      <c r="AM99" s="244">
        <v>161.51670214539459</v>
      </c>
      <c r="AN99" s="244">
        <v>15.714007051067634</v>
      </c>
      <c r="AO99" s="244">
        <v>4.0898308271259394</v>
      </c>
      <c r="AP99" s="244">
        <v>2.7250228785214974</v>
      </c>
      <c r="AQ99" s="245">
        <f t="shared" si="70"/>
        <v>1955.6102342903616</v>
      </c>
      <c r="AR99" s="243">
        <v>8.3000000000000004E-2</v>
      </c>
      <c r="AS99" s="242">
        <v>21.155999999999999</v>
      </c>
      <c r="AT99" s="242">
        <v>0.60399999999999998</v>
      </c>
      <c r="AU99" s="242">
        <v>2.427</v>
      </c>
      <c r="AV99" s="247">
        <v>2.34</v>
      </c>
      <c r="AW99" s="242" t="s">
        <v>73</v>
      </c>
      <c r="AX99" s="242" t="s">
        <v>73</v>
      </c>
      <c r="AY99" s="248" t="s">
        <v>73</v>
      </c>
      <c r="AZ99" s="230" t="s">
        <v>73</v>
      </c>
      <c r="BA99" s="230" t="s">
        <v>73</v>
      </c>
      <c r="BB99" s="230" t="s">
        <v>73</v>
      </c>
      <c r="BC99" s="230" t="s">
        <v>73</v>
      </c>
      <c r="BD99" s="230" t="s">
        <v>73</v>
      </c>
      <c r="BE99" s="230" t="s">
        <v>73</v>
      </c>
      <c r="BF99" s="230" t="s">
        <v>73</v>
      </c>
      <c r="BG99" s="230" t="s">
        <v>73</v>
      </c>
      <c r="BH99" s="248" t="s">
        <v>73</v>
      </c>
      <c r="BI99" s="230" t="s">
        <v>73</v>
      </c>
      <c r="BJ99" s="249" t="s">
        <v>73</v>
      </c>
      <c r="BK99" s="259" t="s">
        <v>73</v>
      </c>
      <c r="BL99" s="259" t="s">
        <v>73</v>
      </c>
      <c r="BM99" s="260" t="s">
        <v>73</v>
      </c>
      <c r="BN99" s="260" t="s">
        <v>73</v>
      </c>
      <c r="BO99" s="260" t="s">
        <v>73</v>
      </c>
      <c r="BP99" s="260" t="s">
        <v>73</v>
      </c>
      <c r="BQ99" s="259" t="s">
        <v>73</v>
      </c>
      <c r="BR99" s="260" t="s">
        <v>73</v>
      </c>
      <c r="BS99" s="260" t="s">
        <v>73</v>
      </c>
      <c r="BT99" s="260" t="s">
        <v>73</v>
      </c>
      <c r="BU99" s="261" t="s">
        <v>73</v>
      </c>
    </row>
    <row r="100" spans="1:73" ht="14.25" customHeight="1" x14ac:dyDescent="0.45">
      <c r="A100" s="224">
        <v>2023</v>
      </c>
      <c r="B100" s="183">
        <v>5</v>
      </c>
      <c r="C100" s="183">
        <v>21</v>
      </c>
      <c r="D100" s="225">
        <v>0.53749999999999998</v>
      </c>
      <c r="E100" s="226">
        <v>36</v>
      </c>
      <c r="F100" s="227">
        <v>13.40225</v>
      </c>
      <c r="G100" s="228">
        <v>100.56059</v>
      </c>
      <c r="H100" s="229">
        <v>6.7</v>
      </c>
      <c r="I100" s="183">
        <v>3</v>
      </c>
      <c r="J100" s="230" t="s">
        <v>72</v>
      </c>
      <c r="K100" s="231">
        <v>1</v>
      </c>
      <c r="L100" s="232">
        <v>3</v>
      </c>
      <c r="M100" s="233">
        <v>250</v>
      </c>
      <c r="N100" s="234" t="s">
        <v>95</v>
      </c>
      <c r="O100" s="234">
        <v>29.7</v>
      </c>
      <c r="P100" s="233">
        <v>1018</v>
      </c>
      <c r="Q100" s="233" t="s">
        <v>91</v>
      </c>
      <c r="R100" s="233" t="s">
        <v>100</v>
      </c>
      <c r="S100" s="236" t="s">
        <v>94</v>
      </c>
      <c r="T100" s="237">
        <v>0.5</v>
      </c>
      <c r="U100" s="238">
        <v>32.6</v>
      </c>
      <c r="V100" s="335" t="s">
        <v>73</v>
      </c>
      <c r="W100" s="343">
        <v>8.09</v>
      </c>
      <c r="X100" s="485" t="s">
        <v>73</v>
      </c>
      <c r="Y100" s="335">
        <v>27.5</v>
      </c>
      <c r="Z100" s="239" t="s">
        <v>73</v>
      </c>
      <c r="AA100" s="238" t="s">
        <v>73</v>
      </c>
      <c r="AB100" s="240">
        <v>5.1369999999999996</v>
      </c>
      <c r="AC100" s="239">
        <f t="shared" si="0"/>
        <v>7.2969175264675892</v>
      </c>
      <c r="AD100" s="241" t="s">
        <v>73</v>
      </c>
      <c r="AE100" s="341" t="s">
        <v>73</v>
      </c>
      <c r="AF100" s="335" t="s">
        <v>73</v>
      </c>
      <c r="AG100" s="485" t="s">
        <v>73</v>
      </c>
      <c r="AH100" s="241" t="s">
        <v>73</v>
      </c>
      <c r="AI100" s="242" t="s">
        <v>73</v>
      </c>
      <c r="AJ100" s="243" t="s">
        <v>73</v>
      </c>
      <c r="AK100" s="244" t="s">
        <v>73</v>
      </c>
      <c r="AL100" s="244" t="s">
        <v>73</v>
      </c>
      <c r="AM100" s="244" t="s">
        <v>73</v>
      </c>
      <c r="AN100" s="244" t="s">
        <v>73</v>
      </c>
      <c r="AO100" s="244" t="s">
        <v>73</v>
      </c>
      <c r="AP100" s="244" t="s">
        <v>73</v>
      </c>
      <c r="AQ100" s="245" t="s">
        <v>73</v>
      </c>
      <c r="AR100" s="243" t="s">
        <v>73</v>
      </c>
      <c r="AS100" s="242" t="s">
        <v>73</v>
      </c>
      <c r="AT100" s="242" t="s">
        <v>73</v>
      </c>
      <c r="AU100" s="242" t="s">
        <v>73</v>
      </c>
      <c r="AV100" s="247" t="s">
        <v>73</v>
      </c>
      <c r="AW100" s="242" t="s">
        <v>73</v>
      </c>
      <c r="AX100" s="242" t="s">
        <v>73</v>
      </c>
      <c r="AY100" s="248" t="s">
        <v>73</v>
      </c>
      <c r="AZ100" s="230" t="s">
        <v>73</v>
      </c>
      <c r="BA100" s="230" t="s">
        <v>73</v>
      </c>
      <c r="BB100" s="230" t="s">
        <v>73</v>
      </c>
      <c r="BC100" s="230" t="s">
        <v>73</v>
      </c>
      <c r="BD100" s="230" t="s">
        <v>73</v>
      </c>
      <c r="BE100" s="230" t="s">
        <v>73</v>
      </c>
      <c r="BF100" s="230" t="s">
        <v>73</v>
      </c>
      <c r="BG100" s="230" t="s">
        <v>73</v>
      </c>
      <c r="BH100" s="248" t="s">
        <v>73</v>
      </c>
      <c r="BI100" s="230" t="s">
        <v>73</v>
      </c>
      <c r="BJ100" s="249" t="s">
        <v>73</v>
      </c>
      <c r="BK100" s="259" t="s">
        <v>73</v>
      </c>
      <c r="BL100" s="259" t="s">
        <v>73</v>
      </c>
      <c r="BM100" s="260" t="s">
        <v>73</v>
      </c>
      <c r="BN100" s="260" t="s">
        <v>73</v>
      </c>
      <c r="BO100" s="260" t="s">
        <v>73</v>
      </c>
      <c r="BP100" s="260" t="s">
        <v>73</v>
      </c>
      <c r="BQ100" s="259" t="s">
        <v>73</v>
      </c>
      <c r="BR100" s="260" t="s">
        <v>73</v>
      </c>
      <c r="BS100" s="260" t="s">
        <v>73</v>
      </c>
      <c r="BT100" s="260" t="s">
        <v>73</v>
      </c>
      <c r="BU100" s="261" t="s">
        <v>73</v>
      </c>
    </row>
    <row r="101" spans="1:73" ht="14.25" customHeight="1" x14ac:dyDescent="0.45">
      <c r="A101" s="224">
        <f t="shared" ref="A101:C102" si="73">A100</f>
        <v>2023</v>
      </c>
      <c r="B101" s="183">
        <f t="shared" si="73"/>
        <v>5</v>
      </c>
      <c r="C101" s="183">
        <f t="shared" si="73"/>
        <v>21</v>
      </c>
      <c r="D101" s="225">
        <v>0.53749999999999998</v>
      </c>
      <c r="E101" s="226">
        <v>36</v>
      </c>
      <c r="F101" s="227">
        <v>13.40225</v>
      </c>
      <c r="G101" s="228">
        <v>100.56059</v>
      </c>
      <c r="H101" s="229">
        <v>6.7</v>
      </c>
      <c r="I101" s="183">
        <v>3</v>
      </c>
      <c r="J101" s="230" t="s">
        <v>75</v>
      </c>
      <c r="K101" s="231">
        <v>3</v>
      </c>
      <c r="L101" s="232">
        <v>3</v>
      </c>
      <c r="M101" s="233">
        <v>250</v>
      </c>
      <c r="N101" s="234" t="s">
        <v>95</v>
      </c>
      <c r="O101" s="234">
        <v>29.7</v>
      </c>
      <c r="P101" s="233">
        <v>1018</v>
      </c>
      <c r="Q101" s="233" t="s">
        <v>91</v>
      </c>
      <c r="R101" s="233" t="s">
        <v>100</v>
      </c>
      <c r="S101" s="236" t="s">
        <v>94</v>
      </c>
      <c r="T101" s="237">
        <f t="shared" ref="T101:T102" si="74">T100</f>
        <v>0.5</v>
      </c>
      <c r="U101" s="238">
        <v>32.200000000000003</v>
      </c>
      <c r="V101" s="335" t="s">
        <v>73</v>
      </c>
      <c r="W101" s="343">
        <v>8.06</v>
      </c>
      <c r="X101" s="485" t="s">
        <v>73</v>
      </c>
      <c r="Y101" s="335">
        <v>27.7</v>
      </c>
      <c r="Z101" s="239" t="s">
        <v>73</v>
      </c>
      <c r="AA101" s="238" t="s">
        <v>73</v>
      </c>
      <c r="AB101" s="240">
        <v>4.181</v>
      </c>
      <c r="AC101" s="239">
        <f t="shared" si="0"/>
        <v>6.2082362994603448</v>
      </c>
      <c r="AD101" s="241" t="s">
        <v>73</v>
      </c>
      <c r="AE101" s="341" t="s">
        <v>73</v>
      </c>
      <c r="AF101" s="335" t="s">
        <v>73</v>
      </c>
      <c r="AG101" s="485" t="s">
        <v>73</v>
      </c>
      <c r="AH101" s="241" t="s">
        <v>73</v>
      </c>
      <c r="AI101" s="242" t="s">
        <v>73</v>
      </c>
      <c r="AJ101" s="243" t="s">
        <v>73</v>
      </c>
      <c r="AK101" s="244" t="s">
        <v>73</v>
      </c>
      <c r="AL101" s="244" t="s">
        <v>73</v>
      </c>
      <c r="AM101" s="244" t="s">
        <v>73</v>
      </c>
      <c r="AN101" s="244" t="s">
        <v>73</v>
      </c>
      <c r="AO101" s="244" t="s">
        <v>73</v>
      </c>
      <c r="AP101" s="244" t="s">
        <v>73</v>
      </c>
      <c r="AQ101" s="245" t="s">
        <v>73</v>
      </c>
      <c r="AR101" s="243" t="s">
        <v>73</v>
      </c>
      <c r="AS101" s="242" t="s">
        <v>73</v>
      </c>
      <c r="AT101" s="242" t="s">
        <v>73</v>
      </c>
      <c r="AU101" s="242" t="s">
        <v>73</v>
      </c>
      <c r="AV101" s="247" t="s">
        <v>73</v>
      </c>
      <c r="AW101" s="242" t="s">
        <v>73</v>
      </c>
      <c r="AX101" s="242" t="s">
        <v>73</v>
      </c>
      <c r="AY101" s="248" t="s">
        <v>73</v>
      </c>
      <c r="AZ101" s="230" t="s">
        <v>73</v>
      </c>
      <c r="BA101" s="230" t="s">
        <v>73</v>
      </c>
      <c r="BB101" s="230" t="s">
        <v>73</v>
      </c>
      <c r="BC101" s="230" t="s">
        <v>73</v>
      </c>
      <c r="BD101" s="230" t="s">
        <v>73</v>
      </c>
      <c r="BE101" s="230" t="s">
        <v>73</v>
      </c>
      <c r="BF101" s="230" t="s">
        <v>73</v>
      </c>
      <c r="BG101" s="230" t="s">
        <v>73</v>
      </c>
      <c r="BH101" s="248" t="s">
        <v>73</v>
      </c>
      <c r="BI101" s="230" t="s">
        <v>73</v>
      </c>
      <c r="BJ101" s="249" t="s">
        <v>73</v>
      </c>
      <c r="BK101" s="259" t="s">
        <v>73</v>
      </c>
      <c r="BL101" s="259" t="s">
        <v>73</v>
      </c>
      <c r="BM101" s="260" t="s">
        <v>73</v>
      </c>
      <c r="BN101" s="260" t="s">
        <v>73</v>
      </c>
      <c r="BO101" s="260" t="s">
        <v>73</v>
      </c>
      <c r="BP101" s="260" t="s">
        <v>73</v>
      </c>
      <c r="BQ101" s="259" t="s">
        <v>73</v>
      </c>
      <c r="BR101" s="260" t="s">
        <v>73</v>
      </c>
      <c r="BS101" s="260" t="s">
        <v>73</v>
      </c>
      <c r="BT101" s="260" t="s">
        <v>73</v>
      </c>
      <c r="BU101" s="261" t="s">
        <v>73</v>
      </c>
    </row>
    <row r="102" spans="1:73" ht="14.25" customHeight="1" x14ac:dyDescent="0.45">
      <c r="A102" s="224">
        <f t="shared" si="73"/>
        <v>2023</v>
      </c>
      <c r="B102" s="183">
        <f t="shared" si="73"/>
        <v>5</v>
      </c>
      <c r="C102" s="183">
        <f t="shared" si="73"/>
        <v>21</v>
      </c>
      <c r="D102" s="225">
        <v>0.53749999999999998</v>
      </c>
      <c r="E102" s="226">
        <v>36</v>
      </c>
      <c r="F102" s="227">
        <v>13.40225</v>
      </c>
      <c r="G102" s="228">
        <v>100.56059</v>
      </c>
      <c r="H102" s="229">
        <v>6.7</v>
      </c>
      <c r="I102" s="183">
        <v>3</v>
      </c>
      <c r="J102" s="230" t="s">
        <v>74</v>
      </c>
      <c r="K102" s="231">
        <v>6</v>
      </c>
      <c r="L102" s="232">
        <v>3</v>
      </c>
      <c r="M102" s="233">
        <v>250</v>
      </c>
      <c r="N102" s="234" t="s">
        <v>95</v>
      </c>
      <c r="O102" s="234">
        <v>29.7</v>
      </c>
      <c r="P102" s="233">
        <v>1018</v>
      </c>
      <c r="Q102" s="233" t="s">
        <v>91</v>
      </c>
      <c r="R102" s="233" t="s">
        <v>100</v>
      </c>
      <c r="S102" s="236" t="s">
        <v>94</v>
      </c>
      <c r="T102" s="237">
        <f t="shared" si="74"/>
        <v>0.5</v>
      </c>
      <c r="U102" s="238">
        <v>31.9</v>
      </c>
      <c r="V102" s="335" t="s">
        <v>73</v>
      </c>
      <c r="W102" s="343">
        <v>8.02</v>
      </c>
      <c r="X102" s="485" t="s">
        <v>73</v>
      </c>
      <c r="Y102" s="335">
        <v>28.7</v>
      </c>
      <c r="Z102" s="239" t="s">
        <v>73</v>
      </c>
      <c r="AA102" s="238" t="s">
        <v>73</v>
      </c>
      <c r="AB102" s="240">
        <v>3.6840000000000002</v>
      </c>
      <c r="AC102" s="239">
        <f t="shared" si="0"/>
        <v>5.6422587159639006</v>
      </c>
      <c r="AD102" s="241" t="s">
        <v>73</v>
      </c>
      <c r="AE102" s="341" t="s">
        <v>73</v>
      </c>
      <c r="AF102" s="335" t="s">
        <v>73</v>
      </c>
      <c r="AG102" s="485" t="s">
        <v>73</v>
      </c>
      <c r="AH102" s="241" t="s">
        <v>73</v>
      </c>
      <c r="AI102" s="242" t="s">
        <v>73</v>
      </c>
      <c r="AJ102" s="243" t="s">
        <v>73</v>
      </c>
      <c r="AK102" s="244" t="s">
        <v>73</v>
      </c>
      <c r="AL102" s="244" t="s">
        <v>73</v>
      </c>
      <c r="AM102" s="244" t="s">
        <v>73</v>
      </c>
      <c r="AN102" s="244" t="s">
        <v>73</v>
      </c>
      <c r="AO102" s="244" t="s">
        <v>73</v>
      </c>
      <c r="AP102" s="244" t="s">
        <v>73</v>
      </c>
      <c r="AQ102" s="245" t="s">
        <v>73</v>
      </c>
      <c r="AR102" s="243" t="s">
        <v>73</v>
      </c>
      <c r="AS102" s="242" t="s">
        <v>73</v>
      </c>
      <c r="AT102" s="242" t="s">
        <v>73</v>
      </c>
      <c r="AU102" s="242" t="s">
        <v>73</v>
      </c>
      <c r="AV102" s="247" t="s">
        <v>73</v>
      </c>
      <c r="AW102" s="242" t="s">
        <v>73</v>
      </c>
      <c r="AX102" s="242" t="s">
        <v>73</v>
      </c>
      <c r="AY102" s="248" t="s">
        <v>73</v>
      </c>
      <c r="AZ102" s="230" t="s">
        <v>73</v>
      </c>
      <c r="BA102" s="230" t="s">
        <v>73</v>
      </c>
      <c r="BB102" s="230" t="s">
        <v>73</v>
      </c>
      <c r="BC102" s="230" t="s">
        <v>73</v>
      </c>
      <c r="BD102" s="230" t="s">
        <v>73</v>
      </c>
      <c r="BE102" s="230" t="s">
        <v>73</v>
      </c>
      <c r="BF102" s="230" t="s">
        <v>73</v>
      </c>
      <c r="BG102" s="230" t="s">
        <v>73</v>
      </c>
      <c r="BH102" s="248" t="s">
        <v>73</v>
      </c>
      <c r="BI102" s="230" t="s">
        <v>73</v>
      </c>
      <c r="BJ102" s="249" t="s">
        <v>73</v>
      </c>
      <c r="BK102" s="259" t="s">
        <v>73</v>
      </c>
      <c r="BL102" s="259" t="s">
        <v>73</v>
      </c>
      <c r="BM102" s="260" t="s">
        <v>73</v>
      </c>
      <c r="BN102" s="260" t="s">
        <v>73</v>
      </c>
      <c r="BO102" s="260" t="s">
        <v>73</v>
      </c>
      <c r="BP102" s="260" t="s">
        <v>73</v>
      </c>
      <c r="BQ102" s="259" t="s">
        <v>73</v>
      </c>
      <c r="BR102" s="260" t="s">
        <v>73</v>
      </c>
      <c r="BS102" s="260" t="s">
        <v>73</v>
      </c>
      <c r="BT102" s="260" t="s">
        <v>73</v>
      </c>
      <c r="BU102" s="261" t="s">
        <v>73</v>
      </c>
    </row>
    <row r="103" spans="1:73" ht="14.25" customHeight="1" x14ac:dyDescent="0.45">
      <c r="A103" s="224">
        <v>2023</v>
      </c>
      <c r="B103" s="183">
        <v>5</v>
      </c>
      <c r="C103" s="183">
        <v>21</v>
      </c>
      <c r="D103" s="225">
        <v>0.50486111111111109</v>
      </c>
      <c r="E103" s="226">
        <v>37</v>
      </c>
      <c r="F103" s="227">
        <v>13.43352</v>
      </c>
      <c r="G103" s="228">
        <v>100.59648</v>
      </c>
      <c r="H103" s="229">
        <v>4.2</v>
      </c>
      <c r="I103" s="183">
        <v>2</v>
      </c>
      <c r="J103" s="230" t="s">
        <v>72</v>
      </c>
      <c r="K103" s="231">
        <v>1</v>
      </c>
      <c r="L103" s="232">
        <v>5</v>
      </c>
      <c r="M103" s="233">
        <v>330</v>
      </c>
      <c r="N103" s="234" t="s">
        <v>101</v>
      </c>
      <c r="O103" s="234">
        <v>31.8</v>
      </c>
      <c r="P103" s="233">
        <v>1018</v>
      </c>
      <c r="Q103" s="233" t="s">
        <v>91</v>
      </c>
      <c r="R103" s="233" t="s">
        <v>100</v>
      </c>
      <c r="S103" s="236" t="s">
        <v>94</v>
      </c>
      <c r="T103" s="237">
        <v>0.2</v>
      </c>
      <c r="U103" s="238">
        <v>32.299999999999997</v>
      </c>
      <c r="V103" s="335">
        <v>32.881</v>
      </c>
      <c r="W103" s="343">
        <v>7.89</v>
      </c>
      <c r="X103" s="485" t="s">
        <v>73</v>
      </c>
      <c r="Y103" s="335">
        <v>24.9</v>
      </c>
      <c r="Z103" s="239">
        <v>25.042999999999999</v>
      </c>
      <c r="AA103" s="238">
        <v>5.5</v>
      </c>
      <c r="AB103" s="240">
        <v>3.8010000000000002</v>
      </c>
      <c r="AC103" s="239">
        <f t="shared" si="0"/>
        <v>5.7754968996039091</v>
      </c>
      <c r="AD103" s="241" t="s">
        <v>73</v>
      </c>
      <c r="AE103" s="341" t="s">
        <v>73</v>
      </c>
      <c r="AF103" s="335" t="s">
        <v>73</v>
      </c>
      <c r="AG103" s="485" t="s">
        <v>73</v>
      </c>
      <c r="AH103" s="241">
        <v>2190.6679758261662</v>
      </c>
      <c r="AI103" s="242">
        <v>7.9011884637683929</v>
      </c>
      <c r="AJ103" s="243">
        <v>7.7878839287572452</v>
      </c>
      <c r="AK103" s="244">
        <v>844.15604651271985</v>
      </c>
      <c r="AL103" s="244">
        <v>1883.6960429321707</v>
      </c>
      <c r="AM103" s="244">
        <v>128.87270106949882</v>
      </c>
      <c r="AN103" s="244">
        <v>20.846972139792857</v>
      </c>
      <c r="AO103" s="244">
        <v>3.4583985302419791</v>
      </c>
      <c r="AP103" s="244">
        <v>2.2614151599681018</v>
      </c>
      <c r="AQ103" s="245">
        <f t="shared" ref="AQ103:AQ110" si="75">SUM(AL103:AN103)</f>
        <v>2033.4157161414623</v>
      </c>
      <c r="AR103" s="243">
        <v>2.9750000000000001</v>
      </c>
      <c r="AS103" s="242">
        <v>22.513000000000002</v>
      </c>
      <c r="AT103" s="242">
        <v>13.542</v>
      </c>
      <c r="AU103" s="242">
        <v>3.6890000000000001</v>
      </c>
      <c r="AV103" s="247">
        <v>15.513999999999999</v>
      </c>
      <c r="AW103" s="242" t="s">
        <v>73</v>
      </c>
      <c r="AX103" s="242" t="s">
        <v>73</v>
      </c>
      <c r="AY103" s="248" t="s">
        <v>73</v>
      </c>
      <c r="AZ103" s="230" t="s">
        <v>73</v>
      </c>
      <c r="BA103" s="230" t="s">
        <v>73</v>
      </c>
      <c r="BB103" s="230" t="s">
        <v>73</v>
      </c>
      <c r="BC103" s="230" t="s">
        <v>73</v>
      </c>
      <c r="BD103" s="230" t="s">
        <v>73</v>
      </c>
      <c r="BE103" s="230" t="s">
        <v>73</v>
      </c>
      <c r="BF103" s="230" t="s">
        <v>73</v>
      </c>
      <c r="BG103" s="230" t="s">
        <v>73</v>
      </c>
      <c r="BH103" s="248" t="s">
        <v>73</v>
      </c>
      <c r="BI103" s="230" t="s">
        <v>73</v>
      </c>
      <c r="BJ103" s="249" t="s">
        <v>73</v>
      </c>
      <c r="BK103" s="259" t="s">
        <v>73</v>
      </c>
      <c r="BL103" s="259" t="s">
        <v>73</v>
      </c>
      <c r="BM103" s="260" t="s">
        <v>73</v>
      </c>
      <c r="BN103" s="260" t="s">
        <v>73</v>
      </c>
      <c r="BO103" s="260" t="s">
        <v>73</v>
      </c>
      <c r="BP103" s="260" t="s">
        <v>73</v>
      </c>
      <c r="BQ103" s="259" t="s">
        <v>73</v>
      </c>
      <c r="BR103" s="260" t="s">
        <v>73</v>
      </c>
      <c r="BS103" s="260" t="s">
        <v>73</v>
      </c>
      <c r="BT103" s="260" t="s">
        <v>73</v>
      </c>
      <c r="BU103" s="261" t="s">
        <v>73</v>
      </c>
    </row>
    <row r="104" spans="1:73" ht="14.25" customHeight="1" x14ac:dyDescent="0.45">
      <c r="A104" s="224">
        <f t="shared" ref="A104:C104" si="76">A103</f>
        <v>2023</v>
      </c>
      <c r="B104" s="183">
        <f t="shared" si="76"/>
        <v>5</v>
      </c>
      <c r="C104" s="183">
        <f t="shared" si="76"/>
        <v>21</v>
      </c>
      <c r="D104" s="225">
        <v>0.50486111111111109</v>
      </c>
      <c r="E104" s="226">
        <v>37</v>
      </c>
      <c r="F104" s="227">
        <v>13.43352</v>
      </c>
      <c r="G104" s="228">
        <v>100.59648</v>
      </c>
      <c r="H104" s="229">
        <v>4.2</v>
      </c>
      <c r="I104" s="183">
        <v>2</v>
      </c>
      <c r="J104" s="230" t="s">
        <v>74</v>
      </c>
      <c r="K104" s="231">
        <v>3</v>
      </c>
      <c r="L104" s="232">
        <v>5</v>
      </c>
      <c r="M104" s="233">
        <v>330</v>
      </c>
      <c r="N104" s="234" t="s">
        <v>101</v>
      </c>
      <c r="O104" s="234">
        <v>31.8</v>
      </c>
      <c r="P104" s="233">
        <v>1018</v>
      </c>
      <c r="Q104" s="233" t="s">
        <v>91</v>
      </c>
      <c r="R104" s="233" t="s">
        <v>100</v>
      </c>
      <c r="S104" s="236" t="s">
        <v>94</v>
      </c>
      <c r="T104" s="237">
        <f>T103</f>
        <v>0.2</v>
      </c>
      <c r="U104" s="238">
        <v>32.1</v>
      </c>
      <c r="V104" s="335">
        <v>32.207000000000001</v>
      </c>
      <c r="W104" s="343">
        <v>7.89</v>
      </c>
      <c r="X104" s="485" t="s">
        <v>73</v>
      </c>
      <c r="Y104" s="335">
        <v>25.3</v>
      </c>
      <c r="Z104" s="239">
        <v>25.978999999999999</v>
      </c>
      <c r="AA104" s="238">
        <v>5.1550000000000002</v>
      </c>
      <c r="AB104" s="240">
        <v>3.4430000000000001</v>
      </c>
      <c r="AC104" s="239">
        <f t="shared" si="0"/>
        <v>5.3678108334233716</v>
      </c>
      <c r="AD104" s="241" t="s">
        <v>73</v>
      </c>
      <c r="AE104" s="341" t="s">
        <v>73</v>
      </c>
      <c r="AF104" s="335" t="s">
        <v>73</v>
      </c>
      <c r="AG104" s="485" t="s">
        <v>73</v>
      </c>
      <c r="AH104" s="241">
        <v>2197.5821237236805</v>
      </c>
      <c r="AI104" s="242">
        <v>7.9259706853260239</v>
      </c>
      <c r="AJ104" s="243">
        <v>7.8214247992810231</v>
      </c>
      <c r="AK104" s="244">
        <v>765.43136214126321</v>
      </c>
      <c r="AL104" s="244">
        <v>1866.7953925952957</v>
      </c>
      <c r="AM104" s="244">
        <v>138.2817541497061</v>
      </c>
      <c r="AN104" s="244">
        <v>19.101712101424368</v>
      </c>
      <c r="AO104" s="244">
        <v>3.6673338995916551</v>
      </c>
      <c r="AP104" s="244">
        <v>2.4035902232774951</v>
      </c>
      <c r="AQ104" s="245">
        <f t="shared" si="75"/>
        <v>2024.178858846426</v>
      </c>
      <c r="AR104" s="243">
        <v>2.4380000000000002</v>
      </c>
      <c r="AS104" s="242">
        <v>21.96</v>
      </c>
      <c r="AT104" s="242">
        <v>9.375</v>
      </c>
      <c r="AU104" s="242">
        <v>3.4950000000000001</v>
      </c>
      <c r="AV104" s="247">
        <v>13.625</v>
      </c>
      <c r="AW104" s="242" t="s">
        <v>73</v>
      </c>
      <c r="AX104" s="242" t="s">
        <v>73</v>
      </c>
      <c r="AY104" s="248" t="s">
        <v>73</v>
      </c>
      <c r="AZ104" s="230" t="s">
        <v>73</v>
      </c>
      <c r="BA104" s="230" t="s">
        <v>73</v>
      </c>
      <c r="BB104" s="230" t="s">
        <v>73</v>
      </c>
      <c r="BC104" s="230" t="s">
        <v>73</v>
      </c>
      <c r="BD104" s="230" t="s">
        <v>73</v>
      </c>
      <c r="BE104" s="230" t="s">
        <v>73</v>
      </c>
      <c r="BF104" s="230" t="s">
        <v>73</v>
      </c>
      <c r="BG104" s="230" t="s">
        <v>73</v>
      </c>
      <c r="BH104" s="248" t="s">
        <v>73</v>
      </c>
      <c r="BI104" s="230" t="s">
        <v>73</v>
      </c>
      <c r="BJ104" s="249" t="s">
        <v>73</v>
      </c>
      <c r="BK104" s="259" t="s">
        <v>73</v>
      </c>
      <c r="BL104" s="259" t="s">
        <v>73</v>
      </c>
      <c r="BM104" s="260" t="s">
        <v>73</v>
      </c>
      <c r="BN104" s="260" t="s">
        <v>73</v>
      </c>
      <c r="BO104" s="260" t="s">
        <v>73</v>
      </c>
      <c r="BP104" s="260" t="s">
        <v>73</v>
      </c>
      <c r="BQ104" s="259" t="s">
        <v>73</v>
      </c>
      <c r="BR104" s="260" t="s">
        <v>73</v>
      </c>
      <c r="BS104" s="260" t="s">
        <v>73</v>
      </c>
      <c r="BT104" s="260" t="s">
        <v>73</v>
      </c>
      <c r="BU104" s="261" t="s">
        <v>73</v>
      </c>
    </row>
    <row r="105" spans="1:73" ht="14.25" customHeight="1" x14ac:dyDescent="0.45">
      <c r="A105" s="224">
        <v>2023</v>
      </c>
      <c r="B105" s="183">
        <v>5</v>
      </c>
      <c r="C105" s="183">
        <v>21</v>
      </c>
      <c r="D105" s="225">
        <v>0.47152777777777777</v>
      </c>
      <c r="E105" s="226">
        <v>38</v>
      </c>
      <c r="F105" s="227">
        <v>13.46964</v>
      </c>
      <c r="G105" s="228">
        <v>100.6515</v>
      </c>
      <c r="H105" s="229">
        <v>2.2999999999999998</v>
      </c>
      <c r="I105" s="183">
        <v>1</v>
      </c>
      <c r="J105" s="230" t="s">
        <v>72</v>
      </c>
      <c r="K105" s="231">
        <v>1</v>
      </c>
      <c r="L105" s="232">
        <v>4</v>
      </c>
      <c r="M105" s="233">
        <v>280</v>
      </c>
      <c r="N105" s="234" t="s">
        <v>95</v>
      </c>
      <c r="O105" s="234">
        <v>29.7</v>
      </c>
      <c r="P105" s="233">
        <v>1018</v>
      </c>
      <c r="Q105" s="233" t="s">
        <v>91</v>
      </c>
      <c r="R105" s="233" t="s">
        <v>73</v>
      </c>
      <c r="S105" s="236" t="s">
        <v>94</v>
      </c>
      <c r="T105" s="237">
        <v>0.1</v>
      </c>
      <c r="U105" s="238">
        <v>32.6</v>
      </c>
      <c r="V105" s="335">
        <v>32.872999999999998</v>
      </c>
      <c r="W105" s="343">
        <v>7.73</v>
      </c>
      <c r="X105" s="485" t="s">
        <v>73</v>
      </c>
      <c r="Y105" s="335">
        <v>24.9</v>
      </c>
      <c r="Z105" s="239">
        <v>22.521000000000001</v>
      </c>
      <c r="AA105" s="238">
        <v>4.7350000000000003</v>
      </c>
      <c r="AB105" s="240">
        <v>2.395</v>
      </c>
      <c r="AC105" s="239">
        <f t="shared" si="0"/>
        <v>4.1743611201350941</v>
      </c>
      <c r="AD105" s="241" t="s">
        <v>73</v>
      </c>
      <c r="AE105" s="341" t="s">
        <v>73</v>
      </c>
      <c r="AF105" s="335" t="s">
        <v>73</v>
      </c>
      <c r="AG105" s="485" t="s">
        <v>73</v>
      </c>
      <c r="AH105" s="241">
        <v>2231.3816658996102</v>
      </c>
      <c r="AI105" s="242">
        <v>7.73455200287514</v>
      </c>
      <c r="AJ105" s="243">
        <v>7.628011884335435</v>
      </c>
      <c r="AK105" s="244">
        <v>1340.30093962918</v>
      </c>
      <c r="AL105" s="244">
        <v>2022.5608970321621</v>
      </c>
      <c r="AM105" s="244">
        <v>89.042801099584224</v>
      </c>
      <c r="AN105" s="244">
        <v>33.510889488154191</v>
      </c>
      <c r="AO105" s="244">
        <v>2.4465768902481817</v>
      </c>
      <c r="AP105" s="244">
        <v>1.5783260071596221</v>
      </c>
      <c r="AQ105" s="245">
        <f t="shared" si="75"/>
        <v>2145.1145876199002</v>
      </c>
      <c r="AR105" s="243">
        <v>6.9829999999999997</v>
      </c>
      <c r="AS105" s="242">
        <v>27.94</v>
      </c>
      <c r="AT105" s="242">
        <v>25</v>
      </c>
      <c r="AU105" s="242">
        <v>11.164999999999999</v>
      </c>
      <c r="AV105" s="247">
        <v>40.277999999999999</v>
      </c>
      <c r="AW105" s="242" t="s">
        <v>73</v>
      </c>
      <c r="AX105" s="242" t="s">
        <v>73</v>
      </c>
      <c r="AY105" s="248" t="s">
        <v>73</v>
      </c>
      <c r="AZ105" s="230" t="s">
        <v>73</v>
      </c>
      <c r="BA105" s="230" t="s">
        <v>73</v>
      </c>
      <c r="BB105" s="230" t="s">
        <v>73</v>
      </c>
      <c r="BC105" s="230" t="s">
        <v>73</v>
      </c>
      <c r="BD105" s="230" t="s">
        <v>73</v>
      </c>
      <c r="BE105" s="230" t="s">
        <v>73</v>
      </c>
      <c r="BF105" s="230" t="s">
        <v>73</v>
      </c>
      <c r="BG105" s="230" t="s">
        <v>73</v>
      </c>
      <c r="BH105" s="248" t="s">
        <v>73</v>
      </c>
      <c r="BI105" s="230" t="s">
        <v>73</v>
      </c>
      <c r="BJ105" s="249" t="s">
        <v>73</v>
      </c>
      <c r="BK105" s="259" t="s">
        <v>73</v>
      </c>
      <c r="BL105" s="259" t="s">
        <v>73</v>
      </c>
      <c r="BM105" s="260" t="s">
        <v>73</v>
      </c>
      <c r="BN105" s="260" t="s">
        <v>73</v>
      </c>
      <c r="BO105" s="260" t="s">
        <v>73</v>
      </c>
      <c r="BP105" s="260" t="s">
        <v>73</v>
      </c>
      <c r="BQ105" s="259" t="s">
        <v>73</v>
      </c>
      <c r="BR105" s="260" t="s">
        <v>73</v>
      </c>
      <c r="BS105" s="260" t="s">
        <v>73</v>
      </c>
      <c r="BT105" s="260" t="s">
        <v>73</v>
      </c>
      <c r="BU105" s="261" t="s">
        <v>73</v>
      </c>
    </row>
    <row r="106" spans="1:73" ht="14.25" customHeight="1" x14ac:dyDescent="0.45">
      <c r="A106" s="224">
        <v>2023</v>
      </c>
      <c r="B106" s="183">
        <v>5</v>
      </c>
      <c r="C106" s="183">
        <v>21</v>
      </c>
      <c r="D106" s="225">
        <v>0.4236111111111111</v>
      </c>
      <c r="E106" s="226">
        <v>39</v>
      </c>
      <c r="F106" s="227">
        <v>13.53979</v>
      </c>
      <c r="G106" s="228">
        <v>100.59860999999999</v>
      </c>
      <c r="H106" s="229">
        <v>3.5</v>
      </c>
      <c r="I106" s="183">
        <v>1</v>
      </c>
      <c r="J106" s="230" t="s">
        <v>72</v>
      </c>
      <c r="K106" s="231">
        <v>1</v>
      </c>
      <c r="L106" s="232">
        <v>3</v>
      </c>
      <c r="M106" s="233">
        <v>230</v>
      </c>
      <c r="N106" s="234" t="s">
        <v>96</v>
      </c>
      <c r="O106" s="234">
        <v>30.2</v>
      </c>
      <c r="P106" s="233">
        <v>1018</v>
      </c>
      <c r="Q106" s="233" t="s">
        <v>91</v>
      </c>
      <c r="R106" s="233" t="s">
        <v>73</v>
      </c>
      <c r="S106" s="236" t="s">
        <v>94</v>
      </c>
      <c r="T106" s="237">
        <v>0.1</v>
      </c>
      <c r="U106" s="238">
        <v>33</v>
      </c>
      <c r="V106" s="335">
        <v>32.898000000000003</v>
      </c>
      <c r="W106" s="343">
        <v>7.53</v>
      </c>
      <c r="X106" s="485" t="s">
        <v>73</v>
      </c>
      <c r="Y106" s="335">
        <v>18.399999999999999</v>
      </c>
      <c r="Z106" s="239">
        <v>18.731999999999999</v>
      </c>
      <c r="AA106" s="238">
        <v>3.3849999999999998</v>
      </c>
      <c r="AB106" s="240">
        <v>1.7689999999999999</v>
      </c>
      <c r="AC106" s="239">
        <f t="shared" si="0"/>
        <v>3.4614798982663335</v>
      </c>
      <c r="AD106" s="241" t="s">
        <v>73</v>
      </c>
      <c r="AE106" s="341" t="s">
        <v>73</v>
      </c>
      <c r="AF106" s="335" t="s">
        <v>73</v>
      </c>
      <c r="AG106" s="485" t="s">
        <v>73</v>
      </c>
      <c r="AH106" s="241">
        <v>2275.5365788864256</v>
      </c>
      <c r="AI106" s="242">
        <v>7.5272603976869874</v>
      </c>
      <c r="AJ106" s="243">
        <v>7.4339510046212993</v>
      </c>
      <c r="AK106" s="244">
        <v>2322.790587328625</v>
      </c>
      <c r="AL106" s="244">
        <v>2151.5481789513001</v>
      </c>
      <c r="AM106" s="244">
        <v>54.054002645907154</v>
      </c>
      <c r="AN106" s="244">
        <v>59.114248038674972</v>
      </c>
      <c r="AO106" s="244">
        <v>1.5424572714250566</v>
      </c>
      <c r="AP106" s="244">
        <v>0.97212909443764062</v>
      </c>
      <c r="AQ106" s="245">
        <f t="shared" si="75"/>
        <v>2264.7164296358819</v>
      </c>
      <c r="AR106" s="243">
        <v>6.1159999999999997</v>
      </c>
      <c r="AS106" s="242">
        <v>30.352</v>
      </c>
      <c r="AT106" s="242">
        <v>38.542000000000002</v>
      </c>
      <c r="AU106" s="242">
        <v>5.4370000000000003</v>
      </c>
      <c r="AV106" s="247">
        <v>75.346999999999994</v>
      </c>
      <c r="AW106" s="242" t="s">
        <v>73</v>
      </c>
      <c r="AX106" s="242" t="s">
        <v>73</v>
      </c>
      <c r="AY106" s="232">
        <v>15.153316054151986</v>
      </c>
      <c r="AZ106" s="234">
        <v>0.12212439506003747</v>
      </c>
      <c r="BA106" s="234">
        <v>17.619118236621727</v>
      </c>
      <c r="BB106" s="234">
        <v>3.1956377923214805</v>
      </c>
      <c r="BC106" s="234">
        <v>14.016246008563684</v>
      </c>
      <c r="BD106" s="234">
        <v>2344.8187343970476</v>
      </c>
      <c r="BE106" s="234">
        <v>1766.0124651902925</v>
      </c>
      <c r="BF106" s="234">
        <v>0.13728516010990607</v>
      </c>
      <c r="BG106" s="230">
        <v>2.1</v>
      </c>
      <c r="BH106" s="241">
        <v>2.7354999999999996</v>
      </c>
      <c r="BI106" s="244">
        <v>46.906499999999987</v>
      </c>
      <c r="BJ106" s="246">
        <v>50.360500000000002</v>
      </c>
      <c r="BK106" s="259" t="s">
        <v>73</v>
      </c>
      <c r="BL106" s="259" t="s">
        <v>73</v>
      </c>
      <c r="BM106" s="260" t="s">
        <v>73</v>
      </c>
      <c r="BN106" s="260" t="s">
        <v>73</v>
      </c>
      <c r="BO106" s="260" t="s">
        <v>73</v>
      </c>
      <c r="BP106" s="260" t="s">
        <v>73</v>
      </c>
      <c r="BQ106" s="259" t="s">
        <v>73</v>
      </c>
      <c r="BR106" s="260" t="s">
        <v>73</v>
      </c>
      <c r="BS106" s="260" t="s">
        <v>73</v>
      </c>
      <c r="BT106" s="260" t="s">
        <v>73</v>
      </c>
      <c r="BU106" s="261" t="s">
        <v>73</v>
      </c>
    </row>
    <row r="107" spans="1:73" ht="14.25" customHeight="1" x14ac:dyDescent="0.45">
      <c r="A107" s="224">
        <f t="shared" ref="A107:C107" si="77">A106</f>
        <v>2023</v>
      </c>
      <c r="B107" s="183">
        <f t="shared" si="77"/>
        <v>5</v>
      </c>
      <c r="C107" s="183">
        <f t="shared" si="77"/>
        <v>21</v>
      </c>
      <c r="D107" s="225">
        <v>0.4236111111111111</v>
      </c>
      <c r="E107" s="226">
        <v>39</v>
      </c>
      <c r="F107" s="227">
        <v>13.53979</v>
      </c>
      <c r="G107" s="228">
        <v>100.59860999999999</v>
      </c>
      <c r="H107" s="229">
        <v>3.5</v>
      </c>
      <c r="I107" s="183">
        <v>1</v>
      </c>
      <c r="J107" s="230" t="s">
        <v>74</v>
      </c>
      <c r="K107" s="231"/>
      <c r="L107" s="232">
        <v>3</v>
      </c>
      <c r="M107" s="233">
        <v>230</v>
      </c>
      <c r="N107" s="234" t="s">
        <v>96</v>
      </c>
      <c r="O107" s="234">
        <v>30.2</v>
      </c>
      <c r="P107" s="233">
        <v>1018</v>
      </c>
      <c r="Q107" s="233" t="s">
        <v>91</v>
      </c>
      <c r="R107" s="233" t="s">
        <v>73</v>
      </c>
      <c r="S107" s="236" t="s">
        <v>94</v>
      </c>
      <c r="T107" s="237" t="s">
        <v>73</v>
      </c>
      <c r="U107" s="238" t="s">
        <v>73</v>
      </c>
      <c r="V107" s="335">
        <v>32.896000000000001</v>
      </c>
      <c r="W107" s="343" t="s">
        <v>73</v>
      </c>
      <c r="X107" s="485" t="s">
        <v>73</v>
      </c>
      <c r="Y107" s="335" t="s">
        <v>73</v>
      </c>
      <c r="Z107" s="239">
        <v>18.709</v>
      </c>
      <c r="AA107" s="238" t="s">
        <v>73</v>
      </c>
      <c r="AB107" s="240">
        <v>1.7070000000000001</v>
      </c>
      <c r="AC107" s="239">
        <f t="shared" si="0"/>
        <v>3.3908750488160733</v>
      </c>
      <c r="AD107" s="241" t="s">
        <v>73</v>
      </c>
      <c r="AE107" s="341" t="s">
        <v>73</v>
      </c>
      <c r="AF107" s="335" t="s">
        <v>73</v>
      </c>
      <c r="AG107" s="485" t="s">
        <v>73</v>
      </c>
      <c r="AH107" s="241">
        <v>2273.6234243637491</v>
      </c>
      <c r="AI107" s="242">
        <v>7.5641166269669</v>
      </c>
      <c r="AJ107" s="243">
        <v>7.4685026617767889</v>
      </c>
      <c r="AK107" s="244">
        <v>2134.0883002554929</v>
      </c>
      <c r="AL107" s="244">
        <v>2140.1608936684315</v>
      </c>
      <c r="AM107" s="244">
        <v>58.179959982186304</v>
      </c>
      <c r="AN107" s="244">
        <v>54.320303748797876</v>
      </c>
      <c r="AO107" s="244">
        <v>1.6602652332875931</v>
      </c>
      <c r="AP107" s="244">
        <v>1.0462287703484063</v>
      </c>
      <c r="AQ107" s="245">
        <f t="shared" si="75"/>
        <v>2252.6611573994155</v>
      </c>
      <c r="AR107" s="243">
        <v>6.4459999999999997</v>
      </c>
      <c r="AS107" s="242">
        <v>30.652999999999999</v>
      </c>
      <c r="AT107" s="242">
        <v>42.707999999999998</v>
      </c>
      <c r="AU107" s="242">
        <v>6.0190000000000001</v>
      </c>
      <c r="AV107" s="247">
        <v>67.569000000000003</v>
      </c>
      <c r="AW107" s="242" t="s">
        <v>73</v>
      </c>
      <c r="AX107" s="242" t="s">
        <v>73</v>
      </c>
      <c r="AY107" s="248" t="s">
        <v>73</v>
      </c>
      <c r="AZ107" s="230" t="s">
        <v>73</v>
      </c>
      <c r="BA107" s="230" t="s">
        <v>73</v>
      </c>
      <c r="BB107" s="230" t="s">
        <v>73</v>
      </c>
      <c r="BC107" s="230" t="s">
        <v>73</v>
      </c>
      <c r="BD107" s="230" t="s">
        <v>73</v>
      </c>
      <c r="BE107" s="230" t="s">
        <v>73</v>
      </c>
      <c r="BF107" s="230" t="s">
        <v>73</v>
      </c>
      <c r="BG107" s="230" t="s">
        <v>73</v>
      </c>
      <c r="BH107" s="248" t="s">
        <v>73</v>
      </c>
      <c r="BI107" s="230" t="s">
        <v>73</v>
      </c>
      <c r="BJ107" s="249" t="s">
        <v>73</v>
      </c>
      <c r="BK107" s="259" t="s">
        <v>73</v>
      </c>
      <c r="BL107" s="259" t="s">
        <v>73</v>
      </c>
      <c r="BM107" s="260" t="s">
        <v>73</v>
      </c>
      <c r="BN107" s="260" t="s">
        <v>73</v>
      </c>
      <c r="BO107" s="260" t="s">
        <v>73</v>
      </c>
      <c r="BP107" s="260" t="s">
        <v>73</v>
      </c>
      <c r="BQ107" s="259" t="s">
        <v>73</v>
      </c>
      <c r="BR107" s="260" t="s">
        <v>73</v>
      </c>
      <c r="BS107" s="260" t="s">
        <v>73</v>
      </c>
      <c r="BT107" s="260" t="s">
        <v>73</v>
      </c>
      <c r="BU107" s="261" t="s">
        <v>73</v>
      </c>
    </row>
    <row r="108" spans="1:73" ht="14.25" customHeight="1" x14ac:dyDescent="0.45">
      <c r="A108" s="224">
        <v>2023</v>
      </c>
      <c r="B108" s="183">
        <v>5</v>
      </c>
      <c r="C108" s="183">
        <v>21</v>
      </c>
      <c r="D108" s="225">
        <v>0.57361111111111118</v>
      </c>
      <c r="E108" s="226">
        <v>40</v>
      </c>
      <c r="F108" s="227">
        <v>13.41503</v>
      </c>
      <c r="G108" s="228">
        <v>100.66511</v>
      </c>
      <c r="H108" s="229">
        <v>9.4</v>
      </c>
      <c r="I108" s="183">
        <v>3</v>
      </c>
      <c r="J108" s="230" t="s">
        <v>72</v>
      </c>
      <c r="K108" s="231">
        <v>1</v>
      </c>
      <c r="L108" s="232">
        <v>5</v>
      </c>
      <c r="M108" s="233">
        <v>280</v>
      </c>
      <c r="N108" s="234" t="s">
        <v>95</v>
      </c>
      <c r="O108" s="234">
        <v>28.9</v>
      </c>
      <c r="P108" s="233">
        <v>1008</v>
      </c>
      <c r="Q108" s="233" t="s">
        <v>91</v>
      </c>
      <c r="R108" s="233" t="s">
        <v>100</v>
      </c>
      <c r="S108" s="236" t="s">
        <v>94</v>
      </c>
      <c r="T108" s="237">
        <v>0.2</v>
      </c>
      <c r="U108" s="238">
        <v>32.6</v>
      </c>
      <c r="V108" s="335">
        <v>31.672000000000001</v>
      </c>
      <c r="W108" s="343">
        <v>7.94</v>
      </c>
      <c r="X108" s="485" t="s">
        <v>73</v>
      </c>
      <c r="Y108" s="335">
        <v>26.5</v>
      </c>
      <c r="Z108" s="239">
        <v>28.157</v>
      </c>
      <c r="AA108" s="238">
        <v>6.11</v>
      </c>
      <c r="AB108" s="240">
        <v>4.2030000000000003</v>
      </c>
      <c r="AC108" s="239">
        <f t="shared" si="0"/>
        <v>6.233289633136244</v>
      </c>
      <c r="AD108" s="241" t="s">
        <v>73</v>
      </c>
      <c r="AE108" s="341" t="s">
        <v>73</v>
      </c>
      <c r="AF108" s="335" t="s">
        <v>73</v>
      </c>
      <c r="AG108" s="485" t="s">
        <v>73</v>
      </c>
      <c r="AH108" s="241">
        <v>2169.8690990849836</v>
      </c>
      <c r="AI108" s="242">
        <v>7.9850442354863729</v>
      </c>
      <c r="AJ108" s="243">
        <v>7.886917639087712</v>
      </c>
      <c r="AK108" s="244">
        <v>616.89842992982472</v>
      </c>
      <c r="AL108" s="244">
        <v>1782.7669007923291</v>
      </c>
      <c r="AM108" s="244">
        <v>159.76806129291396</v>
      </c>
      <c r="AN108" s="244">
        <v>15.416384327058109</v>
      </c>
      <c r="AO108" s="244">
        <v>4.1475789328282939</v>
      </c>
      <c r="AP108" s="244">
        <v>2.739264102229888</v>
      </c>
      <c r="AQ108" s="245">
        <f t="shared" si="75"/>
        <v>1957.9513464123011</v>
      </c>
      <c r="AR108" s="243">
        <v>2.2730000000000001</v>
      </c>
      <c r="AS108" s="242">
        <v>19.748999999999999</v>
      </c>
      <c r="AT108" s="242">
        <v>10.667</v>
      </c>
      <c r="AU108" s="242">
        <v>2.621</v>
      </c>
      <c r="AV108" s="247">
        <v>13.388999999999999</v>
      </c>
      <c r="AW108" s="242" t="s">
        <v>73</v>
      </c>
      <c r="AX108" s="242" t="s">
        <v>73</v>
      </c>
      <c r="AY108" s="248" t="s">
        <v>73</v>
      </c>
      <c r="AZ108" s="230" t="s">
        <v>73</v>
      </c>
      <c r="BA108" s="230" t="s">
        <v>73</v>
      </c>
      <c r="BB108" s="230" t="s">
        <v>73</v>
      </c>
      <c r="BC108" s="230" t="s">
        <v>73</v>
      </c>
      <c r="BD108" s="230" t="s">
        <v>73</v>
      </c>
      <c r="BE108" s="230" t="s">
        <v>73</v>
      </c>
      <c r="BF108" s="230" t="s">
        <v>73</v>
      </c>
      <c r="BG108" s="230" t="s">
        <v>73</v>
      </c>
      <c r="BH108" s="248" t="s">
        <v>73</v>
      </c>
      <c r="BI108" s="230" t="s">
        <v>73</v>
      </c>
      <c r="BJ108" s="249" t="s">
        <v>73</v>
      </c>
      <c r="BK108" s="256" t="s">
        <v>73</v>
      </c>
      <c r="BL108" s="256" t="s">
        <v>73</v>
      </c>
      <c r="BM108" s="257" t="s">
        <v>73</v>
      </c>
      <c r="BN108" s="257" t="s">
        <v>73</v>
      </c>
      <c r="BO108" s="257" t="s">
        <v>73</v>
      </c>
      <c r="BP108" s="257" t="s">
        <v>73</v>
      </c>
      <c r="BQ108" s="256" t="s">
        <v>73</v>
      </c>
      <c r="BR108" s="257" t="s">
        <v>73</v>
      </c>
      <c r="BS108" s="257" t="s">
        <v>73</v>
      </c>
      <c r="BT108" s="257" t="s">
        <v>73</v>
      </c>
      <c r="BU108" s="258" t="s">
        <v>73</v>
      </c>
    </row>
    <row r="109" spans="1:73" ht="14.25" customHeight="1" x14ac:dyDescent="0.45">
      <c r="A109" s="224">
        <f t="shared" ref="A109:C110" si="78">A108</f>
        <v>2023</v>
      </c>
      <c r="B109" s="183">
        <f t="shared" si="78"/>
        <v>5</v>
      </c>
      <c r="C109" s="183">
        <f t="shared" si="78"/>
        <v>21</v>
      </c>
      <c r="D109" s="225">
        <v>0.57361111111111118</v>
      </c>
      <c r="E109" s="226">
        <v>40</v>
      </c>
      <c r="F109" s="227">
        <v>13.41503</v>
      </c>
      <c r="G109" s="228">
        <v>100.66511</v>
      </c>
      <c r="H109" s="229">
        <v>9.4</v>
      </c>
      <c r="I109" s="183">
        <v>3</v>
      </c>
      <c r="J109" s="230" t="s">
        <v>75</v>
      </c>
      <c r="K109" s="231">
        <v>4.5</v>
      </c>
      <c r="L109" s="232">
        <v>5</v>
      </c>
      <c r="M109" s="233">
        <v>280</v>
      </c>
      <c r="N109" s="234" t="s">
        <v>95</v>
      </c>
      <c r="O109" s="234">
        <v>28.9</v>
      </c>
      <c r="P109" s="233">
        <v>1008</v>
      </c>
      <c r="Q109" s="233" t="s">
        <v>91</v>
      </c>
      <c r="R109" s="233" t="s">
        <v>100</v>
      </c>
      <c r="S109" s="236" t="s">
        <v>94</v>
      </c>
      <c r="T109" s="237">
        <f t="shared" ref="T109:T110" si="79">T108</f>
        <v>0.2</v>
      </c>
      <c r="U109" s="238">
        <v>31.6</v>
      </c>
      <c r="V109" s="335">
        <v>31.605</v>
      </c>
      <c r="W109" s="343">
        <v>7.94</v>
      </c>
      <c r="X109" s="485" t="s">
        <v>73</v>
      </c>
      <c r="Y109" s="335">
        <v>29.3</v>
      </c>
      <c r="Z109" s="239">
        <v>30.562000000000001</v>
      </c>
      <c r="AA109" s="238">
        <v>5.28</v>
      </c>
      <c r="AB109" s="240">
        <v>3.16</v>
      </c>
      <c r="AC109" s="239">
        <f t="shared" si="0"/>
        <v>5.0455338593197627</v>
      </c>
      <c r="AD109" s="241" t="s">
        <v>73</v>
      </c>
      <c r="AE109" s="341" t="s">
        <v>73</v>
      </c>
      <c r="AF109" s="335" t="s">
        <v>73</v>
      </c>
      <c r="AG109" s="485" t="s">
        <v>73</v>
      </c>
      <c r="AH109" s="241">
        <v>2192.8845833901332</v>
      </c>
      <c r="AI109" s="242">
        <v>7.9647407234678314</v>
      </c>
      <c r="AJ109" s="243">
        <v>7.8676519290892086</v>
      </c>
      <c r="AK109" s="244">
        <v>638.97058440589888</v>
      </c>
      <c r="AL109" s="244">
        <v>1793.9050526328674</v>
      </c>
      <c r="AM109" s="244">
        <v>163.29745136820279</v>
      </c>
      <c r="AN109" s="244">
        <v>15.805068813752035</v>
      </c>
      <c r="AO109" s="244">
        <v>4.1467788056287986</v>
      </c>
      <c r="AP109" s="244">
        <v>2.7622119856016765</v>
      </c>
      <c r="AQ109" s="245">
        <f t="shared" si="75"/>
        <v>1973.0075728148222</v>
      </c>
      <c r="AR109" s="243">
        <v>0.74399999999999999</v>
      </c>
      <c r="AS109" s="242">
        <v>18.744</v>
      </c>
      <c r="AT109" s="242">
        <v>2.2709999999999999</v>
      </c>
      <c r="AU109" s="242">
        <v>5.1459999999999999</v>
      </c>
      <c r="AV109" s="247">
        <v>2.94</v>
      </c>
      <c r="AW109" s="242" t="s">
        <v>73</v>
      </c>
      <c r="AX109" s="242" t="s">
        <v>73</v>
      </c>
      <c r="AY109" s="248" t="s">
        <v>73</v>
      </c>
      <c r="AZ109" s="230" t="s">
        <v>73</v>
      </c>
      <c r="BA109" s="230" t="s">
        <v>73</v>
      </c>
      <c r="BB109" s="230" t="s">
        <v>73</v>
      </c>
      <c r="BC109" s="230" t="s">
        <v>73</v>
      </c>
      <c r="BD109" s="230" t="s">
        <v>73</v>
      </c>
      <c r="BE109" s="230" t="s">
        <v>73</v>
      </c>
      <c r="BF109" s="230" t="s">
        <v>73</v>
      </c>
      <c r="BG109" s="230" t="s">
        <v>73</v>
      </c>
      <c r="BH109" s="248" t="s">
        <v>73</v>
      </c>
      <c r="BI109" s="230" t="s">
        <v>73</v>
      </c>
      <c r="BJ109" s="249" t="s">
        <v>73</v>
      </c>
      <c r="BK109" s="259" t="s">
        <v>73</v>
      </c>
      <c r="BL109" s="259" t="s">
        <v>73</v>
      </c>
      <c r="BM109" s="260" t="s">
        <v>73</v>
      </c>
      <c r="BN109" s="260" t="s">
        <v>73</v>
      </c>
      <c r="BO109" s="260" t="s">
        <v>73</v>
      </c>
      <c r="BP109" s="260" t="s">
        <v>73</v>
      </c>
      <c r="BQ109" s="259" t="s">
        <v>73</v>
      </c>
      <c r="BR109" s="260" t="s">
        <v>73</v>
      </c>
      <c r="BS109" s="260" t="s">
        <v>73</v>
      </c>
      <c r="BT109" s="260" t="s">
        <v>73</v>
      </c>
      <c r="BU109" s="261" t="s">
        <v>73</v>
      </c>
    </row>
    <row r="110" spans="1:73" ht="14.25" customHeight="1" x14ac:dyDescent="0.45">
      <c r="A110" s="224">
        <f t="shared" si="78"/>
        <v>2023</v>
      </c>
      <c r="B110" s="183">
        <f t="shared" si="78"/>
        <v>5</v>
      </c>
      <c r="C110" s="183">
        <f t="shared" si="78"/>
        <v>21</v>
      </c>
      <c r="D110" s="225">
        <v>0.57361111111111118</v>
      </c>
      <c r="E110" s="226">
        <v>40</v>
      </c>
      <c r="F110" s="227">
        <v>13.41503</v>
      </c>
      <c r="G110" s="228">
        <v>100.66511</v>
      </c>
      <c r="H110" s="229">
        <v>9.4</v>
      </c>
      <c r="I110" s="183">
        <v>3</v>
      </c>
      <c r="J110" s="230" t="s">
        <v>74</v>
      </c>
      <c r="K110" s="231">
        <v>8</v>
      </c>
      <c r="L110" s="232">
        <v>5</v>
      </c>
      <c r="M110" s="233">
        <v>280</v>
      </c>
      <c r="N110" s="234" t="s">
        <v>95</v>
      </c>
      <c r="O110" s="234">
        <v>28.9</v>
      </c>
      <c r="P110" s="233">
        <v>1008</v>
      </c>
      <c r="Q110" s="233" t="s">
        <v>91</v>
      </c>
      <c r="R110" s="233" t="s">
        <v>100</v>
      </c>
      <c r="S110" s="236" t="s">
        <v>94</v>
      </c>
      <c r="T110" s="237">
        <f t="shared" si="79"/>
        <v>0.2</v>
      </c>
      <c r="U110" s="238">
        <v>31.4</v>
      </c>
      <c r="V110" s="335">
        <v>31.472000000000001</v>
      </c>
      <c r="W110" s="343">
        <v>7.85</v>
      </c>
      <c r="X110" s="485" t="s">
        <v>73</v>
      </c>
      <c r="Y110" s="335">
        <v>30.4</v>
      </c>
      <c r="Z110" s="239">
        <v>31.039000000000001</v>
      </c>
      <c r="AA110" s="238">
        <v>3.2250000000000001</v>
      </c>
      <c r="AB110" s="240">
        <v>1.9379999999999999</v>
      </c>
      <c r="AC110" s="239">
        <f t="shared" si="0"/>
        <v>3.6539350524130119</v>
      </c>
      <c r="AD110" s="241" t="s">
        <v>73</v>
      </c>
      <c r="AE110" s="341" t="s">
        <v>73</v>
      </c>
      <c r="AF110" s="335" t="s">
        <v>73</v>
      </c>
      <c r="AG110" s="485" t="s">
        <v>73</v>
      </c>
      <c r="AH110" s="241">
        <v>2126.3093810291161</v>
      </c>
      <c r="AI110" s="242">
        <v>7.8868530960455381</v>
      </c>
      <c r="AJ110" s="243">
        <v>7.7929813346710333</v>
      </c>
      <c r="AK110" s="244">
        <v>753.1274311974845</v>
      </c>
      <c r="AL110" s="244">
        <v>1786.7843569476815</v>
      </c>
      <c r="AM110" s="244">
        <v>137.98110957377128</v>
      </c>
      <c r="AN110" s="244">
        <v>18.640833166469299</v>
      </c>
      <c r="AO110" s="244">
        <v>3.4859390050225181</v>
      </c>
      <c r="AP110" s="244">
        <v>2.3245637815182332</v>
      </c>
      <c r="AQ110" s="245">
        <f t="shared" si="75"/>
        <v>1943.406299687922</v>
      </c>
      <c r="AR110" s="243">
        <v>0.99199999999999999</v>
      </c>
      <c r="AS110" s="242">
        <v>15.276</v>
      </c>
      <c r="AT110" s="242">
        <v>7.2919999999999998</v>
      </c>
      <c r="AU110" s="242">
        <v>4.3689999999999998</v>
      </c>
      <c r="AV110" s="247">
        <v>3.1030000000000002</v>
      </c>
      <c r="AW110" s="242" t="s">
        <v>73</v>
      </c>
      <c r="AX110" s="242" t="s">
        <v>73</v>
      </c>
      <c r="AY110" s="248" t="s">
        <v>73</v>
      </c>
      <c r="AZ110" s="230" t="s">
        <v>73</v>
      </c>
      <c r="BA110" s="230" t="s">
        <v>73</v>
      </c>
      <c r="BB110" s="230" t="s">
        <v>73</v>
      </c>
      <c r="BC110" s="230" t="s">
        <v>73</v>
      </c>
      <c r="BD110" s="230" t="s">
        <v>73</v>
      </c>
      <c r="BE110" s="230" t="s">
        <v>73</v>
      </c>
      <c r="BF110" s="230" t="s">
        <v>73</v>
      </c>
      <c r="BG110" s="230" t="s">
        <v>73</v>
      </c>
      <c r="BH110" s="248" t="s">
        <v>73</v>
      </c>
      <c r="BI110" s="230" t="s">
        <v>73</v>
      </c>
      <c r="BJ110" s="249" t="s">
        <v>73</v>
      </c>
      <c r="BK110" s="259" t="s">
        <v>73</v>
      </c>
      <c r="BL110" s="259" t="s">
        <v>73</v>
      </c>
      <c r="BM110" s="260" t="s">
        <v>73</v>
      </c>
      <c r="BN110" s="260" t="s">
        <v>73</v>
      </c>
      <c r="BO110" s="260" t="s">
        <v>73</v>
      </c>
      <c r="BP110" s="260" t="s">
        <v>73</v>
      </c>
      <c r="BQ110" s="259" t="s">
        <v>73</v>
      </c>
      <c r="BR110" s="260" t="s">
        <v>73</v>
      </c>
      <c r="BS110" s="260" t="s">
        <v>73</v>
      </c>
      <c r="BT110" s="260" t="s">
        <v>73</v>
      </c>
      <c r="BU110" s="261" t="s">
        <v>73</v>
      </c>
    </row>
    <row r="111" spans="1:73" ht="14.25" customHeight="1" x14ac:dyDescent="0.45">
      <c r="A111" s="224">
        <v>2023</v>
      </c>
      <c r="B111" s="183">
        <v>5</v>
      </c>
      <c r="C111" s="183">
        <v>21</v>
      </c>
      <c r="D111" s="225">
        <v>0.60347222222222219</v>
      </c>
      <c r="E111" s="226">
        <v>41</v>
      </c>
      <c r="F111" s="227">
        <v>13.38303</v>
      </c>
      <c r="G111" s="228">
        <v>100.66683</v>
      </c>
      <c r="H111" s="229">
        <v>14.8</v>
      </c>
      <c r="I111" s="183">
        <v>3</v>
      </c>
      <c r="J111" s="230" t="s">
        <v>72</v>
      </c>
      <c r="K111" s="231">
        <v>1</v>
      </c>
      <c r="L111" s="232">
        <v>7</v>
      </c>
      <c r="M111" s="233">
        <v>210</v>
      </c>
      <c r="N111" s="234" t="s">
        <v>96</v>
      </c>
      <c r="O111" s="234">
        <v>29.6</v>
      </c>
      <c r="P111" s="233">
        <v>1008</v>
      </c>
      <c r="Q111" s="233" t="s">
        <v>91</v>
      </c>
      <c r="R111" s="233" t="s">
        <v>100</v>
      </c>
      <c r="S111" s="236" t="s">
        <v>94</v>
      </c>
      <c r="T111" s="237">
        <v>0.6</v>
      </c>
      <c r="U111" s="238">
        <v>32.6</v>
      </c>
      <c r="V111" s="335" t="s">
        <v>73</v>
      </c>
      <c r="W111" s="343">
        <v>8.06</v>
      </c>
      <c r="X111" s="485" t="s">
        <v>73</v>
      </c>
      <c r="Y111" s="335">
        <v>27.4</v>
      </c>
      <c r="Z111" s="239" t="s">
        <v>73</v>
      </c>
      <c r="AA111" s="238" t="s">
        <v>73</v>
      </c>
      <c r="AB111" s="240">
        <v>5.3710000000000004</v>
      </c>
      <c r="AC111" s="239">
        <f t="shared" si="0"/>
        <v>7.5633938937476062</v>
      </c>
      <c r="AD111" s="241" t="s">
        <v>73</v>
      </c>
      <c r="AE111" s="341" t="s">
        <v>73</v>
      </c>
      <c r="AF111" s="335" t="s">
        <v>73</v>
      </c>
      <c r="AG111" s="485" t="s">
        <v>73</v>
      </c>
      <c r="AH111" s="241" t="s">
        <v>73</v>
      </c>
      <c r="AI111" s="242" t="s">
        <v>73</v>
      </c>
      <c r="AJ111" s="243" t="s">
        <v>73</v>
      </c>
      <c r="AK111" s="244" t="s">
        <v>73</v>
      </c>
      <c r="AL111" s="244" t="s">
        <v>73</v>
      </c>
      <c r="AM111" s="244" t="s">
        <v>73</v>
      </c>
      <c r="AN111" s="244" t="s">
        <v>73</v>
      </c>
      <c r="AO111" s="244" t="s">
        <v>73</v>
      </c>
      <c r="AP111" s="244" t="s">
        <v>73</v>
      </c>
      <c r="AQ111" s="245" t="s">
        <v>73</v>
      </c>
      <c r="AR111" s="243" t="s">
        <v>73</v>
      </c>
      <c r="AS111" s="242" t="s">
        <v>73</v>
      </c>
      <c r="AT111" s="242" t="s">
        <v>73</v>
      </c>
      <c r="AU111" s="242" t="s">
        <v>73</v>
      </c>
      <c r="AV111" s="247" t="s">
        <v>73</v>
      </c>
      <c r="AW111" s="242" t="s">
        <v>73</v>
      </c>
      <c r="AX111" s="242" t="s">
        <v>73</v>
      </c>
      <c r="AY111" s="248" t="s">
        <v>73</v>
      </c>
      <c r="AZ111" s="230" t="s">
        <v>73</v>
      </c>
      <c r="BA111" s="230" t="s">
        <v>73</v>
      </c>
      <c r="BB111" s="230" t="s">
        <v>73</v>
      </c>
      <c r="BC111" s="230" t="s">
        <v>73</v>
      </c>
      <c r="BD111" s="230" t="s">
        <v>73</v>
      </c>
      <c r="BE111" s="230" t="s">
        <v>73</v>
      </c>
      <c r="BF111" s="230" t="s">
        <v>73</v>
      </c>
      <c r="BG111" s="230" t="s">
        <v>73</v>
      </c>
      <c r="BH111" s="248" t="s">
        <v>73</v>
      </c>
      <c r="BI111" s="230" t="s">
        <v>73</v>
      </c>
      <c r="BJ111" s="249" t="s">
        <v>73</v>
      </c>
      <c r="BK111" s="259" t="s">
        <v>73</v>
      </c>
      <c r="BL111" s="259" t="s">
        <v>73</v>
      </c>
      <c r="BM111" s="260" t="s">
        <v>73</v>
      </c>
      <c r="BN111" s="260" t="s">
        <v>73</v>
      </c>
      <c r="BO111" s="260" t="s">
        <v>73</v>
      </c>
      <c r="BP111" s="260" t="s">
        <v>73</v>
      </c>
      <c r="BQ111" s="259" t="s">
        <v>73</v>
      </c>
      <c r="BR111" s="260" t="s">
        <v>73</v>
      </c>
      <c r="BS111" s="260" t="s">
        <v>73</v>
      </c>
      <c r="BT111" s="260" t="s">
        <v>73</v>
      </c>
      <c r="BU111" s="261" t="s">
        <v>73</v>
      </c>
    </row>
    <row r="112" spans="1:73" ht="14.25" customHeight="1" x14ac:dyDescent="0.45">
      <c r="A112" s="224">
        <f t="shared" ref="A112:C113" si="80">A111</f>
        <v>2023</v>
      </c>
      <c r="B112" s="183">
        <f t="shared" si="80"/>
        <v>5</v>
      </c>
      <c r="C112" s="183">
        <f t="shared" si="80"/>
        <v>21</v>
      </c>
      <c r="D112" s="225">
        <v>0.60347222222222219</v>
      </c>
      <c r="E112" s="226">
        <v>41</v>
      </c>
      <c r="F112" s="227">
        <v>13.38303</v>
      </c>
      <c r="G112" s="228">
        <v>100.66683</v>
      </c>
      <c r="H112" s="229">
        <v>14.8</v>
      </c>
      <c r="I112" s="183">
        <v>3</v>
      </c>
      <c r="J112" s="230" t="s">
        <v>75</v>
      </c>
      <c r="K112" s="231">
        <v>7</v>
      </c>
      <c r="L112" s="232">
        <v>7</v>
      </c>
      <c r="M112" s="233">
        <v>210</v>
      </c>
      <c r="N112" s="234" t="s">
        <v>96</v>
      </c>
      <c r="O112" s="234">
        <v>29.6</v>
      </c>
      <c r="P112" s="233">
        <v>1008</v>
      </c>
      <c r="Q112" s="233" t="s">
        <v>91</v>
      </c>
      <c r="R112" s="233" t="s">
        <v>100</v>
      </c>
      <c r="S112" s="236" t="s">
        <v>94</v>
      </c>
      <c r="T112" s="237">
        <f t="shared" ref="T112:T113" si="81">T111</f>
        <v>0.6</v>
      </c>
      <c r="U112" s="238">
        <v>31.4</v>
      </c>
      <c r="V112" s="335" t="s">
        <v>73</v>
      </c>
      <c r="W112" s="343">
        <v>7.93</v>
      </c>
      <c r="X112" s="485" t="s">
        <v>73</v>
      </c>
      <c r="Y112" s="335">
        <v>29.7</v>
      </c>
      <c r="Z112" s="239" t="s">
        <v>73</v>
      </c>
      <c r="AA112" s="238" t="s">
        <v>73</v>
      </c>
      <c r="AB112" s="240">
        <v>3.2549999999999999</v>
      </c>
      <c r="AC112" s="239">
        <f t="shared" si="0"/>
        <v>5.1537187092838712</v>
      </c>
      <c r="AD112" s="241" t="s">
        <v>73</v>
      </c>
      <c r="AE112" s="341" t="s">
        <v>73</v>
      </c>
      <c r="AF112" s="335" t="s">
        <v>73</v>
      </c>
      <c r="AG112" s="485" t="s">
        <v>73</v>
      </c>
      <c r="AH112" s="241" t="s">
        <v>73</v>
      </c>
      <c r="AI112" s="242" t="s">
        <v>73</v>
      </c>
      <c r="AJ112" s="243" t="s">
        <v>73</v>
      </c>
      <c r="AK112" s="244" t="s">
        <v>73</v>
      </c>
      <c r="AL112" s="244" t="s">
        <v>73</v>
      </c>
      <c r="AM112" s="244" t="s">
        <v>73</v>
      </c>
      <c r="AN112" s="244" t="s">
        <v>73</v>
      </c>
      <c r="AO112" s="244" t="s">
        <v>73</v>
      </c>
      <c r="AP112" s="244" t="s">
        <v>73</v>
      </c>
      <c r="AQ112" s="245" t="s">
        <v>73</v>
      </c>
      <c r="AR112" s="243" t="s">
        <v>73</v>
      </c>
      <c r="AS112" s="242" t="s">
        <v>73</v>
      </c>
      <c r="AT112" s="242" t="s">
        <v>73</v>
      </c>
      <c r="AU112" s="242" t="s">
        <v>73</v>
      </c>
      <c r="AV112" s="247" t="s">
        <v>73</v>
      </c>
      <c r="AW112" s="242" t="s">
        <v>73</v>
      </c>
      <c r="AX112" s="242" t="s">
        <v>73</v>
      </c>
      <c r="AY112" s="248" t="s">
        <v>73</v>
      </c>
      <c r="AZ112" s="230" t="s">
        <v>73</v>
      </c>
      <c r="BA112" s="230" t="s">
        <v>73</v>
      </c>
      <c r="BB112" s="230" t="s">
        <v>73</v>
      </c>
      <c r="BC112" s="230" t="s">
        <v>73</v>
      </c>
      <c r="BD112" s="230" t="s">
        <v>73</v>
      </c>
      <c r="BE112" s="230" t="s">
        <v>73</v>
      </c>
      <c r="BF112" s="230" t="s">
        <v>73</v>
      </c>
      <c r="BG112" s="230" t="s">
        <v>73</v>
      </c>
      <c r="BH112" s="248" t="s">
        <v>73</v>
      </c>
      <c r="BI112" s="230" t="s">
        <v>73</v>
      </c>
      <c r="BJ112" s="249" t="s">
        <v>73</v>
      </c>
      <c r="BK112" s="259" t="s">
        <v>73</v>
      </c>
      <c r="BL112" s="259" t="s">
        <v>73</v>
      </c>
      <c r="BM112" s="260" t="s">
        <v>73</v>
      </c>
      <c r="BN112" s="260" t="s">
        <v>73</v>
      </c>
      <c r="BO112" s="260" t="s">
        <v>73</v>
      </c>
      <c r="BP112" s="260" t="s">
        <v>73</v>
      </c>
      <c r="BQ112" s="259" t="s">
        <v>73</v>
      </c>
      <c r="BR112" s="260" t="s">
        <v>73</v>
      </c>
      <c r="BS112" s="260" t="s">
        <v>73</v>
      </c>
      <c r="BT112" s="260" t="s">
        <v>73</v>
      </c>
      <c r="BU112" s="261" t="s">
        <v>73</v>
      </c>
    </row>
    <row r="113" spans="1:73" ht="14.25" customHeight="1" x14ac:dyDescent="0.45">
      <c r="A113" s="224">
        <f t="shared" si="80"/>
        <v>2023</v>
      </c>
      <c r="B113" s="183">
        <f t="shared" si="80"/>
        <v>5</v>
      </c>
      <c r="C113" s="183">
        <f t="shared" si="80"/>
        <v>21</v>
      </c>
      <c r="D113" s="225">
        <v>0.60347222222222219</v>
      </c>
      <c r="E113" s="226">
        <v>41</v>
      </c>
      <c r="F113" s="227">
        <v>13.38303</v>
      </c>
      <c r="G113" s="228">
        <v>100.66683</v>
      </c>
      <c r="H113" s="229">
        <v>14.8</v>
      </c>
      <c r="I113" s="183">
        <v>3</v>
      </c>
      <c r="J113" s="230" t="s">
        <v>74</v>
      </c>
      <c r="K113" s="231">
        <v>14</v>
      </c>
      <c r="L113" s="232">
        <v>7</v>
      </c>
      <c r="M113" s="233">
        <v>210</v>
      </c>
      <c r="N113" s="234" t="s">
        <v>96</v>
      </c>
      <c r="O113" s="234">
        <v>29.6</v>
      </c>
      <c r="P113" s="233">
        <v>1008</v>
      </c>
      <c r="Q113" s="233" t="s">
        <v>91</v>
      </c>
      <c r="R113" s="233" t="s">
        <v>100</v>
      </c>
      <c r="S113" s="236" t="s">
        <v>94</v>
      </c>
      <c r="T113" s="237">
        <f t="shared" si="81"/>
        <v>0.6</v>
      </c>
      <c r="U113" s="238">
        <v>31</v>
      </c>
      <c r="V113" s="335" t="s">
        <v>73</v>
      </c>
      <c r="W113" s="343">
        <v>7.92</v>
      </c>
      <c r="X113" s="485" t="s">
        <v>73</v>
      </c>
      <c r="Y113" s="335">
        <v>30</v>
      </c>
      <c r="Z113" s="239" t="s">
        <v>73</v>
      </c>
      <c r="AA113" s="238" t="s">
        <v>73</v>
      </c>
      <c r="AB113" s="240">
        <v>2.21</v>
      </c>
      <c r="AC113" s="239">
        <f t="shared" si="0"/>
        <v>3.9636853596786716</v>
      </c>
      <c r="AD113" s="241" t="s">
        <v>73</v>
      </c>
      <c r="AE113" s="341" t="s">
        <v>73</v>
      </c>
      <c r="AF113" s="335" t="s">
        <v>73</v>
      </c>
      <c r="AG113" s="485" t="s">
        <v>73</v>
      </c>
      <c r="AH113" s="241" t="s">
        <v>73</v>
      </c>
      <c r="AI113" s="242" t="s">
        <v>73</v>
      </c>
      <c r="AJ113" s="243" t="s">
        <v>73</v>
      </c>
      <c r="AK113" s="244" t="s">
        <v>73</v>
      </c>
      <c r="AL113" s="244" t="s">
        <v>73</v>
      </c>
      <c r="AM113" s="244" t="s">
        <v>73</v>
      </c>
      <c r="AN113" s="244" t="s">
        <v>73</v>
      </c>
      <c r="AO113" s="244" t="s">
        <v>73</v>
      </c>
      <c r="AP113" s="244" t="s">
        <v>73</v>
      </c>
      <c r="AQ113" s="245" t="s">
        <v>73</v>
      </c>
      <c r="AR113" s="243" t="s">
        <v>73</v>
      </c>
      <c r="AS113" s="242" t="s">
        <v>73</v>
      </c>
      <c r="AT113" s="242" t="s">
        <v>73</v>
      </c>
      <c r="AU113" s="242" t="s">
        <v>73</v>
      </c>
      <c r="AV113" s="247" t="s">
        <v>73</v>
      </c>
      <c r="AW113" s="242" t="s">
        <v>73</v>
      </c>
      <c r="AX113" s="242" t="s">
        <v>73</v>
      </c>
      <c r="AY113" s="248" t="s">
        <v>73</v>
      </c>
      <c r="AZ113" s="230" t="s">
        <v>73</v>
      </c>
      <c r="BA113" s="230" t="s">
        <v>73</v>
      </c>
      <c r="BB113" s="230" t="s">
        <v>73</v>
      </c>
      <c r="BC113" s="230" t="s">
        <v>73</v>
      </c>
      <c r="BD113" s="230" t="s">
        <v>73</v>
      </c>
      <c r="BE113" s="230" t="s">
        <v>73</v>
      </c>
      <c r="BF113" s="230" t="s">
        <v>73</v>
      </c>
      <c r="BG113" s="230" t="s">
        <v>73</v>
      </c>
      <c r="BH113" s="248" t="s">
        <v>73</v>
      </c>
      <c r="BI113" s="230" t="s">
        <v>73</v>
      </c>
      <c r="BJ113" s="249" t="s">
        <v>73</v>
      </c>
      <c r="BK113" s="259" t="s">
        <v>73</v>
      </c>
      <c r="BL113" s="259" t="s">
        <v>73</v>
      </c>
      <c r="BM113" s="260" t="s">
        <v>73</v>
      </c>
      <c r="BN113" s="260" t="s">
        <v>73</v>
      </c>
      <c r="BO113" s="260" t="s">
        <v>73</v>
      </c>
      <c r="BP113" s="260" t="s">
        <v>73</v>
      </c>
      <c r="BQ113" s="259" t="s">
        <v>73</v>
      </c>
      <c r="BR113" s="260" t="s">
        <v>73</v>
      </c>
      <c r="BS113" s="260" t="s">
        <v>73</v>
      </c>
      <c r="BT113" s="260" t="s">
        <v>73</v>
      </c>
      <c r="BU113" s="261" t="s">
        <v>73</v>
      </c>
    </row>
    <row r="114" spans="1:73" ht="14.25" customHeight="1" x14ac:dyDescent="0.45">
      <c r="A114" s="224">
        <v>2023</v>
      </c>
      <c r="B114" s="183">
        <v>5</v>
      </c>
      <c r="C114" s="183">
        <v>21</v>
      </c>
      <c r="D114" s="225">
        <v>0.62291666666666667</v>
      </c>
      <c r="E114" s="226">
        <v>42</v>
      </c>
      <c r="F114" s="227">
        <v>13.33572</v>
      </c>
      <c r="G114" s="228">
        <v>100.66755000000001</v>
      </c>
      <c r="H114" s="229">
        <v>14.5</v>
      </c>
      <c r="I114" s="183">
        <v>3</v>
      </c>
      <c r="J114" s="230" t="s">
        <v>72</v>
      </c>
      <c r="K114" s="231">
        <v>1</v>
      </c>
      <c r="L114" s="232">
        <v>3</v>
      </c>
      <c r="M114" s="233">
        <v>270</v>
      </c>
      <c r="N114" s="234" t="s">
        <v>95</v>
      </c>
      <c r="O114" s="234">
        <v>29.2</v>
      </c>
      <c r="P114" s="233">
        <v>1008</v>
      </c>
      <c r="Q114" s="233" t="s">
        <v>91</v>
      </c>
      <c r="R114" s="233" t="s">
        <v>100</v>
      </c>
      <c r="S114" s="236" t="s">
        <v>102</v>
      </c>
      <c r="T114" s="237">
        <v>0.7</v>
      </c>
      <c r="U114" s="238">
        <v>32.799999999999997</v>
      </c>
      <c r="V114" s="335">
        <v>33.162999999999997</v>
      </c>
      <c r="W114" s="343">
        <v>8.07</v>
      </c>
      <c r="X114" s="485" t="s">
        <v>73</v>
      </c>
      <c r="Y114" s="335">
        <v>27.8</v>
      </c>
      <c r="Z114" s="239">
        <v>28.596</v>
      </c>
      <c r="AA114" s="238">
        <v>7.44</v>
      </c>
      <c r="AB114" s="240">
        <v>5.3319999999999999</v>
      </c>
      <c r="AC114" s="239">
        <f t="shared" si="0"/>
        <v>7.5189811658676033</v>
      </c>
      <c r="AD114" s="241" t="s">
        <v>73</v>
      </c>
      <c r="AE114" s="341" t="s">
        <v>73</v>
      </c>
      <c r="AF114" s="335" t="s">
        <v>73</v>
      </c>
      <c r="AG114" s="485" t="s">
        <v>73</v>
      </c>
      <c r="AH114" s="241">
        <v>2198.9383546649724</v>
      </c>
      <c r="AI114" s="242">
        <v>8.1000313401608715</v>
      </c>
      <c r="AJ114" s="243">
        <v>7.97802156625034</v>
      </c>
      <c r="AK114" s="244">
        <v>482.30831062765685</v>
      </c>
      <c r="AL114" s="244">
        <v>1710.174152227574</v>
      </c>
      <c r="AM114" s="244">
        <v>201.63348004371045</v>
      </c>
      <c r="AN114" s="244">
        <v>11.63635010636402</v>
      </c>
      <c r="AO114" s="244">
        <v>5.2438802905060928</v>
      </c>
      <c r="AP114" s="244">
        <v>3.4869957294600917</v>
      </c>
      <c r="AQ114" s="245">
        <f t="shared" ref="AQ114:AQ116" si="82">SUM(AL114:AN114)</f>
        <v>1923.4439823776486</v>
      </c>
      <c r="AR114" s="243">
        <v>0.62</v>
      </c>
      <c r="AS114" s="242">
        <v>21.91</v>
      </c>
      <c r="AT114" s="242">
        <v>0.16700000000000001</v>
      </c>
      <c r="AU114" s="242">
        <v>3.3980000000000001</v>
      </c>
      <c r="AV114" s="247">
        <v>3.6669999999999998</v>
      </c>
      <c r="AW114" s="242" t="s">
        <v>73</v>
      </c>
      <c r="AX114" s="242" t="s">
        <v>73</v>
      </c>
      <c r="AY114" s="232">
        <v>4.55</v>
      </c>
      <c r="AZ114" s="234">
        <v>0.45</v>
      </c>
      <c r="BA114" s="234">
        <v>17.3</v>
      </c>
      <c r="BB114" s="234">
        <v>4.0999999999999996</v>
      </c>
      <c r="BC114" s="234">
        <v>11.044674785523741</v>
      </c>
      <c r="BD114" s="234">
        <v>1235.3672496025433</v>
      </c>
      <c r="BE114" s="234">
        <v>1198.3113947613349</v>
      </c>
      <c r="BF114" s="234">
        <v>1.0590746890453122</v>
      </c>
      <c r="BG114" s="230">
        <v>0.99</v>
      </c>
      <c r="BH114" s="241">
        <v>1.5810000000000002</v>
      </c>
      <c r="BI114" s="244">
        <v>34.381</v>
      </c>
      <c r="BJ114" s="246">
        <v>64.039000000000001</v>
      </c>
      <c r="BK114" s="259" t="s">
        <v>73</v>
      </c>
      <c r="BL114" s="259" t="s">
        <v>73</v>
      </c>
      <c r="BM114" s="260" t="s">
        <v>73</v>
      </c>
      <c r="BN114" s="260" t="s">
        <v>73</v>
      </c>
      <c r="BO114" s="260" t="s">
        <v>73</v>
      </c>
      <c r="BP114" s="260" t="s">
        <v>73</v>
      </c>
      <c r="BQ114" s="259" t="s">
        <v>73</v>
      </c>
      <c r="BR114" s="260" t="s">
        <v>73</v>
      </c>
      <c r="BS114" s="260" t="s">
        <v>73</v>
      </c>
      <c r="BT114" s="260" t="s">
        <v>73</v>
      </c>
      <c r="BU114" s="261" t="s">
        <v>73</v>
      </c>
    </row>
    <row r="115" spans="1:73" ht="14.25" customHeight="1" x14ac:dyDescent="0.45">
      <c r="A115" s="224">
        <f t="shared" ref="A115:C116" si="83">A114</f>
        <v>2023</v>
      </c>
      <c r="B115" s="183">
        <f t="shared" si="83"/>
        <v>5</v>
      </c>
      <c r="C115" s="183">
        <f t="shared" si="83"/>
        <v>21</v>
      </c>
      <c r="D115" s="225">
        <v>0.62291666666666667</v>
      </c>
      <c r="E115" s="226">
        <v>42</v>
      </c>
      <c r="F115" s="227">
        <v>13.33572</v>
      </c>
      <c r="G115" s="228">
        <v>100.66755000000001</v>
      </c>
      <c r="H115" s="229">
        <v>14.5</v>
      </c>
      <c r="I115" s="183">
        <v>3</v>
      </c>
      <c r="J115" s="230" t="s">
        <v>75</v>
      </c>
      <c r="K115" s="231">
        <v>7</v>
      </c>
      <c r="L115" s="232">
        <v>3</v>
      </c>
      <c r="M115" s="233">
        <v>270</v>
      </c>
      <c r="N115" s="234" t="s">
        <v>95</v>
      </c>
      <c r="O115" s="234">
        <v>29.2</v>
      </c>
      <c r="P115" s="233">
        <v>1008</v>
      </c>
      <c r="Q115" s="233" t="s">
        <v>91</v>
      </c>
      <c r="R115" s="233" t="s">
        <v>100</v>
      </c>
      <c r="S115" s="236" t="s">
        <v>102</v>
      </c>
      <c r="T115" s="237">
        <f t="shared" ref="T115:T116" si="84">T114</f>
        <v>0.7</v>
      </c>
      <c r="U115" s="238">
        <v>31.6</v>
      </c>
      <c r="V115" s="335">
        <v>31.587</v>
      </c>
      <c r="W115" s="343">
        <v>7.96</v>
      </c>
      <c r="X115" s="485" t="s">
        <v>73</v>
      </c>
      <c r="Y115" s="335">
        <v>29.7</v>
      </c>
      <c r="Z115" s="239">
        <v>30.81</v>
      </c>
      <c r="AA115" s="238">
        <v>5.48</v>
      </c>
      <c r="AB115" s="240">
        <v>3.7</v>
      </c>
      <c r="AC115" s="239">
        <f t="shared" si="0"/>
        <v>5.6604793222736456</v>
      </c>
      <c r="AD115" s="241" t="s">
        <v>73</v>
      </c>
      <c r="AE115" s="341" t="s">
        <v>73</v>
      </c>
      <c r="AF115" s="335" t="s">
        <v>73</v>
      </c>
      <c r="AG115" s="485" t="s">
        <v>73</v>
      </c>
      <c r="AH115" s="241">
        <v>2171.0603709108586</v>
      </c>
      <c r="AI115" s="242">
        <v>8.0024843051227972</v>
      </c>
      <c r="AJ115" s="243">
        <v>7.904967472034083</v>
      </c>
      <c r="AK115" s="244">
        <v>569.22816336764424</v>
      </c>
      <c r="AL115" s="244">
        <v>1744.3775799457319</v>
      </c>
      <c r="AM115" s="244">
        <v>174.03526164011177</v>
      </c>
      <c r="AN115" s="244">
        <v>14.068578640551383</v>
      </c>
      <c r="AO115" s="244">
        <v>4.4080192586655063</v>
      </c>
      <c r="AP115" s="244">
        <v>2.9384626565633747</v>
      </c>
      <c r="AQ115" s="245">
        <f t="shared" si="82"/>
        <v>1932.4814202263949</v>
      </c>
      <c r="AR115" s="243">
        <v>0.41299999999999998</v>
      </c>
      <c r="AS115" s="242">
        <v>18.492000000000001</v>
      </c>
      <c r="AT115" s="242">
        <v>0.89600000000000002</v>
      </c>
      <c r="AU115" s="242">
        <v>3.6890000000000001</v>
      </c>
      <c r="AV115" s="247">
        <v>2.3820000000000001</v>
      </c>
      <c r="AW115" s="242" t="s">
        <v>73</v>
      </c>
      <c r="AX115" s="242" t="s">
        <v>73</v>
      </c>
      <c r="AY115" s="248" t="s">
        <v>73</v>
      </c>
      <c r="AZ115" s="230" t="s">
        <v>73</v>
      </c>
      <c r="BA115" s="230" t="s">
        <v>73</v>
      </c>
      <c r="BB115" s="230" t="s">
        <v>73</v>
      </c>
      <c r="BC115" s="230" t="s">
        <v>73</v>
      </c>
      <c r="BD115" s="230" t="s">
        <v>73</v>
      </c>
      <c r="BE115" s="230" t="s">
        <v>73</v>
      </c>
      <c r="BF115" s="230" t="s">
        <v>73</v>
      </c>
      <c r="BG115" s="230" t="s">
        <v>73</v>
      </c>
      <c r="BH115" s="248" t="s">
        <v>73</v>
      </c>
      <c r="BI115" s="230" t="s">
        <v>73</v>
      </c>
      <c r="BJ115" s="249" t="s">
        <v>73</v>
      </c>
      <c r="BK115" s="259" t="s">
        <v>73</v>
      </c>
      <c r="BL115" s="259" t="s">
        <v>73</v>
      </c>
      <c r="BM115" s="260" t="s">
        <v>73</v>
      </c>
      <c r="BN115" s="260" t="s">
        <v>73</v>
      </c>
      <c r="BO115" s="260" t="s">
        <v>73</v>
      </c>
      <c r="BP115" s="260" t="s">
        <v>73</v>
      </c>
      <c r="BQ115" s="259" t="s">
        <v>73</v>
      </c>
      <c r="BR115" s="260" t="s">
        <v>73</v>
      </c>
      <c r="BS115" s="260" t="s">
        <v>73</v>
      </c>
      <c r="BT115" s="260" t="s">
        <v>73</v>
      </c>
      <c r="BU115" s="261" t="s">
        <v>73</v>
      </c>
    </row>
    <row r="116" spans="1:73" ht="14.25" customHeight="1" x14ac:dyDescent="0.45">
      <c r="A116" s="224">
        <f t="shared" si="83"/>
        <v>2023</v>
      </c>
      <c r="B116" s="183">
        <f t="shared" si="83"/>
        <v>5</v>
      </c>
      <c r="C116" s="183">
        <f t="shared" si="83"/>
        <v>21</v>
      </c>
      <c r="D116" s="225">
        <v>0.62291666666666667</v>
      </c>
      <c r="E116" s="226">
        <v>42</v>
      </c>
      <c r="F116" s="227">
        <v>13.33572</v>
      </c>
      <c r="G116" s="228">
        <v>100.66755000000001</v>
      </c>
      <c r="H116" s="229">
        <v>14.5</v>
      </c>
      <c r="I116" s="183">
        <v>3</v>
      </c>
      <c r="J116" s="230" t="s">
        <v>74</v>
      </c>
      <c r="K116" s="231">
        <v>13.5</v>
      </c>
      <c r="L116" s="232">
        <v>3</v>
      </c>
      <c r="M116" s="233">
        <v>270</v>
      </c>
      <c r="N116" s="234" t="s">
        <v>95</v>
      </c>
      <c r="O116" s="234">
        <v>29.2</v>
      </c>
      <c r="P116" s="233">
        <v>1008</v>
      </c>
      <c r="Q116" s="233" t="s">
        <v>91</v>
      </c>
      <c r="R116" s="233" t="s">
        <v>100</v>
      </c>
      <c r="S116" s="236" t="s">
        <v>102</v>
      </c>
      <c r="T116" s="237">
        <f t="shared" si="84"/>
        <v>0.7</v>
      </c>
      <c r="U116" s="238">
        <v>31.6</v>
      </c>
      <c r="V116" s="335">
        <v>31.584</v>
      </c>
      <c r="W116" s="343">
        <v>7.96</v>
      </c>
      <c r="X116" s="485" t="s">
        <v>73</v>
      </c>
      <c r="Y116" s="335">
        <v>30.7</v>
      </c>
      <c r="Z116" s="239">
        <v>31.353999999999999</v>
      </c>
      <c r="AA116" s="238">
        <v>4.7850000000000001</v>
      </c>
      <c r="AB116" s="240">
        <v>3.1960000000000002</v>
      </c>
      <c r="AC116" s="239">
        <f t="shared" si="0"/>
        <v>5.0865302235166876</v>
      </c>
      <c r="AD116" s="241" t="s">
        <v>73</v>
      </c>
      <c r="AE116" s="341" t="s">
        <v>73</v>
      </c>
      <c r="AF116" s="335" t="s">
        <v>73</v>
      </c>
      <c r="AG116" s="485" t="s">
        <v>73</v>
      </c>
      <c r="AH116" s="241">
        <v>2151.3338776578739</v>
      </c>
      <c r="AI116" s="242">
        <v>7.993974197847213</v>
      </c>
      <c r="AJ116" s="243">
        <v>7.8964033115279131</v>
      </c>
      <c r="AK116" s="244">
        <v>573.53486937704486</v>
      </c>
      <c r="AL116" s="244">
        <v>1729.142047671616</v>
      </c>
      <c r="AM116" s="244">
        <v>171.5122326918231</v>
      </c>
      <c r="AN116" s="244">
        <v>14.138297372640746</v>
      </c>
      <c r="AO116" s="244">
        <v>4.3194022884570877</v>
      </c>
      <c r="AP116" s="244">
        <v>2.8843932360724156</v>
      </c>
      <c r="AQ116" s="245">
        <f t="shared" si="82"/>
        <v>1914.7925777360797</v>
      </c>
      <c r="AR116" s="243">
        <v>0.496</v>
      </c>
      <c r="AS116" s="242">
        <v>11.407</v>
      </c>
      <c r="AT116" s="242">
        <v>0.41699999999999998</v>
      </c>
      <c r="AU116" s="242">
        <v>4.2720000000000002</v>
      </c>
      <c r="AV116" s="247">
        <v>2.194</v>
      </c>
      <c r="AW116" s="242" t="s">
        <v>73</v>
      </c>
      <c r="AX116" s="242" t="s">
        <v>73</v>
      </c>
      <c r="AY116" s="248" t="s">
        <v>73</v>
      </c>
      <c r="AZ116" s="230" t="s">
        <v>73</v>
      </c>
      <c r="BA116" s="230" t="s">
        <v>73</v>
      </c>
      <c r="BB116" s="230" t="s">
        <v>73</v>
      </c>
      <c r="BC116" s="230" t="s">
        <v>73</v>
      </c>
      <c r="BD116" s="230" t="s">
        <v>73</v>
      </c>
      <c r="BE116" s="230" t="s">
        <v>73</v>
      </c>
      <c r="BF116" s="230" t="s">
        <v>73</v>
      </c>
      <c r="BG116" s="230" t="s">
        <v>73</v>
      </c>
      <c r="BH116" s="248" t="s">
        <v>73</v>
      </c>
      <c r="BI116" s="230" t="s">
        <v>73</v>
      </c>
      <c r="BJ116" s="249" t="s">
        <v>73</v>
      </c>
      <c r="BK116" s="259" t="s">
        <v>73</v>
      </c>
      <c r="BL116" s="259" t="s">
        <v>73</v>
      </c>
      <c r="BM116" s="260" t="s">
        <v>73</v>
      </c>
      <c r="BN116" s="260" t="s">
        <v>73</v>
      </c>
      <c r="BO116" s="260" t="s">
        <v>73</v>
      </c>
      <c r="BP116" s="260" t="s">
        <v>73</v>
      </c>
      <c r="BQ116" s="259" t="s">
        <v>73</v>
      </c>
      <c r="BR116" s="260" t="s">
        <v>73</v>
      </c>
      <c r="BS116" s="260" t="s">
        <v>73</v>
      </c>
      <c r="BT116" s="260" t="s">
        <v>73</v>
      </c>
      <c r="BU116" s="261" t="s">
        <v>73</v>
      </c>
    </row>
    <row r="117" spans="1:73" ht="14.25" customHeight="1" x14ac:dyDescent="0.45">
      <c r="A117" s="224">
        <v>2023</v>
      </c>
      <c r="B117" s="183">
        <v>5</v>
      </c>
      <c r="C117" s="183">
        <v>21</v>
      </c>
      <c r="D117" s="225">
        <v>0.68333333333333324</v>
      </c>
      <c r="E117" s="226">
        <v>43</v>
      </c>
      <c r="F117" s="227">
        <v>13.28641</v>
      </c>
      <c r="G117" s="228">
        <v>100.66552</v>
      </c>
      <c r="H117" s="229">
        <v>17.8</v>
      </c>
      <c r="I117" s="183">
        <v>3</v>
      </c>
      <c r="J117" s="230" t="s">
        <v>72</v>
      </c>
      <c r="K117" s="231">
        <v>1</v>
      </c>
      <c r="L117" s="232">
        <v>5</v>
      </c>
      <c r="M117" s="233">
        <v>260</v>
      </c>
      <c r="N117" s="234" t="s">
        <v>95</v>
      </c>
      <c r="O117" s="234">
        <v>30.7</v>
      </c>
      <c r="P117" s="233">
        <v>1009</v>
      </c>
      <c r="Q117" s="233" t="s">
        <v>91</v>
      </c>
      <c r="R117" s="233" t="s">
        <v>100</v>
      </c>
      <c r="S117" s="236" t="s">
        <v>102</v>
      </c>
      <c r="T117" s="237">
        <v>5.7</v>
      </c>
      <c r="U117" s="238">
        <v>32</v>
      </c>
      <c r="V117" s="335" t="s">
        <v>73</v>
      </c>
      <c r="W117" s="343">
        <v>8.09</v>
      </c>
      <c r="X117" s="485" t="s">
        <v>73</v>
      </c>
      <c r="Y117" s="335">
        <v>30.3</v>
      </c>
      <c r="Z117" s="239" t="s">
        <v>73</v>
      </c>
      <c r="AA117" s="238" t="s">
        <v>73</v>
      </c>
      <c r="AB117" s="240">
        <v>4.6849999999999996</v>
      </c>
      <c r="AC117" s="239">
        <f t="shared" si="0"/>
        <v>6.7821853982173019</v>
      </c>
      <c r="AD117" s="241" t="s">
        <v>73</v>
      </c>
      <c r="AE117" s="341" t="s">
        <v>73</v>
      </c>
      <c r="AF117" s="335" t="s">
        <v>73</v>
      </c>
      <c r="AG117" s="485" t="s">
        <v>73</v>
      </c>
      <c r="AH117" s="241" t="s">
        <v>73</v>
      </c>
      <c r="AI117" s="242" t="s">
        <v>73</v>
      </c>
      <c r="AJ117" s="243" t="s">
        <v>73</v>
      </c>
      <c r="AK117" s="244" t="s">
        <v>73</v>
      </c>
      <c r="AL117" s="244" t="s">
        <v>73</v>
      </c>
      <c r="AM117" s="244" t="s">
        <v>73</v>
      </c>
      <c r="AN117" s="244" t="s">
        <v>73</v>
      </c>
      <c r="AO117" s="244" t="s">
        <v>73</v>
      </c>
      <c r="AP117" s="244" t="s">
        <v>73</v>
      </c>
      <c r="AQ117" s="245" t="s">
        <v>73</v>
      </c>
      <c r="AR117" s="243" t="s">
        <v>73</v>
      </c>
      <c r="AS117" s="242" t="s">
        <v>73</v>
      </c>
      <c r="AT117" s="242" t="s">
        <v>73</v>
      </c>
      <c r="AU117" s="242" t="s">
        <v>73</v>
      </c>
      <c r="AV117" s="247" t="s">
        <v>73</v>
      </c>
      <c r="AW117" s="242" t="s">
        <v>73</v>
      </c>
      <c r="AX117" s="242" t="s">
        <v>73</v>
      </c>
      <c r="AY117" s="248" t="s">
        <v>73</v>
      </c>
      <c r="AZ117" s="230" t="s">
        <v>73</v>
      </c>
      <c r="BA117" s="230" t="s">
        <v>73</v>
      </c>
      <c r="BB117" s="230" t="s">
        <v>73</v>
      </c>
      <c r="BC117" s="230" t="s">
        <v>73</v>
      </c>
      <c r="BD117" s="230" t="s">
        <v>73</v>
      </c>
      <c r="BE117" s="230" t="s">
        <v>73</v>
      </c>
      <c r="BF117" s="230" t="s">
        <v>73</v>
      </c>
      <c r="BG117" s="230" t="s">
        <v>73</v>
      </c>
      <c r="BH117" s="248" t="s">
        <v>73</v>
      </c>
      <c r="BI117" s="230" t="s">
        <v>73</v>
      </c>
      <c r="BJ117" s="249" t="s">
        <v>73</v>
      </c>
      <c r="BK117" s="259" t="s">
        <v>73</v>
      </c>
      <c r="BL117" s="259" t="s">
        <v>73</v>
      </c>
      <c r="BM117" s="260" t="s">
        <v>73</v>
      </c>
      <c r="BN117" s="260" t="s">
        <v>73</v>
      </c>
      <c r="BO117" s="260" t="s">
        <v>73</v>
      </c>
      <c r="BP117" s="260" t="s">
        <v>73</v>
      </c>
      <c r="BQ117" s="259" t="s">
        <v>73</v>
      </c>
      <c r="BR117" s="260" t="s">
        <v>73</v>
      </c>
      <c r="BS117" s="260" t="s">
        <v>73</v>
      </c>
      <c r="BT117" s="260" t="s">
        <v>73</v>
      </c>
      <c r="BU117" s="261" t="s">
        <v>73</v>
      </c>
    </row>
    <row r="118" spans="1:73" ht="14.25" customHeight="1" x14ac:dyDescent="0.45">
      <c r="A118" s="224">
        <f t="shared" ref="A118:C119" si="85">A117</f>
        <v>2023</v>
      </c>
      <c r="B118" s="183">
        <f t="shared" si="85"/>
        <v>5</v>
      </c>
      <c r="C118" s="183">
        <f t="shared" si="85"/>
        <v>21</v>
      </c>
      <c r="D118" s="225">
        <v>0.68333333333333324</v>
      </c>
      <c r="E118" s="226">
        <v>43</v>
      </c>
      <c r="F118" s="227">
        <v>13.28641</v>
      </c>
      <c r="G118" s="228">
        <v>100.66552</v>
      </c>
      <c r="H118" s="229">
        <v>17.8</v>
      </c>
      <c r="I118" s="183">
        <v>3</v>
      </c>
      <c r="J118" s="230" t="s">
        <v>75</v>
      </c>
      <c r="K118" s="231">
        <v>8.9</v>
      </c>
      <c r="L118" s="232">
        <v>5</v>
      </c>
      <c r="M118" s="233">
        <v>260</v>
      </c>
      <c r="N118" s="234" t="s">
        <v>95</v>
      </c>
      <c r="O118" s="234">
        <v>30.7</v>
      </c>
      <c r="P118" s="233">
        <v>1009</v>
      </c>
      <c r="Q118" s="233" t="s">
        <v>91</v>
      </c>
      <c r="R118" s="233" t="s">
        <v>100</v>
      </c>
      <c r="S118" s="236" t="s">
        <v>102</v>
      </c>
      <c r="T118" s="237">
        <f t="shared" ref="T118:T119" si="86">T117</f>
        <v>5.7</v>
      </c>
      <c r="U118" s="238">
        <v>31.5</v>
      </c>
      <c r="V118" s="335" t="s">
        <v>73</v>
      </c>
      <c r="W118" s="343">
        <v>8.06</v>
      </c>
      <c r="X118" s="485" t="s">
        <v>73</v>
      </c>
      <c r="Y118" s="335">
        <v>30.8</v>
      </c>
      <c r="Z118" s="239" t="s">
        <v>73</v>
      </c>
      <c r="AA118" s="238" t="s">
        <v>73</v>
      </c>
      <c r="AB118" s="240">
        <v>4.2560000000000002</v>
      </c>
      <c r="AC118" s="239">
        <f t="shared" si="0"/>
        <v>6.2936453915372734</v>
      </c>
      <c r="AD118" s="241" t="s">
        <v>73</v>
      </c>
      <c r="AE118" s="341" t="s">
        <v>73</v>
      </c>
      <c r="AF118" s="335" t="s">
        <v>73</v>
      </c>
      <c r="AG118" s="485" t="s">
        <v>73</v>
      </c>
      <c r="AH118" s="241" t="s">
        <v>73</v>
      </c>
      <c r="AI118" s="242" t="s">
        <v>73</v>
      </c>
      <c r="AJ118" s="243" t="s">
        <v>73</v>
      </c>
      <c r="AK118" s="244" t="s">
        <v>73</v>
      </c>
      <c r="AL118" s="244" t="s">
        <v>73</v>
      </c>
      <c r="AM118" s="244" t="s">
        <v>73</v>
      </c>
      <c r="AN118" s="244" t="s">
        <v>73</v>
      </c>
      <c r="AO118" s="244" t="s">
        <v>73</v>
      </c>
      <c r="AP118" s="244" t="s">
        <v>73</v>
      </c>
      <c r="AQ118" s="245" t="s">
        <v>73</v>
      </c>
      <c r="AR118" s="243" t="s">
        <v>73</v>
      </c>
      <c r="AS118" s="242" t="s">
        <v>73</v>
      </c>
      <c r="AT118" s="242" t="s">
        <v>73</v>
      </c>
      <c r="AU118" s="242" t="s">
        <v>73</v>
      </c>
      <c r="AV118" s="247" t="s">
        <v>73</v>
      </c>
      <c r="AW118" s="242" t="s">
        <v>73</v>
      </c>
      <c r="AX118" s="242" t="s">
        <v>73</v>
      </c>
      <c r="AY118" s="248" t="s">
        <v>73</v>
      </c>
      <c r="AZ118" s="230" t="s">
        <v>73</v>
      </c>
      <c r="BA118" s="230" t="s">
        <v>73</v>
      </c>
      <c r="BB118" s="230" t="s">
        <v>73</v>
      </c>
      <c r="BC118" s="230" t="s">
        <v>73</v>
      </c>
      <c r="BD118" s="230" t="s">
        <v>73</v>
      </c>
      <c r="BE118" s="230" t="s">
        <v>73</v>
      </c>
      <c r="BF118" s="230" t="s">
        <v>73</v>
      </c>
      <c r="BG118" s="230" t="s">
        <v>73</v>
      </c>
      <c r="BH118" s="248" t="s">
        <v>73</v>
      </c>
      <c r="BI118" s="230" t="s">
        <v>73</v>
      </c>
      <c r="BJ118" s="249" t="s">
        <v>73</v>
      </c>
      <c r="BK118" s="259" t="s">
        <v>73</v>
      </c>
      <c r="BL118" s="259" t="s">
        <v>73</v>
      </c>
      <c r="BM118" s="260" t="s">
        <v>73</v>
      </c>
      <c r="BN118" s="260" t="s">
        <v>73</v>
      </c>
      <c r="BO118" s="260" t="s">
        <v>73</v>
      </c>
      <c r="BP118" s="260" t="s">
        <v>73</v>
      </c>
      <c r="BQ118" s="259" t="s">
        <v>73</v>
      </c>
      <c r="BR118" s="260" t="s">
        <v>73</v>
      </c>
      <c r="BS118" s="260" t="s">
        <v>73</v>
      </c>
      <c r="BT118" s="260" t="s">
        <v>73</v>
      </c>
      <c r="BU118" s="261" t="s">
        <v>73</v>
      </c>
    </row>
    <row r="119" spans="1:73" ht="14.25" customHeight="1" x14ac:dyDescent="0.45">
      <c r="A119" s="224">
        <f t="shared" si="85"/>
        <v>2023</v>
      </c>
      <c r="B119" s="183">
        <f t="shared" si="85"/>
        <v>5</v>
      </c>
      <c r="C119" s="183">
        <f t="shared" si="85"/>
        <v>21</v>
      </c>
      <c r="D119" s="225">
        <v>0.68333333333333324</v>
      </c>
      <c r="E119" s="226">
        <v>43</v>
      </c>
      <c r="F119" s="227">
        <v>13.28641</v>
      </c>
      <c r="G119" s="228">
        <v>100.66552</v>
      </c>
      <c r="H119" s="229">
        <v>17.8</v>
      </c>
      <c r="I119" s="183">
        <v>3</v>
      </c>
      <c r="J119" s="230" t="s">
        <v>74</v>
      </c>
      <c r="K119" s="231">
        <v>17</v>
      </c>
      <c r="L119" s="232">
        <v>5</v>
      </c>
      <c r="M119" s="233">
        <v>260</v>
      </c>
      <c r="N119" s="234" t="s">
        <v>95</v>
      </c>
      <c r="O119" s="234">
        <v>30.7</v>
      </c>
      <c r="P119" s="233">
        <v>1009</v>
      </c>
      <c r="Q119" s="233" t="s">
        <v>91</v>
      </c>
      <c r="R119" s="233" t="s">
        <v>100</v>
      </c>
      <c r="S119" s="236" t="s">
        <v>102</v>
      </c>
      <c r="T119" s="237">
        <f t="shared" si="86"/>
        <v>5.7</v>
      </c>
      <c r="U119" s="238">
        <v>31.5</v>
      </c>
      <c r="V119" s="335" t="s">
        <v>73</v>
      </c>
      <c r="W119" s="343">
        <v>8.0299999999999994</v>
      </c>
      <c r="X119" s="485" t="s">
        <v>73</v>
      </c>
      <c r="Y119" s="335">
        <v>30.9</v>
      </c>
      <c r="Z119" s="239" t="s">
        <v>73</v>
      </c>
      <c r="AA119" s="238" t="s">
        <v>73</v>
      </c>
      <c r="AB119" s="240">
        <v>3.964</v>
      </c>
      <c r="AC119" s="239">
        <f t="shared" si="0"/>
        <v>5.9611193263844324</v>
      </c>
      <c r="AD119" s="241" t="s">
        <v>73</v>
      </c>
      <c r="AE119" s="341" t="s">
        <v>73</v>
      </c>
      <c r="AF119" s="335" t="s">
        <v>73</v>
      </c>
      <c r="AG119" s="485" t="s">
        <v>73</v>
      </c>
      <c r="AH119" s="241" t="s">
        <v>73</v>
      </c>
      <c r="AI119" s="242" t="s">
        <v>73</v>
      </c>
      <c r="AJ119" s="243" t="s">
        <v>73</v>
      </c>
      <c r="AK119" s="244" t="s">
        <v>73</v>
      </c>
      <c r="AL119" s="244" t="s">
        <v>73</v>
      </c>
      <c r="AM119" s="244" t="s">
        <v>73</v>
      </c>
      <c r="AN119" s="244" t="s">
        <v>73</v>
      </c>
      <c r="AO119" s="244" t="s">
        <v>73</v>
      </c>
      <c r="AP119" s="244" t="s">
        <v>73</v>
      </c>
      <c r="AQ119" s="245" t="s">
        <v>73</v>
      </c>
      <c r="AR119" s="243" t="s">
        <v>73</v>
      </c>
      <c r="AS119" s="242" t="s">
        <v>73</v>
      </c>
      <c r="AT119" s="242" t="s">
        <v>73</v>
      </c>
      <c r="AU119" s="242" t="s">
        <v>73</v>
      </c>
      <c r="AV119" s="247" t="s">
        <v>73</v>
      </c>
      <c r="AW119" s="242" t="s">
        <v>73</v>
      </c>
      <c r="AX119" s="242" t="s">
        <v>73</v>
      </c>
      <c r="AY119" s="248" t="s">
        <v>73</v>
      </c>
      <c r="AZ119" s="230" t="s">
        <v>73</v>
      </c>
      <c r="BA119" s="230" t="s">
        <v>73</v>
      </c>
      <c r="BB119" s="230" t="s">
        <v>73</v>
      </c>
      <c r="BC119" s="230" t="s">
        <v>73</v>
      </c>
      <c r="BD119" s="230" t="s">
        <v>73</v>
      </c>
      <c r="BE119" s="230" t="s">
        <v>73</v>
      </c>
      <c r="BF119" s="230" t="s">
        <v>73</v>
      </c>
      <c r="BG119" s="230" t="s">
        <v>73</v>
      </c>
      <c r="BH119" s="248" t="s">
        <v>73</v>
      </c>
      <c r="BI119" s="230" t="s">
        <v>73</v>
      </c>
      <c r="BJ119" s="249" t="s">
        <v>73</v>
      </c>
      <c r="BK119" s="256" t="s">
        <v>73</v>
      </c>
      <c r="BL119" s="256" t="s">
        <v>73</v>
      </c>
      <c r="BM119" s="257" t="s">
        <v>73</v>
      </c>
      <c r="BN119" s="257" t="s">
        <v>73</v>
      </c>
      <c r="BO119" s="257" t="s">
        <v>73</v>
      </c>
      <c r="BP119" s="257" t="s">
        <v>73</v>
      </c>
      <c r="BQ119" s="256" t="s">
        <v>73</v>
      </c>
      <c r="BR119" s="257" t="s">
        <v>73</v>
      </c>
      <c r="BS119" s="257" t="s">
        <v>73</v>
      </c>
      <c r="BT119" s="257" t="s">
        <v>73</v>
      </c>
      <c r="BU119" s="258" t="s">
        <v>73</v>
      </c>
    </row>
    <row r="120" spans="1:73" ht="14.25" customHeight="1" x14ac:dyDescent="0.45">
      <c r="A120" s="224">
        <v>2023</v>
      </c>
      <c r="B120" s="183">
        <v>5</v>
      </c>
      <c r="C120" s="183">
        <v>21</v>
      </c>
      <c r="D120" s="225">
        <v>0.70833333333333337</v>
      </c>
      <c r="E120" s="226">
        <v>44</v>
      </c>
      <c r="F120" s="227">
        <v>13.233980000000001</v>
      </c>
      <c r="G120" s="228">
        <v>100.66576999999999</v>
      </c>
      <c r="H120" s="229">
        <v>21.3</v>
      </c>
      <c r="I120" s="183">
        <v>3</v>
      </c>
      <c r="J120" s="230" t="s">
        <v>72</v>
      </c>
      <c r="K120" s="231">
        <v>1</v>
      </c>
      <c r="L120" s="232">
        <v>5</v>
      </c>
      <c r="M120" s="233">
        <v>240</v>
      </c>
      <c r="N120" s="234" t="s">
        <v>96</v>
      </c>
      <c r="O120" s="234">
        <v>29.7</v>
      </c>
      <c r="P120" s="233">
        <v>1009</v>
      </c>
      <c r="Q120" s="233" t="s">
        <v>91</v>
      </c>
      <c r="R120" s="233" t="s">
        <v>100</v>
      </c>
      <c r="S120" s="236" t="s">
        <v>102</v>
      </c>
      <c r="T120" s="237">
        <v>5.4</v>
      </c>
      <c r="U120" s="238">
        <v>31.8</v>
      </c>
      <c r="V120" s="335">
        <v>32.125</v>
      </c>
      <c r="W120" s="343">
        <v>8.1</v>
      </c>
      <c r="X120" s="485" t="s">
        <v>73</v>
      </c>
      <c r="Y120" s="335">
        <v>29.8</v>
      </c>
      <c r="Z120" s="239">
        <v>30.518999999999998</v>
      </c>
      <c r="AA120" s="238">
        <v>6.835</v>
      </c>
      <c r="AB120" s="240">
        <v>4.5910000000000002</v>
      </c>
      <c r="AC120" s="239">
        <f t="shared" si="0"/>
        <v>6.6751393361475531</v>
      </c>
      <c r="AD120" s="241" t="s">
        <v>73</v>
      </c>
      <c r="AE120" s="341" t="s">
        <v>73</v>
      </c>
      <c r="AF120" s="335" t="s">
        <v>73</v>
      </c>
      <c r="AG120" s="485" t="s">
        <v>73</v>
      </c>
      <c r="AH120" s="241">
        <v>2122.9724346757862</v>
      </c>
      <c r="AI120" s="242">
        <v>8.1168685774280114</v>
      </c>
      <c r="AJ120" s="243">
        <v>8.0099885016922094</v>
      </c>
      <c r="AK120" s="244">
        <v>415.2471445240987</v>
      </c>
      <c r="AL120" s="244">
        <v>1612.5265132848763</v>
      </c>
      <c r="AM120" s="244">
        <v>207.2496823885806</v>
      </c>
      <c r="AN120" s="244">
        <v>10.154967555591485</v>
      </c>
      <c r="AO120" s="244">
        <v>5.2764613001232226</v>
      </c>
      <c r="AP120" s="244">
        <v>3.5203564053756708</v>
      </c>
      <c r="AQ120" s="245">
        <f t="shared" ref="AQ120:AQ137" si="87">SUM(AL120:AN120)</f>
        <v>1829.9311632290483</v>
      </c>
      <c r="AR120" s="243">
        <v>0.33100000000000002</v>
      </c>
      <c r="AS120" s="242">
        <v>7.4370000000000003</v>
      </c>
      <c r="AT120" s="242">
        <v>0</v>
      </c>
      <c r="AU120" s="242">
        <v>1.9419999999999999</v>
      </c>
      <c r="AV120" s="247">
        <v>2.6110000000000002</v>
      </c>
      <c r="AW120" s="242" t="s">
        <v>73</v>
      </c>
      <c r="AX120" s="242" t="s">
        <v>73</v>
      </c>
      <c r="AY120" s="248" t="s">
        <v>73</v>
      </c>
      <c r="AZ120" s="230" t="s">
        <v>73</v>
      </c>
      <c r="BA120" s="234" t="s">
        <v>73</v>
      </c>
      <c r="BB120" s="234" t="s">
        <v>73</v>
      </c>
      <c r="BC120" s="234" t="s">
        <v>73</v>
      </c>
      <c r="BD120" s="234" t="s">
        <v>73</v>
      </c>
      <c r="BE120" s="234" t="s">
        <v>73</v>
      </c>
      <c r="BF120" s="234" t="s">
        <v>73</v>
      </c>
      <c r="BG120" s="230" t="s">
        <v>73</v>
      </c>
      <c r="BH120" s="241" t="s">
        <v>73</v>
      </c>
      <c r="BI120" s="244" t="s">
        <v>73</v>
      </c>
      <c r="BJ120" s="246" t="s">
        <v>73</v>
      </c>
      <c r="BK120" s="259" t="s">
        <v>73</v>
      </c>
      <c r="BL120" s="259" t="s">
        <v>73</v>
      </c>
      <c r="BM120" s="260" t="s">
        <v>73</v>
      </c>
      <c r="BN120" s="260" t="s">
        <v>73</v>
      </c>
      <c r="BO120" s="260" t="s">
        <v>73</v>
      </c>
      <c r="BP120" s="260" t="s">
        <v>73</v>
      </c>
      <c r="BQ120" s="259" t="s">
        <v>73</v>
      </c>
      <c r="BR120" s="260" t="s">
        <v>73</v>
      </c>
      <c r="BS120" s="260" t="s">
        <v>73</v>
      </c>
      <c r="BT120" s="260" t="s">
        <v>73</v>
      </c>
      <c r="BU120" s="261" t="s">
        <v>73</v>
      </c>
    </row>
    <row r="121" spans="1:73" ht="14.25" customHeight="1" x14ac:dyDescent="0.45">
      <c r="A121" s="224">
        <f t="shared" ref="A121:C122" si="88">A120</f>
        <v>2023</v>
      </c>
      <c r="B121" s="183">
        <f t="shared" si="88"/>
        <v>5</v>
      </c>
      <c r="C121" s="183">
        <f t="shared" si="88"/>
        <v>21</v>
      </c>
      <c r="D121" s="225">
        <v>0.70833333333333337</v>
      </c>
      <c r="E121" s="226">
        <v>44</v>
      </c>
      <c r="F121" s="227">
        <v>13.233980000000001</v>
      </c>
      <c r="G121" s="228">
        <v>100.66576999999999</v>
      </c>
      <c r="H121" s="229">
        <v>21.3</v>
      </c>
      <c r="I121" s="183">
        <v>3</v>
      </c>
      <c r="J121" s="230" t="s">
        <v>75</v>
      </c>
      <c r="K121" s="231">
        <v>10.5</v>
      </c>
      <c r="L121" s="232">
        <v>5</v>
      </c>
      <c r="M121" s="233">
        <v>240</v>
      </c>
      <c r="N121" s="234" t="s">
        <v>96</v>
      </c>
      <c r="O121" s="234">
        <v>29.7</v>
      </c>
      <c r="P121" s="233">
        <v>1009</v>
      </c>
      <c r="Q121" s="233" t="s">
        <v>91</v>
      </c>
      <c r="R121" s="233" t="s">
        <v>100</v>
      </c>
      <c r="S121" s="236" t="s">
        <v>102</v>
      </c>
      <c r="T121" s="237">
        <f t="shared" ref="T121:T122" si="89">T120</f>
        <v>5.4</v>
      </c>
      <c r="U121" s="238">
        <v>31.5</v>
      </c>
      <c r="V121" s="335">
        <v>31.641999999999999</v>
      </c>
      <c r="W121" s="343">
        <v>8.0399999999999991</v>
      </c>
      <c r="X121" s="485" t="s">
        <v>73</v>
      </c>
      <c r="Y121" s="335">
        <v>30.7</v>
      </c>
      <c r="Z121" s="239">
        <v>31.486000000000001</v>
      </c>
      <c r="AA121" s="238">
        <v>6.04</v>
      </c>
      <c r="AB121" s="240">
        <v>3.7130000000000001</v>
      </c>
      <c r="AC121" s="239">
        <f t="shared" si="0"/>
        <v>5.6752835649003126</v>
      </c>
      <c r="AD121" s="241" t="s">
        <v>73</v>
      </c>
      <c r="AE121" s="341" t="s">
        <v>73</v>
      </c>
      <c r="AF121" s="335" t="s">
        <v>73</v>
      </c>
      <c r="AG121" s="485" t="s">
        <v>73</v>
      </c>
      <c r="AH121" s="241">
        <v>2147.2767728626413</v>
      </c>
      <c r="AI121" s="242">
        <v>8.0738241109585331</v>
      </c>
      <c r="AJ121" s="243">
        <v>7.974348855536868</v>
      </c>
      <c r="AK121" s="244">
        <v>459.82951535520846</v>
      </c>
      <c r="AL121" s="244">
        <v>1659.0369778345887</v>
      </c>
      <c r="AM121" s="244">
        <v>197.92433478704083</v>
      </c>
      <c r="AN121" s="244">
        <v>11.313332326912509</v>
      </c>
      <c r="AO121" s="244">
        <v>4.9814626891050455</v>
      </c>
      <c r="AP121" s="244">
        <v>3.3283602180622163</v>
      </c>
      <c r="AQ121" s="245">
        <f t="shared" si="87"/>
        <v>1868.2746449485421</v>
      </c>
      <c r="AR121" s="243">
        <v>0.20699999999999999</v>
      </c>
      <c r="AS121" s="242">
        <v>8.141</v>
      </c>
      <c r="AT121" s="242">
        <v>4.2000000000000003E-2</v>
      </c>
      <c r="AU121" s="242">
        <v>1.65</v>
      </c>
      <c r="AV121" s="247">
        <v>2.125</v>
      </c>
      <c r="AW121" s="242" t="s">
        <v>73</v>
      </c>
      <c r="AX121" s="242" t="s">
        <v>73</v>
      </c>
      <c r="AY121" s="248" t="s">
        <v>73</v>
      </c>
      <c r="AZ121" s="230" t="s">
        <v>73</v>
      </c>
      <c r="BA121" s="230" t="s">
        <v>73</v>
      </c>
      <c r="BB121" s="230" t="s">
        <v>73</v>
      </c>
      <c r="BC121" s="230" t="s">
        <v>73</v>
      </c>
      <c r="BD121" s="230" t="s">
        <v>73</v>
      </c>
      <c r="BE121" s="230" t="s">
        <v>73</v>
      </c>
      <c r="BF121" s="230" t="s">
        <v>73</v>
      </c>
      <c r="BG121" s="230" t="s">
        <v>73</v>
      </c>
      <c r="BH121" s="248" t="s">
        <v>73</v>
      </c>
      <c r="BI121" s="230" t="s">
        <v>73</v>
      </c>
      <c r="BJ121" s="249" t="s">
        <v>73</v>
      </c>
      <c r="BK121" s="259" t="s">
        <v>73</v>
      </c>
      <c r="BL121" s="259" t="s">
        <v>73</v>
      </c>
      <c r="BM121" s="260" t="s">
        <v>73</v>
      </c>
      <c r="BN121" s="260" t="s">
        <v>73</v>
      </c>
      <c r="BO121" s="260" t="s">
        <v>73</v>
      </c>
      <c r="BP121" s="260" t="s">
        <v>73</v>
      </c>
      <c r="BQ121" s="259" t="s">
        <v>73</v>
      </c>
      <c r="BR121" s="260" t="s">
        <v>73</v>
      </c>
      <c r="BS121" s="260" t="s">
        <v>73</v>
      </c>
      <c r="BT121" s="260" t="s">
        <v>73</v>
      </c>
      <c r="BU121" s="261" t="s">
        <v>73</v>
      </c>
    </row>
    <row r="122" spans="1:73" ht="14.25" customHeight="1" x14ac:dyDescent="0.45">
      <c r="A122" s="224">
        <f t="shared" si="88"/>
        <v>2023</v>
      </c>
      <c r="B122" s="183">
        <f t="shared" si="88"/>
        <v>5</v>
      </c>
      <c r="C122" s="183">
        <f t="shared" si="88"/>
        <v>21</v>
      </c>
      <c r="D122" s="225">
        <v>0.70833333333333337</v>
      </c>
      <c r="E122" s="226">
        <v>44</v>
      </c>
      <c r="F122" s="227">
        <v>13.233980000000001</v>
      </c>
      <c r="G122" s="228">
        <v>100.66576999999999</v>
      </c>
      <c r="H122" s="229">
        <v>21.3</v>
      </c>
      <c r="I122" s="183">
        <v>3</v>
      </c>
      <c r="J122" s="230" t="s">
        <v>74</v>
      </c>
      <c r="K122" s="231">
        <v>20</v>
      </c>
      <c r="L122" s="232">
        <v>5</v>
      </c>
      <c r="M122" s="233">
        <v>240</v>
      </c>
      <c r="N122" s="234" t="s">
        <v>96</v>
      </c>
      <c r="O122" s="234">
        <v>29.7</v>
      </c>
      <c r="P122" s="233">
        <v>1009</v>
      </c>
      <c r="Q122" s="233" t="s">
        <v>91</v>
      </c>
      <c r="R122" s="233" t="s">
        <v>100</v>
      </c>
      <c r="S122" s="236" t="s">
        <v>102</v>
      </c>
      <c r="T122" s="237">
        <f t="shared" si="89"/>
        <v>5.4</v>
      </c>
      <c r="U122" s="238">
        <v>31.4</v>
      </c>
      <c r="V122" s="335">
        <v>31.64</v>
      </c>
      <c r="W122" s="343">
        <v>8.0299999999999994</v>
      </c>
      <c r="X122" s="485" t="s">
        <v>73</v>
      </c>
      <c r="Y122" s="335">
        <v>31</v>
      </c>
      <c r="Z122" s="239">
        <v>31.582000000000001</v>
      </c>
      <c r="AA122" s="238">
        <v>5.47</v>
      </c>
      <c r="AB122" s="240">
        <v>3.6240000000000001</v>
      </c>
      <c r="AC122" s="239">
        <f t="shared" si="0"/>
        <v>5.5739314423023583</v>
      </c>
      <c r="AD122" s="241" t="s">
        <v>73</v>
      </c>
      <c r="AE122" s="341" t="s">
        <v>73</v>
      </c>
      <c r="AF122" s="335" t="s">
        <v>73</v>
      </c>
      <c r="AG122" s="485" t="s">
        <v>73</v>
      </c>
      <c r="AH122" s="241">
        <v>2146.12492908887</v>
      </c>
      <c r="AI122" s="242">
        <v>8.0349142865001753</v>
      </c>
      <c r="AJ122" s="243">
        <v>7.9356914102946243</v>
      </c>
      <c r="AK122" s="244">
        <v>511.31215249543317</v>
      </c>
      <c r="AL122" s="244">
        <v>1689.8580449185192</v>
      </c>
      <c r="AM122" s="244">
        <v>184.97121419265889</v>
      </c>
      <c r="AN122" s="244">
        <v>12.574635104644011</v>
      </c>
      <c r="AO122" s="244">
        <v>4.6458268440034391</v>
      </c>
      <c r="AP122" s="244">
        <v>3.1052847825499907</v>
      </c>
      <c r="AQ122" s="245">
        <f t="shared" si="87"/>
        <v>1887.403894215822</v>
      </c>
      <c r="AR122" s="243">
        <v>0.33100000000000002</v>
      </c>
      <c r="AS122" s="242">
        <v>8.1910000000000007</v>
      </c>
      <c r="AT122" s="242">
        <v>0.14599999999999999</v>
      </c>
      <c r="AU122" s="242">
        <v>2.427</v>
      </c>
      <c r="AV122" s="247">
        <v>2.9929999999999999</v>
      </c>
      <c r="AW122" s="242" t="s">
        <v>73</v>
      </c>
      <c r="AX122" s="242" t="s">
        <v>73</v>
      </c>
      <c r="AY122" s="248" t="s">
        <v>73</v>
      </c>
      <c r="AZ122" s="230" t="s">
        <v>73</v>
      </c>
      <c r="BA122" s="230" t="s">
        <v>73</v>
      </c>
      <c r="BB122" s="230" t="s">
        <v>73</v>
      </c>
      <c r="BC122" s="230" t="s">
        <v>73</v>
      </c>
      <c r="BD122" s="230" t="s">
        <v>73</v>
      </c>
      <c r="BE122" s="230" t="s">
        <v>73</v>
      </c>
      <c r="BF122" s="230" t="s">
        <v>73</v>
      </c>
      <c r="BG122" s="230" t="s">
        <v>73</v>
      </c>
      <c r="BH122" s="248" t="s">
        <v>73</v>
      </c>
      <c r="BI122" s="230" t="s">
        <v>73</v>
      </c>
      <c r="BJ122" s="249" t="s">
        <v>73</v>
      </c>
      <c r="BK122" s="259" t="s">
        <v>73</v>
      </c>
      <c r="BL122" s="259" t="s">
        <v>73</v>
      </c>
      <c r="BM122" s="260" t="s">
        <v>73</v>
      </c>
      <c r="BN122" s="260" t="s">
        <v>73</v>
      </c>
      <c r="BO122" s="260" t="s">
        <v>73</v>
      </c>
      <c r="BP122" s="260" t="s">
        <v>73</v>
      </c>
      <c r="BQ122" s="259" t="s">
        <v>73</v>
      </c>
      <c r="BR122" s="260" t="s">
        <v>73</v>
      </c>
      <c r="BS122" s="260" t="s">
        <v>73</v>
      </c>
      <c r="BT122" s="260" t="s">
        <v>73</v>
      </c>
      <c r="BU122" s="261" t="s">
        <v>73</v>
      </c>
    </row>
    <row r="123" spans="1:73" ht="14.25" customHeight="1" x14ac:dyDescent="0.45">
      <c r="A123" s="224">
        <v>2023</v>
      </c>
      <c r="B123" s="183">
        <v>5</v>
      </c>
      <c r="C123" s="183">
        <v>21</v>
      </c>
      <c r="D123" s="225">
        <v>0.7631944444444444</v>
      </c>
      <c r="E123" s="226">
        <v>45</v>
      </c>
      <c r="F123" s="227">
        <v>13.134040000000001</v>
      </c>
      <c r="G123" s="228">
        <v>100.66491000000001</v>
      </c>
      <c r="H123" s="229">
        <v>20</v>
      </c>
      <c r="I123" s="183">
        <v>3</v>
      </c>
      <c r="J123" s="230" t="s">
        <v>72</v>
      </c>
      <c r="K123" s="231">
        <v>1</v>
      </c>
      <c r="L123" s="232">
        <v>4</v>
      </c>
      <c r="M123" s="233">
        <v>270</v>
      </c>
      <c r="N123" s="234" t="s">
        <v>95</v>
      </c>
      <c r="O123" s="234">
        <v>29.2</v>
      </c>
      <c r="P123" s="233">
        <v>1008</v>
      </c>
      <c r="Q123" s="233" t="s">
        <v>91</v>
      </c>
      <c r="R123" s="233" t="s">
        <v>100</v>
      </c>
      <c r="S123" s="236" t="s">
        <v>102</v>
      </c>
      <c r="T123" s="237">
        <v>5.4</v>
      </c>
      <c r="U123" s="238">
        <v>31.6</v>
      </c>
      <c r="V123" s="335">
        <v>32.121000000000002</v>
      </c>
      <c r="W123" s="343">
        <v>8.11</v>
      </c>
      <c r="X123" s="485" t="s">
        <v>73</v>
      </c>
      <c r="Y123" s="335">
        <v>30.2</v>
      </c>
      <c r="Z123" s="239">
        <v>31.202999999999999</v>
      </c>
      <c r="AA123" s="238">
        <v>5.63</v>
      </c>
      <c r="AB123" s="240">
        <v>4.6239999999999997</v>
      </c>
      <c r="AC123" s="239">
        <f t="shared" si="0"/>
        <v>6.7127193366614009</v>
      </c>
      <c r="AD123" s="241" t="s">
        <v>73</v>
      </c>
      <c r="AE123" s="341" t="s">
        <v>73</v>
      </c>
      <c r="AF123" s="335" t="s">
        <v>73</v>
      </c>
      <c r="AG123" s="485" t="s">
        <v>73</v>
      </c>
      <c r="AH123" s="241">
        <v>2117.125075106223</v>
      </c>
      <c r="AI123" s="242">
        <v>8.1174539273580688</v>
      </c>
      <c r="AJ123" s="243">
        <v>8.0106165840766153</v>
      </c>
      <c r="AK123" s="244">
        <v>409.77692639358833</v>
      </c>
      <c r="AL123" s="244">
        <v>1599.4848911695169</v>
      </c>
      <c r="AM123" s="244">
        <v>209.40093903372949</v>
      </c>
      <c r="AN123" s="244">
        <v>9.9887878352888144</v>
      </c>
      <c r="AO123" s="244">
        <v>5.2982691818698093</v>
      </c>
      <c r="AP123" s="244">
        <v>3.5425198344203803</v>
      </c>
      <c r="AQ123" s="245">
        <f t="shared" si="87"/>
        <v>1818.8746180385351</v>
      </c>
      <c r="AR123" s="243">
        <v>0.99199999999999999</v>
      </c>
      <c r="AS123" s="242">
        <v>3.3170000000000002</v>
      </c>
      <c r="AT123" s="242">
        <v>0.27100000000000002</v>
      </c>
      <c r="AU123" s="242">
        <v>3.883</v>
      </c>
      <c r="AV123" s="247">
        <v>1.8959999999999999</v>
      </c>
      <c r="AW123" s="242" t="s">
        <v>73</v>
      </c>
      <c r="AX123" s="242" t="s">
        <v>73</v>
      </c>
      <c r="AY123" s="248" t="s">
        <v>73</v>
      </c>
      <c r="AZ123" s="230" t="s">
        <v>73</v>
      </c>
      <c r="BA123" s="230" t="s">
        <v>73</v>
      </c>
      <c r="BB123" s="230" t="s">
        <v>73</v>
      </c>
      <c r="BC123" s="230" t="s">
        <v>73</v>
      </c>
      <c r="BD123" s="230" t="s">
        <v>73</v>
      </c>
      <c r="BE123" s="230" t="s">
        <v>73</v>
      </c>
      <c r="BF123" s="230" t="s">
        <v>73</v>
      </c>
      <c r="BG123" s="230" t="s">
        <v>73</v>
      </c>
      <c r="BH123" s="248" t="s">
        <v>73</v>
      </c>
      <c r="BI123" s="230" t="s">
        <v>73</v>
      </c>
      <c r="BJ123" s="249" t="s">
        <v>73</v>
      </c>
      <c r="BK123" s="259" t="s">
        <v>73</v>
      </c>
      <c r="BL123" s="259" t="s">
        <v>73</v>
      </c>
      <c r="BM123" s="260" t="s">
        <v>73</v>
      </c>
      <c r="BN123" s="260" t="s">
        <v>73</v>
      </c>
      <c r="BO123" s="260" t="s">
        <v>73</v>
      </c>
      <c r="BP123" s="260" t="s">
        <v>73</v>
      </c>
      <c r="BQ123" s="259" t="s">
        <v>73</v>
      </c>
      <c r="BR123" s="260" t="s">
        <v>73</v>
      </c>
      <c r="BS123" s="260" t="s">
        <v>73</v>
      </c>
      <c r="BT123" s="260" t="s">
        <v>73</v>
      </c>
      <c r="BU123" s="261" t="s">
        <v>73</v>
      </c>
    </row>
    <row r="124" spans="1:73" ht="14.25" customHeight="1" x14ac:dyDescent="0.45">
      <c r="A124" s="224">
        <f t="shared" ref="A124:C125" si="90">A123</f>
        <v>2023</v>
      </c>
      <c r="B124" s="183">
        <f t="shared" si="90"/>
        <v>5</v>
      </c>
      <c r="C124" s="183">
        <f t="shared" si="90"/>
        <v>21</v>
      </c>
      <c r="D124" s="225">
        <v>0.7631944444444444</v>
      </c>
      <c r="E124" s="226">
        <v>45</v>
      </c>
      <c r="F124" s="227">
        <v>13.134040000000001</v>
      </c>
      <c r="G124" s="228">
        <v>100.66491000000001</v>
      </c>
      <c r="H124" s="229">
        <v>20</v>
      </c>
      <c r="I124" s="183">
        <v>3</v>
      </c>
      <c r="J124" s="230" t="s">
        <v>75</v>
      </c>
      <c r="K124" s="231">
        <v>10</v>
      </c>
      <c r="L124" s="232">
        <v>4</v>
      </c>
      <c r="M124" s="233">
        <v>270</v>
      </c>
      <c r="N124" s="234" t="s">
        <v>95</v>
      </c>
      <c r="O124" s="234">
        <v>29.2</v>
      </c>
      <c r="P124" s="233">
        <v>1008</v>
      </c>
      <c r="Q124" s="233" t="s">
        <v>91</v>
      </c>
      <c r="R124" s="233" t="s">
        <v>100</v>
      </c>
      <c r="S124" s="236" t="s">
        <v>102</v>
      </c>
      <c r="T124" s="237">
        <f t="shared" ref="T124:T125" si="91">T123</f>
        <v>5.4</v>
      </c>
      <c r="U124" s="238">
        <v>31.4</v>
      </c>
      <c r="V124" s="335">
        <v>31.667000000000002</v>
      </c>
      <c r="W124" s="343">
        <v>8.1199999999999992</v>
      </c>
      <c r="X124" s="485" t="s">
        <v>73</v>
      </c>
      <c r="Y124" s="335">
        <v>31.1</v>
      </c>
      <c r="Z124" s="239">
        <v>31.757999999999999</v>
      </c>
      <c r="AA124" s="238">
        <v>6.58</v>
      </c>
      <c r="AB124" s="240">
        <v>4.4029999999999996</v>
      </c>
      <c r="AC124" s="239">
        <f t="shared" si="0"/>
        <v>6.4610472120080518</v>
      </c>
      <c r="AD124" s="241" t="s">
        <v>73</v>
      </c>
      <c r="AE124" s="341" t="s">
        <v>73</v>
      </c>
      <c r="AF124" s="335" t="s">
        <v>73</v>
      </c>
      <c r="AG124" s="485" t="s">
        <v>73</v>
      </c>
      <c r="AH124" s="241">
        <v>2127.1883372224906</v>
      </c>
      <c r="AI124" s="242">
        <v>8.1291173184126091</v>
      </c>
      <c r="AJ124" s="243">
        <v>8.0285751928938893</v>
      </c>
      <c r="AK124" s="244">
        <v>388.66330945362142</v>
      </c>
      <c r="AL124" s="244">
        <v>1590.6184504034909</v>
      </c>
      <c r="AM124" s="244">
        <v>216.63192006050687</v>
      </c>
      <c r="AN124" s="244">
        <v>9.5443714347774691</v>
      </c>
      <c r="AO124" s="244">
        <v>5.4397219274899102</v>
      </c>
      <c r="AP124" s="244">
        <v>3.6377149204357737</v>
      </c>
      <c r="AQ124" s="245">
        <f t="shared" si="87"/>
        <v>1816.7947418987753</v>
      </c>
      <c r="AR124" s="243">
        <v>1.488</v>
      </c>
      <c r="AS124" s="242">
        <v>2.5129999999999999</v>
      </c>
      <c r="AT124" s="242">
        <v>0</v>
      </c>
      <c r="AU124" s="242">
        <v>2.0390000000000001</v>
      </c>
      <c r="AV124" s="247">
        <v>2.5</v>
      </c>
      <c r="AW124" s="242" t="s">
        <v>73</v>
      </c>
      <c r="AX124" s="242" t="s">
        <v>73</v>
      </c>
      <c r="AY124" s="248" t="s">
        <v>73</v>
      </c>
      <c r="AZ124" s="230" t="s">
        <v>73</v>
      </c>
      <c r="BA124" s="230" t="s">
        <v>73</v>
      </c>
      <c r="BB124" s="230" t="s">
        <v>73</v>
      </c>
      <c r="BC124" s="230" t="s">
        <v>73</v>
      </c>
      <c r="BD124" s="230" t="s">
        <v>73</v>
      </c>
      <c r="BE124" s="230" t="s">
        <v>73</v>
      </c>
      <c r="BF124" s="230" t="s">
        <v>73</v>
      </c>
      <c r="BG124" s="230" t="s">
        <v>73</v>
      </c>
      <c r="BH124" s="248" t="s">
        <v>73</v>
      </c>
      <c r="BI124" s="230" t="s">
        <v>73</v>
      </c>
      <c r="BJ124" s="249" t="s">
        <v>73</v>
      </c>
      <c r="BK124" s="259" t="s">
        <v>73</v>
      </c>
      <c r="BL124" s="259" t="s">
        <v>73</v>
      </c>
      <c r="BM124" s="260" t="s">
        <v>73</v>
      </c>
      <c r="BN124" s="260" t="s">
        <v>73</v>
      </c>
      <c r="BO124" s="260" t="s">
        <v>73</v>
      </c>
      <c r="BP124" s="260" t="s">
        <v>73</v>
      </c>
      <c r="BQ124" s="259" t="s">
        <v>73</v>
      </c>
      <c r="BR124" s="260" t="s">
        <v>73</v>
      </c>
      <c r="BS124" s="260" t="s">
        <v>73</v>
      </c>
      <c r="BT124" s="260" t="s">
        <v>73</v>
      </c>
      <c r="BU124" s="261" t="s">
        <v>73</v>
      </c>
    </row>
    <row r="125" spans="1:73" ht="14.25" customHeight="1" x14ac:dyDescent="0.45">
      <c r="A125" s="224">
        <f t="shared" si="90"/>
        <v>2023</v>
      </c>
      <c r="B125" s="183">
        <f t="shared" si="90"/>
        <v>5</v>
      </c>
      <c r="C125" s="183">
        <f t="shared" si="90"/>
        <v>21</v>
      </c>
      <c r="D125" s="225">
        <v>0.7631944444444444</v>
      </c>
      <c r="E125" s="226">
        <v>45</v>
      </c>
      <c r="F125" s="227">
        <v>13.134040000000001</v>
      </c>
      <c r="G125" s="228">
        <v>100.66491000000001</v>
      </c>
      <c r="H125" s="229">
        <v>20</v>
      </c>
      <c r="I125" s="183">
        <v>3</v>
      </c>
      <c r="J125" s="230" t="s">
        <v>74</v>
      </c>
      <c r="K125" s="231">
        <v>19</v>
      </c>
      <c r="L125" s="232">
        <v>4</v>
      </c>
      <c r="M125" s="233">
        <v>270</v>
      </c>
      <c r="N125" s="234" t="s">
        <v>95</v>
      </c>
      <c r="O125" s="234">
        <v>29.2</v>
      </c>
      <c r="P125" s="233">
        <v>1008</v>
      </c>
      <c r="Q125" s="233" t="s">
        <v>91</v>
      </c>
      <c r="R125" s="233" t="s">
        <v>100</v>
      </c>
      <c r="S125" s="236" t="s">
        <v>102</v>
      </c>
      <c r="T125" s="237">
        <f t="shared" si="91"/>
        <v>5.4</v>
      </c>
      <c r="U125" s="238">
        <v>31.3</v>
      </c>
      <c r="V125" s="335">
        <v>31.65</v>
      </c>
      <c r="W125" s="343">
        <v>8.11</v>
      </c>
      <c r="X125" s="485" t="s">
        <v>73</v>
      </c>
      <c r="Y125" s="335">
        <v>31.2</v>
      </c>
      <c r="Z125" s="239">
        <v>31.803999999999998</v>
      </c>
      <c r="AA125" s="238">
        <v>5.9</v>
      </c>
      <c r="AB125" s="240">
        <v>4.3289999999999997</v>
      </c>
      <c r="AC125" s="239">
        <f t="shared" si="0"/>
        <v>6.3767769078254828</v>
      </c>
      <c r="AD125" s="241" t="s">
        <v>73</v>
      </c>
      <c r="AE125" s="341" t="s">
        <v>73</v>
      </c>
      <c r="AF125" s="335" t="s">
        <v>73</v>
      </c>
      <c r="AG125" s="485" t="s">
        <v>73</v>
      </c>
      <c r="AH125" s="241">
        <v>2142.652296959639</v>
      </c>
      <c r="AI125" s="242">
        <v>8.1230251584979332</v>
      </c>
      <c r="AJ125" s="243">
        <v>8.0225046696675744</v>
      </c>
      <c r="AK125" s="244">
        <v>397.98548399022013</v>
      </c>
      <c r="AL125" s="244">
        <v>1607.8931392211348</v>
      </c>
      <c r="AM125" s="244">
        <v>216.1851333313293</v>
      </c>
      <c r="AN125" s="244">
        <v>9.7748064536117276</v>
      </c>
      <c r="AO125" s="244">
        <v>5.4198041291388872</v>
      </c>
      <c r="AP125" s="244">
        <v>3.6250190349537488</v>
      </c>
      <c r="AQ125" s="245">
        <f t="shared" si="87"/>
        <v>1833.8530790060759</v>
      </c>
      <c r="AR125" s="243">
        <v>0.20699999999999999</v>
      </c>
      <c r="AS125" s="242">
        <v>2.3119999999999998</v>
      </c>
      <c r="AT125" s="242">
        <v>0</v>
      </c>
      <c r="AU125" s="242">
        <v>2.0390000000000001</v>
      </c>
      <c r="AV125" s="247">
        <v>2.5</v>
      </c>
      <c r="AW125" s="242" t="s">
        <v>73</v>
      </c>
      <c r="AX125" s="242" t="s">
        <v>73</v>
      </c>
      <c r="AY125" s="248" t="s">
        <v>73</v>
      </c>
      <c r="AZ125" s="230" t="s">
        <v>73</v>
      </c>
      <c r="BA125" s="230" t="s">
        <v>73</v>
      </c>
      <c r="BB125" s="230" t="s">
        <v>73</v>
      </c>
      <c r="BC125" s="230" t="s">
        <v>73</v>
      </c>
      <c r="BD125" s="230" t="s">
        <v>73</v>
      </c>
      <c r="BE125" s="230" t="s">
        <v>73</v>
      </c>
      <c r="BF125" s="230" t="s">
        <v>73</v>
      </c>
      <c r="BG125" s="230" t="s">
        <v>73</v>
      </c>
      <c r="BH125" s="248" t="s">
        <v>73</v>
      </c>
      <c r="BI125" s="230" t="s">
        <v>73</v>
      </c>
      <c r="BJ125" s="249" t="s">
        <v>73</v>
      </c>
      <c r="BK125" s="259" t="s">
        <v>73</v>
      </c>
      <c r="BL125" s="259" t="s">
        <v>73</v>
      </c>
      <c r="BM125" s="260" t="s">
        <v>73</v>
      </c>
      <c r="BN125" s="260" t="s">
        <v>73</v>
      </c>
      <c r="BO125" s="260" t="s">
        <v>73</v>
      </c>
      <c r="BP125" s="260" t="s">
        <v>73</v>
      </c>
      <c r="BQ125" s="259" t="s">
        <v>73</v>
      </c>
      <c r="BR125" s="260" t="s">
        <v>73</v>
      </c>
      <c r="BS125" s="260" t="s">
        <v>73</v>
      </c>
      <c r="BT125" s="260" t="s">
        <v>73</v>
      </c>
      <c r="BU125" s="261" t="s">
        <v>73</v>
      </c>
    </row>
    <row r="126" spans="1:73" ht="14.25" customHeight="1" x14ac:dyDescent="0.45">
      <c r="A126" s="224">
        <v>2023</v>
      </c>
      <c r="B126" s="183">
        <v>5</v>
      </c>
      <c r="C126" s="183">
        <v>22</v>
      </c>
      <c r="D126" s="225">
        <v>0.26805555555555555</v>
      </c>
      <c r="E126" s="226">
        <v>46</v>
      </c>
      <c r="F126" s="227">
        <v>13.04053</v>
      </c>
      <c r="G126" s="228">
        <v>100.66471</v>
      </c>
      <c r="H126" s="229">
        <v>23</v>
      </c>
      <c r="I126" s="183">
        <v>3</v>
      </c>
      <c r="J126" s="230" t="s">
        <v>72</v>
      </c>
      <c r="K126" s="231">
        <v>1</v>
      </c>
      <c r="L126" s="232">
        <v>4</v>
      </c>
      <c r="M126" s="233">
        <v>340</v>
      </c>
      <c r="N126" s="234" t="s">
        <v>101</v>
      </c>
      <c r="O126" s="234">
        <v>29.4</v>
      </c>
      <c r="P126" s="233">
        <v>1018</v>
      </c>
      <c r="Q126" s="233" t="s">
        <v>91</v>
      </c>
      <c r="R126" s="233" t="s">
        <v>100</v>
      </c>
      <c r="S126" s="236" t="s">
        <v>94</v>
      </c>
      <c r="T126" s="237">
        <v>7</v>
      </c>
      <c r="U126" s="238">
        <v>31</v>
      </c>
      <c r="V126" s="335">
        <v>31.486999999999998</v>
      </c>
      <c r="W126" s="343">
        <v>8.09</v>
      </c>
      <c r="X126" s="485" t="s">
        <v>73</v>
      </c>
      <c r="Y126" s="335">
        <v>31.1</v>
      </c>
      <c r="Z126" s="239">
        <v>31.722000000000001</v>
      </c>
      <c r="AA126" s="238">
        <v>6.04</v>
      </c>
      <c r="AB126" s="240">
        <v>4.46</v>
      </c>
      <c r="AC126" s="239">
        <f t="shared" si="0"/>
        <v>6.5259581219865179</v>
      </c>
      <c r="AD126" s="241" t="s">
        <v>73</v>
      </c>
      <c r="AE126" s="341" t="s">
        <v>73</v>
      </c>
      <c r="AF126" s="335" t="s">
        <v>73</v>
      </c>
      <c r="AG126" s="485" t="s">
        <v>73</v>
      </c>
      <c r="AH126" s="241">
        <v>2146.1597478980393</v>
      </c>
      <c r="AI126" s="242">
        <v>8.1222710728562237</v>
      </c>
      <c r="AJ126" s="243">
        <v>8.024785852658848</v>
      </c>
      <c r="AK126" s="244">
        <v>397.40996683140133</v>
      </c>
      <c r="AL126" s="244">
        <v>1612.3339187367269</v>
      </c>
      <c r="AM126" s="244">
        <v>215.97121738233713</v>
      </c>
      <c r="AN126" s="244">
        <v>9.8002453473842497</v>
      </c>
      <c r="AO126" s="244">
        <v>5.428037244280957</v>
      </c>
      <c r="AP126" s="244">
        <v>3.6269132235694856</v>
      </c>
      <c r="AQ126" s="245">
        <f t="shared" si="87"/>
        <v>1838.1053814664483</v>
      </c>
      <c r="AR126" s="243">
        <v>0.248</v>
      </c>
      <c r="AS126" s="242">
        <v>1.5580000000000001</v>
      </c>
      <c r="AT126" s="242">
        <v>0</v>
      </c>
      <c r="AU126" s="242">
        <v>2.524</v>
      </c>
      <c r="AV126" s="247">
        <v>2.6669999999999998</v>
      </c>
      <c r="AW126" s="242" t="s">
        <v>73</v>
      </c>
      <c r="AX126" s="242" t="s">
        <v>73</v>
      </c>
      <c r="AY126" s="232">
        <v>6.1495222699378553</v>
      </c>
      <c r="AZ126" s="234">
        <v>0.53305551591265876</v>
      </c>
      <c r="BA126" s="234">
        <v>12.161535720916254</v>
      </c>
      <c r="BB126" s="234">
        <v>4.3669788819875777</v>
      </c>
      <c r="BC126" s="234">
        <v>5.2297558233412076</v>
      </c>
      <c r="BD126" s="234">
        <v>1101.3676423459028</v>
      </c>
      <c r="BE126" s="234">
        <v>611.83117314722404</v>
      </c>
      <c r="BF126" s="234">
        <v>2.2792091538546169</v>
      </c>
      <c r="BG126" s="230">
        <v>0.54</v>
      </c>
      <c r="BH126" s="241">
        <v>0.77849999999999997</v>
      </c>
      <c r="BI126" s="244">
        <v>20.596999999999998</v>
      </c>
      <c r="BJ126" s="246">
        <v>78.624500000000026</v>
      </c>
      <c r="BK126" s="259" t="s">
        <v>73</v>
      </c>
      <c r="BL126" s="259" t="s">
        <v>73</v>
      </c>
      <c r="BM126" s="260" t="s">
        <v>73</v>
      </c>
      <c r="BN126" s="260" t="s">
        <v>73</v>
      </c>
      <c r="BO126" s="260" t="s">
        <v>73</v>
      </c>
      <c r="BP126" s="260" t="s">
        <v>73</v>
      </c>
      <c r="BQ126" s="259" t="s">
        <v>73</v>
      </c>
      <c r="BR126" s="260" t="s">
        <v>73</v>
      </c>
      <c r="BS126" s="260" t="s">
        <v>73</v>
      </c>
      <c r="BT126" s="260" t="s">
        <v>73</v>
      </c>
      <c r="BU126" s="261" t="s">
        <v>73</v>
      </c>
    </row>
    <row r="127" spans="1:73" ht="14.25" customHeight="1" x14ac:dyDescent="0.45">
      <c r="A127" s="224">
        <f t="shared" ref="A127:C128" si="92">A126</f>
        <v>2023</v>
      </c>
      <c r="B127" s="183">
        <f t="shared" si="92"/>
        <v>5</v>
      </c>
      <c r="C127" s="183">
        <f t="shared" si="92"/>
        <v>22</v>
      </c>
      <c r="D127" s="225">
        <v>0.26805555555555555</v>
      </c>
      <c r="E127" s="226">
        <v>46</v>
      </c>
      <c r="F127" s="227">
        <v>13.04053</v>
      </c>
      <c r="G127" s="228">
        <v>100.66471</v>
      </c>
      <c r="H127" s="229">
        <v>23</v>
      </c>
      <c r="I127" s="183">
        <v>3</v>
      </c>
      <c r="J127" s="230" t="s">
        <v>75</v>
      </c>
      <c r="K127" s="231">
        <v>11.5</v>
      </c>
      <c r="L127" s="232">
        <v>4</v>
      </c>
      <c r="M127" s="233">
        <v>340</v>
      </c>
      <c r="N127" s="234" t="s">
        <v>101</v>
      </c>
      <c r="O127" s="234">
        <v>29.4</v>
      </c>
      <c r="P127" s="233">
        <v>1018</v>
      </c>
      <c r="Q127" s="233" t="s">
        <v>91</v>
      </c>
      <c r="R127" s="233" t="s">
        <v>100</v>
      </c>
      <c r="S127" s="236" t="s">
        <v>94</v>
      </c>
      <c r="T127" s="237">
        <f t="shared" ref="T127:T128" si="93">T126</f>
        <v>7</v>
      </c>
      <c r="U127" s="238">
        <v>31.1</v>
      </c>
      <c r="V127" s="335">
        <v>31.504999999999999</v>
      </c>
      <c r="W127" s="343">
        <v>8.1</v>
      </c>
      <c r="X127" s="485" t="s">
        <v>73</v>
      </c>
      <c r="Y127" s="335">
        <v>31.3</v>
      </c>
      <c r="Z127" s="239">
        <v>31.837</v>
      </c>
      <c r="AA127" s="238">
        <v>6.4550000000000001</v>
      </c>
      <c r="AB127" s="240">
        <v>4.3280000000000003</v>
      </c>
      <c r="AC127" s="239">
        <f t="shared" si="0"/>
        <v>6.3756381199311249</v>
      </c>
      <c r="AD127" s="241" t="s">
        <v>73</v>
      </c>
      <c r="AE127" s="341" t="s">
        <v>73</v>
      </c>
      <c r="AF127" s="335" t="s">
        <v>73</v>
      </c>
      <c r="AG127" s="485" t="s">
        <v>73</v>
      </c>
      <c r="AH127" s="241">
        <v>2137.4779632688765</v>
      </c>
      <c r="AI127" s="242">
        <v>8.1099446226674967</v>
      </c>
      <c r="AJ127" s="243">
        <v>8.0119996016005253</v>
      </c>
      <c r="AK127" s="244">
        <v>409.50690872470608</v>
      </c>
      <c r="AL127" s="244">
        <v>1615.393594084328</v>
      </c>
      <c r="AM127" s="244">
        <v>210.97791497747957</v>
      </c>
      <c r="AN127" s="244">
        <v>10.088807491904182</v>
      </c>
      <c r="AO127" s="244">
        <v>5.2903146948526256</v>
      </c>
      <c r="AP127" s="244">
        <v>3.536678883084734</v>
      </c>
      <c r="AQ127" s="245">
        <f t="shared" si="87"/>
        <v>1836.4603165537117</v>
      </c>
      <c r="AR127" s="243">
        <v>0.16500000000000001</v>
      </c>
      <c r="AS127" s="242">
        <v>1.206</v>
      </c>
      <c r="AT127" s="242">
        <v>0</v>
      </c>
      <c r="AU127" s="242">
        <v>4.3689999999999998</v>
      </c>
      <c r="AV127" s="247">
        <v>1.722</v>
      </c>
      <c r="AW127" s="242" t="s">
        <v>73</v>
      </c>
      <c r="AX127" s="242" t="s">
        <v>73</v>
      </c>
      <c r="AY127" s="248" t="s">
        <v>73</v>
      </c>
      <c r="AZ127" s="230" t="s">
        <v>73</v>
      </c>
      <c r="BA127" s="230" t="s">
        <v>73</v>
      </c>
      <c r="BB127" s="230" t="s">
        <v>73</v>
      </c>
      <c r="BC127" s="230" t="s">
        <v>73</v>
      </c>
      <c r="BD127" s="230" t="s">
        <v>73</v>
      </c>
      <c r="BE127" s="230" t="s">
        <v>73</v>
      </c>
      <c r="BF127" s="230" t="s">
        <v>73</v>
      </c>
      <c r="BG127" s="230" t="s">
        <v>73</v>
      </c>
      <c r="BH127" s="248" t="s">
        <v>73</v>
      </c>
      <c r="BI127" s="230" t="s">
        <v>73</v>
      </c>
      <c r="BJ127" s="249" t="s">
        <v>73</v>
      </c>
      <c r="BK127" s="259" t="s">
        <v>73</v>
      </c>
      <c r="BL127" s="259" t="s">
        <v>73</v>
      </c>
      <c r="BM127" s="260" t="s">
        <v>73</v>
      </c>
      <c r="BN127" s="260" t="s">
        <v>73</v>
      </c>
      <c r="BO127" s="260" t="s">
        <v>73</v>
      </c>
      <c r="BP127" s="260" t="s">
        <v>73</v>
      </c>
      <c r="BQ127" s="259" t="s">
        <v>73</v>
      </c>
      <c r="BR127" s="260" t="s">
        <v>73</v>
      </c>
      <c r="BS127" s="260" t="s">
        <v>73</v>
      </c>
      <c r="BT127" s="260" t="s">
        <v>73</v>
      </c>
      <c r="BU127" s="261" t="s">
        <v>73</v>
      </c>
    </row>
    <row r="128" spans="1:73" ht="14.25" customHeight="1" x14ac:dyDescent="0.45">
      <c r="A128" s="224">
        <f t="shared" si="92"/>
        <v>2023</v>
      </c>
      <c r="B128" s="183">
        <f t="shared" si="92"/>
        <v>5</v>
      </c>
      <c r="C128" s="183">
        <f t="shared" si="92"/>
        <v>22</v>
      </c>
      <c r="D128" s="225">
        <v>0.26805555555555555</v>
      </c>
      <c r="E128" s="226">
        <v>46</v>
      </c>
      <c r="F128" s="227">
        <v>13.04053</v>
      </c>
      <c r="G128" s="228">
        <v>100.66471</v>
      </c>
      <c r="H128" s="229">
        <v>23</v>
      </c>
      <c r="I128" s="183">
        <v>3</v>
      </c>
      <c r="J128" s="230" t="s">
        <v>74</v>
      </c>
      <c r="K128" s="231">
        <v>22</v>
      </c>
      <c r="L128" s="232">
        <v>4</v>
      </c>
      <c r="M128" s="233">
        <v>340</v>
      </c>
      <c r="N128" s="234" t="s">
        <v>101</v>
      </c>
      <c r="O128" s="234">
        <v>29.4</v>
      </c>
      <c r="P128" s="233">
        <v>1018</v>
      </c>
      <c r="Q128" s="233" t="s">
        <v>91</v>
      </c>
      <c r="R128" s="233" t="s">
        <v>100</v>
      </c>
      <c r="S128" s="236" t="s">
        <v>94</v>
      </c>
      <c r="T128" s="237">
        <f t="shared" si="93"/>
        <v>7</v>
      </c>
      <c r="U128" s="238">
        <v>31.2</v>
      </c>
      <c r="V128" s="335">
        <v>31.504000000000001</v>
      </c>
      <c r="W128" s="343">
        <v>8.08</v>
      </c>
      <c r="X128" s="485" t="s">
        <v>73</v>
      </c>
      <c r="Y128" s="335">
        <v>31.2</v>
      </c>
      <c r="Z128" s="239">
        <v>31.986000000000001</v>
      </c>
      <c r="AA128" s="238">
        <v>6.97</v>
      </c>
      <c r="AB128" s="240">
        <v>4.3159999999999998</v>
      </c>
      <c r="AC128" s="239">
        <f t="shared" si="0"/>
        <v>6.3619726651988158</v>
      </c>
      <c r="AD128" s="241" t="s">
        <v>73</v>
      </c>
      <c r="AE128" s="341" t="s">
        <v>73</v>
      </c>
      <c r="AF128" s="335" t="s">
        <v>73</v>
      </c>
      <c r="AG128" s="485" t="s">
        <v>73</v>
      </c>
      <c r="AH128" s="241">
        <v>2135.4139855997933</v>
      </c>
      <c r="AI128" s="242">
        <v>8.1173912384842737</v>
      </c>
      <c r="AJ128" s="243">
        <v>8.0190198482093464</v>
      </c>
      <c r="AK128" s="244">
        <v>399.7797435113427</v>
      </c>
      <c r="AL128" s="244">
        <v>1605.3023459143649</v>
      </c>
      <c r="AM128" s="244">
        <v>213.99522362580385</v>
      </c>
      <c r="AN128" s="244">
        <v>9.8422023310999318</v>
      </c>
      <c r="AO128" s="244">
        <v>5.351642810588527</v>
      </c>
      <c r="AP128" s="244">
        <v>3.5795792099659041</v>
      </c>
      <c r="AQ128" s="245">
        <f t="shared" si="87"/>
        <v>1829.1397718712687</v>
      </c>
      <c r="AR128" s="243">
        <v>0.248</v>
      </c>
      <c r="AS128" s="242">
        <v>1.7589999999999999</v>
      </c>
      <c r="AT128" s="242">
        <v>2.1000000000000001E-2</v>
      </c>
      <c r="AU128" s="242">
        <v>3.1070000000000002</v>
      </c>
      <c r="AV128" s="247">
        <v>2.2010000000000001</v>
      </c>
      <c r="AW128" s="242" t="s">
        <v>73</v>
      </c>
      <c r="AX128" s="242" t="s">
        <v>73</v>
      </c>
      <c r="AY128" s="248" t="s">
        <v>73</v>
      </c>
      <c r="AZ128" s="230" t="s">
        <v>73</v>
      </c>
      <c r="BA128" s="230" t="s">
        <v>73</v>
      </c>
      <c r="BB128" s="230" t="s">
        <v>73</v>
      </c>
      <c r="BC128" s="230" t="s">
        <v>73</v>
      </c>
      <c r="BD128" s="230" t="s">
        <v>73</v>
      </c>
      <c r="BE128" s="230" t="s">
        <v>73</v>
      </c>
      <c r="BF128" s="230" t="s">
        <v>73</v>
      </c>
      <c r="BG128" s="230" t="s">
        <v>73</v>
      </c>
      <c r="BH128" s="248" t="s">
        <v>73</v>
      </c>
      <c r="BI128" s="230" t="s">
        <v>73</v>
      </c>
      <c r="BJ128" s="249" t="s">
        <v>73</v>
      </c>
      <c r="BK128" s="256" t="s">
        <v>73</v>
      </c>
      <c r="BL128" s="256" t="s">
        <v>73</v>
      </c>
      <c r="BM128" s="257" t="s">
        <v>73</v>
      </c>
      <c r="BN128" s="257" t="s">
        <v>73</v>
      </c>
      <c r="BO128" s="257" t="s">
        <v>73</v>
      </c>
      <c r="BP128" s="257" t="s">
        <v>73</v>
      </c>
      <c r="BQ128" s="256" t="s">
        <v>73</v>
      </c>
      <c r="BR128" s="257" t="s">
        <v>73</v>
      </c>
      <c r="BS128" s="257" t="s">
        <v>73</v>
      </c>
      <c r="BT128" s="257" t="s">
        <v>73</v>
      </c>
      <c r="BU128" s="258" t="s">
        <v>73</v>
      </c>
    </row>
    <row r="129" spans="1:73" ht="14.25" customHeight="1" x14ac:dyDescent="0.45">
      <c r="A129" s="224">
        <v>2023</v>
      </c>
      <c r="B129" s="183">
        <v>5</v>
      </c>
      <c r="C129" s="183">
        <v>20</v>
      </c>
      <c r="D129" s="225">
        <v>0.28333333333333333</v>
      </c>
      <c r="E129" s="226">
        <v>47</v>
      </c>
      <c r="F129" s="227">
        <v>13.02955</v>
      </c>
      <c r="G129" s="228">
        <v>100.80762</v>
      </c>
      <c r="H129" s="229">
        <v>19.7</v>
      </c>
      <c r="I129" s="183">
        <v>3</v>
      </c>
      <c r="J129" s="230" t="s">
        <v>72</v>
      </c>
      <c r="K129" s="231">
        <v>1</v>
      </c>
      <c r="L129" s="232">
        <v>3</v>
      </c>
      <c r="M129" s="233">
        <v>282</v>
      </c>
      <c r="N129" s="234" t="s">
        <v>95</v>
      </c>
      <c r="O129" s="234">
        <v>31</v>
      </c>
      <c r="P129" s="233">
        <v>1008</v>
      </c>
      <c r="Q129" s="233" t="s">
        <v>91</v>
      </c>
      <c r="R129" s="233" t="s">
        <v>100</v>
      </c>
      <c r="S129" s="236" t="s">
        <v>94</v>
      </c>
      <c r="T129" s="237">
        <v>4.2</v>
      </c>
      <c r="U129" s="238">
        <v>31.2</v>
      </c>
      <c r="V129" s="335">
        <v>31.567</v>
      </c>
      <c r="W129" s="343">
        <v>8.0299999999999994</v>
      </c>
      <c r="X129" s="485" t="s">
        <v>73</v>
      </c>
      <c r="Y129" s="335">
        <v>31</v>
      </c>
      <c r="Z129" s="239">
        <v>31.67</v>
      </c>
      <c r="AA129" s="238">
        <v>5.58</v>
      </c>
      <c r="AB129" s="240">
        <v>3.968</v>
      </c>
      <c r="AC129" s="239">
        <f t="shared" si="0"/>
        <v>5.9656744779618691</v>
      </c>
      <c r="AD129" s="241" t="s">
        <v>73</v>
      </c>
      <c r="AE129" s="341" t="s">
        <v>73</v>
      </c>
      <c r="AF129" s="335" t="s">
        <v>73</v>
      </c>
      <c r="AG129" s="485" t="s">
        <v>73</v>
      </c>
      <c r="AH129" s="241">
        <v>2121.6777424315137</v>
      </c>
      <c r="AI129" s="242">
        <v>8.0603914376703063</v>
      </c>
      <c r="AJ129" s="243">
        <v>7.9625352494075603</v>
      </c>
      <c r="AK129" s="244">
        <v>469.06285327501422</v>
      </c>
      <c r="AL129" s="244">
        <v>1647.7790130481319</v>
      </c>
      <c r="AM129" s="244">
        <v>191.54544649872938</v>
      </c>
      <c r="AN129" s="244">
        <v>11.549470832887023</v>
      </c>
      <c r="AO129" s="244">
        <v>4.8175826090616969</v>
      </c>
      <c r="AP129" s="244">
        <v>3.219423663840387</v>
      </c>
      <c r="AQ129" s="245">
        <f t="shared" si="87"/>
        <v>1850.8739303797483</v>
      </c>
      <c r="AR129" s="243">
        <v>0.124</v>
      </c>
      <c r="AS129" s="242">
        <v>4.6230000000000002</v>
      </c>
      <c r="AT129" s="242">
        <v>2.1000000000000001E-2</v>
      </c>
      <c r="AU129" s="242">
        <v>2.621</v>
      </c>
      <c r="AV129" s="247">
        <v>2.0630000000000002</v>
      </c>
      <c r="AW129" s="242" t="s">
        <v>73</v>
      </c>
      <c r="AX129" s="242" t="s">
        <v>73</v>
      </c>
      <c r="AY129" s="232">
        <v>5.9974330782377727</v>
      </c>
      <c r="AZ129" s="234">
        <v>0.72103925392453716</v>
      </c>
      <c r="BA129" s="234">
        <v>16.537870157743463</v>
      </c>
      <c r="BB129" s="234">
        <v>2.9241915313448539</v>
      </c>
      <c r="BC129" s="234">
        <v>12.513350679004926</v>
      </c>
      <c r="BD129" s="234">
        <v>1473.4195781147</v>
      </c>
      <c r="BE129" s="234">
        <v>919.58598726114599</v>
      </c>
      <c r="BF129" s="234">
        <v>7.587149784482758</v>
      </c>
      <c r="BG129" s="230">
        <v>0.69</v>
      </c>
      <c r="BH129" s="241">
        <v>2.3915000000000002</v>
      </c>
      <c r="BI129" s="244">
        <v>33.923000000000002</v>
      </c>
      <c r="BJ129" s="246">
        <v>63.688999999999993</v>
      </c>
      <c r="BK129" s="259" t="s">
        <v>73</v>
      </c>
      <c r="BL129" s="259" t="s">
        <v>73</v>
      </c>
      <c r="BM129" s="260" t="s">
        <v>73</v>
      </c>
      <c r="BN129" s="260" t="s">
        <v>73</v>
      </c>
      <c r="BO129" s="260" t="s">
        <v>73</v>
      </c>
      <c r="BP129" s="260" t="s">
        <v>73</v>
      </c>
      <c r="BQ129" s="259" t="s">
        <v>73</v>
      </c>
      <c r="BR129" s="260" t="s">
        <v>73</v>
      </c>
      <c r="BS129" s="260" t="s">
        <v>73</v>
      </c>
      <c r="BT129" s="260" t="s">
        <v>73</v>
      </c>
      <c r="BU129" s="261" t="s">
        <v>73</v>
      </c>
    </row>
    <row r="130" spans="1:73" ht="14.25" customHeight="1" x14ac:dyDescent="0.45">
      <c r="A130" s="224">
        <f t="shared" ref="A130:C131" si="94">A129</f>
        <v>2023</v>
      </c>
      <c r="B130" s="183">
        <f t="shared" si="94"/>
        <v>5</v>
      </c>
      <c r="C130" s="183">
        <f t="shared" si="94"/>
        <v>20</v>
      </c>
      <c r="D130" s="225">
        <v>0.28333333333333333</v>
      </c>
      <c r="E130" s="226">
        <v>47</v>
      </c>
      <c r="F130" s="227">
        <v>13.02955</v>
      </c>
      <c r="G130" s="228">
        <v>100.80762</v>
      </c>
      <c r="H130" s="229">
        <v>19.7</v>
      </c>
      <c r="I130" s="183">
        <v>3</v>
      </c>
      <c r="J130" s="230" t="s">
        <v>75</v>
      </c>
      <c r="K130" s="231">
        <v>9.5</v>
      </c>
      <c r="L130" s="232">
        <v>3</v>
      </c>
      <c r="M130" s="233">
        <v>282</v>
      </c>
      <c r="N130" s="234" t="s">
        <v>95</v>
      </c>
      <c r="O130" s="234">
        <v>31</v>
      </c>
      <c r="P130" s="233">
        <v>1008</v>
      </c>
      <c r="Q130" s="233" t="s">
        <v>91</v>
      </c>
      <c r="R130" s="233" t="s">
        <v>100</v>
      </c>
      <c r="S130" s="236" t="s">
        <v>94</v>
      </c>
      <c r="T130" s="237">
        <f t="shared" ref="T130:T131" si="95">T129</f>
        <v>4.2</v>
      </c>
      <c r="U130" s="238">
        <v>30.9</v>
      </c>
      <c r="V130" s="335">
        <v>31.585999999999999</v>
      </c>
      <c r="W130" s="343">
        <v>8.0299999999999994</v>
      </c>
      <c r="X130" s="485" t="s">
        <v>73</v>
      </c>
      <c r="Y130" s="335">
        <v>31.1</v>
      </c>
      <c r="Z130" s="239">
        <v>32.040999999999997</v>
      </c>
      <c r="AA130" s="238">
        <v>6.665</v>
      </c>
      <c r="AB130" s="240">
        <v>3.9510000000000001</v>
      </c>
      <c r="AC130" s="239">
        <f t="shared" si="0"/>
        <v>5.9463150837577654</v>
      </c>
      <c r="AD130" s="241" t="s">
        <v>73</v>
      </c>
      <c r="AE130" s="341" t="s">
        <v>73</v>
      </c>
      <c r="AF130" s="335" t="s">
        <v>73</v>
      </c>
      <c r="AG130" s="485" t="s">
        <v>73</v>
      </c>
      <c r="AH130" s="241">
        <v>2123.5203973315665</v>
      </c>
      <c r="AI130" s="242">
        <v>8.0856767273117711</v>
      </c>
      <c r="AJ130" s="243">
        <v>7.9869112593197871</v>
      </c>
      <c r="AK130" s="244">
        <v>435.88563554015195</v>
      </c>
      <c r="AL130" s="244">
        <v>1623.5320591583818</v>
      </c>
      <c r="AM130" s="244">
        <v>201.69723039841898</v>
      </c>
      <c r="AN130" s="244">
        <v>10.708555032551935</v>
      </c>
      <c r="AO130" s="244">
        <v>5.0508306017864992</v>
      </c>
      <c r="AP130" s="244">
        <v>3.379379966720212</v>
      </c>
      <c r="AQ130" s="245">
        <f t="shared" si="87"/>
        <v>1835.9378445893526</v>
      </c>
      <c r="AR130" s="243">
        <v>0.124</v>
      </c>
      <c r="AS130" s="242">
        <v>5.6280000000000001</v>
      </c>
      <c r="AT130" s="242">
        <v>-2.1000000000000001E-2</v>
      </c>
      <c r="AU130" s="242">
        <v>2.427</v>
      </c>
      <c r="AV130" s="247">
        <v>2.5760000000000001</v>
      </c>
      <c r="AW130" s="242" t="s">
        <v>73</v>
      </c>
      <c r="AX130" s="242" t="s">
        <v>73</v>
      </c>
      <c r="AY130" s="248" t="s">
        <v>73</v>
      </c>
      <c r="AZ130" s="230" t="s">
        <v>73</v>
      </c>
      <c r="BA130" s="230" t="s">
        <v>73</v>
      </c>
      <c r="BB130" s="230" t="s">
        <v>73</v>
      </c>
      <c r="BC130" s="230" t="s">
        <v>73</v>
      </c>
      <c r="BD130" s="230" t="s">
        <v>73</v>
      </c>
      <c r="BE130" s="230" t="s">
        <v>73</v>
      </c>
      <c r="BF130" s="230" t="s">
        <v>73</v>
      </c>
      <c r="BG130" s="230" t="s">
        <v>73</v>
      </c>
      <c r="BH130" s="248" t="s">
        <v>73</v>
      </c>
      <c r="BI130" s="230" t="s">
        <v>73</v>
      </c>
      <c r="BJ130" s="249" t="s">
        <v>73</v>
      </c>
      <c r="BK130" s="259" t="s">
        <v>73</v>
      </c>
      <c r="BL130" s="259" t="s">
        <v>73</v>
      </c>
      <c r="BM130" s="260" t="s">
        <v>73</v>
      </c>
      <c r="BN130" s="260" t="s">
        <v>73</v>
      </c>
      <c r="BO130" s="260" t="s">
        <v>73</v>
      </c>
      <c r="BP130" s="260" t="s">
        <v>73</v>
      </c>
      <c r="BQ130" s="259" t="s">
        <v>73</v>
      </c>
      <c r="BR130" s="260" t="s">
        <v>73</v>
      </c>
      <c r="BS130" s="260" t="s">
        <v>73</v>
      </c>
      <c r="BT130" s="260" t="s">
        <v>73</v>
      </c>
      <c r="BU130" s="261" t="s">
        <v>73</v>
      </c>
    </row>
    <row r="131" spans="1:73" ht="14.25" customHeight="1" x14ac:dyDescent="0.45">
      <c r="A131" s="224">
        <f t="shared" si="94"/>
        <v>2023</v>
      </c>
      <c r="B131" s="183">
        <f t="shared" si="94"/>
        <v>5</v>
      </c>
      <c r="C131" s="183">
        <f t="shared" si="94"/>
        <v>20</v>
      </c>
      <c r="D131" s="225">
        <v>0.28333333333333333</v>
      </c>
      <c r="E131" s="226">
        <v>47</v>
      </c>
      <c r="F131" s="227">
        <v>13.02955</v>
      </c>
      <c r="G131" s="228">
        <v>100.80762</v>
      </c>
      <c r="H131" s="229">
        <v>19.7</v>
      </c>
      <c r="I131" s="183">
        <v>3</v>
      </c>
      <c r="J131" s="230" t="s">
        <v>74</v>
      </c>
      <c r="K131" s="231">
        <v>18</v>
      </c>
      <c r="L131" s="232">
        <v>3</v>
      </c>
      <c r="M131" s="233">
        <v>282</v>
      </c>
      <c r="N131" s="234" t="s">
        <v>95</v>
      </c>
      <c r="O131" s="234">
        <v>31</v>
      </c>
      <c r="P131" s="233">
        <v>1008</v>
      </c>
      <c r="Q131" s="233" t="s">
        <v>91</v>
      </c>
      <c r="R131" s="233" t="s">
        <v>100</v>
      </c>
      <c r="S131" s="236" t="s">
        <v>94</v>
      </c>
      <c r="T131" s="237">
        <f t="shared" si="95"/>
        <v>4.2</v>
      </c>
      <c r="U131" s="238">
        <v>31.1</v>
      </c>
      <c r="V131" s="335">
        <v>31.597999999999999</v>
      </c>
      <c r="W131" s="343">
        <v>8.02</v>
      </c>
      <c r="X131" s="485" t="s">
        <v>73</v>
      </c>
      <c r="Y131" s="335">
        <v>31.3</v>
      </c>
      <c r="Z131" s="239">
        <v>32.064999999999998</v>
      </c>
      <c r="AA131" s="238">
        <v>6.0449999999999999</v>
      </c>
      <c r="AB131" s="240">
        <v>3.9449999999999998</v>
      </c>
      <c r="AC131" s="239">
        <f t="shared" si="0"/>
        <v>5.9394823563916104</v>
      </c>
      <c r="AD131" s="241" t="s">
        <v>73</v>
      </c>
      <c r="AE131" s="341" t="s">
        <v>73</v>
      </c>
      <c r="AF131" s="335" t="s">
        <v>73</v>
      </c>
      <c r="AG131" s="485" t="s">
        <v>73</v>
      </c>
      <c r="AH131" s="241">
        <v>2160.7572219534845</v>
      </c>
      <c r="AI131" s="242">
        <v>7.9829780211150094</v>
      </c>
      <c r="AJ131" s="243">
        <v>7.8851820407539881</v>
      </c>
      <c r="AK131" s="244">
        <v>589.52688676950459</v>
      </c>
      <c r="AL131" s="244">
        <v>1738.5885630555354</v>
      </c>
      <c r="AM131" s="244">
        <v>171.15426060770957</v>
      </c>
      <c r="AN131" s="244">
        <v>14.477532495667289</v>
      </c>
      <c r="AO131" s="244">
        <v>4.2806136787257349</v>
      </c>
      <c r="AP131" s="244">
        <v>2.8646258733445409</v>
      </c>
      <c r="AQ131" s="245">
        <f t="shared" si="87"/>
        <v>1924.2203561589122</v>
      </c>
      <c r="AR131" s="243">
        <v>0.20699999999999999</v>
      </c>
      <c r="AS131" s="242">
        <v>4.673</v>
      </c>
      <c r="AT131" s="242">
        <v>-2.1000000000000001E-2</v>
      </c>
      <c r="AU131" s="242">
        <v>2.2330000000000001</v>
      </c>
      <c r="AV131" s="247">
        <v>2.2989999999999999</v>
      </c>
      <c r="AW131" s="242" t="s">
        <v>73</v>
      </c>
      <c r="AX131" s="242" t="s">
        <v>73</v>
      </c>
      <c r="AY131" s="248" t="s">
        <v>73</v>
      </c>
      <c r="AZ131" s="230" t="s">
        <v>73</v>
      </c>
      <c r="BA131" s="230" t="s">
        <v>73</v>
      </c>
      <c r="BB131" s="230" t="s">
        <v>73</v>
      </c>
      <c r="BC131" s="230" t="s">
        <v>73</v>
      </c>
      <c r="BD131" s="230" t="s">
        <v>73</v>
      </c>
      <c r="BE131" s="230" t="s">
        <v>73</v>
      </c>
      <c r="BF131" s="230" t="s">
        <v>73</v>
      </c>
      <c r="BG131" s="230" t="s">
        <v>73</v>
      </c>
      <c r="BH131" s="248" t="s">
        <v>73</v>
      </c>
      <c r="BI131" s="230" t="s">
        <v>73</v>
      </c>
      <c r="BJ131" s="249" t="s">
        <v>73</v>
      </c>
      <c r="BK131" s="259" t="s">
        <v>73</v>
      </c>
      <c r="BL131" s="259" t="s">
        <v>73</v>
      </c>
      <c r="BM131" s="260" t="s">
        <v>73</v>
      </c>
      <c r="BN131" s="260" t="s">
        <v>73</v>
      </c>
      <c r="BO131" s="260" t="s">
        <v>73</v>
      </c>
      <c r="BP131" s="260" t="s">
        <v>73</v>
      </c>
      <c r="BQ131" s="259" t="s">
        <v>73</v>
      </c>
      <c r="BR131" s="260" t="s">
        <v>73</v>
      </c>
      <c r="BS131" s="260" t="s">
        <v>73</v>
      </c>
      <c r="BT131" s="260" t="s">
        <v>73</v>
      </c>
      <c r="BU131" s="261" t="s">
        <v>73</v>
      </c>
    </row>
    <row r="132" spans="1:73" ht="14.25" customHeight="1" x14ac:dyDescent="0.45">
      <c r="A132" s="224">
        <v>2023</v>
      </c>
      <c r="B132" s="183">
        <v>5</v>
      </c>
      <c r="C132" s="183">
        <v>20</v>
      </c>
      <c r="D132" s="225">
        <v>0.3972222222222222</v>
      </c>
      <c r="E132" s="226">
        <v>48</v>
      </c>
      <c r="F132" s="227">
        <v>13.117100000000001</v>
      </c>
      <c r="G132" s="228">
        <v>100.74068</v>
      </c>
      <c r="H132" s="229">
        <v>23</v>
      </c>
      <c r="I132" s="183">
        <v>3</v>
      </c>
      <c r="J132" s="230" t="s">
        <v>72</v>
      </c>
      <c r="K132" s="231">
        <v>1</v>
      </c>
      <c r="L132" s="232">
        <v>3</v>
      </c>
      <c r="M132" s="233">
        <v>90</v>
      </c>
      <c r="N132" s="234" t="s">
        <v>93</v>
      </c>
      <c r="O132" s="234">
        <v>36</v>
      </c>
      <c r="P132" s="233">
        <v>1008</v>
      </c>
      <c r="Q132" s="233" t="s">
        <v>91</v>
      </c>
      <c r="R132" s="233" t="s">
        <v>100</v>
      </c>
      <c r="S132" s="236" t="s">
        <v>94</v>
      </c>
      <c r="T132" s="237">
        <v>5.5</v>
      </c>
      <c r="U132" s="238">
        <v>31.2</v>
      </c>
      <c r="V132" s="335">
        <v>31.456</v>
      </c>
      <c r="W132" s="343">
        <v>8.09</v>
      </c>
      <c r="X132" s="485" t="s">
        <v>73</v>
      </c>
      <c r="Y132" s="335">
        <v>30.5</v>
      </c>
      <c r="Z132" s="239">
        <v>31.128</v>
      </c>
      <c r="AA132" s="238">
        <v>7.4850000000000003</v>
      </c>
      <c r="AB132" s="240">
        <v>4.742</v>
      </c>
      <c r="AC132" s="239">
        <f t="shared" si="0"/>
        <v>6.8470963081957681</v>
      </c>
      <c r="AD132" s="241" t="s">
        <v>73</v>
      </c>
      <c r="AE132" s="341" t="s">
        <v>73</v>
      </c>
      <c r="AF132" s="335" t="s">
        <v>73</v>
      </c>
      <c r="AG132" s="485" t="s">
        <v>73</v>
      </c>
      <c r="AH132" s="241">
        <v>2120.3104440080442</v>
      </c>
      <c r="AI132" s="242">
        <v>8.1473568844251094</v>
      </c>
      <c r="AJ132" s="243">
        <v>8.0500496960055266</v>
      </c>
      <c r="AK132" s="244">
        <v>367.50646460596607</v>
      </c>
      <c r="AL132" s="244">
        <v>1575.862530840112</v>
      </c>
      <c r="AM132" s="244">
        <v>220.21784026568551</v>
      </c>
      <c r="AN132" s="244">
        <v>9.0955395980402756</v>
      </c>
      <c r="AO132" s="244">
        <v>5.5637798194504589</v>
      </c>
      <c r="AP132" s="244">
        <v>3.7106764086334136</v>
      </c>
      <c r="AQ132" s="245">
        <f t="shared" si="87"/>
        <v>1805.1759107038376</v>
      </c>
      <c r="AR132" s="243">
        <v>0.16500000000000001</v>
      </c>
      <c r="AS132" s="242">
        <v>1.357</v>
      </c>
      <c r="AT132" s="242">
        <v>6.3E-2</v>
      </c>
      <c r="AU132" s="242">
        <v>2.1360000000000001</v>
      </c>
      <c r="AV132" s="247">
        <v>2.2709999999999999</v>
      </c>
      <c r="AW132" s="242" t="s">
        <v>73</v>
      </c>
      <c r="AX132" s="242" t="s">
        <v>73</v>
      </c>
      <c r="AY132" s="248" t="s">
        <v>73</v>
      </c>
      <c r="AZ132" s="230" t="s">
        <v>73</v>
      </c>
      <c r="BA132" s="230" t="s">
        <v>73</v>
      </c>
      <c r="BB132" s="230" t="s">
        <v>73</v>
      </c>
      <c r="BC132" s="230" t="s">
        <v>73</v>
      </c>
      <c r="BD132" s="230" t="s">
        <v>73</v>
      </c>
      <c r="BE132" s="230" t="s">
        <v>73</v>
      </c>
      <c r="BF132" s="230" t="s">
        <v>73</v>
      </c>
      <c r="BG132" s="230" t="s">
        <v>73</v>
      </c>
      <c r="BH132" s="248" t="s">
        <v>73</v>
      </c>
      <c r="BI132" s="230" t="s">
        <v>73</v>
      </c>
      <c r="BJ132" s="249" t="s">
        <v>73</v>
      </c>
      <c r="BK132" s="259" t="s">
        <v>73</v>
      </c>
      <c r="BL132" s="259" t="s">
        <v>73</v>
      </c>
      <c r="BM132" s="260" t="s">
        <v>73</v>
      </c>
      <c r="BN132" s="260" t="s">
        <v>73</v>
      </c>
      <c r="BO132" s="260" t="s">
        <v>73</v>
      </c>
      <c r="BP132" s="260" t="s">
        <v>73</v>
      </c>
      <c r="BQ132" s="259" t="s">
        <v>73</v>
      </c>
      <c r="BR132" s="260" t="s">
        <v>73</v>
      </c>
      <c r="BS132" s="260" t="s">
        <v>73</v>
      </c>
      <c r="BT132" s="260" t="s">
        <v>73</v>
      </c>
      <c r="BU132" s="261" t="s">
        <v>73</v>
      </c>
    </row>
    <row r="133" spans="1:73" ht="14.25" customHeight="1" x14ac:dyDescent="0.45">
      <c r="A133" s="224">
        <f t="shared" ref="A133:C134" si="96">A132</f>
        <v>2023</v>
      </c>
      <c r="B133" s="183">
        <f t="shared" si="96"/>
        <v>5</v>
      </c>
      <c r="C133" s="183">
        <f t="shared" si="96"/>
        <v>20</v>
      </c>
      <c r="D133" s="225">
        <v>0.3972222222222222</v>
      </c>
      <c r="E133" s="226">
        <v>48</v>
      </c>
      <c r="F133" s="227">
        <v>13.117100000000001</v>
      </c>
      <c r="G133" s="228">
        <v>100.74068</v>
      </c>
      <c r="H133" s="229">
        <v>23</v>
      </c>
      <c r="I133" s="183">
        <v>3</v>
      </c>
      <c r="J133" s="230" t="s">
        <v>75</v>
      </c>
      <c r="K133" s="231">
        <v>11.5</v>
      </c>
      <c r="L133" s="232">
        <v>3</v>
      </c>
      <c r="M133" s="233">
        <v>90</v>
      </c>
      <c r="N133" s="234" t="s">
        <v>93</v>
      </c>
      <c r="O133" s="234">
        <v>36</v>
      </c>
      <c r="P133" s="233">
        <v>1008</v>
      </c>
      <c r="Q133" s="233" t="s">
        <v>91</v>
      </c>
      <c r="R133" s="233" t="s">
        <v>100</v>
      </c>
      <c r="S133" s="236" t="s">
        <v>94</v>
      </c>
      <c r="T133" s="237">
        <f t="shared" ref="T133:T134" si="97">T132</f>
        <v>5.5</v>
      </c>
      <c r="U133" s="238">
        <v>31.2</v>
      </c>
      <c r="V133" s="335">
        <v>31.574999999999999</v>
      </c>
      <c r="W133" s="343">
        <v>8.08</v>
      </c>
      <c r="X133" s="485" t="s">
        <v>73</v>
      </c>
      <c r="Y133" s="335">
        <v>31.1</v>
      </c>
      <c r="Z133" s="239">
        <v>31.748000000000001</v>
      </c>
      <c r="AA133" s="238">
        <v>6.29</v>
      </c>
      <c r="AB133" s="240">
        <v>4.452</v>
      </c>
      <c r="AC133" s="239">
        <f t="shared" si="0"/>
        <v>6.5168478188316454</v>
      </c>
      <c r="AD133" s="241" t="s">
        <v>73</v>
      </c>
      <c r="AE133" s="341" t="s">
        <v>73</v>
      </c>
      <c r="AF133" s="335" t="s">
        <v>73</v>
      </c>
      <c r="AG133" s="485" t="s">
        <v>73</v>
      </c>
      <c r="AH133" s="241">
        <v>2110.0184090711273</v>
      </c>
      <c r="AI133" s="242">
        <v>8.1314303319152277</v>
      </c>
      <c r="AJ133" s="243">
        <v>8.0321935739195567</v>
      </c>
      <c r="AK133" s="244">
        <v>381.4720792504516</v>
      </c>
      <c r="AL133" s="244">
        <v>1575.1529774791077</v>
      </c>
      <c r="AM133" s="244">
        <v>215.5803219410391</v>
      </c>
      <c r="AN133" s="244">
        <v>9.3875087640001365</v>
      </c>
      <c r="AO133" s="244">
        <v>5.4112291481612314</v>
      </c>
      <c r="AP133" s="244">
        <v>3.6174681840578691</v>
      </c>
      <c r="AQ133" s="245">
        <f t="shared" si="87"/>
        <v>1800.1208081841469</v>
      </c>
      <c r="AR133" s="243">
        <v>0.124</v>
      </c>
      <c r="AS133" s="242">
        <v>1.206</v>
      </c>
      <c r="AT133" s="242">
        <v>-4.2000000000000003E-2</v>
      </c>
      <c r="AU133" s="242">
        <v>2.524</v>
      </c>
      <c r="AV133" s="247">
        <v>2.0419999999999998</v>
      </c>
      <c r="AW133" s="242" t="s">
        <v>73</v>
      </c>
      <c r="AX133" s="242" t="s">
        <v>73</v>
      </c>
      <c r="AY133" s="248" t="s">
        <v>73</v>
      </c>
      <c r="AZ133" s="230" t="s">
        <v>73</v>
      </c>
      <c r="BA133" s="230" t="s">
        <v>73</v>
      </c>
      <c r="BB133" s="230" t="s">
        <v>73</v>
      </c>
      <c r="BC133" s="230" t="s">
        <v>73</v>
      </c>
      <c r="BD133" s="230" t="s">
        <v>73</v>
      </c>
      <c r="BE133" s="230" t="s">
        <v>73</v>
      </c>
      <c r="BF133" s="230" t="s">
        <v>73</v>
      </c>
      <c r="BG133" s="230" t="s">
        <v>73</v>
      </c>
      <c r="BH133" s="248" t="s">
        <v>73</v>
      </c>
      <c r="BI133" s="230" t="s">
        <v>73</v>
      </c>
      <c r="BJ133" s="249" t="s">
        <v>73</v>
      </c>
      <c r="BK133" s="259" t="s">
        <v>73</v>
      </c>
      <c r="BL133" s="259" t="s">
        <v>73</v>
      </c>
      <c r="BM133" s="260" t="s">
        <v>73</v>
      </c>
      <c r="BN133" s="260" t="s">
        <v>73</v>
      </c>
      <c r="BO133" s="260" t="s">
        <v>73</v>
      </c>
      <c r="BP133" s="260" t="s">
        <v>73</v>
      </c>
      <c r="BQ133" s="259" t="s">
        <v>73</v>
      </c>
      <c r="BR133" s="260" t="s">
        <v>73</v>
      </c>
      <c r="BS133" s="260" t="s">
        <v>73</v>
      </c>
      <c r="BT133" s="260" t="s">
        <v>73</v>
      </c>
      <c r="BU133" s="261" t="s">
        <v>73</v>
      </c>
    </row>
    <row r="134" spans="1:73" ht="14.25" customHeight="1" x14ac:dyDescent="0.45">
      <c r="A134" s="224">
        <f t="shared" si="96"/>
        <v>2023</v>
      </c>
      <c r="B134" s="183">
        <f t="shared" si="96"/>
        <v>5</v>
      </c>
      <c r="C134" s="183">
        <f t="shared" si="96"/>
        <v>20</v>
      </c>
      <c r="D134" s="225">
        <v>0.3972222222222222</v>
      </c>
      <c r="E134" s="226">
        <v>48</v>
      </c>
      <c r="F134" s="227">
        <v>13.117100000000001</v>
      </c>
      <c r="G134" s="228">
        <v>100.74068</v>
      </c>
      <c r="H134" s="229">
        <v>23</v>
      </c>
      <c r="I134" s="183">
        <v>3</v>
      </c>
      <c r="J134" s="230" t="s">
        <v>74</v>
      </c>
      <c r="K134" s="231">
        <v>22</v>
      </c>
      <c r="L134" s="232">
        <v>3</v>
      </c>
      <c r="M134" s="233">
        <v>90</v>
      </c>
      <c r="N134" s="234" t="s">
        <v>93</v>
      </c>
      <c r="O134" s="234">
        <v>36</v>
      </c>
      <c r="P134" s="233">
        <v>1008</v>
      </c>
      <c r="Q134" s="233" t="s">
        <v>91</v>
      </c>
      <c r="R134" s="233" t="s">
        <v>100</v>
      </c>
      <c r="S134" s="236" t="s">
        <v>94</v>
      </c>
      <c r="T134" s="237">
        <f t="shared" si="97"/>
        <v>5.5</v>
      </c>
      <c r="U134" s="238">
        <v>31.2</v>
      </c>
      <c r="V134" s="335">
        <v>31.488</v>
      </c>
      <c r="W134" s="343">
        <v>8.07</v>
      </c>
      <c r="X134" s="485" t="s">
        <v>73</v>
      </c>
      <c r="Y134" s="335">
        <v>31.2</v>
      </c>
      <c r="Z134" s="239">
        <v>31.837</v>
      </c>
      <c r="AA134" s="238">
        <v>6.45</v>
      </c>
      <c r="AB134" s="240">
        <v>4.1130000000000004</v>
      </c>
      <c r="AC134" s="239">
        <f t="shared" si="0"/>
        <v>6.1307987226439309</v>
      </c>
      <c r="AD134" s="241" t="s">
        <v>73</v>
      </c>
      <c r="AE134" s="341" t="s">
        <v>73</v>
      </c>
      <c r="AF134" s="335" t="s">
        <v>73</v>
      </c>
      <c r="AG134" s="485" t="s">
        <v>73</v>
      </c>
      <c r="AH134" s="241">
        <v>2153.4129749111953</v>
      </c>
      <c r="AI134" s="242">
        <v>8.1094560212703026</v>
      </c>
      <c r="AJ134" s="243">
        <v>8.0114121601710018</v>
      </c>
      <c r="AK134" s="244">
        <v>412.98515584719172</v>
      </c>
      <c r="AL134" s="244">
        <v>1628.5119304791081</v>
      </c>
      <c r="AM134" s="244">
        <v>212.42029993298721</v>
      </c>
      <c r="AN134" s="244">
        <v>10.178372316927298</v>
      </c>
      <c r="AO134" s="244">
        <v>5.3191302229450725</v>
      </c>
      <c r="AP134" s="244">
        <v>3.5561471171612631</v>
      </c>
      <c r="AQ134" s="245">
        <f t="shared" si="87"/>
        <v>1851.1106027290227</v>
      </c>
      <c r="AR134" s="243">
        <v>8.3000000000000004E-2</v>
      </c>
      <c r="AS134" s="242">
        <v>2.1110000000000002</v>
      </c>
      <c r="AT134" s="242">
        <v>2.1000000000000001E-2</v>
      </c>
      <c r="AU134" s="242">
        <v>3.01</v>
      </c>
      <c r="AV134" s="247">
        <v>1.9790000000000001</v>
      </c>
      <c r="AW134" s="242" t="s">
        <v>73</v>
      </c>
      <c r="AX134" s="242" t="s">
        <v>73</v>
      </c>
      <c r="AY134" s="248" t="s">
        <v>73</v>
      </c>
      <c r="AZ134" s="230" t="s">
        <v>73</v>
      </c>
      <c r="BA134" s="230" t="s">
        <v>73</v>
      </c>
      <c r="BB134" s="230" t="s">
        <v>73</v>
      </c>
      <c r="BC134" s="230" t="s">
        <v>73</v>
      </c>
      <c r="BD134" s="230" t="s">
        <v>73</v>
      </c>
      <c r="BE134" s="230" t="s">
        <v>73</v>
      </c>
      <c r="BF134" s="230" t="s">
        <v>73</v>
      </c>
      <c r="BG134" s="230" t="s">
        <v>73</v>
      </c>
      <c r="BH134" s="248" t="s">
        <v>73</v>
      </c>
      <c r="BI134" s="230" t="s">
        <v>73</v>
      </c>
      <c r="BJ134" s="249" t="s">
        <v>73</v>
      </c>
      <c r="BK134" s="259" t="s">
        <v>73</v>
      </c>
      <c r="BL134" s="259" t="s">
        <v>73</v>
      </c>
      <c r="BM134" s="260" t="s">
        <v>73</v>
      </c>
      <c r="BN134" s="260" t="s">
        <v>73</v>
      </c>
      <c r="BO134" s="260" t="s">
        <v>73</v>
      </c>
      <c r="BP134" s="260" t="s">
        <v>73</v>
      </c>
      <c r="BQ134" s="259" t="s">
        <v>73</v>
      </c>
      <c r="BR134" s="260" t="s">
        <v>73</v>
      </c>
      <c r="BS134" s="260" t="s">
        <v>73</v>
      </c>
      <c r="BT134" s="260" t="s">
        <v>73</v>
      </c>
      <c r="BU134" s="261" t="s">
        <v>73</v>
      </c>
    </row>
    <row r="135" spans="1:73" ht="14.25" customHeight="1" x14ac:dyDescent="0.45">
      <c r="A135" s="224">
        <v>2023</v>
      </c>
      <c r="B135" s="183">
        <v>5</v>
      </c>
      <c r="C135" s="183">
        <v>20</v>
      </c>
      <c r="D135" s="225">
        <v>0.4597222222222222</v>
      </c>
      <c r="E135" s="226">
        <v>49</v>
      </c>
      <c r="F135" s="227">
        <v>13.232570000000001</v>
      </c>
      <c r="G135" s="228">
        <v>100.80013</v>
      </c>
      <c r="H135" s="229">
        <v>19.7</v>
      </c>
      <c r="I135" s="183">
        <v>3</v>
      </c>
      <c r="J135" s="230" t="s">
        <v>72</v>
      </c>
      <c r="K135" s="231">
        <v>1</v>
      </c>
      <c r="L135" s="232">
        <v>5</v>
      </c>
      <c r="M135" s="233">
        <v>90</v>
      </c>
      <c r="N135" s="234" t="s">
        <v>93</v>
      </c>
      <c r="O135" s="234">
        <v>39</v>
      </c>
      <c r="P135" s="233">
        <v>1008</v>
      </c>
      <c r="Q135" s="233" t="s">
        <v>91</v>
      </c>
      <c r="R135" s="233" t="s">
        <v>100</v>
      </c>
      <c r="S135" s="236" t="s">
        <v>94</v>
      </c>
      <c r="T135" s="237">
        <v>6.2</v>
      </c>
      <c r="U135" s="238">
        <v>31.2</v>
      </c>
      <c r="V135" s="335">
        <v>31.488</v>
      </c>
      <c r="W135" s="343">
        <v>8.08</v>
      </c>
      <c r="X135" s="485" t="s">
        <v>73</v>
      </c>
      <c r="Y135" s="335">
        <v>29.7</v>
      </c>
      <c r="Z135" s="239">
        <v>30.344999999999999</v>
      </c>
      <c r="AA135" s="238">
        <v>6.3849999999999998</v>
      </c>
      <c r="AB135" s="240">
        <v>4.593</v>
      </c>
      <c r="AC135" s="239">
        <f t="shared" si="0"/>
        <v>6.6774169119362705</v>
      </c>
      <c r="AD135" s="241" t="s">
        <v>73</v>
      </c>
      <c r="AE135" s="341" t="s">
        <v>73</v>
      </c>
      <c r="AF135" s="335" t="s">
        <v>73</v>
      </c>
      <c r="AG135" s="485" t="s">
        <v>73</v>
      </c>
      <c r="AH135" s="241">
        <v>2120.1665871662726</v>
      </c>
      <c r="AI135" s="242">
        <v>8.1228431394809864</v>
      </c>
      <c r="AJ135" s="243">
        <v>8.0253691812189842</v>
      </c>
      <c r="AK135" s="244">
        <v>398.49636215526357</v>
      </c>
      <c r="AL135" s="244">
        <v>1607.2536378436121</v>
      </c>
      <c r="AM135" s="244">
        <v>208.29990728527636</v>
      </c>
      <c r="AN135" s="244">
        <v>9.8932999033863815</v>
      </c>
      <c r="AO135" s="244">
        <v>5.3000907726301403</v>
      </c>
      <c r="AP135" s="244">
        <v>3.5263910874501474</v>
      </c>
      <c r="AQ135" s="245">
        <f t="shared" si="87"/>
        <v>1825.4468450322747</v>
      </c>
      <c r="AR135" s="243">
        <v>0.45500000000000002</v>
      </c>
      <c r="AS135" s="242">
        <v>6.8840000000000003</v>
      </c>
      <c r="AT135" s="242">
        <v>-4.2000000000000003E-2</v>
      </c>
      <c r="AU135" s="242">
        <v>2.524</v>
      </c>
      <c r="AV135" s="247">
        <v>2.0419999999999998</v>
      </c>
      <c r="AW135" s="242" t="s">
        <v>73</v>
      </c>
      <c r="AX135" s="242" t="s">
        <v>73</v>
      </c>
      <c r="AY135" s="232">
        <v>7.7071119897590492</v>
      </c>
      <c r="AZ135" s="234">
        <v>0.26509766068589602</v>
      </c>
      <c r="BA135" s="234">
        <v>30.628435622634608</v>
      </c>
      <c r="BB135" s="234">
        <v>7.4747549077210209</v>
      </c>
      <c r="BC135" s="234">
        <v>19.297821959936829</v>
      </c>
      <c r="BD135" s="234">
        <v>3214.7083783783773</v>
      </c>
      <c r="BE135" s="234">
        <v>2340.4466830141155</v>
      </c>
      <c r="BF135" s="234">
        <v>2.6559888122972128</v>
      </c>
      <c r="BG135" s="230">
        <v>2.23</v>
      </c>
      <c r="BH135" s="241">
        <v>2.3174999999999999</v>
      </c>
      <c r="BI135" s="244">
        <v>44.025999999999996</v>
      </c>
      <c r="BJ135" s="246">
        <v>53.658000000000001</v>
      </c>
      <c r="BK135" s="259" t="s">
        <v>73</v>
      </c>
      <c r="BL135" s="259" t="s">
        <v>73</v>
      </c>
      <c r="BM135" s="260" t="s">
        <v>73</v>
      </c>
      <c r="BN135" s="260" t="s">
        <v>73</v>
      </c>
      <c r="BO135" s="260" t="s">
        <v>73</v>
      </c>
      <c r="BP135" s="260" t="s">
        <v>73</v>
      </c>
      <c r="BQ135" s="259" t="s">
        <v>73</v>
      </c>
      <c r="BR135" s="260" t="s">
        <v>73</v>
      </c>
      <c r="BS135" s="260" t="s">
        <v>73</v>
      </c>
      <c r="BT135" s="260" t="s">
        <v>73</v>
      </c>
      <c r="BU135" s="261" t="s">
        <v>73</v>
      </c>
    </row>
    <row r="136" spans="1:73" ht="14.25" customHeight="1" x14ac:dyDescent="0.45">
      <c r="A136" s="224">
        <f t="shared" ref="A136:C137" si="98">A135</f>
        <v>2023</v>
      </c>
      <c r="B136" s="183">
        <f t="shared" si="98"/>
        <v>5</v>
      </c>
      <c r="C136" s="183">
        <f t="shared" si="98"/>
        <v>20</v>
      </c>
      <c r="D136" s="225">
        <v>0.4597222222222222</v>
      </c>
      <c r="E136" s="226">
        <v>49</v>
      </c>
      <c r="F136" s="227">
        <v>13.232570000000001</v>
      </c>
      <c r="G136" s="228">
        <v>100.80013</v>
      </c>
      <c r="H136" s="229">
        <v>19.7</v>
      </c>
      <c r="I136" s="183">
        <v>3</v>
      </c>
      <c r="J136" s="230" t="s">
        <v>75</v>
      </c>
      <c r="K136" s="231">
        <v>9.5</v>
      </c>
      <c r="L136" s="232">
        <v>5</v>
      </c>
      <c r="M136" s="233">
        <v>90</v>
      </c>
      <c r="N136" s="234" t="s">
        <v>93</v>
      </c>
      <c r="O136" s="234">
        <v>39</v>
      </c>
      <c r="P136" s="233">
        <v>1008</v>
      </c>
      <c r="Q136" s="233" t="s">
        <v>91</v>
      </c>
      <c r="R136" s="233" t="s">
        <v>100</v>
      </c>
      <c r="S136" s="236" t="s">
        <v>94</v>
      </c>
      <c r="T136" s="237">
        <f t="shared" ref="T136:T137" si="99">T135</f>
        <v>6.2</v>
      </c>
      <c r="U136" s="238">
        <v>30.9</v>
      </c>
      <c r="V136" s="335">
        <v>31.116</v>
      </c>
      <c r="W136" s="343">
        <v>8.0500000000000007</v>
      </c>
      <c r="X136" s="485" t="s">
        <v>73</v>
      </c>
      <c r="Y136" s="335">
        <v>29.7</v>
      </c>
      <c r="Z136" s="239">
        <v>30.393000000000001</v>
      </c>
      <c r="AA136" s="238">
        <v>6.83</v>
      </c>
      <c r="AB136" s="240">
        <v>4.2850000000000001</v>
      </c>
      <c r="AC136" s="239">
        <f t="shared" si="0"/>
        <v>6.3266702404736854</v>
      </c>
      <c r="AD136" s="241" t="s">
        <v>73</v>
      </c>
      <c r="AE136" s="341" t="s">
        <v>73</v>
      </c>
      <c r="AF136" s="335" t="s">
        <v>73</v>
      </c>
      <c r="AG136" s="485" t="s">
        <v>73</v>
      </c>
      <c r="AH136" s="241">
        <v>2099.5798471421522</v>
      </c>
      <c r="AI136" s="242">
        <v>8.1004869945330196</v>
      </c>
      <c r="AJ136" s="243">
        <v>8.0085573436117663</v>
      </c>
      <c r="AK136" s="244">
        <v>413.67795705000054</v>
      </c>
      <c r="AL136" s="244">
        <v>1609.9986258313099</v>
      </c>
      <c r="AM136" s="244">
        <v>198.43603203637173</v>
      </c>
      <c r="AN136" s="244">
        <v>10.354278493988684</v>
      </c>
      <c r="AO136" s="244">
        <v>5.0353014522466557</v>
      </c>
      <c r="AP136" s="244">
        <v>3.3468386534716079</v>
      </c>
      <c r="AQ136" s="245">
        <f t="shared" si="87"/>
        <v>1818.7889363616703</v>
      </c>
      <c r="AR136" s="243">
        <v>0.45500000000000002</v>
      </c>
      <c r="AS136" s="242">
        <v>5.0750000000000002</v>
      </c>
      <c r="AT136" s="242">
        <v>0.188</v>
      </c>
      <c r="AU136" s="242">
        <v>2.9129999999999998</v>
      </c>
      <c r="AV136" s="247">
        <v>2.2010000000000001</v>
      </c>
      <c r="AW136" s="242" t="s">
        <v>73</v>
      </c>
      <c r="AX136" s="242" t="s">
        <v>73</v>
      </c>
      <c r="AY136" s="248" t="s">
        <v>73</v>
      </c>
      <c r="AZ136" s="230" t="s">
        <v>73</v>
      </c>
      <c r="BA136" s="230" t="s">
        <v>73</v>
      </c>
      <c r="BB136" s="230" t="s">
        <v>73</v>
      </c>
      <c r="BC136" s="230" t="s">
        <v>73</v>
      </c>
      <c r="BD136" s="230" t="s">
        <v>73</v>
      </c>
      <c r="BE136" s="230" t="s">
        <v>73</v>
      </c>
      <c r="BF136" s="230" t="s">
        <v>73</v>
      </c>
      <c r="BG136" s="230" t="s">
        <v>73</v>
      </c>
      <c r="BH136" s="248" t="s">
        <v>73</v>
      </c>
      <c r="BI136" s="230" t="s">
        <v>73</v>
      </c>
      <c r="BJ136" s="249" t="s">
        <v>73</v>
      </c>
      <c r="BK136" s="259" t="s">
        <v>73</v>
      </c>
      <c r="BL136" s="259" t="s">
        <v>73</v>
      </c>
      <c r="BM136" s="260" t="s">
        <v>73</v>
      </c>
      <c r="BN136" s="260" t="s">
        <v>73</v>
      </c>
      <c r="BO136" s="260" t="s">
        <v>73</v>
      </c>
      <c r="BP136" s="260" t="s">
        <v>73</v>
      </c>
      <c r="BQ136" s="259" t="s">
        <v>73</v>
      </c>
      <c r="BR136" s="260" t="s">
        <v>73</v>
      </c>
      <c r="BS136" s="260" t="s">
        <v>73</v>
      </c>
      <c r="BT136" s="260" t="s">
        <v>73</v>
      </c>
      <c r="BU136" s="261" t="s">
        <v>73</v>
      </c>
    </row>
    <row r="137" spans="1:73" ht="14.25" customHeight="1" x14ac:dyDescent="0.45">
      <c r="A137" s="224">
        <f t="shared" si="98"/>
        <v>2023</v>
      </c>
      <c r="B137" s="183">
        <f t="shared" si="98"/>
        <v>5</v>
      </c>
      <c r="C137" s="183">
        <f t="shared" si="98"/>
        <v>20</v>
      </c>
      <c r="D137" s="225">
        <v>0.4597222222222222</v>
      </c>
      <c r="E137" s="226">
        <v>49</v>
      </c>
      <c r="F137" s="227">
        <v>13.232570000000001</v>
      </c>
      <c r="G137" s="228">
        <v>100.80013</v>
      </c>
      <c r="H137" s="229">
        <v>19.7</v>
      </c>
      <c r="I137" s="183">
        <v>3</v>
      </c>
      <c r="J137" s="230" t="s">
        <v>74</v>
      </c>
      <c r="K137" s="231">
        <v>18.5</v>
      </c>
      <c r="L137" s="232">
        <v>5</v>
      </c>
      <c r="M137" s="233">
        <v>90</v>
      </c>
      <c r="N137" s="234" t="s">
        <v>93</v>
      </c>
      <c r="O137" s="234">
        <v>39</v>
      </c>
      <c r="P137" s="233">
        <v>1008</v>
      </c>
      <c r="Q137" s="233" t="s">
        <v>91</v>
      </c>
      <c r="R137" s="233" t="s">
        <v>100</v>
      </c>
      <c r="S137" s="236" t="s">
        <v>94</v>
      </c>
      <c r="T137" s="237">
        <f t="shared" si="99"/>
        <v>6.2</v>
      </c>
      <c r="U137" s="238">
        <v>31.1</v>
      </c>
      <c r="V137" s="335">
        <v>31.433</v>
      </c>
      <c r="W137" s="343">
        <v>8.01</v>
      </c>
      <c r="X137" s="485" t="s">
        <v>73</v>
      </c>
      <c r="Y137" s="335">
        <v>31.1</v>
      </c>
      <c r="Z137" s="239">
        <v>31.661000000000001</v>
      </c>
      <c r="AA137" s="238">
        <v>5.5049999999999999</v>
      </c>
      <c r="AB137" s="240">
        <v>3.512</v>
      </c>
      <c r="AC137" s="239">
        <f t="shared" si="0"/>
        <v>5.4463871981341452</v>
      </c>
      <c r="AD137" s="241" t="s">
        <v>73</v>
      </c>
      <c r="AE137" s="341" t="s">
        <v>73</v>
      </c>
      <c r="AF137" s="335" t="s">
        <v>73</v>
      </c>
      <c r="AG137" s="485" t="s">
        <v>73</v>
      </c>
      <c r="AH137" s="241">
        <v>2113.31129961959</v>
      </c>
      <c r="AI137" s="242">
        <v>8.0646372439848566</v>
      </c>
      <c r="AJ137" s="243">
        <v>7.9681283635781295</v>
      </c>
      <c r="AK137" s="244">
        <v>459.2067586133283</v>
      </c>
      <c r="AL137" s="244">
        <v>1637.6050351790466</v>
      </c>
      <c r="AM137" s="244">
        <v>192.08738304987423</v>
      </c>
      <c r="AN137" s="244">
        <v>11.341274242762179</v>
      </c>
      <c r="AO137" s="244">
        <v>4.8189082295105985</v>
      </c>
      <c r="AP137" s="244">
        <v>3.2193641342289276</v>
      </c>
      <c r="AQ137" s="245">
        <f t="shared" si="87"/>
        <v>1841.033692471683</v>
      </c>
      <c r="AR137" s="243">
        <v>0.248</v>
      </c>
      <c r="AS137" s="242">
        <v>3.4169999999999998</v>
      </c>
      <c r="AT137" s="242">
        <v>-2.1000000000000001E-2</v>
      </c>
      <c r="AU137" s="242">
        <v>3.2040000000000002</v>
      </c>
      <c r="AV137" s="247">
        <v>2.0209999999999999</v>
      </c>
      <c r="AW137" s="242" t="s">
        <v>73</v>
      </c>
      <c r="AX137" s="242" t="s">
        <v>73</v>
      </c>
      <c r="AY137" s="248" t="s">
        <v>73</v>
      </c>
      <c r="AZ137" s="230" t="s">
        <v>73</v>
      </c>
      <c r="BA137" s="230" t="s">
        <v>73</v>
      </c>
      <c r="BB137" s="230" t="s">
        <v>73</v>
      </c>
      <c r="BC137" s="230" t="s">
        <v>73</v>
      </c>
      <c r="BD137" s="230" t="s">
        <v>73</v>
      </c>
      <c r="BE137" s="230" t="s">
        <v>73</v>
      </c>
      <c r="BF137" s="230" t="s">
        <v>73</v>
      </c>
      <c r="BG137" s="230" t="s">
        <v>73</v>
      </c>
      <c r="BH137" s="248" t="s">
        <v>73</v>
      </c>
      <c r="BI137" s="230" t="s">
        <v>73</v>
      </c>
      <c r="BJ137" s="249" t="s">
        <v>73</v>
      </c>
      <c r="BK137" s="259" t="s">
        <v>73</v>
      </c>
      <c r="BL137" s="259" t="s">
        <v>73</v>
      </c>
      <c r="BM137" s="260" t="s">
        <v>73</v>
      </c>
      <c r="BN137" s="260" t="s">
        <v>73</v>
      </c>
      <c r="BO137" s="260" t="s">
        <v>73</v>
      </c>
      <c r="BP137" s="260" t="s">
        <v>73</v>
      </c>
      <c r="BQ137" s="259" t="s">
        <v>73</v>
      </c>
      <c r="BR137" s="260" t="s">
        <v>73</v>
      </c>
      <c r="BS137" s="260" t="s">
        <v>73</v>
      </c>
      <c r="BT137" s="260" t="s">
        <v>73</v>
      </c>
      <c r="BU137" s="261" t="s">
        <v>73</v>
      </c>
    </row>
    <row r="138" spans="1:73" ht="14.25" customHeight="1" x14ac:dyDescent="0.45">
      <c r="A138" s="224">
        <v>2023</v>
      </c>
      <c r="B138" s="183">
        <v>5</v>
      </c>
      <c r="C138" s="183">
        <v>20</v>
      </c>
      <c r="D138" s="225">
        <v>0.53888888888888886</v>
      </c>
      <c r="E138" s="226">
        <v>50</v>
      </c>
      <c r="F138" s="227">
        <v>13.28293</v>
      </c>
      <c r="G138" s="228">
        <v>100.80646</v>
      </c>
      <c r="H138" s="229">
        <v>16.899999999999999</v>
      </c>
      <c r="I138" s="183">
        <v>3</v>
      </c>
      <c r="J138" s="230" t="s">
        <v>72</v>
      </c>
      <c r="K138" s="231">
        <v>1</v>
      </c>
      <c r="L138" s="232">
        <v>3</v>
      </c>
      <c r="M138" s="233">
        <v>90</v>
      </c>
      <c r="N138" s="234" t="s">
        <v>93</v>
      </c>
      <c r="O138" s="234">
        <v>33</v>
      </c>
      <c r="P138" s="233">
        <v>1008</v>
      </c>
      <c r="Q138" s="233" t="s">
        <v>91</v>
      </c>
      <c r="R138" s="233" t="s">
        <v>73</v>
      </c>
      <c r="S138" s="236" t="s">
        <v>94</v>
      </c>
      <c r="T138" s="237">
        <v>5.2</v>
      </c>
      <c r="U138" s="238">
        <v>31.4</v>
      </c>
      <c r="V138" s="335" t="s">
        <v>73</v>
      </c>
      <c r="W138" s="343">
        <v>8.08</v>
      </c>
      <c r="X138" s="485" t="s">
        <v>73</v>
      </c>
      <c r="Y138" s="335">
        <v>29.2</v>
      </c>
      <c r="Z138" s="239" t="s">
        <v>73</v>
      </c>
      <c r="AA138" s="238" t="s">
        <v>73</v>
      </c>
      <c r="AB138" s="240">
        <v>4.5</v>
      </c>
      <c r="AC138" s="239">
        <f t="shared" si="0"/>
        <v>6.5715096377608795</v>
      </c>
      <c r="AD138" s="241" t="s">
        <v>73</v>
      </c>
      <c r="AE138" s="341" t="s">
        <v>73</v>
      </c>
      <c r="AF138" s="335" t="s">
        <v>73</v>
      </c>
      <c r="AG138" s="485" t="s">
        <v>73</v>
      </c>
      <c r="AH138" s="241" t="s">
        <v>73</v>
      </c>
      <c r="AI138" s="242" t="s">
        <v>73</v>
      </c>
      <c r="AJ138" s="243" t="s">
        <v>73</v>
      </c>
      <c r="AK138" s="244" t="s">
        <v>73</v>
      </c>
      <c r="AL138" s="244" t="s">
        <v>73</v>
      </c>
      <c r="AM138" s="244" t="s">
        <v>73</v>
      </c>
      <c r="AN138" s="244" t="s">
        <v>73</v>
      </c>
      <c r="AO138" s="244" t="s">
        <v>73</v>
      </c>
      <c r="AP138" s="244" t="s">
        <v>73</v>
      </c>
      <c r="AQ138" s="245" t="s">
        <v>73</v>
      </c>
      <c r="AR138" s="243" t="s">
        <v>73</v>
      </c>
      <c r="AS138" s="242" t="s">
        <v>73</v>
      </c>
      <c r="AT138" s="242" t="s">
        <v>73</v>
      </c>
      <c r="AU138" s="242" t="s">
        <v>73</v>
      </c>
      <c r="AV138" s="247" t="s">
        <v>73</v>
      </c>
      <c r="AW138" s="242" t="s">
        <v>73</v>
      </c>
      <c r="AX138" s="242" t="s">
        <v>73</v>
      </c>
      <c r="AY138" s="248" t="s">
        <v>73</v>
      </c>
      <c r="AZ138" s="230" t="s">
        <v>73</v>
      </c>
      <c r="BA138" s="230" t="s">
        <v>73</v>
      </c>
      <c r="BB138" s="230" t="s">
        <v>73</v>
      </c>
      <c r="BC138" s="230" t="s">
        <v>73</v>
      </c>
      <c r="BD138" s="230" t="s">
        <v>73</v>
      </c>
      <c r="BE138" s="230" t="s">
        <v>73</v>
      </c>
      <c r="BF138" s="230" t="s">
        <v>73</v>
      </c>
      <c r="BG138" s="230" t="s">
        <v>73</v>
      </c>
      <c r="BH138" s="248" t="s">
        <v>73</v>
      </c>
      <c r="BI138" s="230" t="s">
        <v>73</v>
      </c>
      <c r="BJ138" s="249" t="s">
        <v>73</v>
      </c>
      <c r="BK138" s="259" t="s">
        <v>73</v>
      </c>
      <c r="BL138" s="259" t="s">
        <v>73</v>
      </c>
      <c r="BM138" s="260" t="s">
        <v>73</v>
      </c>
      <c r="BN138" s="260" t="s">
        <v>73</v>
      </c>
      <c r="BO138" s="260" t="s">
        <v>73</v>
      </c>
      <c r="BP138" s="260" t="s">
        <v>73</v>
      </c>
      <c r="BQ138" s="259" t="s">
        <v>73</v>
      </c>
      <c r="BR138" s="260" t="s">
        <v>73</v>
      </c>
      <c r="BS138" s="260" t="s">
        <v>73</v>
      </c>
      <c r="BT138" s="260" t="s">
        <v>73</v>
      </c>
      <c r="BU138" s="261" t="s">
        <v>73</v>
      </c>
    </row>
    <row r="139" spans="1:73" ht="14.25" customHeight="1" x14ac:dyDescent="0.45">
      <c r="A139" s="224">
        <f t="shared" ref="A139:C140" si="100">A138</f>
        <v>2023</v>
      </c>
      <c r="B139" s="183">
        <f t="shared" si="100"/>
        <v>5</v>
      </c>
      <c r="C139" s="183">
        <f t="shared" si="100"/>
        <v>20</v>
      </c>
      <c r="D139" s="225">
        <v>0.53888888888888886</v>
      </c>
      <c r="E139" s="226">
        <v>50</v>
      </c>
      <c r="F139" s="227">
        <v>13.28293</v>
      </c>
      <c r="G139" s="228">
        <v>100.80646</v>
      </c>
      <c r="H139" s="229">
        <v>16.899999999999999</v>
      </c>
      <c r="I139" s="183">
        <v>3</v>
      </c>
      <c r="J139" s="230" t="s">
        <v>75</v>
      </c>
      <c r="K139" s="231">
        <v>8</v>
      </c>
      <c r="L139" s="232">
        <v>3</v>
      </c>
      <c r="M139" s="233">
        <v>90</v>
      </c>
      <c r="N139" s="234" t="s">
        <v>93</v>
      </c>
      <c r="O139" s="234">
        <v>33</v>
      </c>
      <c r="P139" s="233">
        <v>1008</v>
      </c>
      <c r="Q139" s="233" t="s">
        <v>91</v>
      </c>
      <c r="R139" s="233" t="s">
        <v>73</v>
      </c>
      <c r="S139" s="236" t="s">
        <v>94</v>
      </c>
      <c r="T139" s="237">
        <f t="shared" ref="T139:T140" si="101">T138</f>
        <v>5.2</v>
      </c>
      <c r="U139" s="238">
        <v>31.1</v>
      </c>
      <c r="V139" s="335" t="s">
        <v>73</v>
      </c>
      <c r="W139" s="343">
        <v>8.08</v>
      </c>
      <c r="X139" s="485" t="s">
        <v>73</v>
      </c>
      <c r="Y139" s="335">
        <v>29.2</v>
      </c>
      <c r="Z139" s="239" t="s">
        <v>73</v>
      </c>
      <c r="AA139" s="238" t="s">
        <v>73</v>
      </c>
      <c r="AB139" s="240">
        <v>4.1790000000000003</v>
      </c>
      <c r="AC139" s="239">
        <f t="shared" si="0"/>
        <v>6.2059587236716274</v>
      </c>
      <c r="AD139" s="241" t="s">
        <v>73</v>
      </c>
      <c r="AE139" s="341" t="s">
        <v>73</v>
      </c>
      <c r="AF139" s="335" t="s">
        <v>73</v>
      </c>
      <c r="AG139" s="485" t="s">
        <v>73</v>
      </c>
      <c r="AH139" s="241" t="s">
        <v>73</v>
      </c>
      <c r="AI139" s="242" t="s">
        <v>73</v>
      </c>
      <c r="AJ139" s="243" t="s">
        <v>73</v>
      </c>
      <c r="AK139" s="244" t="s">
        <v>73</v>
      </c>
      <c r="AL139" s="244" t="s">
        <v>73</v>
      </c>
      <c r="AM139" s="244" t="s">
        <v>73</v>
      </c>
      <c r="AN139" s="244" t="s">
        <v>73</v>
      </c>
      <c r="AO139" s="244" t="s">
        <v>73</v>
      </c>
      <c r="AP139" s="244" t="s">
        <v>73</v>
      </c>
      <c r="AQ139" s="245" t="s">
        <v>73</v>
      </c>
      <c r="AR139" s="243" t="s">
        <v>73</v>
      </c>
      <c r="AS139" s="242" t="s">
        <v>73</v>
      </c>
      <c r="AT139" s="242" t="s">
        <v>73</v>
      </c>
      <c r="AU139" s="242" t="s">
        <v>73</v>
      </c>
      <c r="AV139" s="247" t="s">
        <v>73</v>
      </c>
      <c r="AW139" s="242" t="s">
        <v>73</v>
      </c>
      <c r="AX139" s="242" t="s">
        <v>73</v>
      </c>
      <c r="AY139" s="248" t="s">
        <v>73</v>
      </c>
      <c r="AZ139" s="230" t="s">
        <v>73</v>
      </c>
      <c r="BA139" s="230" t="s">
        <v>73</v>
      </c>
      <c r="BB139" s="230" t="s">
        <v>73</v>
      </c>
      <c r="BC139" s="230" t="s">
        <v>73</v>
      </c>
      <c r="BD139" s="230" t="s">
        <v>73</v>
      </c>
      <c r="BE139" s="230" t="s">
        <v>73</v>
      </c>
      <c r="BF139" s="230" t="s">
        <v>73</v>
      </c>
      <c r="BG139" s="230" t="s">
        <v>73</v>
      </c>
      <c r="BH139" s="248" t="s">
        <v>73</v>
      </c>
      <c r="BI139" s="230" t="s">
        <v>73</v>
      </c>
      <c r="BJ139" s="249" t="s">
        <v>73</v>
      </c>
      <c r="BK139" s="259" t="s">
        <v>73</v>
      </c>
      <c r="BL139" s="259" t="s">
        <v>73</v>
      </c>
      <c r="BM139" s="260" t="s">
        <v>73</v>
      </c>
      <c r="BN139" s="260" t="s">
        <v>73</v>
      </c>
      <c r="BO139" s="260" t="s">
        <v>73</v>
      </c>
      <c r="BP139" s="260" t="s">
        <v>73</v>
      </c>
      <c r="BQ139" s="259" t="s">
        <v>73</v>
      </c>
      <c r="BR139" s="260" t="s">
        <v>73</v>
      </c>
      <c r="BS139" s="260" t="s">
        <v>73</v>
      </c>
      <c r="BT139" s="260" t="s">
        <v>73</v>
      </c>
      <c r="BU139" s="261" t="s">
        <v>73</v>
      </c>
    </row>
    <row r="140" spans="1:73" ht="14.25" customHeight="1" x14ac:dyDescent="0.45">
      <c r="A140" s="224">
        <f t="shared" si="100"/>
        <v>2023</v>
      </c>
      <c r="B140" s="183">
        <f t="shared" si="100"/>
        <v>5</v>
      </c>
      <c r="C140" s="183">
        <f t="shared" si="100"/>
        <v>20</v>
      </c>
      <c r="D140" s="225">
        <v>0.53888888888888886</v>
      </c>
      <c r="E140" s="226">
        <v>50</v>
      </c>
      <c r="F140" s="227">
        <v>13.28293</v>
      </c>
      <c r="G140" s="228">
        <v>100.80646</v>
      </c>
      <c r="H140" s="229">
        <v>16.899999999999999</v>
      </c>
      <c r="I140" s="183">
        <v>3</v>
      </c>
      <c r="J140" s="230" t="s">
        <v>74</v>
      </c>
      <c r="K140" s="231">
        <v>16</v>
      </c>
      <c r="L140" s="232">
        <v>3</v>
      </c>
      <c r="M140" s="233">
        <v>90</v>
      </c>
      <c r="N140" s="234" t="s">
        <v>93</v>
      </c>
      <c r="O140" s="234">
        <v>33</v>
      </c>
      <c r="P140" s="233">
        <v>1008</v>
      </c>
      <c r="Q140" s="233" t="s">
        <v>91</v>
      </c>
      <c r="R140" s="233" t="s">
        <v>73</v>
      </c>
      <c r="S140" s="236" t="s">
        <v>94</v>
      </c>
      <c r="T140" s="237">
        <f t="shared" si="101"/>
        <v>5.2</v>
      </c>
      <c r="U140" s="238">
        <v>31.3</v>
      </c>
      <c r="V140" s="335" t="s">
        <v>73</v>
      </c>
      <c r="W140" s="343">
        <v>8.0299999999999994</v>
      </c>
      <c r="X140" s="485" t="s">
        <v>73</v>
      </c>
      <c r="Y140" s="335">
        <v>30.9</v>
      </c>
      <c r="Z140" s="239" t="s">
        <v>73</v>
      </c>
      <c r="AA140" s="238" t="s">
        <v>73</v>
      </c>
      <c r="AB140" s="240">
        <v>3.4289999999999998</v>
      </c>
      <c r="AC140" s="239">
        <f t="shared" si="0"/>
        <v>5.3518678029023441</v>
      </c>
      <c r="AD140" s="241" t="s">
        <v>73</v>
      </c>
      <c r="AE140" s="341" t="s">
        <v>73</v>
      </c>
      <c r="AF140" s="335" t="s">
        <v>73</v>
      </c>
      <c r="AG140" s="485" t="s">
        <v>73</v>
      </c>
      <c r="AH140" s="241" t="s">
        <v>73</v>
      </c>
      <c r="AI140" s="242" t="s">
        <v>73</v>
      </c>
      <c r="AJ140" s="243" t="s">
        <v>73</v>
      </c>
      <c r="AK140" s="244" t="s">
        <v>73</v>
      </c>
      <c r="AL140" s="244" t="s">
        <v>73</v>
      </c>
      <c r="AM140" s="244" t="s">
        <v>73</v>
      </c>
      <c r="AN140" s="244" t="s">
        <v>73</v>
      </c>
      <c r="AO140" s="244" t="s">
        <v>73</v>
      </c>
      <c r="AP140" s="244" t="s">
        <v>73</v>
      </c>
      <c r="AQ140" s="245" t="s">
        <v>73</v>
      </c>
      <c r="AR140" s="243" t="s">
        <v>73</v>
      </c>
      <c r="AS140" s="242" t="s">
        <v>73</v>
      </c>
      <c r="AT140" s="242" t="s">
        <v>73</v>
      </c>
      <c r="AU140" s="242" t="s">
        <v>73</v>
      </c>
      <c r="AV140" s="247" t="s">
        <v>73</v>
      </c>
      <c r="AW140" s="242" t="s">
        <v>73</v>
      </c>
      <c r="AX140" s="242" t="s">
        <v>73</v>
      </c>
      <c r="AY140" s="248" t="s">
        <v>73</v>
      </c>
      <c r="AZ140" s="230" t="s">
        <v>73</v>
      </c>
      <c r="BA140" s="230" t="s">
        <v>73</v>
      </c>
      <c r="BB140" s="230" t="s">
        <v>73</v>
      </c>
      <c r="BC140" s="230" t="s">
        <v>73</v>
      </c>
      <c r="BD140" s="230" t="s">
        <v>73</v>
      </c>
      <c r="BE140" s="230" t="s">
        <v>73</v>
      </c>
      <c r="BF140" s="230" t="s">
        <v>73</v>
      </c>
      <c r="BG140" s="230" t="s">
        <v>73</v>
      </c>
      <c r="BH140" s="248" t="s">
        <v>73</v>
      </c>
      <c r="BI140" s="230" t="s">
        <v>73</v>
      </c>
      <c r="BJ140" s="249" t="s">
        <v>73</v>
      </c>
      <c r="BK140" s="256" t="s">
        <v>73</v>
      </c>
      <c r="BL140" s="256" t="s">
        <v>73</v>
      </c>
      <c r="BM140" s="257" t="s">
        <v>73</v>
      </c>
      <c r="BN140" s="257" t="s">
        <v>73</v>
      </c>
      <c r="BO140" s="257" t="s">
        <v>73</v>
      </c>
      <c r="BP140" s="257" t="s">
        <v>73</v>
      </c>
      <c r="BQ140" s="256" t="s">
        <v>73</v>
      </c>
      <c r="BR140" s="257" t="s">
        <v>73</v>
      </c>
      <c r="BS140" s="257" t="s">
        <v>73</v>
      </c>
      <c r="BT140" s="257" t="s">
        <v>73</v>
      </c>
      <c r="BU140" s="258" t="s">
        <v>73</v>
      </c>
    </row>
    <row r="141" spans="1:73" ht="14.25" customHeight="1" x14ac:dyDescent="0.45">
      <c r="A141" s="224">
        <v>2023</v>
      </c>
      <c r="B141" s="183">
        <v>5</v>
      </c>
      <c r="C141" s="183">
        <v>20</v>
      </c>
      <c r="D141" s="225">
        <v>0.57430555555555551</v>
      </c>
      <c r="E141" s="226">
        <v>51</v>
      </c>
      <c r="F141" s="227">
        <v>13.33272</v>
      </c>
      <c r="G141" s="228">
        <v>100.80749</v>
      </c>
      <c r="H141" s="229">
        <v>15.8</v>
      </c>
      <c r="I141" s="183">
        <v>3</v>
      </c>
      <c r="J141" s="230" t="s">
        <v>72</v>
      </c>
      <c r="K141" s="231">
        <v>1</v>
      </c>
      <c r="L141" s="232">
        <v>5</v>
      </c>
      <c r="M141" s="233">
        <v>117</v>
      </c>
      <c r="N141" s="234" t="s">
        <v>99</v>
      </c>
      <c r="O141" s="234">
        <v>34</v>
      </c>
      <c r="P141" s="233">
        <v>1008</v>
      </c>
      <c r="Q141" s="233" t="s">
        <v>91</v>
      </c>
      <c r="R141" s="233" t="s">
        <v>73</v>
      </c>
      <c r="S141" s="236" t="s">
        <v>94</v>
      </c>
      <c r="T141" s="237">
        <v>5.7</v>
      </c>
      <c r="U141" s="238">
        <v>31.4</v>
      </c>
      <c r="V141" s="335">
        <v>31.536000000000001</v>
      </c>
      <c r="W141" s="343">
        <v>8.0299999999999994</v>
      </c>
      <c r="X141" s="485" t="s">
        <v>73</v>
      </c>
      <c r="Y141" s="335">
        <v>28.8</v>
      </c>
      <c r="Z141" s="239">
        <v>29.963000000000001</v>
      </c>
      <c r="AA141" s="238">
        <v>6.1449999999999996</v>
      </c>
      <c r="AB141" s="240">
        <v>4.1959999999999997</v>
      </c>
      <c r="AC141" s="239">
        <f t="shared" si="0"/>
        <v>6.2253181178757302</v>
      </c>
      <c r="AD141" s="241" t="s">
        <v>73</v>
      </c>
      <c r="AE141" s="341" t="s">
        <v>73</v>
      </c>
      <c r="AF141" s="335" t="s">
        <v>73</v>
      </c>
      <c r="AG141" s="485" t="s">
        <v>73</v>
      </c>
      <c r="AH141" s="241">
        <v>2137.1494120351199</v>
      </c>
      <c r="AI141" s="242">
        <v>8.0498057168617603</v>
      </c>
      <c r="AJ141" s="243">
        <v>7.9525925727048561</v>
      </c>
      <c r="AK141" s="244">
        <v>495.89440543892999</v>
      </c>
      <c r="AL141" s="244">
        <v>1687.3720267325252</v>
      </c>
      <c r="AM141" s="244">
        <v>183.46939767268609</v>
      </c>
      <c r="AN141" s="244">
        <v>12.321110390490185</v>
      </c>
      <c r="AO141" s="244">
        <v>4.6849257164156652</v>
      </c>
      <c r="AP141" s="244">
        <v>3.1135880047977662</v>
      </c>
      <c r="AQ141" s="245">
        <f t="shared" ref="AQ141:AQ149" si="102">SUM(AL141:AN141)</f>
        <v>1883.1625347957015</v>
      </c>
      <c r="AR141" s="243">
        <v>1.3220000000000001</v>
      </c>
      <c r="AS141" s="242">
        <v>13.166</v>
      </c>
      <c r="AT141" s="242">
        <v>2.9790000000000001</v>
      </c>
      <c r="AU141" s="242">
        <v>4.5629999999999997</v>
      </c>
      <c r="AV141" s="247">
        <v>2.9649999999999999</v>
      </c>
      <c r="AW141" s="242" t="s">
        <v>73</v>
      </c>
      <c r="AX141" s="242" t="s">
        <v>73</v>
      </c>
      <c r="AY141" s="248" t="s">
        <v>73</v>
      </c>
      <c r="AZ141" s="230" t="s">
        <v>73</v>
      </c>
      <c r="BA141" s="230" t="s">
        <v>73</v>
      </c>
      <c r="BB141" s="230" t="s">
        <v>73</v>
      </c>
      <c r="BC141" s="230" t="s">
        <v>73</v>
      </c>
      <c r="BD141" s="230" t="s">
        <v>73</v>
      </c>
      <c r="BE141" s="230" t="s">
        <v>73</v>
      </c>
      <c r="BF141" s="230" t="s">
        <v>73</v>
      </c>
      <c r="BG141" s="230" t="s">
        <v>73</v>
      </c>
      <c r="BH141" s="248" t="s">
        <v>73</v>
      </c>
      <c r="BI141" s="230" t="s">
        <v>73</v>
      </c>
      <c r="BJ141" s="249" t="s">
        <v>73</v>
      </c>
      <c r="BK141" s="259" t="s">
        <v>73</v>
      </c>
      <c r="BL141" s="259" t="s">
        <v>73</v>
      </c>
      <c r="BM141" s="260" t="s">
        <v>73</v>
      </c>
      <c r="BN141" s="260" t="s">
        <v>73</v>
      </c>
      <c r="BO141" s="260" t="s">
        <v>73</v>
      </c>
      <c r="BP141" s="260" t="s">
        <v>73</v>
      </c>
      <c r="BQ141" s="259" t="s">
        <v>73</v>
      </c>
      <c r="BR141" s="260" t="s">
        <v>73</v>
      </c>
      <c r="BS141" s="260" t="s">
        <v>73</v>
      </c>
      <c r="BT141" s="260" t="s">
        <v>73</v>
      </c>
      <c r="BU141" s="261" t="s">
        <v>73</v>
      </c>
    </row>
    <row r="142" spans="1:73" ht="14.25" customHeight="1" x14ac:dyDescent="0.45">
      <c r="A142" s="224">
        <f t="shared" ref="A142:C143" si="103">A141</f>
        <v>2023</v>
      </c>
      <c r="B142" s="183">
        <f t="shared" si="103"/>
        <v>5</v>
      </c>
      <c r="C142" s="183">
        <f t="shared" si="103"/>
        <v>20</v>
      </c>
      <c r="D142" s="225">
        <v>0.57430555555555551</v>
      </c>
      <c r="E142" s="226">
        <v>51</v>
      </c>
      <c r="F142" s="227">
        <v>13.33272</v>
      </c>
      <c r="G142" s="228">
        <v>100.80749</v>
      </c>
      <c r="H142" s="229">
        <v>15.8</v>
      </c>
      <c r="I142" s="183">
        <v>3</v>
      </c>
      <c r="J142" s="230" t="s">
        <v>75</v>
      </c>
      <c r="K142" s="231">
        <v>7.5</v>
      </c>
      <c r="L142" s="232">
        <v>5</v>
      </c>
      <c r="M142" s="233">
        <v>117</v>
      </c>
      <c r="N142" s="234" t="s">
        <v>99</v>
      </c>
      <c r="O142" s="234">
        <v>34</v>
      </c>
      <c r="P142" s="233">
        <v>1008</v>
      </c>
      <c r="Q142" s="233" t="s">
        <v>91</v>
      </c>
      <c r="R142" s="233" t="s">
        <v>73</v>
      </c>
      <c r="S142" s="236" t="s">
        <v>94</v>
      </c>
      <c r="T142" s="237">
        <f t="shared" ref="T142:T143" si="104">T141</f>
        <v>5.7</v>
      </c>
      <c r="U142" s="238">
        <v>31.2</v>
      </c>
      <c r="V142" s="335">
        <v>31.523</v>
      </c>
      <c r="W142" s="343">
        <v>8.0399999999999991</v>
      </c>
      <c r="X142" s="485" t="s">
        <v>73</v>
      </c>
      <c r="Y142" s="335">
        <v>29.2</v>
      </c>
      <c r="Z142" s="239">
        <v>30.059000000000001</v>
      </c>
      <c r="AA142" s="238">
        <v>6.7264999999999997</v>
      </c>
      <c r="AB142" s="240">
        <v>4.0190000000000001</v>
      </c>
      <c r="AC142" s="239">
        <f t="shared" si="0"/>
        <v>6.0237526605741802</v>
      </c>
      <c r="AD142" s="241" t="s">
        <v>73</v>
      </c>
      <c r="AE142" s="341" t="s">
        <v>73</v>
      </c>
      <c r="AF142" s="335" t="s">
        <v>73</v>
      </c>
      <c r="AG142" s="485" t="s">
        <v>73</v>
      </c>
      <c r="AH142" s="241">
        <v>2129.9839247920595</v>
      </c>
      <c r="AI142" s="242">
        <v>8.0580281268925109</v>
      </c>
      <c r="AJ142" s="243">
        <v>7.960677568673785</v>
      </c>
      <c r="AK142" s="244">
        <v>482.26007343024901</v>
      </c>
      <c r="AL142" s="244">
        <v>1673.7853257823006</v>
      </c>
      <c r="AM142" s="244">
        <v>185.85895240833318</v>
      </c>
      <c r="AN142" s="244">
        <v>11.98021764347852</v>
      </c>
      <c r="AO142" s="244">
        <v>4.7377910780233492</v>
      </c>
      <c r="AP142" s="244">
        <v>3.1498430864789713</v>
      </c>
      <c r="AQ142" s="245">
        <f t="shared" si="102"/>
        <v>1871.6244958341122</v>
      </c>
      <c r="AR142" s="243">
        <v>0.86799999999999999</v>
      </c>
      <c r="AS142" s="242">
        <v>12.513</v>
      </c>
      <c r="AT142" s="242">
        <v>2.0419999999999998</v>
      </c>
      <c r="AU142" s="242">
        <v>3.786</v>
      </c>
      <c r="AV142" s="247">
        <v>2.681</v>
      </c>
      <c r="AW142" s="242" t="s">
        <v>73</v>
      </c>
      <c r="AX142" s="242" t="s">
        <v>73</v>
      </c>
      <c r="AY142" s="248" t="s">
        <v>73</v>
      </c>
      <c r="AZ142" s="230" t="s">
        <v>73</v>
      </c>
      <c r="BA142" s="230" t="s">
        <v>73</v>
      </c>
      <c r="BB142" s="230" t="s">
        <v>73</v>
      </c>
      <c r="BC142" s="230" t="s">
        <v>73</v>
      </c>
      <c r="BD142" s="230" t="s">
        <v>73</v>
      </c>
      <c r="BE142" s="230" t="s">
        <v>73</v>
      </c>
      <c r="BF142" s="230" t="s">
        <v>73</v>
      </c>
      <c r="BG142" s="230" t="s">
        <v>73</v>
      </c>
      <c r="BH142" s="248" t="s">
        <v>73</v>
      </c>
      <c r="BI142" s="230" t="s">
        <v>73</v>
      </c>
      <c r="BJ142" s="249" t="s">
        <v>73</v>
      </c>
      <c r="BK142" s="259" t="s">
        <v>73</v>
      </c>
      <c r="BL142" s="259" t="s">
        <v>73</v>
      </c>
      <c r="BM142" s="260" t="s">
        <v>73</v>
      </c>
      <c r="BN142" s="260" t="s">
        <v>73</v>
      </c>
      <c r="BO142" s="260" t="s">
        <v>73</v>
      </c>
      <c r="BP142" s="260" t="s">
        <v>73</v>
      </c>
      <c r="BQ142" s="259" t="s">
        <v>73</v>
      </c>
      <c r="BR142" s="260" t="s">
        <v>73</v>
      </c>
      <c r="BS142" s="260" t="s">
        <v>73</v>
      </c>
      <c r="BT142" s="260" t="s">
        <v>73</v>
      </c>
      <c r="BU142" s="261" t="s">
        <v>73</v>
      </c>
    </row>
    <row r="143" spans="1:73" ht="14.25" customHeight="1" x14ac:dyDescent="0.45">
      <c r="A143" s="224">
        <f t="shared" si="103"/>
        <v>2023</v>
      </c>
      <c r="B143" s="183">
        <f t="shared" si="103"/>
        <v>5</v>
      </c>
      <c r="C143" s="183">
        <f t="shared" si="103"/>
        <v>20</v>
      </c>
      <c r="D143" s="225">
        <v>0.57430555555555551</v>
      </c>
      <c r="E143" s="226">
        <v>51</v>
      </c>
      <c r="F143" s="227">
        <v>13.33272</v>
      </c>
      <c r="G143" s="228">
        <v>100.80749</v>
      </c>
      <c r="H143" s="229">
        <v>15.8</v>
      </c>
      <c r="I143" s="183">
        <v>3</v>
      </c>
      <c r="J143" s="230" t="s">
        <v>74</v>
      </c>
      <c r="K143" s="231">
        <v>15</v>
      </c>
      <c r="L143" s="232">
        <v>5</v>
      </c>
      <c r="M143" s="233">
        <v>117</v>
      </c>
      <c r="N143" s="234" t="s">
        <v>99</v>
      </c>
      <c r="O143" s="234">
        <v>34</v>
      </c>
      <c r="P143" s="233">
        <v>1008</v>
      </c>
      <c r="Q143" s="233" t="s">
        <v>91</v>
      </c>
      <c r="R143" s="233" t="s">
        <v>73</v>
      </c>
      <c r="S143" s="236" t="s">
        <v>94</v>
      </c>
      <c r="T143" s="237">
        <f t="shared" si="104"/>
        <v>5.7</v>
      </c>
      <c r="U143" s="238">
        <v>31.4</v>
      </c>
      <c r="V143" s="335">
        <v>31.463999999999999</v>
      </c>
      <c r="W143" s="343">
        <v>7.92</v>
      </c>
      <c r="X143" s="485" t="s">
        <v>73</v>
      </c>
      <c r="Y143" s="335">
        <v>30.7</v>
      </c>
      <c r="Z143" s="239">
        <v>31.536999999999999</v>
      </c>
      <c r="AA143" s="238">
        <v>4.2699999999999996</v>
      </c>
      <c r="AB143" s="240">
        <v>2.3039999999999998</v>
      </c>
      <c r="AC143" s="239">
        <f t="shared" si="0"/>
        <v>4.0707314217484214</v>
      </c>
      <c r="AD143" s="241" t="s">
        <v>73</v>
      </c>
      <c r="AE143" s="341" t="s">
        <v>73</v>
      </c>
      <c r="AF143" s="335" t="s">
        <v>73</v>
      </c>
      <c r="AG143" s="485" t="s">
        <v>73</v>
      </c>
      <c r="AH143" s="241">
        <v>2143.7280094372168</v>
      </c>
      <c r="AI143" s="242">
        <v>7.9678588612299412</v>
      </c>
      <c r="AJ143" s="243">
        <v>7.8723921733264399</v>
      </c>
      <c r="AK143" s="244">
        <v>609.22725324767771</v>
      </c>
      <c r="AL143" s="244">
        <v>1740.9082938807107</v>
      </c>
      <c r="AM143" s="244">
        <v>163.44865736091182</v>
      </c>
      <c r="AN143" s="244">
        <v>15.045091162194536</v>
      </c>
      <c r="AO143" s="244">
        <v>4.107231291733652</v>
      </c>
      <c r="AP143" s="244">
        <v>2.7431110975785495</v>
      </c>
      <c r="AQ143" s="245">
        <f t="shared" si="102"/>
        <v>1919.4020424038169</v>
      </c>
      <c r="AR143" s="243">
        <v>0.66100000000000003</v>
      </c>
      <c r="AS143" s="242">
        <v>11.055</v>
      </c>
      <c r="AT143" s="242">
        <v>0.22900000000000001</v>
      </c>
      <c r="AU143" s="242">
        <v>4.2720000000000002</v>
      </c>
      <c r="AV143" s="247">
        <v>2.2149999999999999</v>
      </c>
      <c r="AW143" s="242" t="s">
        <v>73</v>
      </c>
      <c r="AX143" s="242" t="s">
        <v>73</v>
      </c>
      <c r="AY143" s="248" t="s">
        <v>73</v>
      </c>
      <c r="AZ143" s="230" t="s">
        <v>73</v>
      </c>
      <c r="BA143" s="230" t="s">
        <v>73</v>
      </c>
      <c r="BB143" s="230" t="s">
        <v>73</v>
      </c>
      <c r="BC143" s="230" t="s">
        <v>73</v>
      </c>
      <c r="BD143" s="230" t="s">
        <v>73</v>
      </c>
      <c r="BE143" s="230" t="s">
        <v>73</v>
      </c>
      <c r="BF143" s="230" t="s">
        <v>73</v>
      </c>
      <c r="BG143" s="230" t="s">
        <v>73</v>
      </c>
      <c r="BH143" s="248" t="s">
        <v>73</v>
      </c>
      <c r="BI143" s="230" t="s">
        <v>73</v>
      </c>
      <c r="BJ143" s="249" t="s">
        <v>73</v>
      </c>
      <c r="BK143" s="256" t="s">
        <v>73</v>
      </c>
      <c r="BL143" s="256" t="s">
        <v>73</v>
      </c>
      <c r="BM143" s="257" t="s">
        <v>73</v>
      </c>
      <c r="BN143" s="257" t="s">
        <v>73</v>
      </c>
      <c r="BO143" s="257" t="s">
        <v>73</v>
      </c>
      <c r="BP143" s="257" t="s">
        <v>73</v>
      </c>
      <c r="BQ143" s="256" t="s">
        <v>73</v>
      </c>
      <c r="BR143" s="257" t="s">
        <v>73</v>
      </c>
      <c r="BS143" s="257" t="s">
        <v>73</v>
      </c>
      <c r="BT143" s="257" t="s">
        <v>73</v>
      </c>
      <c r="BU143" s="258" t="s">
        <v>73</v>
      </c>
    </row>
    <row r="144" spans="1:73" ht="14.25" customHeight="1" x14ac:dyDescent="0.45">
      <c r="A144" s="224">
        <v>2023</v>
      </c>
      <c r="B144" s="183">
        <v>5</v>
      </c>
      <c r="C144" s="183">
        <v>20</v>
      </c>
      <c r="D144" s="225">
        <v>0.60347222222222219</v>
      </c>
      <c r="E144" s="226">
        <v>52</v>
      </c>
      <c r="F144" s="227">
        <v>13.367620000000001</v>
      </c>
      <c r="G144" s="228">
        <v>100.80199</v>
      </c>
      <c r="H144" s="229">
        <v>14</v>
      </c>
      <c r="I144" s="183">
        <v>3</v>
      </c>
      <c r="J144" s="230" t="s">
        <v>72</v>
      </c>
      <c r="K144" s="231">
        <v>1</v>
      </c>
      <c r="L144" s="232">
        <v>5</v>
      </c>
      <c r="M144" s="233">
        <v>280</v>
      </c>
      <c r="N144" s="234" t="s">
        <v>93</v>
      </c>
      <c r="O144" s="234">
        <v>33</v>
      </c>
      <c r="P144" s="233">
        <v>1008</v>
      </c>
      <c r="Q144" s="233" t="s">
        <v>91</v>
      </c>
      <c r="R144" s="233" t="s">
        <v>73</v>
      </c>
      <c r="S144" s="236" t="s">
        <v>94</v>
      </c>
      <c r="T144" s="237">
        <v>4.7</v>
      </c>
      <c r="U144" s="238">
        <v>31.4</v>
      </c>
      <c r="V144" s="335">
        <v>31.658999999999999</v>
      </c>
      <c r="W144" s="343">
        <v>8.07</v>
      </c>
      <c r="X144" s="485" t="s">
        <v>73</v>
      </c>
      <c r="Y144" s="335">
        <v>28.4</v>
      </c>
      <c r="Z144" s="239">
        <v>29.206</v>
      </c>
      <c r="AA144" s="238">
        <v>6.7549999999999999</v>
      </c>
      <c r="AB144" s="240">
        <v>4.5350000000000001</v>
      </c>
      <c r="AC144" s="239">
        <f t="shared" si="0"/>
        <v>6.6113672140634465</v>
      </c>
      <c r="AD144" s="241" t="s">
        <v>73</v>
      </c>
      <c r="AE144" s="341" t="s">
        <v>73</v>
      </c>
      <c r="AF144" s="335" t="s">
        <v>73</v>
      </c>
      <c r="AG144" s="485" t="s">
        <v>73</v>
      </c>
      <c r="AH144" s="241">
        <v>2105.6894530947857</v>
      </c>
      <c r="AI144" s="242">
        <v>8.0738551169254027</v>
      </c>
      <c r="AJ144" s="243">
        <v>7.9745287905378479</v>
      </c>
      <c r="AK144" s="244">
        <v>463.48025791271795</v>
      </c>
      <c r="AL144" s="244">
        <v>1650.125149884577</v>
      </c>
      <c r="AM144" s="244">
        <v>185.8888872070591</v>
      </c>
      <c r="AN144" s="244">
        <v>11.526573378241572</v>
      </c>
      <c r="AO144" s="244">
        <v>4.7807749041860506</v>
      </c>
      <c r="AP144" s="244">
        <v>3.1700683008893225</v>
      </c>
      <c r="AQ144" s="245">
        <f t="shared" si="102"/>
        <v>1847.5406104698777</v>
      </c>
      <c r="AR144" s="243">
        <v>1.6120000000000001</v>
      </c>
      <c r="AS144" s="242">
        <v>12.260999999999999</v>
      </c>
      <c r="AT144" s="242">
        <v>2.9380000000000002</v>
      </c>
      <c r="AU144" s="242">
        <v>2.9129999999999998</v>
      </c>
      <c r="AV144" s="247">
        <v>3.1179999999999999</v>
      </c>
      <c r="AW144" s="242" t="s">
        <v>73</v>
      </c>
      <c r="AX144" s="242" t="s">
        <v>73</v>
      </c>
      <c r="AY144" s="248" t="s">
        <v>73</v>
      </c>
      <c r="AZ144" s="230" t="s">
        <v>73</v>
      </c>
      <c r="BA144" s="230" t="s">
        <v>73</v>
      </c>
      <c r="BB144" s="230" t="s">
        <v>73</v>
      </c>
      <c r="BC144" s="230" t="s">
        <v>73</v>
      </c>
      <c r="BD144" s="230" t="s">
        <v>73</v>
      </c>
      <c r="BE144" s="230" t="s">
        <v>73</v>
      </c>
      <c r="BF144" s="230" t="s">
        <v>73</v>
      </c>
      <c r="BG144" s="230" t="s">
        <v>73</v>
      </c>
      <c r="BH144" s="248" t="s">
        <v>73</v>
      </c>
      <c r="BI144" s="230" t="s">
        <v>73</v>
      </c>
      <c r="BJ144" s="249" t="s">
        <v>73</v>
      </c>
      <c r="BK144" s="259" t="s">
        <v>73</v>
      </c>
      <c r="BL144" s="259" t="s">
        <v>73</v>
      </c>
      <c r="BM144" s="260" t="s">
        <v>73</v>
      </c>
      <c r="BN144" s="260" t="s">
        <v>73</v>
      </c>
      <c r="BO144" s="260" t="s">
        <v>73</v>
      </c>
      <c r="BP144" s="260" t="s">
        <v>73</v>
      </c>
      <c r="BQ144" s="259" t="s">
        <v>73</v>
      </c>
      <c r="BR144" s="260" t="s">
        <v>73</v>
      </c>
      <c r="BS144" s="260" t="s">
        <v>73</v>
      </c>
      <c r="BT144" s="260" t="s">
        <v>73</v>
      </c>
      <c r="BU144" s="261" t="s">
        <v>73</v>
      </c>
    </row>
    <row r="145" spans="1:73" ht="14.25" customHeight="1" x14ac:dyDescent="0.45">
      <c r="A145" s="224">
        <f t="shared" ref="A145:C146" si="105">A144</f>
        <v>2023</v>
      </c>
      <c r="B145" s="183">
        <f t="shared" si="105"/>
        <v>5</v>
      </c>
      <c r="C145" s="183">
        <f t="shared" si="105"/>
        <v>20</v>
      </c>
      <c r="D145" s="225">
        <v>0.60347222222222219</v>
      </c>
      <c r="E145" s="226">
        <v>52</v>
      </c>
      <c r="F145" s="227">
        <v>13.367620000000001</v>
      </c>
      <c r="G145" s="228">
        <v>100.80199</v>
      </c>
      <c r="H145" s="229">
        <v>14</v>
      </c>
      <c r="I145" s="183">
        <v>3</v>
      </c>
      <c r="J145" s="230" t="s">
        <v>75</v>
      </c>
      <c r="K145" s="231">
        <v>7</v>
      </c>
      <c r="L145" s="232">
        <v>5</v>
      </c>
      <c r="M145" s="233">
        <v>280</v>
      </c>
      <c r="N145" s="234" t="s">
        <v>93</v>
      </c>
      <c r="O145" s="234">
        <v>33</v>
      </c>
      <c r="P145" s="233">
        <v>1008</v>
      </c>
      <c r="Q145" s="233" t="s">
        <v>91</v>
      </c>
      <c r="R145" s="233" t="s">
        <v>73</v>
      </c>
      <c r="S145" s="236" t="s">
        <v>94</v>
      </c>
      <c r="T145" s="237">
        <f t="shared" ref="T145:T146" si="106">T144</f>
        <v>4.7</v>
      </c>
      <c r="U145" s="238">
        <v>31.3</v>
      </c>
      <c r="V145" s="335">
        <v>31.6</v>
      </c>
      <c r="W145" s="343">
        <v>8.0299999999999994</v>
      </c>
      <c r="X145" s="485" t="s">
        <v>73</v>
      </c>
      <c r="Y145" s="335">
        <v>29.1</v>
      </c>
      <c r="Z145" s="239">
        <v>30.04</v>
      </c>
      <c r="AA145" s="238">
        <v>6.3</v>
      </c>
      <c r="AB145" s="240">
        <v>3.9590000000000001</v>
      </c>
      <c r="AC145" s="239">
        <f t="shared" si="0"/>
        <v>5.9554253869126379</v>
      </c>
      <c r="AD145" s="241" t="s">
        <v>73</v>
      </c>
      <c r="AE145" s="341" t="s">
        <v>73</v>
      </c>
      <c r="AF145" s="335" t="s">
        <v>73</v>
      </c>
      <c r="AG145" s="485" t="s">
        <v>73</v>
      </c>
      <c r="AH145" s="241">
        <v>2128.2062694028964</v>
      </c>
      <c r="AI145" s="242">
        <v>8.0840955592557595</v>
      </c>
      <c r="AJ145" s="243">
        <v>7.9852667002192597</v>
      </c>
      <c r="AK145" s="244">
        <v>449.7126097145923</v>
      </c>
      <c r="AL145" s="244">
        <v>1650.7970033676274</v>
      </c>
      <c r="AM145" s="244">
        <v>194.41702944316444</v>
      </c>
      <c r="AN145" s="244">
        <v>11.153420190647759</v>
      </c>
      <c r="AO145" s="244">
        <v>4.958404238084702</v>
      </c>
      <c r="AP145" s="244">
        <v>3.2971449002165287</v>
      </c>
      <c r="AQ145" s="245">
        <f t="shared" si="102"/>
        <v>1856.3674530014396</v>
      </c>
      <c r="AR145" s="243">
        <v>1.3220000000000001</v>
      </c>
      <c r="AS145" s="242">
        <v>12.563000000000001</v>
      </c>
      <c r="AT145" s="242">
        <v>2.8540000000000001</v>
      </c>
      <c r="AU145" s="242">
        <v>2.621</v>
      </c>
      <c r="AV145" s="247">
        <v>3.2570000000000001</v>
      </c>
      <c r="AW145" s="242" t="s">
        <v>73</v>
      </c>
      <c r="AX145" s="242" t="s">
        <v>73</v>
      </c>
      <c r="AY145" s="248" t="s">
        <v>73</v>
      </c>
      <c r="AZ145" s="230" t="s">
        <v>73</v>
      </c>
      <c r="BA145" s="230" t="s">
        <v>73</v>
      </c>
      <c r="BB145" s="230" t="s">
        <v>73</v>
      </c>
      <c r="BC145" s="230" t="s">
        <v>73</v>
      </c>
      <c r="BD145" s="230" t="s">
        <v>73</v>
      </c>
      <c r="BE145" s="230" t="s">
        <v>73</v>
      </c>
      <c r="BF145" s="230" t="s">
        <v>73</v>
      </c>
      <c r="BG145" s="230" t="s">
        <v>73</v>
      </c>
      <c r="BH145" s="248" t="s">
        <v>73</v>
      </c>
      <c r="BI145" s="230" t="s">
        <v>73</v>
      </c>
      <c r="BJ145" s="249" t="s">
        <v>73</v>
      </c>
      <c r="BK145" s="259" t="s">
        <v>73</v>
      </c>
      <c r="BL145" s="259" t="s">
        <v>73</v>
      </c>
      <c r="BM145" s="260" t="s">
        <v>73</v>
      </c>
      <c r="BN145" s="260" t="s">
        <v>73</v>
      </c>
      <c r="BO145" s="260" t="s">
        <v>73</v>
      </c>
      <c r="BP145" s="260" t="s">
        <v>73</v>
      </c>
      <c r="BQ145" s="259" t="s">
        <v>73</v>
      </c>
      <c r="BR145" s="260" t="s">
        <v>73</v>
      </c>
      <c r="BS145" s="260" t="s">
        <v>73</v>
      </c>
      <c r="BT145" s="260" t="s">
        <v>73</v>
      </c>
      <c r="BU145" s="261" t="s">
        <v>73</v>
      </c>
    </row>
    <row r="146" spans="1:73" ht="14.25" customHeight="1" x14ac:dyDescent="0.45">
      <c r="A146" s="224">
        <f t="shared" si="105"/>
        <v>2023</v>
      </c>
      <c r="B146" s="183">
        <f t="shared" si="105"/>
        <v>5</v>
      </c>
      <c r="C146" s="183">
        <f t="shared" si="105"/>
        <v>20</v>
      </c>
      <c r="D146" s="225">
        <v>0.60347222222222219</v>
      </c>
      <c r="E146" s="226">
        <v>52</v>
      </c>
      <c r="F146" s="227">
        <v>13.367620000000001</v>
      </c>
      <c r="G146" s="228">
        <v>100.80199</v>
      </c>
      <c r="H146" s="229">
        <v>14</v>
      </c>
      <c r="I146" s="183">
        <v>3</v>
      </c>
      <c r="J146" s="230" t="s">
        <v>74</v>
      </c>
      <c r="K146" s="231">
        <v>13</v>
      </c>
      <c r="L146" s="232">
        <v>5</v>
      </c>
      <c r="M146" s="233">
        <v>280</v>
      </c>
      <c r="N146" s="234" t="s">
        <v>93</v>
      </c>
      <c r="O146" s="234">
        <v>33</v>
      </c>
      <c r="P146" s="233">
        <v>1008</v>
      </c>
      <c r="Q146" s="233" t="s">
        <v>91</v>
      </c>
      <c r="R146" s="233" t="s">
        <v>73</v>
      </c>
      <c r="S146" s="236" t="s">
        <v>94</v>
      </c>
      <c r="T146" s="237">
        <f t="shared" si="106"/>
        <v>4.7</v>
      </c>
      <c r="U146" s="238">
        <v>31.1</v>
      </c>
      <c r="V146" s="335">
        <v>31.44</v>
      </c>
      <c r="W146" s="343">
        <v>7.92</v>
      </c>
      <c r="X146" s="485" t="s">
        <v>73</v>
      </c>
      <c r="Y146" s="335">
        <v>30.4</v>
      </c>
      <c r="Z146" s="239">
        <v>31.242999999999999</v>
      </c>
      <c r="AA146" s="238">
        <v>3.85</v>
      </c>
      <c r="AB146" s="240">
        <v>1.875</v>
      </c>
      <c r="AC146" s="239">
        <f t="shared" si="0"/>
        <v>3.582191415068392</v>
      </c>
      <c r="AD146" s="241" t="s">
        <v>73</v>
      </c>
      <c r="AE146" s="341" t="s">
        <v>73</v>
      </c>
      <c r="AF146" s="335" t="s">
        <v>73</v>
      </c>
      <c r="AG146" s="485" t="s">
        <v>73</v>
      </c>
      <c r="AH146" s="241">
        <v>2164.6020267751601</v>
      </c>
      <c r="AI146" s="242">
        <v>7.9563182953001741</v>
      </c>
      <c r="AJ146" s="243">
        <v>7.8614580562122542</v>
      </c>
      <c r="AK146" s="244">
        <v>636.11750058129985</v>
      </c>
      <c r="AL146" s="244">
        <v>1769.8525843612038</v>
      </c>
      <c r="AM146" s="244">
        <v>160.69961631331267</v>
      </c>
      <c r="AN146" s="244">
        <v>15.740267672138993</v>
      </c>
      <c r="AO146" s="244">
        <v>4.0495189979066053</v>
      </c>
      <c r="AP146" s="244">
        <v>2.70191905250616</v>
      </c>
      <c r="AQ146" s="245">
        <f t="shared" si="102"/>
        <v>1946.2924683466554</v>
      </c>
      <c r="AR146" s="243">
        <v>0.99199999999999999</v>
      </c>
      <c r="AS146" s="242">
        <v>14.622999999999999</v>
      </c>
      <c r="AT146" s="242">
        <v>0.77100000000000002</v>
      </c>
      <c r="AU146" s="242">
        <v>6.6989999999999998</v>
      </c>
      <c r="AV146" s="247">
        <v>2.1739999999999999</v>
      </c>
      <c r="AW146" s="242" t="s">
        <v>73</v>
      </c>
      <c r="AX146" s="242" t="s">
        <v>73</v>
      </c>
      <c r="AY146" s="248" t="s">
        <v>73</v>
      </c>
      <c r="AZ146" s="230" t="s">
        <v>73</v>
      </c>
      <c r="BA146" s="230" t="s">
        <v>73</v>
      </c>
      <c r="BB146" s="230" t="s">
        <v>73</v>
      </c>
      <c r="BC146" s="230" t="s">
        <v>73</v>
      </c>
      <c r="BD146" s="230" t="s">
        <v>73</v>
      </c>
      <c r="BE146" s="230" t="s">
        <v>73</v>
      </c>
      <c r="BF146" s="230" t="s">
        <v>73</v>
      </c>
      <c r="BG146" s="230" t="s">
        <v>73</v>
      </c>
      <c r="BH146" s="248" t="s">
        <v>73</v>
      </c>
      <c r="BI146" s="230" t="s">
        <v>73</v>
      </c>
      <c r="BJ146" s="249" t="s">
        <v>73</v>
      </c>
      <c r="BK146" s="259" t="s">
        <v>73</v>
      </c>
      <c r="BL146" s="259" t="s">
        <v>73</v>
      </c>
      <c r="BM146" s="260" t="s">
        <v>73</v>
      </c>
      <c r="BN146" s="260" t="s">
        <v>73</v>
      </c>
      <c r="BO146" s="260" t="s">
        <v>73</v>
      </c>
      <c r="BP146" s="260" t="s">
        <v>73</v>
      </c>
      <c r="BQ146" s="259" t="s">
        <v>73</v>
      </c>
      <c r="BR146" s="260" t="s">
        <v>73</v>
      </c>
      <c r="BS146" s="260" t="s">
        <v>73</v>
      </c>
      <c r="BT146" s="260" t="s">
        <v>73</v>
      </c>
      <c r="BU146" s="261" t="s">
        <v>73</v>
      </c>
    </row>
    <row r="147" spans="1:73" ht="14.25" customHeight="1" x14ac:dyDescent="0.45">
      <c r="A147" s="224">
        <v>2023</v>
      </c>
      <c r="B147" s="183">
        <v>5</v>
      </c>
      <c r="C147" s="183">
        <v>20</v>
      </c>
      <c r="D147" s="225">
        <v>0.63472222222222219</v>
      </c>
      <c r="E147" s="226">
        <v>53</v>
      </c>
      <c r="F147" s="227">
        <v>13.366149999999999</v>
      </c>
      <c r="G147" s="228">
        <v>100.86411</v>
      </c>
      <c r="H147" s="229">
        <v>9.3000000000000007</v>
      </c>
      <c r="I147" s="183">
        <v>3</v>
      </c>
      <c r="J147" s="230" t="s">
        <v>72</v>
      </c>
      <c r="K147" s="231">
        <v>1</v>
      </c>
      <c r="L147" s="232">
        <v>5</v>
      </c>
      <c r="M147" s="233">
        <v>90</v>
      </c>
      <c r="N147" s="234" t="s">
        <v>95</v>
      </c>
      <c r="O147" s="234">
        <v>35</v>
      </c>
      <c r="P147" s="233">
        <v>1008</v>
      </c>
      <c r="Q147" s="233" t="s">
        <v>91</v>
      </c>
      <c r="R147" s="233" t="s">
        <v>73</v>
      </c>
      <c r="S147" s="236" t="s">
        <v>98</v>
      </c>
      <c r="T147" s="237">
        <v>1.3</v>
      </c>
      <c r="U147" s="238">
        <v>31.6</v>
      </c>
      <c r="V147" s="335">
        <v>32.03</v>
      </c>
      <c r="W147" s="343">
        <v>8.14</v>
      </c>
      <c r="X147" s="485" t="s">
        <v>73</v>
      </c>
      <c r="Y147" s="335">
        <v>27.1</v>
      </c>
      <c r="Z147" s="239">
        <v>27.768999999999998</v>
      </c>
      <c r="AA147" s="238">
        <v>6.5049999999999999</v>
      </c>
      <c r="AB147" s="240">
        <v>4.3150000000000004</v>
      </c>
      <c r="AC147" s="239">
        <f t="shared" si="0"/>
        <v>6.360833877304457</v>
      </c>
      <c r="AD147" s="241" t="s">
        <v>73</v>
      </c>
      <c r="AE147" s="341" t="s">
        <v>73</v>
      </c>
      <c r="AF147" s="335" t="s">
        <v>73</v>
      </c>
      <c r="AG147" s="485" t="s">
        <v>73</v>
      </c>
      <c r="AH147" s="241">
        <v>2072.3544573308682</v>
      </c>
      <c r="AI147" s="242">
        <v>8.1487608520165882</v>
      </c>
      <c r="AJ147" s="243">
        <v>8.042922833650378</v>
      </c>
      <c r="AK147" s="244">
        <v>382.70299466209269</v>
      </c>
      <c r="AL147" s="244">
        <v>1576.609595528736</v>
      </c>
      <c r="AM147" s="244">
        <v>202.85472987164275</v>
      </c>
      <c r="AN147" s="244">
        <v>9.5052919366095825</v>
      </c>
      <c r="AO147" s="244">
        <v>5.2916259813574689</v>
      </c>
      <c r="AP147" s="244">
        <v>3.493523825537427</v>
      </c>
      <c r="AQ147" s="245">
        <f t="shared" si="102"/>
        <v>1788.9696173369884</v>
      </c>
      <c r="AR147" s="243">
        <v>1.446</v>
      </c>
      <c r="AS147" s="242">
        <v>6.03</v>
      </c>
      <c r="AT147" s="242">
        <v>0.95799999999999996</v>
      </c>
      <c r="AU147" s="242">
        <v>3.2040000000000002</v>
      </c>
      <c r="AV147" s="247">
        <v>2.875</v>
      </c>
      <c r="AW147" s="242" t="s">
        <v>73</v>
      </c>
      <c r="AX147" s="242" t="s">
        <v>73</v>
      </c>
      <c r="AY147" s="248" t="s">
        <v>73</v>
      </c>
      <c r="AZ147" s="230" t="s">
        <v>73</v>
      </c>
      <c r="BA147" s="230" t="s">
        <v>73</v>
      </c>
      <c r="BB147" s="230" t="s">
        <v>73</v>
      </c>
      <c r="BC147" s="230" t="s">
        <v>73</v>
      </c>
      <c r="BD147" s="230" t="s">
        <v>73</v>
      </c>
      <c r="BE147" s="230" t="s">
        <v>73</v>
      </c>
      <c r="BF147" s="230" t="s">
        <v>73</v>
      </c>
      <c r="BG147" s="230" t="s">
        <v>73</v>
      </c>
      <c r="BH147" s="248" t="s">
        <v>73</v>
      </c>
      <c r="BI147" s="230" t="s">
        <v>73</v>
      </c>
      <c r="BJ147" s="249" t="s">
        <v>73</v>
      </c>
      <c r="BK147" s="259" t="s">
        <v>73</v>
      </c>
      <c r="BL147" s="259" t="s">
        <v>73</v>
      </c>
      <c r="BM147" s="260" t="s">
        <v>73</v>
      </c>
      <c r="BN147" s="260" t="s">
        <v>73</v>
      </c>
      <c r="BO147" s="260" t="s">
        <v>73</v>
      </c>
      <c r="BP147" s="260" t="s">
        <v>73</v>
      </c>
      <c r="BQ147" s="259" t="s">
        <v>73</v>
      </c>
      <c r="BR147" s="260" t="s">
        <v>73</v>
      </c>
      <c r="BS147" s="260" t="s">
        <v>73</v>
      </c>
      <c r="BT147" s="260" t="s">
        <v>73</v>
      </c>
      <c r="BU147" s="261" t="s">
        <v>73</v>
      </c>
    </row>
    <row r="148" spans="1:73" ht="14.25" customHeight="1" x14ac:dyDescent="0.45">
      <c r="A148" s="224">
        <f t="shared" ref="A148:C149" si="107">A147</f>
        <v>2023</v>
      </c>
      <c r="B148" s="183">
        <f t="shared" si="107"/>
        <v>5</v>
      </c>
      <c r="C148" s="183">
        <f t="shared" si="107"/>
        <v>20</v>
      </c>
      <c r="D148" s="225">
        <v>0.63472222222222219</v>
      </c>
      <c r="E148" s="226">
        <v>53</v>
      </c>
      <c r="F148" s="227">
        <v>13.366149999999999</v>
      </c>
      <c r="G148" s="228">
        <v>100.86411</v>
      </c>
      <c r="H148" s="229">
        <v>9.3000000000000007</v>
      </c>
      <c r="I148" s="183">
        <v>3</v>
      </c>
      <c r="J148" s="230" t="s">
        <v>75</v>
      </c>
      <c r="K148" s="231">
        <v>4.5</v>
      </c>
      <c r="L148" s="232">
        <v>5</v>
      </c>
      <c r="M148" s="233">
        <v>90</v>
      </c>
      <c r="N148" s="234" t="s">
        <v>95</v>
      </c>
      <c r="O148" s="234">
        <v>35</v>
      </c>
      <c r="P148" s="233">
        <v>1008</v>
      </c>
      <c r="Q148" s="233" t="s">
        <v>91</v>
      </c>
      <c r="R148" s="233" t="s">
        <v>73</v>
      </c>
      <c r="S148" s="236" t="s">
        <v>98</v>
      </c>
      <c r="T148" s="237">
        <f t="shared" ref="T148:T149" si="108">T147</f>
        <v>1.3</v>
      </c>
      <c r="U148" s="238">
        <v>31</v>
      </c>
      <c r="V148" s="335">
        <v>31.114999999999998</v>
      </c>
      <c r="W148" s="343">
        <v>8.07</v>
      </c>
      <c r="X148" s="485" t="s">
        <v>73</v>
      </c>
      <c r="Y148" s="335">
        <v>28.1</v>
      </c>
      <c r="Z148" s="239">
        <v>29.446000000000002</v>
      </c>
      <c r="AA148" s="238">
        <v>5.1749999999999998</v>
      </c>
      <c r="AB148" s="240">
        <v>3.7040000000000002</v>
      </c>
      <c r="AC148" s="239">
        <f t="shared" si="0"/>
        <v>5.6650344738510814</v>
      </c>
      <c r="AD148" s="241" t="s">
        <v>73</v>
      </c>
      <c r="AE148" s="341" t="s">
        <v>73</v>
      </c>
      <c r="AF148" s="335" t="s">
        <v>73</v>
      </c>
      <c r="AG148" s="485" t="s">
        <v>73</v>
      </c>
      <c r="AH148" s="241">
        <v>2102.660539712057</v>
      </c>
      <c r="AI148" s="242">
        <v>8.0642359346375176</v>
      </c>
      <c r="AJ148" s="243">
        <v>7.97296005031642</v>
      </c>
      <c r="AK148" s="244">
        <v>463.78037004545979</v>
      </c>
      <c r="AL148" s="244">
        <v>1653.1136591945708</v>
      </c>
      <c r="AM148" s="244">
        <v>183.16198599411396</v>
      </c>
      <c r="AN148" s="244">
        <v>11.6627564358757</v>
      </c>
      <c r="AO148" s="244">
        <v>4.6895892274869393</v>
      </c>
      <c r="AP148" s="244">
        <v>3.1067461709380115</v>
      </c>
      <c r="AQ148" s="245">
        <f t="shared" si="102"/>
        <v>1847.9384016245606</v>
      </c>
      <c r="AR148" s="243">
        <v>1.3220000000000001</v>
      </c>
      <c r="AS148" s="242">
        <v>8.9949999999999992</v>
      </c>
      <c r="AT148" s="242">
        <v>0.93799999999999994</v>
      </c>
      <c r="AU148" s="242">
        <v>2.33</v>
      </c>
      <c r="AV148" s="247">
        <v>2.2850000000000001</v>
      </c>
      <c r="AW148" s="242" t="s">
        <v>73</v>
      </c>
      <c r="AX148" s="242" t="s">
        <v>73</v>
      </c>
      <c r="AY148" s="248" t="s">
        <v>73</v>
      </c>
      <c r="AZ148" s="230" t="s">
        <v>73</v>
      </c>
      <c r="BA148" s="230" t="s">
        <v>73</v>
      </c>
      <c r="BB148" s="230" t="s">
        <v>73</v>
      </c>
      <c r="BC148" s="230" t="s">
        <v>73</v>
      </c>
      <c r="BD148" s="230" t="s">
        <v>73</v>
      </c>
      <c r="BE148" s="230" t="s">
        <v>73</v>
      </c>
      <c r="BF148" s="230" t="s">
        <v>73</v>
      </c>
      <c r="BG148" s="230" t="s">
        <v>73</v>
      </c>
      <c r="BH148" s="248" t="s">
        <v>73</v>
      </c>
      <c r="BI148" s="230" t="s">
        <v>73</v>
      </c>
      <c r="BJ148" s="249" t="s">
        <v>73</v>
      </c>
      <c r="BK148" s="259" t="s">
        <v>73</v>
      </c>
      <c r="BL148" s="259" t="s">
        <v>73</v>
      </c>
      <c r="BM148" s="260" t="s">
        <v>73</v>
      </c>
      <c r="BN148" s="260" t="s">
        <v>73</v>
      </c>
      <c r="BO148" s="260" t="s">
        <v>73</v>
      </c>
      <c r="BP148" s="260" t="s">
        <v>73</v>
      </c>
      <c r="BQ148" s="259" t="s">
        <v>73</v>
      </c>
      <c r="BR148" s="260" t="s">
        <v>73</v>
      </c>
      <c r="BS148" s="260" t="s">
        <v>73</v>
      </c>
      <c r="BT148" s="260" t="s">
        <v>73</v>
      </c>
      <c r="BU148" s="261" t="s">
        <v>73</v>
      </c>
    </row>
    <row r="149" spans="1:73" ht="14.25" customHeight="1" x14ac:dyDescent="0.45">
      <c r="A149" s="224">
        <f t="shared" si="107"/>
        <v>2023</v>
      </c>
      <c r="B149" s="183">
        <f t="shared" si="107"/>
        <v>5</v>
      </c>
      <c r="C149" s="183">
        <f t="shared" si="107"/>
        <v>20</v>
      </c>
      <c r="D149" s="225">
        <v>0.63472222222222219</v>
      </c>
      <c r="E149" s="226">
        <v>53</v>
      </c>
      <c r="F149" s="227">
        <v>13.366149999999999</v>
      </c>
      <c r="G149" s="228">
        <v>100.86411</v>
      </c>
      <c r="H149" s="229">
        <v>9.3000000000000007</v>
      </c>
      <c r="I149" s="183">
        <v>3</v>
      </c>
      <c r="J149" s="230" t="s">
        <v>74</v>
      </c>
      <c r="K149" s="231">
        <v>8</v>
      </c>
      <c r="L149" s="232">
        <v>5</v>
      </c>
      <c r="M149" s="233">
        <v>90</v>
      </c>
      <c r="N149" s="234" t="s">
        <v>95</v>
      </c>
      <c r="O149" s="234">
        <v>35</v>
      </c>
      <c r="P149" s="233">
        <v>1008</v>
      </c>
      <c r="Q149" s="233" t="s">
        <v>91</v>
      </c>
      <c r="R149" s="233" t="s">
        <v>73</v>
      </c>
      <c r="S149" s="236" t="s">
        <v>98</v>
      </c>
      <c r="T149" s="237">
        <f t="shared" si="108"/>
        <v>1.3</v>
      </c>
      <c r="U149" s="238">
        <v>30.9</v>
      </c>
      <c r="V149" s="335">
        <v>31.19</v>
      </c>
      <c r="W149" s="343">
        <v>8.0299999999999994</v>
      </c>
      <c r="X149" s="485" t="s">
        <v>73</v>
      </c>
      <c r="Y149" s="335">
        <v>28.8</v>
      </c>
      <c r="Z149" s="239">
        <v>29.745999999999999</v>
      </c>
      <c r="AA149" s="238">
        <v>4.835</v>
      </c>
      <c r="AB149" s="240">
        <v>3.2469999999999999</v>
      </c>
      <c r="AC149" s="239">
        <f t="shared" si="0"/>
        <v>5.1446084061289987</v>
      </c>
      <c r="AD149" s="241" t="s">
        <v>73</v>
      </c>
      <c r="AE149" s="341" t="s">
        <v>73</v>
      </c>
      <c r="AF149" s="335" t="s">
        <v>73</v>
      </c>
      <c r="AG149" s="485" t="s">
        <v>73</v>
      </c>
      <c r="AH149" s="241">
        <v>2102.3692299441645</v>
      </c>
      <c r="AI149" s="242">
        <v>8.0272555881493037</v>
      </c>
      <c r="AJ149" s="243">
        <v>7.9352497887376838</v>
      </c>
      <c r="AK149" s="244">
        <v>512.88660319761914</v>
      </c>
      <c r="AL149" s="244">
        <v>1678.9257378055045</v>
      </c>
      <c r="AM149" s="244">
        <v>172.37207348027061</v>
      </c>
      <c r="AN149" s="244">
        <v>12.856779007990168</v>
      </c>
      <c r="AO149" s="244">
        <v>4.4008794932934583</v>
      </c>
      <c r="AP149" s="244">
        <v>2.9194269312400554</v>
      </c>
      <c r="AQ149" s="245">
        <f t="shared" si="102"/>
        <v>1864.1545902937651</v>
      </c>
      <c r="AR149" s="243">
        <v>1.2809999999999999</v>
      </c>
      <c r="AS149" s="242">
        <v>11.657999999999999</v>
      </c>
      <c r="AT149" s="242">
        <v>1.3129999999999999</v>
      </c>
      <c r="AU149" s="242">
        <v>3.5920000000000001</v>
      </c>
      <c r="AV149" s="247">
        <v>2.16</v>
      </c>
      <c r="AW149" s="242" t="s">
        <v>73</v>
      </c>
      <c r="AX149" s="242" t="s">
        <v>73</v>
      </c>
      <c r="AY149" s="248" t="s">
        <v>73</v>
      </c>
      <c r="AZ149" s="230" t="s">
        <v>73</v>
      </c>
      <c r="BA149" s="230" t="s">
        <v>73</v>
      </c>
      <c r="BB149" s="230" t="s">
        <v>73</v>
      </c>
      <c r="BC149" s="230" t="s">
        <v>73</v>
      </c>
      <c r="BD149" s="230" t="s">
        <v>73</v>
      </c>
      <c r="BE149" s="230" t="s">
        <v>73</v>
      </c>
      <c r="BF149" s="230" t="s">
        <v>73</v>
      </c>
      <c r="BG149" s="230" t="s">
        <v>73</v>
      </c>
      <c r="BH149" s="248" t="s">
        <v>73</v>
      </c>
      <c r="BI149" s="230" t="s">
        <v>73</v>
      </c>
      <c r="BJ149" s="249" t="s">
        <v>73</v>
      </c>
      <c r="BK149" s="259" t="s">
        <v>73</v>
      </c>
      <c r="BL149" s="259" t="s">
        <v>73</v>
      </c>
      <c r="BM149" s="260" t="s">
        <v>73</v>
      </c>
      <c r="BN149" s="260" t="s">
        <v>73</v>
      </c>
      <c r="BO149" s="260" t="s">
        <v>73</v>
      </c>
      <c r="BP149" s="260" t="s">
        <v>73</v>
      </c>
      <c r="BQ149" s="259" t="s">
        <v>73</v>
      </c>
      <c r="BR149" s="260" t="s">
        <v>73</v>
      </c>
      <c r="BS149" s="260" t="s">
        <v>73</v>
      </c>
      <c r="BT149" s="260" t="s">
        <v>73</v>
      </c>
      <c r="BU149" s="261" t="s">
        <v>73</v>
      </c>
    </row>
    <row r="150" spans="1:73" ht="14.25" customHeight="1" x14ac:dyDescent="0.45">
      <c r="A150" s="224">
        <v>2023</v>
      </c>
      <c r="B150" s="183">
        <v>5</v>
      </c>
      <c r="C150" s="183">
        <v>20</v>
      </c>
      <c r="D150" s="225">
        <v>0.6645833333333333</v>
      </c>
      <c r="E150" s="226">
        <v>54</v>
      </c>
      <c r="F150" s="227">
        <v>13.39007</v>
      </c>
      <c r="G150" s="228">
        <v>100.88356</v>
      </c>
      <c r="H150" s="229">
        <v>5.6</v>
      </c>
      <c r="I150" s="183">
        <v>3</v>
      </c>
      <c r="J150" s="230" t="s">
        <v>72</v>
      </c>
      <c r="K150" s="231">
        <v>1</v>
      </c>
      <c r="L150" s="232">
        <v>5</v>
      </c>
      <c r="M150" s="233">
        <v>120</v>
      </c>
      <c r="N150" s="234" t="s">
        <v>93</v>
      </c>
      <c r="O150" s="234">
        <v>35</v>
      </c>
      <c r="P150" s="233">
        <v>1008</v>
      </c>
      <c r="Q150" s="233" t="s">
        <v>91</v>
      </c>
      <c r="R150" s="233" t="s">
        <v>73</v>
      </c>
      <c r="S150" s="236" t="s">
        <v>98</v>
      </c>
      <c r="T150" s="237">
        <v>1.3</v>
      </c>
      <c r="U150" s="238">
        <v>31.8</v>
      </c>
      <c r="V150" s="335" t="s">
        <v>73</v>
      </c>
      <c r="W150" s="343">
        <v>8.17</v>
      </c>
      <c r="X150" s="485" t="s">
        <v>73</v>
      </c>
      <c r="Y150" s="335">
        <v>27</v>
      </c>
      <c r="Z150" s="239" t="s">
        <v>73</v>
      </c>
      <c r="AA150" s="238" t="s">
        <v>73</v>
      </c>
      <c r="AB150" s="240">
        <v>4.4749999999999996</v>
      </c>
      <c r="AC150" s="239">
        <f t="shared" si="0"/>
        <v>6.5430399404019033</v>
      </c>
      <c r="AD150" s="241" t="s">
        <v>73</v>
      </c>
      <c r="AE150" s="341" t="s">
        <v>73</v>
      </c>
      <c r="AF150" s="335" t="s">
        <v>73</v>
      </c>
      <c r="AG150" s="485" t="s">
        <v>73</v>
      </c>
      <c r="AH150" s="241" t="s">
        <v>73</v>
      </c>
      <c r="AI150" s="242" t="s">
        <v>73</v>
      </c>
      <c r="AJ150" s="243" t="s">
        <v>73</v>
      </c>
      <c r="AK150" s="244" t="s">
        <v>73</v>
      </c>
      <c r="AL150" s="244" t="s">
        <v>73</v>
      </c>
      <c r="AM150" s="244" t="s">
        <v>73</v>
      </c>
      <c r="AN150" s="244" t="s">
        <v>73</v>
      </c>
      <c r="AO150" s="244" t="s">
        <v>73</v>
      </c>
      <c r="AP150" s="244" t="s">
        <v>73</v>
      </c>
      <c r="AQ150" s="245" t="s">
        <v>73</v>
      </c>
      <c r="AR150" s="243" t="s">
        <v>73</v>
      </c>
      <c r="AS150" s="242" t="s">
        <v>73</v>
      </c>
      <c r="AT150" s="242" t="s">
        <v>73</v>
      </c>
      <c r="AU150" s="242" t="s">
        <v>73</v>
      </c>
      <c r="AV150" s="247" t="s">
        <v>73</v>
      </c>
      <c r="AW150" s="242" t="s">
        <v>73</v>
      </c>
      <c r="AX150" s="242" t="s">
        <v>73</v>
      </c>
      <c r="AY150" s="248" t="s">
        <v>73</v>
      </c>
      <c r="AZ150" s="230" t="s">
        <v>73</v>
      </c>
      <c r="BA150" s="230" t="s">
        <v>73</v>
      </c>
      <c r="BB150" s="230" t="s">
        <v>73</v>
      </c>
      <c r="BC150" s="230" t="s">
        <v>73</v>
      </c>
      <c r="BD150" s="230" t="s">
        <v>73</v>
      </c>
      <c r="BE150" s="230" t="s">
        <v>73</v>
      </c>
      <c r="BF150" s="230" t="s">
        <v>73</v>
      </c>
      <c r="BG150" s="230" t="s">
        <v>73</v>
      </c>
      <c r="BH150" s="248" t="s">
        <v>73</v>
      </c>
      <c r="BI150" s="230" t="s">
        <v>73</v>
      </c>
      <c r="BJ150" s="249" t="s">
        <v>73</v>
      </c>
      <c r="BK150" s="259" t="s">
        <v>73</v>
      </c>
      <c r="BL150" s="259" t="s">
        <v>73</v>
      </c>
      <c r="BM150" s="260" t="s">
        <v>73</v>
      </c>
      <c r="BN150" s="260" t="s">
        <v>73</v>
      </c>
      <c r="BO150" s="260" t="s">
        <v>73</v>
      </c>
      <c r="BP150" s="260" t="s">
        <v>73</v>
      </c>
      <c r="BQ150" s="259" t="s">
        <v>73</v>
      </c>
      <c r="BR150" s="260" t="s">
        <v>73</v>
      </c>
      <c r="BS150" s="260" t="s">
        <v>73</v>
      </c>
      <c r="BT150" s="260" t="s">
        <v>73</v>
      </c>
      <c r="BU150" s="261" t="s">
        <v>73</v>
      </c>
    </row>
    <row r="151" spans="1:73" ht="14.25" customHeight="1" x14ac:dyDescent="0.45">
      <c r="A151" s="224">
        <f t="shared" ref="A151:C152" si="109">A150</f>
        <v>2023</v>
      </c>
      <c r="B151" s="183">
        <f t="shared" si="109"/>
        <v>5</v>
      </c>
      <c r="C151" s="183">
        <f t="shared" si="109"/>
        <v>20</v>
      </c>
      <c r="D151" s="225">
        <v>0.6645833333333333</v>
      </c>
      <c r="E151" s="226">
        <v>54</v>
      </c>
      <c r="F151" s="227">
        <v>13.39007</v>
      </c>
      <c r="G151" s="228">
        <v>100.88356</v>
      </c>
      <c r="H151" s="229">
        <v>5.6</v>
      </c>
      <c r="I151" s="183">
        <v>3</v>
      </c>
      <c r="J151" s="230" t="s">
        <v>75</v>
      </c>
      <c r="K151" s="231">
        <v>2.5</v>
      </c>
      <c r="L151" s="232">
        <v>5</v>
      </c>
      <c r="M151" s="233">
        <v>120</v>
      </c>
      <c r="N151" s="234" t="s">
        <v>93</v>
      </c>
      <c r="O151" s="234">
        <v>35</v>
      </c>
      <c r="P151" s="233">
        <v>1008</v>
      </c>
      <c r="Q151" s="233" t="s">
        <v>91</v>
      </c>
      <c r="R151" s="233" t="s">
        <v>73</v>
      </c>
      <c r="S151" s="236" t="s">
        <v>98</v>
      </c>
      <c r="T151" s="237">
        <f t="shared" ref="T151:T152" si="110">T150</f>
        <v>1.3</v>
      </c>
      <c r="U151" s="238">
        <v>31.4</v>
      </c>
      <c r="V151" s="335" t="s">
        <v>73</v>
      </c>
      <c r="W151" s="343">
        <v>8.11</v>
      </c>
      <c r="X151" s="485" t="s">
        <v>73</v>
      </c>
      <c r="Y151" s="335">
        <v>27.4</v>
      </c>
      <c r="Z151" s="239" t="s">
        <v>73</v>
      </c>
      <c r="AA151" s="238" t="s">
        <v>73</v>
      </c>
      <c r="AB151" s="240">
        <v>3.6469999999999998</v>
      </c>
      <c r="AC151" s="239">
        <f t="shared" si="0"/>
        <v>5.6001235638726161</v>
      </c>
      <c r="AD151" s="241" t="s">
        <v>73</v>
      </c>
      <c r="AE151" s="341" t="s">
        <v>73</v>
      </c>
      <c r="AF151" s="335" t="s">
        <v>73</v>
      </c>
      <c r="AG151" s="485" t="s">
        <v>73</v>
      </c>
      <c r="AH151" s="241" t="s">
        <v>73</v>
      </c>
      <c r="AI151" s="242" t="s">
        <v>73</v>
      </c>
      <c r="AJ151" s="243" t="s">
        <v>73</v>
      </c>
      <c r="AK151" s="244" t="s">
        <v>73</v>
      </c>
      <c r="AL151" s="244" t="s">
        <v>73</v>
      </c>
      <c r="AM151" s="244" t="s">
        <v>73</v>
      </c>
      <c r="AN151" s="244" t="s">
        <v>73</v>
      </c>
      <c r="AO151" s="244" t="s">
        <v>73</v>
      </c>
      <c r="AP151" s="244" t="s">
        <v>73</v>
      </c>
      <c r="AQ151" s="245" t="s">
        <v>73</v>
      </c>
      <c r="AR151" s="243" t="s">
        <v>73</v>
      </c>
      <c r="AS151" s="242" t="s">
        <v>73</v>
      </c>
      <c r="AT151" s="242" t="s">
        <v>73</v>
      </c>
      <c r="AU151" s="242" t="s">
        <v>73</v>
      </c>
      <c r="AV151" s="247" t="s">
        <v>73</v>
      </c>
      <c r="AW151" s="242" t="s">
        <v>73</v>
      </c>
      <c r="AX151" s="242" t="s">
        <v>73</v>
      </c>
      <c r="AY151" s="248" t="s">
        <v>73</v>
      </c>
      <c r="AZ151" s="230" t="s">
        <v>73</v>
      </c>
      <c r="BA151" s="230" t="s">
        <v>73</v>
      </c>
      <c r="BB151" s="230" t="s">
        <v>73</v>
      </c>
      <c r="BC151" s="230" t="s">
        <v>73</v>
      </c>
      <c r="BD151" s="230" t="s">
        <v>73</v>
      </c>
      <c r="BE151" s="230" t="s">
        <v>73</v>
      </c>
      <c r="BF151" s="230" t="s">
        <v>73</v>
      </c>
      <c r="BG151" s="230" t="s">
        <v>73</v>
      </c>
      <c r="BH151" s="248" t="s">
        <v>73</v>
      </c>
      <c r="BI151" s="230" t="s">
        <v>73</v>
      </c>
      <c r="BJ151" s="249" t="s">
        <v>73</v>
      </c>
      <c r="BK151" s="259" t="s">
        <v>73</v>
      </c>
      <c r="BL151" s="259" t="s">
        <v>73</v>
      </c>
      <c r="BM151" s="260" t="s">
        <v>73</v>
      </c>
      <c r="BN151" s="260" t="s">
        <v>73</v>
      </c>
      <c r="BO151" s="260" t="s">
        <v>73</v>
      </c>
      <c r="BP151" s="260" t="s">
        <v>73</v>
      </c>
      <c r="BQ151" s="259" t="s">
        <v>73</v>
      </c>
      <c r="BR151" s="260" t="s">
        <v>73</v>
      </c>
      <c r="BS151" s="260" t="s">
        <v>73</v>
      </c>
      <c r="BT151" s="260" t="s">
        <v>73</v>
      </c>
      <c r="BU151" s="261" t="s">
        <v>73</v>
      </c>
    </row>
    <row r="152" spans="1:73" ht="14.25" customHeight="1" x14ac:dyDescent="0.45">
      <c r="A152" s="224">
        <f t="shared" si="109"/>
        <v>2023</v>
      </c>
      <c r="B152" s="183">
        <f t="shared" si="109"/>
        <v>5</v>
      </c>
      <c r="C152" s="183">
        <f t="shared" si="109"/>
        <v>20</v>
      </c>
      <c r="D152" s="225">
        <v>0.6645833333333333</v>
      </c>
      <c r="E152" s="226">
        <v>54</v>
      </c>
      <c r="F152" s="227">
        <v>13.39007</v>
      </c>
      <c r="G152" s="228">
        <v>100.88356</v>
      </c>
      <c r="H152" s="229">
        <v>5.6</v>
      </c>
      <c r="I152" s="183">
        <v>3</v>
      </c>
      <c r="J152" s="230" t="s">
        <v>74</v>
      </c>
      <c r="K152" s="231">
        <v>5</v>
      </c>
      <c r="L152" s="232">
        <v>5</v>
      </c>
      <c r="M152" s="233">
        <v>120</v>
      </c>
      <c r="N152" s="234" t="s">
        <v>93</v>
      </c>
      <c r="O152" s="234">
        <v>35</v>
      </c>
      <c r="P152" s="233">
        <v>1008</v>
      </c>
      <c r="Q152" s="233" t="s">
        <v>91</v>
      </c>
      <c r="R152" s="233" t="s">
        <v>73</v>
      </c>
      <c r="S152" s="236" t="s">
        <v>98</v>
      </c>
      <c r="T152" s="237">
        <f t="shared" si="110"/>
        <v>1.3</v>
      </c>
      <c r="U152" s="238">
        <v>30.9</v>
      </c>
      <c r="V152" s="335" t="s">
        <v>73</v>
      </c>
      <c r="W152" s="343">
        <v>8.0399999999999991</v>
      </c>
      <c r="X152" s="485" t="s">
        <v>73</v>
      </c>
      <c r="Y152" s="335">
        <v>28.2</v>
      </c>
      <c r="Z152" s="239" t="s">
        <v>73</v>
      </c>
      <c r="AA152" s="238" t="s">
        <v>73</v>
      </c>
      <c r="AB152" s="240">
        <v>3.2709999999999999</v>
      </c>
      <c r="AC152" s="239">
        <f t="shared" si="0"/>
        <v>5.1719393155936153</v>
      </c>
      <c r="AD152" s="241" t="s">
        <v>73</v>
      </c>
      <c r="AE152" s="341" t="s">
        <v>73</v>
      </c>
      <c r="AF152" s="335" t="s">
        <v>73</v>
      </c>
      <c r="AG152" s="485" t="s">
        <v>73</v>
      </c>
      <c r="AH152" s="241" t="s">
        <v>73</v>
      </c>
      <c r="AI152" s="242" t="s">
        <v>73</v>
      </c>
      <c r="AJ152" s="243" t="s">
        <v>73</v>
      </c>
      <c r="AK152" s="244" t="s">
        <v>73</v>
      </c>
      <c r="AL152" s="244" t="s">
        <v>73</v>
      </c>
      <c r="AM152" s="244" t="s">
        <v>73</v>
      </c>
      <c r="AN152" s="244" t="s">
        <v>73</v>
      </c>
      <c r="AO152" s="244" t="s">
        <v>73</v>
      </c>
      <c r="AP152" s="244" t="s">
        <v>73</v>
      </c>
      <c r="AQ152" s="245" t="s">
        <v>73</v>
      </c>
      <c r="AR152" s="243" t="s">
        <v>73</v>
      </c>
      <c r="AS152" s="242" t="s">
        <v>73</v>
      </c>
      <c r="AT152" s="242" t="s">
        <v>73</v>
      </c>
      <c r="AU152" s="242" t="s">
        <v>73</v>
      </c>
      <c r="AV152" s="247" t="s">
        <v>73</v>
      </c>
      <c r="AW152" s="242" t="s">
        <v>73</v>
      </c>
      <c r="AX152" s="242" t="s">
        <v>73</v>
      </c>
      <c r="AY152" s="248" t="s">
        <v>73</v>
      </c>
      <c r="AZ152" s="230" t="s">
        <v>73</v>
      </c>
      <c r="BA152" s="230" t="s">
        <v>73</v>
      </c>
      <c r="BB152" s="230" t="s">
        <v>73</v>
      </c>
      <c r="BC152" s="230" t="s">
        <v>73</v>
      </c>
      <c r="BD152" s="230" t="s">
        <v>73</v>
      </c>
      <c r="BE152" s="230" t="s">
        <v>73</v>
      </c>
      <c r="BF152" s="230" t="s">
        <v>73</v>
      </c>
      <c r="BG152" s="230" t="s">
        <v>73</v>
      </c>
      <c r="BH152" s="248" t="s">
        <v>73</v>
      </c>
      <c r="BI152" s="230" t="s">
        <v>73</v>
      </c>
      <c r="BJ152" s="249" t="s">
        <v>73</v>
      </c>
      <c r="BK152" s="259" t="s">
        <v>73</v>
      </c>
      <c r="BL152" s="259" t="s">
        <v>73</v>
      </c>
      <c r="BM152" s="260" t="s">
        <v>73</v>
      </c>
      <c r="BN152" s="260" t="s">
        <v>73</v>
      </c>
      <c r="BO152" s="260" t="s">
        <v>73</v>
      </c>
      <c r="BP152" s="260" t="s">
        <v>73</v>
      </c>
      <c r="BQ152" s="259" t="s">
        <v>73</v>
      </c>
      <c r="BR152" s="260" t="s">
        <v>73</v>
      </c>
      <c r="BS152" s="260" t="s">
        <v>73</v>
      </c>
      <c r="BT152" s="260" t="s">
        <v>73</v>
      </c>
      <c r="BU152" s="261" t="s">
        <v>73</v>
      </c>
    </row>
    <row r="153" spans="1:73" ht="14.25" customHeight="1" x14ac:dyDescent="0.45">
      <c r="A153" s="224">
        <v>2023</v>
      </c>
      <c r="B153" s="183">
        <v>5</v>
      </c>
      <c r="C153" s="183">
        <v>20</v>
      </c>
      <c r="D153" s="225">
        <v>0.7597222222222223</v>
      </c>
      <c r="E153" s="226">
        <v>55</v>
      </c>
      <c r="F153" s="227">
        <v>13.42863</v>
      </c>
      <c r="G153" s="228">
        <v>100.91083999999999</v>
      </c>
      <c r="H153" s="229">
        <v>4.9000000000000004</v>
      </c>
      <c r="I153" s="183">
        <v>2</v>
      </c>
      <c r="J153" s="230" t="s">
        <v>72</v>
      </c>
      <c r="K153" s="231">
        <v>1</v>
      </c>
      <c r="L153" s="232">
        <v>3</v>
      </c>
      <c r="M153" s="233">
        <v>100</v>
      </c>
      <c r="N153" s="234" t="s">
        <v>93</v>
      </c>
      <c r="O153" s="234">
        <v>34</v>
      </c>
      <c r="P153" s="233">
        <v>1008</v>
      </c>
      <c r="Q153" s="233" t="s">
        <v>91</v>
      </c>
      <c r="R153" s="233" t="s">
        <v>100</v>
      </c>
      <c r="S153" s="236" t="s">
        <v>98</v>
      </c>
      <c r="T153" s="237">
        <v>0.3</v>
      </c>
      <c r="U153" s="238">
        <v>31</v>
      </c>
      <c r="V153" s="335">
        <v>31.387</v>
      </c>
      <c r="W153" s="343">
        <v>8.11</v>
      </c>
      <c r="X153" s="485" t="s">
        <v>73</v>
      </c>
      <c r="Y153" s="335">
        <v>26.8</v>
      </c>
      <c r="Z153" s="239">
        <v>27.277999999999999</v>
      </c>
      <c r="AA153" s="238">
        <v>5.9050000000000002</v>
      </c>
      <c r="AB153" s="240">
        <v>4.0979999999999999</v>
      </c>
      <c r="AC153" s="239">
        <f t="shared" si="0"/>
        <v>6.1137169042285446</v>
      </c>
      <c r="AD153" s="241" t="s">
        <v>73</v>
      </c>
      <c r="AE153" s="341" t="s">
        <v>73</v>
      </c>
      <c r="AF153" s="335" t="s">
        <v>73</v>
      </c>
      <c r="AG153" s="485" t="s">
        <v>73</v>
      </c>
      <c r="AH153" s="241">
        <v>2060.2352871906714</v>
      </c>
      <c r="AI153" s="242">
        <v>8.1158328131838342</v>
      </c>
      <c r="AJ153" s="243">
        <v>8.0200349204744992</v>
      </c>
      <c r="AK153" s="244">
        <v>409.47967380176675</v>
      </c>
      <c r="AL153" s="244">
        <v>1600.4674981895671</v>
      </c>
      <c r="AM153" s="244">
        <v>188.4336173747898</v>
      </c>
      <c r="AN153" s="244">
        <v>10.343434492398771</v>
      </c>
      <c r="AO153" s="244">
        <v>4.9244381787706972</v>
      </c>
      <c r="AP153" s="244">
        <v>3.2374680787381513</v>
      </c>
      <c r="AQ153" s="245">
        <f t="shared" ref="AQ153:AQ157" si="111">SUM(AL153:AN153)</f>
        <v>1799.2445500567555</v>
      </c>
      <c r="AR153" s="243">
        <v>1.694</v>
      </c>
      <c r="AS153" s="242">
        <v>6.8840000000000003</v>
      </c>
      <c r="AT153" s="242">
        <v>1.5209999999999999</v>
      </c>
      <c r="AU153" s="242">
        <v>19.126000000000001</v>
      </c>
      <c r="AV153" s="247">
        <v>10.978999999999999</v>
      </c>
      <c r="AW153" s="242" t="s">
        <v>73</v>
      </c>
      <c r="AX153" s="242" t="s">
        <v>73</v>
      </c>
      <c r="AY153" s="248" t="s">
        <v>73</v>
      </c>
      <c r="AZ153" s="230" t="s">
        <v>73</v>
      </c>
      <c r="BA153" s="230" t="s">
        <v>73</v>
      </c>
      <c r="BB153" s="230" t="s">
        <v>73</v>
      </c>
      <c r="BC153" s="230" t="s">
        <v>73</v>
      </c>
      <c r="BD153" s="230" t="s">
        <v>73</v>
      </c>
      <c r="BE153" s="230" t="s">
        <v>73</v>
      </c>
      <c r="BF153" s="230" t="s">
        <v>73</v>
      </c>
      <c r="BG153" s="230" t="s">
        <v>73</v>
      </c>
      <c r="BH153" s="248" t="s">
        <v>73</v>
      </c>
      <c r="BI153" s="230" t="s">
        <v>73</v>
      </c>
      <c r="BJ153" s="249" t="s">
        <v>73</v>
      </c>
      <c r="BK153" s="259" t="s">
        <v>73</v>
      </c>
      <c r="BL153" s="259" t="s">
        <v>73</v>
      </c>
      <c r="BM153" s="260" t="s">
        <v>73</v>
      </c>
      <c r="BN153" s="260" t="s">
        <v>73</v>
      </c>
      <c r="BO153" s="260" t="s">
        <v>73</v>
      </c>
      <c r="BP153" s="260" t="s">
        <v>73</v>
      </c>
      <c r="BQ153" s="259" t="s">
        <v>73</v>
      </c>
      <c r="BR153" s="260" t="s">
        <v>73</v>
      </c>
      <c r="BS153" s="260" t="s">
        <v>73</v>
      </c>
      <c r="BT153" s="260" t="s">
        <v>73</v>
      </c>
      <c r="BU153" s="261" t="s">
        <v>73</v>
      </c>
    </row>
    <row r="154" spans="1:73" ht="14.25" customHeight="1" x14ac:dyDescent="0.45">
      <c r="A154" s="224">
        <f t="shared" ref="A154:C154" si="112">A153</f>
        <v>2023</v>
      </c>
      <c r="B154" s="183">
        <f t="shared" si="112"/>
        <v>5</v>
      </c>
      <c r="C154" s="183">
        <f t="shared" si="112"/>
        <v>20</v>
      </c>
      <c r="D154" s="225">
        <v>0.7597222222222223</v>
      </c>
      <c r="E154" s="226">
        <v>55</v>
      </c>
      <c r="F154" s="227">
        <v>13.42863</v>
      </c>
      <c r="G154" s="228">
        <v>100.91083999999999</v>
      </c>
      <c r="H154" s="229">
        <v>4.9000000000000004</v>
      </c>
      <c r="I154" s="183">
        <v>2</v>
      </c>
      <c r="J154" s="230" t="s">
        <v>74</v>
      </c>
      <c r="K154" s="231">
        <v>4</v>
      </c>
      <c r="L154" s="232">
        <v>3</v>
      </c>
      <c r="M154" s="233">
        <v>100</v>
      </c>
      <c r="N154" s="234" t="s">
        <v>93</v>
      </c>
      <c r="O154" s="234">
        <v>34</v>
      </c>
      <c r="P154" s="233">
        <v>1008</v>
      </c>
      <c r="Q154" s="233" t="s">
        <v>91</v>
      </c>
      <c r="R154" s="233" t="s">
        <v>100</v>
      </c>
      <c r="S154" s="236" t="s">
        <v>98</v>
      </c>
      <c r="T154" s="237">
        <f t="shared" ref="T154:T157" si="113">T153</f>
        <v>0.3</v>
      </c>
      <c r="U154" s="238">
        <v>30.9</v>
      </c>
      <c r="V154" s="335">
        <v>31.369</v>
      </c>
      <c r="W154" s="343">
        <v>8.1300000000000008</v>
      </c>
      <c r="X154" s="485" t="s">
        <v>73</v>
      </c>
      <c r="Y154" s="335">
        <v>27</v>
      </c>
      <c r="Z154" s="239">
        <v>27.577999999999999</v>
      </c>
      <c r="AA154" s="238">
        <v>5.9749999999999996</v>
      </c>
      <c r="AB154" s="240">
        <v>3.8039999999999998</v>
      </c>
      <c r="AC154" s="239">
        <f t="shared" si="0"/>
        <v>5.7789132632869853</v>
      </c>
      <c r="AD154" s="241" t="s">
        <v>73</v>
      </c>
      <c r="AE154" s="341" t="s">
        <v>73</v>
      </c>
      <c r="AF154" s="335" t="s">
        <v>73</v>
      </c>
      <c r="AG154" s="485" t="s">
        <v>73</v>
      </c>
      <c r="AH154" s="241">
        <v>2090.9292436344213</v>
      </c>
      <c r="AI154" s="242">
        <v>8.1122634355202745</v>
      </c>
      <c r="AJ154" s="243">
        <v>8.0166580911231176</v>
      </c>
      <c r="AK154" s="244">
        <v>417.91725855345248</v>
      </c>
      <c r="AL154" s="244">
        <v>1624.8547060283149</v>
      </c>
      <c r="AM154" s="244">
        <v>191.27217232555736</v>
      </c>
      <c r="AN154" s="244">
        <v>10.545354355952609</v>
      </c>
      <c r="AO154" s="244">
        <v>4.9831896038238188</v>
      </c>
      <c r="AP154" s="244">
        <v>3.2801576339352549</v>
      </c>
      <c r="AQ154" s="245">
        <f t="shared" si="111"/>
        <v>1826.672232709825</v>
      </c>
      <c r="AR154" s="243">
        <v>1.9419999999999999</v>
      </c>
      <c r="AS154" s="242">
        <v>7.8390000000000004</v>
      </c>
      <c r="AT154" s="242">
        <v>1.3129999999999999</v>
      </c>
      <c r="AU154" s="242">
        <v>13.204000000000001</v>
      </c>
      <c r="AV154" s="247">
        <v>10.353999999999999</v>
      </c>
      <c r="AW154" s="242" t="s">
        <v>73</v>
      </c>
      <c r="AX154" s="242" t="s">
        <v>73</v>
      </c>
      <c r="AY154" s="248" t="s">
        <v>73</v>
      </c>
      <c r="AZ154" s="230" t="s">
        <v>73</v>
      </c>
      <c r="BA154" s="230" t="s">
        <v>73</v>
      </c>
      <c r="BB154" s="230" t="s">
        <v>73</v>
      </c>
      <c r="BC154" s="230" t="s">
        <v>73</v>
      </c>
      <c r="BD154" s="230" t="s">
        <v>73</v>
      </c>
      <c r="BE154" s="230" t="s">
        <v>73</v>
      </c>
      <c r="BF154" s="230" t="s">
        <v>73</v>
      </c>
      <c r="BG154" s="230" t="s">
        <v>73</v>
      </c>
      <c r="BH154" s="248" t="s">
        <v>73</v>
      </c>
      <c r="BI154" s="230" t="s">
        <v>73</v>
      </c>
      <c r="BJ154" s="249" t="s">
        <v>73</v>
      </c>
      <c r="BK154" s="259" t="s">
        <v>73</v>
      </c>
      <c r="BL154" s="259" t="s">
        <v>73</v>
      </c>
      <c r="BM154" s="260" t="s">
        <v>73</v>
      </c>
      <c r="BN154" s="260" t="s">
        <v>73</v>
      </c>
      <c r="BO154" s="260" t="s">
        <v>73</v>
      </c>
      <c r="BP154" s="260" t="s">
        <v>73</v>
      </c>
      <c r="BQ154" s="259" t="s">
        <v>73</v>
      </c>
      <c r="BR154" s="260" t="s">
        <v>73</v>
      </c>
      <c r="BS154" s="260" t="s">
        <v>73</v>
      </c>
      <c r="BT154" s="260" t="s">
        <v>73</v>
      </c>
      <c r="BU154" s="261" t="s">
        <v>73</v>
      </c>
    </row>
    <row r="155" spans="1:73" ht="14.25" customHeight="1" x14ac:dyDescent="0.45">
      <c r="A155" s="224">
        <v>2023</v>
      </c>
      <c r="B155" s="183">
        <v>5</v>
      </c>
      <c r="C155" s="183">
        <v>20</v>
      </c>
      <c r="D155" s="225">
        <v>0.70277777777777783</v>
      </c>
      <c r="E155" s="226">
        <v>56</v>
      </c>
      <c r="F155" s="227">
        <v>13.45012</v>
      </c>
      <c r="G155" s="228">
        <v>100.94324</v>
      </c>
      <c r="H155" s="229">
        <v>5.7</v>
      </c>
      <c r="I155" s="183">
        <v>3</v>
      </c>
      <c r="J155" s="230" t="s">
        <v>72</v>
      </c>
      <c r="K155" s="231">
        <v>1</v>
      </c>
      <c r="L155" s="232">
        <v>3</v>
      </c>
      <c r="M155" s="233">
        <v>70</v>
      </c>
      <c r="N155" s="234" t="s">
        <v>93</v>
      </c>
      <c r="O155" s="234">
        <v>35</v>
      </c>
      <c r="P155" s="233">
        <v>1008</v>
      </c>
      <c r="Q155" s="233" t="s">
        <v>91</v>
      </c>
      <c r="R155" s="233" t="s">
        <v>100</v>
      </c>
      <c r="S155" s="236" t="s">
        <v>98</v>
      </c>
      <c r="T155" s="237">
        <f t="shared" si="113"/>
        <v>0.3</v>
      </c>
      <c r="U155" s="238">
        <v>32.5</v>
      </c>
      <c r="V155" s="335">
        <v>33.392000000000003</v>
      </c>
      <c r="W155" s="343">
        <v>8.2200000000000006</v>
      </c>
      <c r="X155" s="485" t="s">
        <v>73</v>
      </c>
      <c r="Y155" s="335">
        <v>25.2</v>
      </c>
      <c r="Z155" s="239">
        <v>26.727</v>
      </c>
      <c r="AA155" s="250">
        <v>11.435</v>
      </c>
      <c r="AB155" s="240">
        <v>5.2220000000000004</v>
      </c>
      <c r="AC155" s="239">
        <f t="shared" si="0"/>
        <v>7.3937144974881086</v>
      </c>
      <c r="AD155" s="241" t="s">
        <v>73</v>
      </c>
      <c r="AE155" s="341" t="s">
        <v>73</v>
      </c>
      <c r="AF155" s="335" t="s">
        <v>73</v>
      </c>
      <c r="AG155" s="485" t="s">
        <v>73</v>
      </c>
      <c r="AH155" s="241">
        <v>2056.4391814752535</v>
      </c>
      <c r="AI155" s="242">
        <v>8.1994844883695901</v>
      </c>
      <c r="AJ155" s="243">
        <v>8.0725322334031482</v>
      </c>
      <c r="AK155" s="244">
        <v>352.63425059759794</v>
      </c>
      <c r="AL155" s="244">
        <v>1531.882249397936</v>
      </c>
      <c r="AM155" s="244">
        <v>215.32384458294882</v>
      </c>
      <c r="AN155" s="244">
        <v>8.5417337203858104</v>
      </c>
      <c r="AO155" s="244">
        <v>5.702376631950469</v>
      </c>
      <c r="AP155" s="244">
        <v>3.7651223781439564</v>
      </c>
      <c r="AQ155" s="245">
        <f t="shared" si="111"/>
        <v>1755.7478277012706</v>
      </c>
      <c r="AR155" s="243">
        <v>1.901</v>
      </c>
      <c r="AS155" s="242">
        <v>7.2859999999999996</v>
      </c>
      <c r="AT155" s="242">
        <v>4.8959999999999999</v>
      </c>
      <c r="AU155" s="242">
        <v>4.7569999999999997</v>
      </c>
      <c r="AV155" s="247">
        <v>12.603999999999999</v>
      </c>
      <c r="AW155" s="242" t="s">
        <v>73</v>
      </c>
      <c r="AX155" s="242" t="s">
        <v>73</v>
      </c>
      <c r="AY155" s="232">
        <v>19.129178765160074</v>
      </c>
      <c r="AZ155" s="234">
        <v>0.26638937386600947</v>
      </c>
      <c r="BA155" s="234">
        <v>27.824487840429448</v>
      </c>
      <c r="BB155" s="234">
        <v>7.6859799539482605</v>
      </c>
      <c r="BC155" s="234">
        <v>21.13419635840058</v>
      </c>
      <c r="BD155" s="234">
        <v>2539.5500000000002</v>
      </c>
      <c r="BE155" s="234">
        <v>1662.4710168930105</v>
      </c>
      <c r="BF155" s="234">
        <v>0.26715631463874862</v>
      </c>
      <c r="BG155" s="230">
        <v>1.64</v>
      </c>
      <c r="BH155" s="241">
        <v>3.0714999999999995</v>
      </c>
      <c r="BI155" s="244">
        <v>46.224999999999994</v>
      </c>
      <c r="BJ155" s="246">
        <v>50.707499999999996</v>
      </c>
      <c r="BK155" s="256" t="s">
        <v>73</v>
      </c>
      <c r="BL155" s="256" t="s">
        <v>73</v>
      </c>
      <c r="BM155" s="257" t="s">
        <v>73</v>
      </c>
      <c r="BN155" s="257" t="s">
        <v>73</v>
      </c>
      <c r="BO155" s="257" t="s">
        <v>73</v>
      </c>
      <c r="BP155" s="257" t="s">
        <v>73</v>
      </c>
      <c r="BQ155" s="256" t="s">
        <v>73</v>
      </c>
      <c r="BR155" s="257" t="s">
        <v>73</v>
      </c>
      <c r="BS155" s="257" t="s">
        <v>73</v>
      </c>
      <c r="BT155" s="257" t="s">
        <v>73</v>
      </c>
      <c r="BU155" s="258" t="s">
        <v>73</v>
      </c>
    </row>
    <row r="156" spans="1:73" ht="14.25" customHeight="1" x14ac:dyDescent="0.45">
      <c r="A156" s="224">
        <f t="shared" ref="A156:C157" si="114">A155</f>
        <v>2023</v>
      </c>
      <c r="B156" s="183">
        <f t="shared" si="114"/>
        <v>5</v>
      </c>
      <c r="C156" s="183">
        <f t="shared" si="114"/>
        <v>20</v>
      </c>
      <c r="D156" s="225">
        <v>0.70277777777777783</v>
      </c>
      <c r="E156" s="226">
        <v>56</v>
      </c>
      <c r="F156" s="227">
        <v>13.45012</v>
      </c>
      <c r="G156" s="228">
        <v>100.94324</v>
      </c>
      <c r="H156" s="229">
        <v>5.7</v>
      </c>
      <c r="I156" s="183">
        <v>3</v>
      </c>
      <c r="J156" s="230" t="s">
        <v>75</v>
      </c>
      <c r="K156" s="231">
        <v>2.5</v>
      </c>
      <c r="L156" s="232">
        <v>3</v>
      </c>
      <c r="M156" s="233">
        <v>70</v>
      </c>
      <c r="N156" s="234" t="s">
        <v>93</v>
      </c>
      <c r="O156" s="234">
        <v>35</v>
      </c>
      <c r="P156" s="233">
        <v>1008</v>
      </c>
      <c r="Q156" s="233" t="s">
        <v>91</v>
      </c>
      <c r="R156" s="233" t="s">
        <v>100</v>
      </c>
      <c r="S156" s="236" t="s">
        <v>98</v>
      </c>
      <c r="T156" s="237">
        <f t="shared" si="113"/>
        <v>0.3</v>
      </c>
      <c r="U156" s="238">
        <v>33</v>
      </c>
      <c r="V156" s="335">
        <v>33.524999999999999</v>
      </c>
      <c r="W156" s="343">
        <v>7.98</v>
      </c>
      <c r="X156" s="485" t="s">
        <v>73</v>
      </c>
      <c r="Y156" s="335">
        <v>25.9</v>
      </c>
      <c r="Z156" s="239">
        <v>27.562999999999999</v>
      </c>
      <c r="AA156" s="250">
        <v>8.74</v>
      </c>
      <c r="AB156" s="240">
        <v>3.7909999999999999</v>
      </c>
      <c r="AC156" s="239">
        <f t="shared" si="0"/>
        <v>5.7641090206603183</v>
      </c>
      <c r="AD156" s="241" t="s">
        <v>73</v>
      </c>
      <c r="AE156" s="341" t="s">
        <v>73</v>
      </c>
      <c r="AF156" s="335" t="s">
        <v>73</v>
      </c>
      <c r="AG156" s="485" t="s">
        <v>73</v>
      </c>
      <c r="AH156" s="241">
        <v>2041.6882357413665</v>
      </c>
      <c r="AI156" s="242">
        <v>7.9958541512955916</v>
      </c>
      <c r="AJ156" s="243">
        <v>7.8706883631035449</v>
      </c>
      <c r="AK156" s="244">
        <v>608.91937779500927</v>
      </c>
      <c r="AL156" s="244">
        <v>1671.267681934354</v>
      </c>
      <c r="AM156" s="244">
        <v>151.68771772588394</v>
      </c>
      <c r="AN156" s="244">
        <v>14.648115353814527</v>
      </c>
      <c r="AO156" s="244">
        <v>3.9877576252905782</v>
      </c>
      <c r="AP156" s="244">
        <v>2.6439061032247011</v>
      </c>
      <c r="AQ156" s="245">
        <f t="shared" si="111"/>
        <v>1837.6035150140524</v>
      </c>
      <c r="AR156" s="243">
        <v>2.19</v>
      </c>
      <c r="AS156" s="242">
        <v>14.07</v>
      </c>
      <c r="AT156" s="242">
        <v>9.4789999999999992</v>
      </c>
      <c r="AU156" s="242">
        <v>5.5339999999999998</v>
      </c>
      <c r="AV156" s="247">
        <v>20.798999999999999</v>
      </c>
      <c r="AW156" s="242" t="s">
        <v>73</v>
      </c>
      <c r="AX156" s="242" t="s">
        <v>73</v>
      </c>
      <c r="AY156" s="248" t="s">
        <v>73</v>
      </c>
      <c r="AZ156" s="230" t="s">
        <v>73</v>
      </c>
      <c r="BA156" s="230" t="s">
        <v>73</v>
      </c>
      <c r="BB156" s="230" t="s">
        <v>73</v>
      </c>
      <c r="BC156" s="230" t="s">
        <v>73</v>
      </c>
      <c r="BD156" s="230" t="s">
        <v>73</v>
      </c>
      <c r="BE156" s="230" t="s">
        <v>73</v>
      </c>
      <c r="BF156" s="230" t="s">
        <v>73</v>
      </c>
      <c r="BG156" s="230" t="s">
        <v>73</v>
      </c>
      <c r="BH156" s="248" t="s">
        <v>73</v>
      </c>
      <c r="BI156" s="230" t="s">
        <v>73</v>
      </c>
      <c r="BJ156" s="249" t="s">
        <v>73</v>
      </c>
      <c r="BK156" s="259" t="s">
        <v>73</v>
      </c>
      <c r="BL156" s="259" t="s">
        <v>73</v>
      </c>
      <c r="BM156" s="260" t="s">
        <v>73</v>
      </c>
      <c r="BN156" s="260" t="s">
        <v>73</v>
      </c>
      <c r="BO156" s="260" t="s">
        <v>73</v>
      </c>
      <c r="BP156" s="260" t="s">
        <v>73</v>
      </c>
      <c r="BQ156" s="259" t="s">
        <v>73</v>
      </c>
      <c r="BR156" s="260" t="s">
        <v>73</v>
      </c>
      <c r="BS156" s="260" t="s">
        <v>73</v>
      </c>
      <c r="BT156" s="260" t="s">
        <v>73</v>
      </c>
      <c r="BU156" s="261" t="s">
        <v>73</v>
      </c>
    </row>
    <row r="157" spans="1:73" s="287" customFormat="1" ht="14.25" customHeight="1" x14ac:dyDescent="0.45">
      <c r="A157" s="285">
        <f t="shared" si="114"/>
        <v>2023</v>
      </c>
      <c r="B157" s="286">
        <f t="shared" si="114"/>
        <v>5</v>
      </c>
      <c r="C157" s="286">
        <f t="shared" si="114"/>
        <v>20</v>
      </c>
      <c r="D157" s="288">
        <v>0.70277777777777783</v>
      </c>
      <c r="E157" s="289">
        <v>56</v>
      </c>
      <c r="F157" s="347">
        <v>13.45012</v>
      </c>
      <c r="G157" s="348">
        <v>100.94324</v>
      </c>
      <c r="H157" s="292">
        <v>5.7</v>
      </c>
      <c r="I157" s="286">
        <v>3</v>
      </c>
      <c r="J157" s="293" t="s">
        <v>74</v>
      </c>
      <c r="K157" s="294">
        <v>4.5</v>
      </c>
      <c r="L157" s="295">
        <v>3</v>
      </c>
      <c r="M157" s="296">
        <v>70</v>
      </c>
      <c r="N157" s="297" t="s">
        <v>93</v>
      </c>
      <c r="O157" s="297">
        <v>35</v>
      </c>
      <c r="P157" s="296">
        <v>1008</v>
      </c>
      <c r="Q157" s="296" t="s">
        <v>91</v>
      </c>
      <c r="R157" s="296" t="s">
        <v>100</v>
      </c>
      <c r="S157" s="298" t="s">
        <v>98</v>
      </c>
      <c r="T157" s="299">
        <f t="shared" si="113"/>
        <v>0.3</v>
      </c>
      <c r="U157" s="300">
        <v>33.200000000000003</v>
      </c>
      <c r="V157" s="302">
        <v>33.475000000000001</v>
      </c>
      <c r="W157" s="438">
        <v>7.68</v>
      </c>
      <c r="X157" s="500" t="s">
        <v>73</v>
      </c>
      <c r="Y157" s="302">
        <v>26.9</v>
      </c>
      <c r="Z157" s="301">
        <v>28.088000000000001</v>
      </c>
      <c r="AA157" s="603">
        <v>6.4349999999999996</v>
      </c>
      <c r="AB157" s="302">
        <v>2.9060000000000001</v>
      </c>
      <c r="AC157" s="301">
        <f t="shared" si="0"/>
        <v>4.7562817341525658</v>
      </c>
      <c r="AD157" s="303" t="s">
        <v>73</v>
      </c>
      <c r="AE157" s="471" t="s">
        <v>73</v>
      </c>
      <c r="AF157" s="302" t="s">
        <v>73</v>
      </c>
      <c r="AG157" s="500" t="s">
        <v>73</v>
      </c>
      <c r="AH157" s="303">
        <v>2011.6035622375111</v>
      </c>
      <c r="AI157" s="304">
        <v>7.7069913732431869</v>
      </c>
      <c r="AJ157" s="305">
        <v>7.5915567547377441</v>
      </c>
      <c r="AK157" s="306">
        <v>1241.1859543079331</v>
      </c>
      <c r="AL157" s="306">
        <v>1798.8253850866645</v>
      </c>
      <c r="AM157" s="306">
        <v>86.920576898327425</v>
      </c>
      <c r="AN157" s="306">
        <v>29.815189705789148</v>
      </c>
      <c r="AO157" s="306">
        <v>2.2730034224228768</v>
      </c>
      <c r="AP157" s="306">
        <v>1.5100872051904617</v>
      </c>
      <c r="AQ157" s="604">
        <f t="shared" si="111"/>
        <v>1915.5611516907811</v>
      </c>
      <c r="AR157" s="305">
        <v>2.9750000000000001</v>
      </c>
      <c r="AS157" s="304">
        <v>23.166</v>
      </c>
      <c r="AT157" s="304">
        <v>11.396000000000001</v>
      </c>
      <c r="AU157" s="304">
        <v>4.5629999999999997</v>
      </c>
      <c r="AV157" s="308">
        <v>32.215000000000003</v>
      </c>
      <c r="AW157" s="304" t="s">
        <v>73</v>
      </c>
      <c r="AX157" s="304" t="s">
        <v>73</v>
      </c>
      <c r="AY157" s="309" t="s">
        <v>73</v>
      </c>
      <c r="AZ157" s="293" t="s">
        <v>73</v>
      </c>
      <c r="BA157" s="293" t="s">
        <v>73</v>
      </c>
      <c r="BB157" s="293" t="s">
        <v>73</v>
      </c>
      <c r="BC157" s="293" t="s">
        <v>73</v>
      </c>
      <c r="BD157" s="293" t="s">
        <v>73</v>
      </c>
      <c r="BE157" s="293" t="s">
        <v>73</v>
      </c>
      <c r="BF157" s="293" t="s">
        <v>73</v>
      </c>
      <c r="BG157" s="293" t="s">
        <v>73</v>
      </c>
      <c r="BH157" s="309" t="s">
        <v>73</v>
      </c>
      <c r="BI157" s="293" t="s">
        <v>73</v>
      </c>
      <c r="BJ157" s="310" t="s">
        <v>73</v>
      </c>
      <c r="BK157" s="605" t="s">
        <v>73</v>
      </c>
      <c r="BL157" s="605" t="s">
        <v>73</v>
      </c>
      <c r="BM157" s="606" t="s">
        <v>73</v>
      </c>
      <c r="BN157" s="606" t="s">
        <v>73</v>
      </c>
      <c r="BO157" s="606" t="s">
        <v>73</v>
      </c>
      <c r="BP157" s="606" t="s">
        <v>73</v>
      </c>
      <c r="BQ157" s="605" t="s">
        <v>73</v>
      </c>
      <c r="BR157" s="606" t="s">
        <v>73</v>
      </c>
      <c r="BS157" s="606" t="s">
        <v>73</v>
      </c>
      <c r="BT157" s="606" t="s">
        <v>73</v>
      </c>
      <c r="BU157" s="607" t="s">
        <v>73</v>
      </c>
    </row>
    <row r="158" spans="1:73" ht="14.25" customHeight="1" x14ac:dyDescent="0.45">
      <c r="A158" s="224"/>
      <c r="D158" s="239"/>
      <c r="E158" s="226"/>
      <c r="F158" s="227"/>
      <c r="G158" s="228"/>
      <c r="H158" s="229"/>
      <c r="K158" s="231"/>
      <c r="L158" s="229"/>
      <c r="M158" s="231"/>
      <c r="N158" s="231"/>
      <c r="O158" s="231"/>
      <c r="P158" s="251"/>
      <c r="Q158" s="251"/>
      <c r="R158" s="251"/>
      <c r="S158" s="252"/>
      <c r="T158" s="237"/>
      <c r="U158" s="238"/>
      <c r="V158" s="335"/>
      <c r="W158" s="484"/>
      <c r="X158" s="485"/>
      <c r="Y158" s="335"/>
      <c r="Z158" s="239"/>
      <c r="AA158" s="238"/>
      <c r="AB158" s="240"/>
      <c r="AC158" s="239"/>
      <c r="AD158" s="238"/>
      <c r="AE158" s="343"/>
      <c r="AF158" s="335"/>
      <c r="AG158" s="485"/>
      <c r="AH158" s="241"/>
      <c r="AI158" s="242"/>
      <c r="AJ158" s="238"/>
      <c r="AK158" s="240"/>
      <c r="AL158" s="240"/>
      <c r="AM158" s="240"/>
      <c r="AN158" s="240"/>
      <c r="AQ158" s="253"/>
      <c r="AR158" s="224"/>
      <c r="AV158" s="253"/>
      <c r="AY158" s="248"/>
      <c r="AZ158" s="230"/>
      <c r="BA158" s="230"/>
      <c r="BB158" s="230"/>
      <c r="BC158" s="230"/>
      <c r="BD158" s="230"/>
      <c r="BE158" s="230"/>
      <c r="BF158" s="230"/>
      <c r="BG158" s="230"/>
      <c r="BH158" s="248"/>
      <c r="BI158" s="230"/>
      <c r="BJ158" s="249"/>
      <c r="BK158" s="106"/>
      <c r="BL158" s="106"/>
      <c r="BM158" s="79"/>
      <c r="BN158" s="79"/>
      <c r="BO158" s="79"/>
      <c r="BP158" s="79"/>
      <c r="BQ158" s="106"/>
      <c r="BR158" s="79"/>
      <c r="BS158" s="79"/>
      <c r="BT158" s="79"/>
      <c r="BU158" s="107"/>
    </row>
    <row r="159" spans="1:73" ht="14.25" customHeight="1" x14ac:dyDescent="0.45">
      <c r="A159" s="224"/>
      <c r="D159" s="239"/>
      <c r="E159" s="226"/>
      <c r="F159" s="227"/>
      <c r="G159" s="228"/>
      <c r="H159" s="229"/>
      <c r="K159" s="231"/>
      <c r="L159" s="229"/>
      <c r="M159" s="231"/>
      <c r="N159" s="231"/>
      <c r="O159" s="231"/>
      <c r="P159" s="251"/>
      <c r="Q159" s="251"/>
      <c r="R159" s="251"/>
      <c r="S159" s="252"/>
      <c r="T159" s="237"/>
      <c r="U159" s="238"/>
      <c r="V159" s="335"/>
      <c r="W159" s="484"/>
      <c r="X159" s="485"/>
      <c r="Y159" s="335"/>
      <c r="Z159" s="239"/>
      <c r="AA159" s="238"/>
      <c r="AB159" s="240"/>
      <c r="AC159" s="239"/>
      <c r="AD159" s="238"/>
      <c r="AE159" s="343"/>
      <c r="AF159" s="335"/>
      <c r="AG159" s="485"/>
      <c r="AH159" s="241"/>
      <c r="AI159" s="242"/>
      <c r="AJ159" s="238"/>
      <c r="AK159" s="240"/>
      <c r="AL159" s="240"/>
      <c r="AM159" s="240"/>
      <c r="AN159" s="240"/>
      <c r="AQ159" s="253"/>
      <c r="AR159" s="224"/>
      <c r="AV159" s="253"/>
      <c r="AY159" s="248"/>
      <c r="AZ159" s="230"/>
      <c r="BA159" s="230"/>
      <c r="BB159" s="230"/>
      <c r="BC159" s="230"/>
      <c r="BD159" s="230"/>
      <c r="BE159" s="230"/>
      <c r="BF159" s="230"/>
      <c r="BG159" s="230"/>
      <c r="BH159" s="248"/>
      <c r="BI159" s="230"/>
      <c r="BJ159" s="249"/>
      <c r="BK159" s="106"/>
      <c r="BL159" s="106"/>
      <c r="BM159" s="79"/>
      <c r="BN159" s="79"/>
      <c r="BO159" s="79"/>
      <c r="BP159" s="79"/>
      <c r="BQ159" s="106"/>
      <c r="BR159" s="79"/>
      <c r="BS159" s="79"/>
      <c r="BT159" s="79"/>
      <c r="BU159" s="107"/>
    </row>
    <row r="160" spans="1:73" ht="14.25" customHeight="1" x14ac:dyDescent="0.45">
      <c r="A160" s="224"/>
      <c r="D160" s="239"/>
      <c r="E160" s="226"/>
      <c r="F160" s="227"/>
      <c r="G160" s="228"/>
      <c r="H160" s="229"/>
      <c r="K160" s="231"/>
      <c r="L160" s="229"/>
      <c r="M160" s="231"/>
      <c r="N160" s="231"/>
      <c r="O160" s="231"/>
      <c r="P160" s="251"/>
      <c r="Q160" s="251"/>
      <c r="R160" s="251"/>
      <c r="S160" s="252"/>
      <c r="T160" s="237"/>
      <c r="U160" s="238"/>
      <c r="V160" s="335"/>
      <c r="W160" s="484"/>
      <c r="X160" s="485"/>
      <c r="Y160" s="335"/>
      <c r="Z160" s="239"/>
      <c r="AA160" s="238"/>
      <c r="AB160" s="240"/>
      <c r="AC160" s="239"/>
      <c r="AD160" s="238"/>
      <c r="AE160" s="343"/>
      <c r="AF160" s="335"/>
      <c r="AG160" s="485"/>
      <c r="AH160" s="241"/>
      <c r="AI160" s="242"/>
      <c r="AJ160" s="238"/>
      <c r="AK160" s="240"/>
      <c r="AL160" s="240"/>
      <c r="AM160" s="240"/>
      <c r="AN160" s="240"/>
      <c r="AQ160" s="253"/>
      <c r="AR160" s="224"/>
      <c r="AV160" s="253"/>
      <c r="AY160" s="248"/>
      <c r="AZ160" s="230"/>
      <c r="BA160" s="230"/>
      <c r="BB160" s="230"/>
      <c r="BC160" s="230"/>
      <c r="BD160" s="230"/>
      <c r="BE160" s="230"/>
      <c r="BF160" s="230"/>
      <c r="BG160" s="230"/>
      <c r="BH160" s="248"/>
      <c r="BI160" s="230"/>
      <c r="BJ160" s="249"/>
      <c r="BK160" s="106"/>
      <c r="BL160" s="106"/>
      <c r="BM160" s="79"/>
      <c r="BN160" s="79"/>
      <c r="BO160" s="79"/>
      <c r="BP160" s="79"/>
      <c r="BQ160" s="106"/>
      <c r="BR160" s="79"/>
      <c r="BS160" s="79"/>
      <c r="BT160" s="79"/>
      <c r="BU160" s="107"/>
    </row>
    <row r="161" spans="1:73" ht="14.25" customHeight="1" x14ac:dyDescent="0.45">
      <c r="A161" s="224"/>
      <c r="D161" s="239"/>
      <c r="E161" s="226"/>
      <c r="F161" s="227"/>
      <c r="G161" s="228"/>
      <c r="H161" s="229"/>
      <c r="K161" s="231"/>
      <c r="L161" s="229"/>
      <c r="M161" s="231"/>
      <c r="N161" s="231"/>
      <c r="O161" s="231"/>
      <c r="P161" s="251"/>
      <c r="Q161" s="251"/>
      <c r="R161" s="251"/>
      <c r="S161" s="252"/>
      <c r="T161" s="237"/>
      <c r="U161" s="238"/>
      <c r="V161" s="335"/>
      <c r="W161" s="484"/>
      <c r="X161" s="485"/>
      <c r="Y161" s="335"/>
      <c r="Z161" s="239"/>
      <c r="AA161" s="238"/>
      <c r="AB161" s="240"/>
      <c r="AC161" s="239"/>
      <c r="AD161" s="238"/>
      <c r="AE161" s="343"/>
      <c r="AF161" s="335"/>
      <c r="AG161" s="485"/>
      <c r="AH161" s="241"/>
      <c r="AI161" s="242"/>
      <c r="AJ161" s="238"/>
      <c r="AK161" s="240"/>
      <c r="AL161" s="240"/>
      <c r="AM161" s="240"/>
      <c r="AN161" s="240"/>
      <c r="AQ161" s="253"/>
      <c r="AR161" s="224"/>
      <c r="AV161" s="253"/>
      <c r="AY161" s="248"/>
      <c r="AZ161" s="230"/>
      <c r="BA161" s="230"/>
      <c r="BB161" s="230"/>
      <c r="BC161" s="230"/>
      <c r="BD161" s="230"/>
      <c r="BE161" s="230"/>
      <c r="BF161" s="230"/>
      <c r="BG161" s="230"/>
      <c r="BH161" s="248"/>
      <c r="BI161" s="230"/>
      <c r="BJ161" s="249"/>
      <c r="BK161" s="106"/>
      <c r="BL161" s="106"/>
      <c r="BM161" s="79"/>
      <c r="BN161" s="79"/>
      <c r="BO161" s="79"/>
      <c r="BP161" s="79"/>
      <c r="BQ161" s="106"/>
      <c r="BR161" s="79"/>
      <c r="BS161" s="79"/>
      <c r="BT161" s="79"/>
      <c r="BU161" s="107"/>
    </row>
    <row r="162" spans="1:73" ht="14.25" customHeight="1" x14ac:dyDescent="0.45">
      <c r="A162" s="224"/>
      <c r="D162" s="239"/>
      <c r="E162" s="226"/>
      <c r="F162" s="227"/>
      <c r="G162" s="228"/>
      <c r="H162" s="229"/>
      <c r="K162" s="231"/>
      <c r="L162" s="229"/>
      <c r="M162" s="231"/>
      <c r="N162" s="231"/>
      <c r="O162" s="231"/>
      <c r="P162" s="251"/>
      <c r="Q162" s="251"/>
      <c r="R162" s="251"/>
      <c r="S162" s="252"/>
      <c r="T162" s="237"/>
      <c r="U162" s="238"/>
      <c r="V162" s="335"/>
      <c r="W162" s="484"/>
      <c r="X162" s="485"/>
      <c r="Y162" s="335"/>
      <c r="Z162" s="239"/>
      <c r="AA162" s="238"/>
      <c r="AB162" s="240"/>
      <c r="AC162" s="239"/>
      <c r="AD162" s="238"/>
      <c r="AE162" s="343"/>
      <c r="AF162" s="335"/>
      <c r="AG162" s="485"/>
      <c r="AH162" s="241"/>
      <c r="AI162" s="242"/>
      <c r="AJ162" s="238"/>
      <c r="AK162" s="240"/>
      <c r="AL162" s="240"/>
      <c r="AM162" s="240"/>
      <c r="AN162" s="240"/>
      <c r="AQ162" s="253"/>
      <c r="AR162" s="224"/>
      <c r="AV162" s="253"/>
      <c r="AY162" s="248"/>
      <c r="AZ162" s="230"/>
      <c r="BA162" s="230"/>
      <c r="BB162" s="230"/>
      <c r="BC162" s="230"/>
      <c r="BD162" s="230"/>
      <c r="BE162" s="230"/>
      <c r="BF162" s="230"/>
      <c r="BG162" s="230"/>
      <c r="BH162" s="248"/>
      <c r="BI162" s="230"/>
      <c r="BJ162" s="249"/>
      <c r="BK162" s="106"/>
      <c r="BL162" s="106"/>
      <c r="BM162" s="79"/>
      <c r="BN162" s="79"/>
      <c r="BO162" s="79"/>
      <c r="BP162" s="79"/>
      <c r="BQ162" s="106"/>
      <c r="BR162" s="79"/>
      <c r="BS162" s="79"/>
      <c r="BT162" s="79"/>
      <c r="BU162" s="107"/>
    </row>
    <row r="163" spans="1:73" ht="14.25" customHeight="1" x14ac:dyDescent="0.45">
      <c r="A163" s="224"/>
      <c r="D163" s="239"/>
      <c r="E163" s="226"/>
      <c r="F163" s="227"/>
      <c r="G163" s="228"/>
      <c r="H163" s="229"/>
      <c r="K163" s="231"/>
      <c r="L163" s="229"/>
      <c r="M163" s="231"/>
      <c r="N163" s="231"/>
      <c r="O163" s="231"/>
      <c r="P163" s="251"/>
      <c r="Q163" s="251"/>
      <c r="R163" s="251"/>
      <c r="S163" s="252"/>
      <c r="T163" s="237"/>
      <c r="U163" s="238"/>
      <c r="V163" s="335"/>
      <c r="W163" s="484"/>
      <c r="X163" s="485"/>
      <c r="Y163" s="335"/>
      <c r="Z163" s="239"/>
      <c r="AA163" s="238"/>
      <c r="AB163" s="240"/>
      <c r="AC163" s="239"/>
      <c r="AD163" s="238"/>
      <c r="AE163" s="343"/>
      <c r="AF163" s="335"/>
      <c r="AG163" s="485"/>
      <c r="AH163" s="241"/>
      <c r="AI163" s="242"/>
      <c r="AJ163" s="238"/>
      <c r="AK163" s="240"/>
      <c r="AL163" s="240"/>
      <c r="AM163" s="240"/>
      <c r="AN163" s="240"/>
      <c r="AQ163" s="253"/>
      <c r="AR163" s="224"/>
      <c r="AV163" s="253"/>
      <c r="AY163" s="248"/>
      <c r="AZ163" s="230"/>
      <c r="BA163" s="230"/>
      <c r="BB163" s="230"/>
      <c r="BC163" s="230"/>
      <c r="BD163" s="230"/>
      <c r="BE163" s="230"/>
      <c r="BF163" s="230"/>
      <c r="BG163" s="230"/>
      <c r="BH163" s="248"/>
      <c r="BI163" s="230"/>
      <c r="BJ163" s="249"/>
      <c r="BK163" s="106"/>
      <c r="BL163" s="106"/>
      <c r="BM163" s="79"/>
      <c r="BN163" s="79"/>
      <c r="BO163" s="79"/>
      <c r="BP163" s="79"/>
      <c r="BQ163" s="106"/>
      <c r="BR163" s="79"/>
      <c r="BS163" s="79"/>
      <c r="BT163" s="79"/>
      <c r="BU163" s="107"/>
    </row>
    <row r="164" spans="1:73" ht="14.25" customHeight="1" x14ac:dyDescent="0.45">
      <c r="A164" s="224"/>
      <c r="D164" s="239"/>
      <c r="E164" s="226"/>
      <c r="F164" s="227"/>
      <c r="G164" s="228"/>
      <c r="H164" s="229"/>
      <c r="K164" s="231"/>
      <c r="L164" s="229"/>
      <c r="M164" s="231"/>
      <c r="N164" s="231"/>
      <c r="O164" s="231"/>
      <c r="P164" s="251"/>
      <c r="Q164" s="251"/>
      <c r="R164" s="251"/>
      <c r="S164" s="252"/>
      <c r="T164" s="237"/>
      <c r="U164" s="238"/>
      <c r="V164" s="335"/>
      <c r="W164" s="484"/>
      <c r="X164" s="485"/>
      <c r="Y164" s="335"/>
      <c r="Z164" s="239"/>
      <c r="AA164" s="238"/>
      <c r="AB164" s="240"/>
      <c r="AC164" s="239"/>
      <c r="AD164" s="238"/>
      <c r="AE164" s="343"/>
      <c r="AF164" s="335"/>
      <c r="AG164" s="485"/>
      <c r="AH164" s="241"/>
      <c r="AI164" s="242"/>
      <c r="AJ164" s="238"/>
      <c r="AK164" s="240"/>
      <c r="AL164" s="240"/>
      <c r="AM164" s="240"/>
      <c r="AN164" s="240"/>
      <c r="AQ164" s="253"/>
      <c r="AR164" s="224"/>
      <c r="AV164" s="253"/>
      <c r="AY164" s="248"/>
      <c r="AZ164" s="230"/>
      <c r="BA164" s="230"/>
      <c r="BB164" s="230"/>
      <c r="BC164" s="230"/>
      <c r="BD164" s="230"/>
      <c r="BE164" s="230"/>
      <c r="BF164" s="230"/>
      <c r="BG164" s="230"/>
      <c r="BH164" s="248"/>
      <c r="BI164" s="230"/>
      <c r="BJ164" s="249"/>
      <c r="BK164" s="106"/>
      <c r="BL164" s="106"/>
      <c r="BM164" s="79"/>
      <c r="BN164" s="79"/>
      <c r="BO164" s="79"/>
      <c r="BP164" s="79"/>
      <c r="BQ164" s="106"/>
      <c r="BR164" s="79"/>
      <c r="BS164" s="79"/>
      <c r="BT164" s="79"/>
      <c r="BU164" s="107"/>
    </row>
    <row r="165" spans="1:73" ht="14.25" customHeight="1" x14ac:dyDescent="0.45">
      <c r="A165" s="224"/>
      <c r="D165" s="239"/>
      <c r="E165" s="226"/>
      <c r="F165" s="227"/>
      <c r="G165" s="228"/>
      <c r="H165" s="229"/>
      <c r="K165" s="231"/>
      <c r="L165" s="229"/>
      <c r="M165" s="231"/>
      <c r="N165" s="231"/>
      <c r="O165" s="231"/>
      <c r="P165" s="251"/>
      <c r="Q165" s="251"/>
      <c r="R165" s="251"/>
      <c r="S165" s="252"/>
      <c r="T165" s="237"/>
      <c r="U165" s="238"/>
      <c r="V165" s="335"/>
      <c r="W165" s="484"/>
      <c r="X165" s="485"/>
      <c r="Y165" s="335"/>
      <c r="Z165" s="239"/>
      <c r="AA165" s="238"/>
      <c r="AB165" s="240"/>
      <c r="AC165" s="239"/>
      <c r="AD165" s="238"/>
      <c r="AE165" s="343"/>
      <c r="AF165" s="335"/>
      <c r="AG165" s="485"/>
      <c r="AH165" s="241"/>
      <c r="AI165" s="242"/>
      <c r="AJ165" s="238"/>
      <c r="AK165" s="240"/>
      <c r="AL165" s="240"/>
      <c r="AM165" s="240"/>
      <c r="AN165" s="240"/>
      <c r="AQ165" s="253"/>
      <c r="AR165" s="224"/>
      <c r="AV165" s="253"/>
      <c r="AY165" s="248"/>
      <c r="AZ165" s="230"/>
      <c r="BA165" s="230"/>
      <c r="BB165" s="230"/>
      <c r="BC165" s="230"/>
      <c r="BD165" s="230"/>
      <c r="BE165" s="230"/>
      <c r="BF165" s="230"/>
      <c r="BG165" s="230"/>
      <c r="BH165" s="248"/>
      <c r="BI165" s="230"/>
      <c r="BJ165" s="249"/>
      <c r="BK165" s="106"/>
      <c r="BL165" s="106"/>
      <c r="BM165" s="79"/>
      <c r="BN165" s="79"/>
      <c r="BO165" s="79"/>
      <c r="BP165" s="79"/>
      <c r="BQ165" s="106"/>
      <c r="BR165" s="79"/>
      <c r="BS165" s="79"/>
      <c r="BT165" s="79"/>
      <c r="BU165" s="107"/>
    </row>
    <row r="166" spans="1:73" ht="14.25" customHeight="1" x14ac:dyDescent="0.45">
      <c r="A166" s="224"/>
      <c r="D166" s="239"/>
      <c r="E166" s="226"/>
      <c r="F166" s="227"/>
      <c r="G166" s="228"/>
      <c r="H166" s="229"/>
      <c r="K166" s="231"/>
      <c r="L166" s="229"/>
      <c r="M166" s="231"/>
      <c r="N166" s="231"/>
      <c r="O166" s="231"/>
      <c r="P166" s="251"/>
      <c r="Q166" s="251"/>
      <c r="R166" s="251"/>
      <c r="S166" s="252"/>
      <c r="T166" s="237"/>
      <c r="U166" s="238"/>
      <c r="V166" s="335"/>
      <c r="W166" s="484"/>
      <c r="X166" s="485"/>
      <c r="Y166" s="335"/>
      <c r="Z166" s="239"/>
      <c r="AA166" s="238"/>
      <c r="AB166" s="240"/>
      <c r="AC166" s="239"/>
      <c r="AD166" s="238"/>
      <c r="AE166" s="343"/>
      <c r="AF166" s="335"/>
      <c r="AG166" s="485"/>
      <c r="AH166" s="241"/>
      <c r="AI166" s="242"/>
      <c r="AJ166" s="238"/>
      <c r="AK166" s="240"/>
      <c r="AL166" s="240"/>
      <c r="AM166" s="240"/>
      <c r="AN166" s="240"/>
      <c r="AQ166" s="253"/>
      <c r="AR166" s="224"/>
      <c r="AV166" s="253"/>
      <c r="AY166" s="248"/>
      <c r="AZ166" s="230"/>
      <c r="BA166" s="230"/>
      <c r="BB166" s="230"/>
      <c r="BC166" s="230"/>
      <c r="BD166" s="230"/>
      <c r="BE166" s="230"/>
      <c r="BF166" s="230"/>
      <c r="BG166" s="230"/>
      <c r="BH166" s="248"/>
      <c r="BI166" s="230"/>
      <c r="BJ166" s="249"/>
      <c r="BK166" s="106"/>
      <c r="BL166" s="106"/>
      <c r="BM166" s="79"/>
      <c r="BN166" s="79"/>
      <c r="BO166" s="79"/>
      <c r="BP166" s="79"/>
      <c r="BQ166" s="106"/>
      <c r="BR166" s="79"/>
      <c r="BS166" s="79"/>
      <c r="BT166" s="79"/>
      <c r="BU166" s="107"/>
    </row>
    <row r="167" spans="1:73" ht="14.25" customHeight="1" x14ac:dyDescent="0.45">
      <c r="A167" s="224"/>
      <c r="D167" s="239"/>
      <c r="E167" s="226"/>
      <c r="F167" s="227"/>
      <c r="G167" s="228"/>
      <c r="H167" s="229"/>
      <c r="K167" s="231"/>
      <c r="L167" s="229"/>
      <c r="M167" s="231"/>
      <c r="N167" s="231"/>
      <c r="O167" s="231"/>
      <c r="P167" s="251"/>
      <c r="Q167" s="251"/>
      <c r="R167" s="251"/>
      <c r="S167" s="252"/>
      <c r="T167" s="237"/>
      <c r="U167" s="238"/>
      <c r="V167" s="335"/>
      <c r="W167" s="484"/>
      <c r="X167" s="485"/>
      <c r="Y167" s="335"/>
      <c r="Z167" s="239"/>
      <c r="AA167" s="238"/>
      <c r="AB167" s="240"/>
      <c r="AC167" s="239"/>
      <c r="AD167" s="238"/>
      <c r="AE167" s="343"/>
      <c r="AF167" s="335"/>
      <c r="AG167" s="485"/>
      <c r="AH167" s="241"/>
      <c r="AI167" s="242"/>
      <c r="AJ167" s="238"/>
      <c r="AK167" s="240"/>
      <c r="AL167" s="240"/>
      <c r="AM167" s="240"/>
      <c r="AN167" s="240"/>
      <c r="AQ167" s="253"/>
      <c r="AR167" s="224"/>
      <c r="AV167" s="253"/>
      <c r="AY167" s="248"/>
      <c r="AZ167" s="230"/>
      <c r="BA167" s="230"/>
      <c r="BB167" s="230"/>
      <c r="BC167" s="230"/>
      <c r="BD167" s="230"/>
      <c r="BE167" s="230"/>
      <c r="BF167" s="230"/>
      <c r="BG167" s="230"/>
      <c r="BH167" s="248"/>
      <c r="BI167" s="230"/>
      <c r="BJ167" s="249"/>
      <c r="BK167" s="104"/>
      <c r="BL167" s="104"/>
      <c r="BM167" s="74"/>
      <c r="BN167" s="74"/>
      <c r="BO167" s="74"/>
      <c r="BP167" s="74"/>
      <c r="BQ167" s="104"/>
      <c r="BR167" s="74"/>
      <c r="BS167" s="74"/>
      <c r="BT167" s="74"/>
      <c r="BU167" s="105"/>
    </row>
    <row r="168" spans="1:73" ht="14.25" customHeight="1" x14ac:dyDescent="0.45">
      <c r="A168" s="224"/>
      <c r="D168" s="239"/>
      <c r="E168" s="226"/>
      <c r="F168" s="227"/>
      <c r="G168" s="228"/>
      <c r="H168" s="229"/>
      <c r="K168" s="231"/>
      <c r="L168" s="229"/>
      <c r="M168" s="231"/>
      <c r="N168" s="231"/>
      <c r="O168" s="231"/>
      <c r="P168" s="251"/>
      <c r="Q168" s="251"/>
      <c r="R168" s="251"/>
      <c r="S168" s="252"/>
      <c r="T168" s="237"/>
      <c r="U168" s="238"/>
      <c r="V168" s="335"/>
      <c r="W168" s="484"/>
      <c r="X168" s="485"/>
      <c r="Y168" s="335"/>
      <c r="Z168" s="239"/>
      <c r="AA168" s="238"/>
      <c r="AB168" s="240"/>
      <c r="AC168" s="239"/>
      <c r="AD168" s="238"/>
      <c r="AE168" s="343"/>
      <c r="AF168" s="335"/>
      <c r="AG168" s="485"/>
      <c r="AH168" s="241"/>
      <c r="AI168" s="242"/>
      <c r="AJ168" s="238"/>
      <c r="AK168" s="240"/>
      <c r="AL168" s="240"/>
      <c r="AM168" s="240"/>
      <c r="AN168" s="240"/>
      <c r="AQ168" s="253"/>
      <c r="AR168" s="224"/>
      <c r="AV168" s="253"/>
      <c r="AY168" s="248"/>
      <c r="AZ168" s="230"/>
      <c r="BA168" s="230"/>
      <c r="BB168" s="230"/>
      <c r="BC168" s="230"/>
      <c r="BD168" s="230"/>
      <c r="BE168" s="230"/>
      <c r="BF168" s="230"/>
      <c r="BG168" s="230"/>
      <c r="BH168" s="248"/>
      <c r="BI168" s="230"/>
      <c r="BJ168" s="249"/>
      <c r="BK168" s="106"/>
      <c r="BL168" s="106"/>
      <c r="BM168" s="79"/>
      <c r="BN168" s="79"/>
      <c r="BO168" s="79"/>
      <c r="BP168" s="79"/>
      <c r="BQ168" s="106"/>
      <c r="BR168" s="79"/>
      <c r="BS168" s="79"/>
      <c r="BT168" s="79"/>
      <c r="BU168" s="107"/>
    </row>
    <row r="169" spans="1:73" ht="14.25" customHeight="1" x14ac:dyDescent="0.45">
      <c r="A169" s="224"/>
      <c r="D169" s="239"/>
      <c r="E169" s="226"/>
      <c r="F169" s="227"/>
      <c r="G169" s="228"/>
      <c r="H169" s="229"/>
      <c r="K169" s="231"/>
      <c r="L169" s="229"/>
      <c r="M169" s="231"/>
      <c r="N169" s="231"/>
      <c r="O169" s="231"/>
      <c r="P169" s="251"/>
      <c r="Q169" s="251"/>
      <c r="R169" s="251"/>
      <c r="S169" s="252"/>
      <c r="T169" s="237"/>
      <c r="U169" s="238"/>
      <c r="V169" s="335"/>
      <c r="W169" s="484"/>
      <c r="X169" s="485"/>
      <c r="Y169" s="335"/>
      <c r="Z169" s="239"/>
      <c r="AA169" s="238"/>
      <c r="AB169" s="240"/>
      <c r="AC169" s="239"/>
      <c r="AD169" s="238"/>
      <c r="AE169" s="343"/>
      <c r="AF169" s="335"/>
      <c r="AG169" s="485"/>
      <c r="AH169" s="241"/>
      <c r="AI169" s="242"/>
      <c r="AJ169" s="238"/>
      <c r="AK169" s="240"/>
      <c r="AL169" s="240"/>
      <c r="AM169" s="240"/>
      <c r="AN169" s="240"/>
      <c r="AQ169" s="253"/>
      <c r="AR169" s="224"/>
      <c r="AV169" s="253"/>
      <c r="AY169" s="248"/>
      <c r="AZ169" s="230"/>
      <c r="BA169" s="230"/>
      <c r="BB169" s="230"/>
      <c r="BC169" s="230"/>
      <c r="BD169" s="230"/>
      <c r="BE169" s="230"/>
      <c r="BF169" s="230"/>
      <c r="BG169" s="230"/>
      <c r="BH169" s="248"/>
      <c r="BI169" s="230"/>
      <c r="BJ169" s="249"/>
      <c r="BK169" s="106"/>
      <c r="BL169" s="106"/>
      <c r="BM169" s="79"/>
      <c r="BN169" s="79"/>
      <c r="BO169" s="79"/>
      <c r="BP169" s="79"/>
      <c r="BQ169" s="106"/>
      <c r="BR169" s="79"/>
      <c r="BS169" s="79"/>
      <c r="BT169" s="79"/>
      <c r="BU169" s="107"/>
    </row>
    <row r="170" spans="1:73" ht="14.25" customHeight="1" x14ac:dyDescent="0.45">
      <c r="A170" s="224"/>
      <c r="D170" s="239"/>
      <c r="E170" s="226"/>
      <c r="F170" s="227"/>
      <c r="G170" s="228"/>
      <c r="H170" s="229"/>
      <c r="K170" s="231"/>
      <c r="L170" s="229"/>
      <c r="M170" s="231"/>
      <c r="N170" s="231"/>
      <c r="O170" s="231"/>
      <c r="P170" s="251"/>
      <c r="Q170" s="251"/>
      <c r="R170" s="251"/>
      <c r="S170" s="252"/>
      <c r="T170" s="237"/>
      <c r="U170" s="238"/>
      <c r="V170" s="335"/>
      <c r="W170" s="484"/>
      <c r="X170" s="485"/>
      <c r="Y170" s="335"/>
      <c r="Z170" s="239"/>
      <c r="AA170" s="238"/>
      <c r="AB170" s="240"/>
      <c r="AC170" s="239"/>
      <c r="AD170" s="238"/>
      <c r="AE170" s="343"/>
      <c r="AF170" s="335"/>
      <c r="AG170" s="485"/>
      <c r="AH170" s="241"/>
      <c r="AI170" s="242"/>
      <c r="AJ170" s="238"/>
      <c r="AK170" s="240"/>
      <c r="AL170" s="240"/>
      <c r="AM170" s="240"/>
      <c r="AN170" s="240"/>
      <c r="AQ170" s="253"/>
      <c r="AR170" s="224"/>
      <c r="AV170" s="253"/>
      <c r="AY170" s="248"/>
      <c r="AZ170" s="230"/>
      <c r="BA170" s="230"/>
      <c r="BB170" s="230"/>
      <c r="BC170" s="230"/>
      <c r="BD170" s="230"/>
      <c r="BE170" s="230"/>
      <c r="BF170" s="230"/>
      <c r="BG170" s="230"/>
      <c r="BH170" s="248"/>
      <c r="BI170" s="230"/>
      <c r="BJ170" s="249"/>
      <c r="BK170" s="106"/>
      <c r="BL170" s="106"/>
      <c r="BM170" s="79"/>
      <c r="BN170" s="79"/>
      <c r="BO170" s="79"/>
      <c r="BP170" s="79"/>
      <c r="BQ170" s="106"/>
      <c r="BR170" s="79"/>
      <c r="BS170" s="79"/>
      <c r="BT170" s="79"/>
      <c r="BU170" s="107"/>
    </row>
    <row r="171" spans="1:73" ht="14.25" customHeight="1" x14ac:dyDescent="0.45">
      <c r="A171" s="224"/>
      <c r="D171" s="239"/>
      <c r="E171" s="226"/>
      <c r="F171" s="227"/>
      <c r="G171" s="228"/>
      <c r="H171" s="229"/>
      <c r="K171" s="231"/>
      <c r="L171" s="229"/>
      <c r="M171" s="231"/>
      <c r="N171" s="231"/>
      <c r="O171" s="231"/>
      <c r="P171" s="251"/>
      <c r="Q171" s="251"/>
      <c r="R171" s="251"/>
      <c r="S171" s="252"/>
      <c r="T171" s="237"/>
      <c r="U171" s="238"/>
      <c r="V171" s="335"/>
      <c r="W171" s="484"/>
      <c r="X171" s="485"/>
      <c r="Y171" s="335"/>
      <c r="Z171" s="239"/>
      <c r="AA171" s="238"/>
      <c r="AB171" s="240"/>
      <c r="AC171" s="239"/>
      <c r="AD171" s="238"/>
      <c r="AE171" s="343"/>
      <c r="AF171" s="335"/>
      <c r="AG171" s="485"/>
      <c r="AH171" s="241"/>
      <c r="AI171" s="242"/>
      <c r="AJ171" s="238"/>
      <c r="AK171" s="240"/>
      <c r="AL171" s="240"/>
      <c r="AM171" s="240"/>
      <c r="AN171" s="240"/>
      <c r="AQ171" s="253"/>
      <c r="AR171" s="224"/>
      <c r="AV171" s="253"/>
      <c r="AY171" s="248"/>
      <c r="AZ171" s="230"/>
      <c r="BA171" s="230"/>
      <c r="BB171" s="230"/>
      <c r="BC171" s="230"/>
      <c r="BD171" s="230"/>
      <c r="BE171" s="230"/>
      <c r="BF171" s="230"/>
      <c r="BG171" s="230"/>
      <c r="BH171" s="248"/>
      <c r="BI171" s="230"/>
      <c r="BJ171" s="249"/>
    </row>
    <row r="172" spans="1:73" ht="14.25" customHeight="1" x14ac:dyDescent="0.45">
      <c r="A172" s="224"/>
      <c r="D172" s="239"/>
      <c r="E172" s="226"/>
      <c r="F172" s="227"/>
      <c r="G172" s="228"/>
      <c r="H172" s="229"/>
      <c r="K172" s="231"/>
      <c r="L172" s="229"/>
      <c r="M172" s="231"/>
      <c r="N172" s="231"/>
      <c r="O172" s="231"/>
      <c r="P172" s="251"/>
      <c r="Q172" s="251"/>
      <c r="R172" s="251"/>
      <c r="S172" s="252"/>
      <c r="T172" s="237"/>
      <c r="U172" s="238"/>
      <c r="V172" s="335"/>
      <c r="W172" s="484"/>
      <c r="X172" s="485"/>
      <c r="Y172" s="335"/>
      <c r="Z172" s="239"/>
      <c r="AA172" s="238"/>
      <c r="AB172" s="240"/>
      <c r="AC172" s="239"/>
      <c r="AD172" s="238"/>
      <c r="AE172" s="343"/>
      <c r="AF172" s="335"/>
      <c r="AG172" s="485"/>
      <c r="AH172" s="241"/>
      <c r="AI172" s="242"/>
      <c r="AJ172" s="238"/>
      <c r="AK172" s="240"/>
      <c r="AL172" s="240"/>
      <c r="AM172" s="240"/>
      <c r="AN172" s="240"/>
      <c r="AQ172" s="253"/>
      <c r="AR172" s="224"/>
      <c r="AV172" s="253"/>
      <c r="AY172" s="248"/>
      <c r="AZ172" s="230"/>
      <c r="BA172" s="230"/>
      <c r="BB172" s="230"/>
      <c r="BC172" s="230"/>
      <c r="BD172" s="230"/>
      <c r="BE172" s="230"/>
      <c r="BF172" s="230"/>
      <c r="BG172" s="230"/>
      <c r="BH172" s="248"/>
      <c r="BI172" s="230"/>
      <c r="BJ172" s="249"/>
      <c r="BK172" s="104"/>
      <c r="BL172" s="104"/>
      <c r="BM172" s="74"/>
      <c r="BN172" s="74"/>
      <c r="BO172" s="74"/>
      <c r="BP172" s="74"/>
      <c r="BQ172" s="104"/>
      <c r="BR172" s="74"/>
      <c r="BS172" s="74"/>
      <c r="BT172" s="74"/>
      <c r="BU172" s="105"/>
    </row>
    <row r="173" spans="1:73" ht="14.25" customHeight="1" x14ac:dyDescent="0.45">
      <c r="A173" s="224"/>
      <c r="D173" s="239"/>
      <c r="E173" s="226"/>
      <c r="F173" s="227"/>
      <c r="G173" s="228"/>
      <c r="H173" s="229"/>
      <c r="K173" s="231"/>
      <c r="L173" s="229"/>
      <c r="M173" s="231"/>
      <c r="N173" s="231"/>
      <c r="O173" s="231"/>
      <c r="P173" s="251"/>
      <c r="Q173" s="251"/>
      <c r="R173" s="251"/>
      <c r="S173" s="252"/>
      <c r="T173" s="237"/>
      <c r="U173" s="238"/>
      <c r="V173" s="335"/>
      <c r="W173" s="484"/>
      <c r="X173" s="485"/>
      <c r="Y173" s="335"/>
      <c r="Z173" s="239"/>
      <c r="AA173" s="238"/>
      <c r="AB173" s="240"/>
      <c r="AC173" s="239"/>
      <c r="AD173" s="238"/>
      <c r="AE173" s="343"/>
      <c r="AF173" s="335"/>
      <c r="AG173" s="485"/>
      <c r="AH173" s="241"/>
      <c r="AI173" s="242"/>
      <c r="AJ173" s="238"/>
      <c r="AK173" s="240"/>
      <c r="AL173" s="240"/>
      <c r="AM173" s="240"/>
      <c r="AN173" s="240"/>
      <c r="AQ173" s="253"/>
      <c r="AR173" s="224"/>
      <c r="AV173" s="253"/>
      <c r="AY173" s="248"/>
      <c r="AZ173" s="230"/>
      <c r="BA173" s="230"/>
      <c r="BB173" s="230"/>
      <c r="BC173" s="230"/>
      <c r="BD173" s="230"/>
      <c r="BE173" s="230"/>
      <c r="BF173" s="230"/>
      <c r="BG173" s="230"/>
      <c r="BH173" s="248"/>
      <c r="BI173" s="230"/>
      <c r="BJ173" s="249"/>
    </row>
    <row r="174" spans="1:73" ht="14.25" customHeight="1" x14ac:dyDescent="0.45">
      <c r="A174" s="224"/>
      <c r="D174" s="239"/>
      <c r="E174" s="226"/>
      <c r="F174" s="227"/>
      <c r="G174" s="228"/>
      <c r="H174" s="229"/>
      <c r="K174" s="231"/>
      <c r="L174" s="229"/>
      <c r="M174" s="231"/>
      <c r="N174" s="231"/>
      <c r="O174" s="231"/>
      <c r="P174" s="251"/>
      <c r="Q174" s="251"/>
      <c r="R174" s="251"/>
      <c r="S174" s="252"/>
      <c r="T174" s="237"/>
      <c r="U174" s="238"/>
      <c r="V174" s="335"/>
      <c r="W174" s="484"/>
      <c r="X174" s="485"/>
      <c r="Y174" s="335"/>
      <c r="Z174" s="239"/>
      <c r="AA174" s="238"/>
      <c r="AB174" s="240"/>
      <c r="AC174" s="239"/>
      <c r="AD174" s="238"/>
      <c r="AE174" s="343"/>
      <c r="AF174" s="335"/>
      <c r="AG174" s="485"/>
      <c r="AH174" s="241"/>
      <c r="AI174" s="242"/>
      <c r="AJ174" s="238"/>
      <c r="AK174" s="240"/>
      <c r="AL174" s="240"/>
      <c r="AM174" s="240"/>
      <c r="AN174" s="240"/>
      <c r="AQ174" s="253"/>
      <c r="AR174" s="224"/>
      <c r="AV174" s="253"/>
      <c r="AY174" s="248"/>
      <c r="AZ174" s="230"/>
      <c r="BA174" s="230"/>
      <c r="BB174" s="230"/>
      <c r="BC174" s="230"/>
      <c r="BD174" s="230"/>
      <c r="BE174" s="230"/>
      <c r="BF174" s="230"/>
      <c r="BG174" s="230"/>
      <c r="BH174" s="248"/>
      <c r="BI174" s="230"/>
      <c r="BJ174" s="249"/>
    </row>
    <row r="175" spans="1:73" ht="14.25" customHeight="1" x14ac:dyDescent="0.45">
      <c r="A175" s="224"/>
      <c r="D175" s="239"/>
      <c r="E175" s="226"/>
      <c r="F175" s="227"/>
      <c r="G175" s="228"/>
      <c r="H175" s="229"/>
      <c r="K175" s="231"/>
      <c r="L175" s="229"/>
      <c r="M175" s="231"/>
      <c r="N175" s="231"/>
      <c r="O175" s="231"/>
      <c r="P175" s="251"/>
      <c r="Q175" s="251"/>
      <c r="R175" s="251"/>
      <c r="S175" s="252"/>
      <c r="T175" s="237"/>
      <c r="U175" s="238"/>
      <c r="V175" s="335"/>
      <c r="W175" s="484"/>
      <c r="X175" s="485"/>
      <c r="Y175" s="335"/>
      <c r="Z175" s="239"/>
      <c r="AA175" s="238"/>
      <c r="AB175" s="240"/>
      <c r="AC175" s="239"/>
      <c r="AD175" s="238"/>
      <c r="AE175" s="343"/>
      <c r="AF175" s="335"/>
      <c r="AG175" s="485"/>
      <c r="AH175" s="241"/>
      <c r="AI175" s="242"/>
      <c r="AJ175" s="238"/>
      <c r="AK175" s="240"/>
      <c r="AL175" s="240"/>
      <c r="AM175" s="240"/>
      <c r="AN175" s="240"/>
      <c r="AQ175" s="253"/>
      <c r="AR175" s="224"/>
      <c r="AV175" s="253"/>
      <c r="AY175" s="248"/>
      <c r="AZ175" s="230"/>
      <c r="BA175" s="230"/>
      <c r="BB175" s="230"/>
      <c r="BC175" s="230"/>
      <c r="BD175" s="230"/>
      <c r="BE175" s="230"/>
      <c r="BF175" s="230"/>
      <c r="BG175" s="230"/>
      <c r="BH175" s="248"/>
      <c r="BI175" s="230"/>
      <c r="BJ175" s="249"/>
      <c r="BK175" s="104"/>
      <c r="BL175" s="104"/>
      <c r="BM175" s="74"/>
      <c r="BN175" s="74"/>
      <c r="BO175" s="74"/>
      <c r="BP175" s="74"/>
      <c r="BQ175" s="104"/>
      <c r="BR175" s="74"/>
      <c r="BS175" s="74"/>
      <c r="BT175" s="74"/>
      <c r="BU175" s="105"/>
    </row>
    <row r="176" spans="1:73" ht="14.25" customHeight="1" x14ac:dyDescent="0.45">
      <c r="A176" s="224"/>
      <c r="D176" s="239"/>
      <c r="E176" s="226"/>
      <c r="F176" s="227"/>
      <c r="G176" s="228"/>
      <c r="H176" s="229"/>
      <c r="K176" s="231"/>
      <c r="L176" s="229"/>
      <c r="M176" s="231"/>
      <c r="N176" s="231"/>
      <c r="O176" s="231"/>
      <c r="P176" s="251"/>
      <c r="Q176" s="251"/>
      <c r="R176" s="251"/>
      <c r="S176" s="252"/>
      <c r="T176" s="237"/>
      <c r="U176" s="238"/>
      <c r="V176" s="335"/>
      <c r="W176" s="484"/>
      <c r="X176" s="485"/>
      <c r="Y176" s="335"/>
      <c r="Z176" s="239"/>
      <c r="AA176" s="238"/>
      <c r="AB176" s="240"/>
      <c r="AC176" s="239"/>
      <c r="AD176" s="238"/>
      <c r="AE176" s="343"/>
      <c r="AF176" s="335"/>
      <c r="AG176" s="485"/>
      <c r="AH176" s="241"/>
      <c r="AI176" s="242"/>
      <c r="AJ176" s="238"/>
      <c r="AK176" s="240"/>
      <c r="AL176" s="240"/>
      <c r="AM176" s="240"/>
      <c r="AN176" s="240"/>
      <c r="AQ176" s="253"/>
      <c r="AR176" s="224"/>
      <c r="AV176" s="253"/>
      <c r="AY176" s="248"/>
      <c r="AZ176" s="230"/>
      <c r="BA176" s="230"/>
      <c r="BB176" s="230"/>
      <c r="BC176" s="230"/>
      <c r="BD176" s="230"/>
      <c r="BE176" s="230"/>
      <c r="BF176" s="230"/>
      <c r="BG176" s="230"/>
      <c r="BH176" s="248"/>
      <c r="BI176" s="230"/>
      <c r="BJ176" s="249"/>
    </row>
    <row r="177" spans="1:73" ht="14.25" customHeight="1" x14ac:dyDescent="0.45">
      <c r="A177" s="224"/>
      <c r="D177" s="239"/>
      <c r="E177" s="226"/>
      <c r="F177" s="227"/>
      <c r="G177" s="228"/>
      <c r="H177" s="229"/>
      <c r="K177" s="231"/>
      <c r="L177" s="229"/>
      <c r="M177" s="231"/>
      <c r="N177" s="231"/>
      <c r="O177" s="231"/>
      <c r="P177" s="251"/>
      <c r="Q177" s="251"/>
      <c r="R177" s="251"/>
      <c r="S177" s="252"/>
      <c r="T177" s="237"/>
      <c r="U177" s="238"/>
      <c r="V177" s="335"/>
      <c r="W177" s="484"/>
      <c r="X177" s="485"/>
      <c r="Y177" s="335"/>
      <c r="Z177" s="239"/>
      <c r="AA177" s="238"/>
      <c r="AB177" s="240"/>
      <c r="AC177" s="239"/>
      <c r="AD177" s="238"/>
      <c r="AE177" s="343"/>
      <c r="AF177" s="335"/>
      <c r="AG177" s="485"/>
      <c r="AH177" s="241"/>
      <c r="AI177" s="242"/>
      <c r="AJ177" s="238"/>
      <c r="AK177" s="240"/>
      <c r="AL177" s="240"/>
      <c r="AM177" s="240"/>
      <c r="AN177" s="240"/>
      <c r="AQ177" s="253"/>
      <c r="AR177" s="224"/>
      <c r="AV177" s="253"/>
      <c r="AY177" s="248"/>
      <c r="AZ177" s="230"/>
      <c r="BA177" s="230"/>
      <c r="BB177" s="230"/>
      <c r="BC177" s="230"/>
      <c r="BD177" s="230"/>
      <c r="BE177" s="230"/>
      <c r="BF177" s="230"/>
      <c r="BG177" s="230"/>
      <c r="BH177" s="248"/>
      <c r="BI177" s="230"/>
      <c r="BJ177" s="249"/>
    </row>
    <row r="178" spans="1:73" ht="14.25" customHeight="1" x14ac:dyDescent="0.45">
      <c r="A178" s="224"/>
      <c r="D178" s="239"/>
      <c r="E178" s="226"/>
      <c r="F178" s="227"/>
      <c r="G178" s="228"/>
      <c r="H178" s="229"/>
      <c r="K178" s="231"/>
      <c r="L178" s="229"/>
      <c r="M178" s="231"/>
      <c r="N178" s="231"/>
      <c r="O178" s="231"/>
      <c r="P178" s="251"/>
      <c r="Q178" s="251"/>
      <c r="R178" s="251"/>
      <c r="S178" s="252"/>
      <c r="T178" s="237"/>
      <c r="U178" s="238"/>
      <c r="V178" s="335"/>
      <c r="W178" s="484"/>
      <c r="X178" s="485"/>
      <c r="Y178" s="335"/>
      <c r="Z178" s="239"/>
      <c r="AA178" s="238"/>
      <c r="AB178" s="240"/>
      <c r="AC178" s="239"/>
      <c r="AD178" s="238"/>
      <c r="AE178" s="343"/>
      <c r="AF178" s="335"/>
      <c r="AG178" s="485"/>
      <c r="AH178" s="241"/>
      <c r="AI178" s="242"/>
      <c r="AJ178" s="238"/>
      <c r="AK178" s="240"/>
      <c r="AL178" s="240"/>
      <c r="AM178" s="240"/>
      <c r="AN178" s="240"/>
      <c r="AQ178" s="253"/>
      <c r="AR178" s="224"/>
      <c r="AV178" s="253"/>
      <c r="AY178" s="248"/>
      <c r="AZ178" s="230"/>
      <c r="BA178" s="230"/>
      <c r="BB178" s="230"/>
      <c r="BC178" s="230"/>
      <c r="BD178" s="230"/>
      <c r="BE178" s="230"/>
      <c r="BF178" s="230"/>
      <c r="BG178" s="230"/>
      <c r="BH178" s="248"/>
      <c r="BI178" s="230"/>
      <c r="BJ178" s="249"/>
      <c r="BK178" s="104"/>
      <c r="BL178" s="104"/>
      <c r="BM178" s="74"/>
      <c r="BN178" s="74"/>
      <c r="BO178" s="74"/>
      <c r="BP178" s="74"/>
      <c r="BQ178" s="104"/>
      <c r="BR178" s="74"/>
      <c r="BS178" s="74"/>
      <c r="BT178" s="74"/>
      <c r="BU178" s="105"/>
    </row>
    <row r="179" spans="1:73" ht="14.25" customHeight="1" x14ac:dyDescent="0.45">
      <c r="A179" s="224"/>
      <c r="D179" s="239"/>
      <c r="E179" s="226"/>
      <c r="F179" s="227"/>
      <c r="G179" s="228"/>
      <c r="H179" s="229"/>
      <c r="K179" s="231"/>
      <c r="L179" s="229"/>
      <c r="M179" s="231"/>
      <c r="N179" s="231"/>
      <c r="O179" s="231"/>
      <c r="P179" s="251"/>
      <c r="Q179" s="251"/>
      <c r="R179" s="251"/>
      <c r="S179" s="252"/>
      <c r="T179" s="237"/>
      <c r="U179" s="238"/>
      <c r="V179" s="335"/>
      <c r="W179" s="484"/>
      <c r="X179" s="485"/>
      <c r="Y179" s="335"/>
      <c r="Z179" s="239"/>
      <c r="AA179" s="238"/>
      <c r="AB179" s="240"/>
      <c r="AC179" s="239"/>
      <c r="AD179" s="238"/>
      <c r="AE179" s="343"/>
      <c r="AF179" s="335"/>
      <c r="AG179" s="485"/>
      <c r="AH179" s="241"/>
      <c r="AI179" s="242"/>
      <c r="AJ179" s="238"/>
      <c r="AK179" s="240"/>
      <c r="AL179" s="240"/>
      <c r="AM179" s="240"/>
      <c r="AN179" s="240"/>
      <c r="AQ179" s="253"/>
      <c r="AR179" s="224"/>
      <c r="AV179" s="253"/>
      <c r="AY179" s="248"/>
      <c r="AZ179" s="230"/>
      <c r="BA179" s="230"/>
      <c r="BB179" s="230"/>
      <c r="BC179" s="230"/>
      <c r="BD179" s="230"/>
      <c r="BE179" s="230"/>
      <c r="BF179" s="230"/>
      <c r="BG179" s="230"/>
      <c r="BH179" s="248"/>
      <c r="BI179" s="230"/>
      <c r="BJ179" s="249"/>
    </row>
    <row r="180" spans="1:73" ht="14.25" customHeight="1" x14ac:dyDescent="0.45">
      <c r="A180" s="224"/>
      <c r="D180" s="239"/>
      <c r="E180" s="226"/>
      <c r="F180" s="227"/>
      <c r="G180" s="228"/>
      <c r="H180" s="229"/>
      <c r="K180" s="231"/>
      <c r="L180" s="229"/>
      <c r="M180" s="231"/>
      <c r="N180" s="231"/>
      <c r="O180" s="231"/>
      <c r="P180" s="251"/>
      <c r="Q180" s="251"/>
      <c r="R180" s="251"/>
      <c r="S180" s="252"/>
      <c r="T180" s="237"/>
      <c r="U180" s="238"/>
      <c r="V180" s="335"/>
      <c r="W180" s="484"/>
      <c r="X180" s="485"/>
      <c r="Y180" s="335"/>
      <c r="Z180" s="239"/>
      <c r="AA180" s="238"/>
      <c r="AB180" s="240"/>
      <c r="AC180" s="239"/>
      <c r="AD180" s="238"/>
      <c r="AE180" s="343"/>
      <c r="AF180" s="335"/>
      <c r="AG180" s="485"/>
      <c r="AH180" s="241"/>
      <c r="AI180" s="242"/>
      <c r="AJ180" s="238"/>
      <c r="AK180" s="240"/>
      <c r="AL180" s="240"/>
      <c r="AM180" s="240"/>
      <c r="AN180" s="240"/>
      <c r="AQ180" s="253"/>
      <c r="AR180" s="224"/>
      <c r="AV180" s="253"/>
      <c r="AY180" s="248"/>
      <c r="AZ180" s="230"/>
      <c r="BA180" s="230"/>
      <c r="BB180" s="230"/>
      <c r="BC180" s="230"/>
      <c r="BD180" s="230"/>
      <c r="BE180" s="230"/>
      <c r="BF180" s="230"/>
      <c r="BG180" s="230"/>
      <c r="BH180" s="248"/>
      <c r="BI180" s="230"/>
      <c r="BJ180" s="249"/>
    </row>
    <row r="181" spans="1:73" ht="14.25" customHeight="1" x14ac:dyDescent="0.45">
      <c r="A181" s="224"/>
      <c r="D181" s="239"/>
      <c r="E181" s="226"/>
      <c r="F181" s="227"/>
      <c r="G181" s="228"/>
      <c r="H181" s="229"/>
      <c r="K181" s="231"/>
      <c r="L181" s="229"/>
      <c r="M181" s="231"/>
      <c r="N181" s="231"/>
      <c r="O181" s="231"/>
      <c r="P181" s="251"/>
      <c r="Q181" s="251"/>
      <c r="R181" s="251"/>
      <c r="S181" s="252"/>
      <c r="T181" s="237"/>
      <c r="U181" s="238"/>
      <c r="V181" s="335"/>
      <c r="W181" s="484"/>
      <c r="X181" s="485"/>
      <c r="Y181" s="335"/>
      <c r="Z181" s="239"/>
      <c r="AA181" s="238"/>
      <c r="AB181" s="240"/>
      <c r="AC181" s="239"/>
      <c r="AD181" s="238"/>
      <c r="AE181" s="343"/>
      <c r="AF181" s="335"/>
      <c r="AG181" s="485"/>
      <c r="AH181" s="241"/>
      <c r="AI181" s="242"/>
      <c r="AJ181" s="238"/>
      <c r="AK181" s="240"/>
      <c r="AL181" s="240"/>
      <c r="AM181" s="240"/>
      <c r="AN181" s="240"/>
      <c r="AQ181" s="253"/>
      <c r="AR181" s="224"/>
      <c r="AV181" s="253"/>
      <c r="AY181" s="248"/>
      <c r="AZ181" s="230"/>
      <c r="BA181" s="230"/>
      <c r="BB181" s="230"/>
      <c r="BC181" s="230"/>
      <c r="BD181" s="230"/>
      <c r="BE181" s="230"/>
      <c r="BF181" s="230"/>
      <c r="BG181" s="230"/>
      <c r="BH181" s="248"/>
      <c r="BI181" s="230"/>
      <c r="BJ181" s="249"/>
      <c r="BK181" s="104"/>
      <c r="BL181" s="104"/>
      <c r="BM181" s="74"/>
      <c r="BN181" s="74"/>
      <c r="BO181" s="74"/>
      <c r="BP181" s="74"/>
      <c r="BQ181" s="104"/>
      <c r="BR181" s="74"/>
      <c r="BS181" s="74"/>
      <c r="BT181" s="74"/>
      <c r="BU181" s="105"/>
    </row>
    <row r="182" spans="1:73" ht="14.25" customHeight="1" x14ac:dyDescent="0.45">
      <c r="A182" s="224"/>
      <c r="D182" s="239"/>
      <c r="E182" s="226"/>
      <c r="F182" s="227"/>
      <c r="G182" s="228"/>
      <c r="H182" s="229"/>
      <c r="K182" s="231"/>
      <c r="L182" s="229"/>
      <c r="M182" s="231"/>
      <c r="N182" s="231"/>
      <c r="O182" s="231"/>
      <c r="P182" s="251"/>
      <c r="Q182" s="251"/>
      <c r="R182" s="251"/>
      <c r="S182" s="252"/>
      <c r="T182" s="237"/>
      <c r="U182" s="238"/>
      <c r="V182" s="335"/>
      <c r="W182" s="484"/>
      <c r="X182" s="485"/>
      <c r="Y182" s="335"/>
      <c r="Z182" s="239"/>
      <c r="AA182" s="238"/>
      <c r="AB182" s="240"/>
      <c r="AC182" s="239"/>
      <c r="AD182" s="238"/>
      <c r="AE182" s="343"/>
      <c r="AF182" s="335"/>
      <c r="AG182" s="485"/>
      <c r="AH182" s="241"/>
      <c r="AI182" s="242"/>
      <c r="AJ182" s="238"/>
      <c r="AK182" s="240"/>
      <c r="AL182" s="240"/>
      <c r="AM182" s="240"/>
      <c r="AN182" s="240"/>
      <c r="AQ182" s="253"/>
      <c r="AR182" s="224"/>
      <c r="AV182" s="253"/>
      <c r="AY182" s="248"/>
      <c r="AZ182" s="230"/>
      <c r="BA182" s="230"/>
      <c r="BB182" s="230"/>
      <c r="BC182" s="230"/>
      <c r="BD182" s="230"/>
      <c r="BE182" s="230"/>
      <c r="BF182" s="230"/>
      <c r="BG182" s="230"/>
      <c r="BH182" s="248"/>
      <c r="BI182" s="230"/>
      <c r="BJ182" s="249"/>
    </row>
    <row r="183" spans="1:73" ht="14.25" customHeight="1" x14ac:dyDescent="0.45">
      <c r="A183" s="224"/>
      <c r="D183" s="239"/>
      <c r="E183" s="226"/>
      <c r="F183" s="227"/>
      <c r="G183" s="228"/>
      <c r="H183" s="229"/>
      <c r="K183" s="231"/>
      <c r="L183" s="229"/>
      <c r="M183" s="231"/>
      <c r="N183" s="231"/>
      <c r="O183" s="231"/>
      <c r="P183" s="251"/>
      <c r="Q183" s="251"/>
      <c r="R183" s="251"/>
      <c r="S183" s="252"/>
      <c r="T183" s="237"/>
      <c r="U183" s="238"/>
      <c r="V183" s="335"/>
      <c r="W183" s="484"/>
      <c r="X183" s="485"/>
      <c r="Y183" s="335"/>
      <c r="Z183" s="239"/>
      <c r="AA183" s="238"/>
      <c r="AB183" s="240"/>
      <c r="AC183" s="239"/>
      <c r="AD183" s="238"/>
      <c r="AE183" s="343"/>
      <c r="AF183" s="335"/>
      <c r="AG183" s="485"/>
      <c r="AH183" s="241"/>
      <c r="AI183" s="242"/>
      <c r="AJ183" s="238"/>
      <c r="AK183" s="240"/>
      <c r="AL183" s="240"/>
      <c r="AM183" s="240"/>
      <c r="AN183" s="240"/>
      <c r="AQ183" s="253"/>
      <c r="AR183" s="224"/>
      <c r="AV183" s="253"/>
      <c r="AY183" s="248"/>
      <c r="AZ183" s="230"/>
      <c r="BA183" s="230"/>
      <c r="BB183" s="230"/>
      <c r="BC183" s="230"/>
      <c r="BD183" s="230"/>
      <c r="BE183" s="230"/>
      <c r="BF183" s="230"/>
      <c r="BG183" s="230"/>
      <c r="BH183" s="248"/>
      <c r="BI183" s="230"/>
      <c r="BJ183" s="249"/>
    </row>
    <row r="184" spans="1:73" ht="14.25" customHeight="1" x14ac:dyDescent="0.45">
      <c r="A184" s="224"/>
      <c r="D184" s="239"/>
      <c r="E184" s="226"/>
      <c r="F184" s="227"/>
      <c r="G184" s="228"/>
      <c r="H184" s="229"/>
      <c r="K184" s="231"/>
      <c r="L184" s="229"/>
      <c r="M184" s="231"/>
      <c r="N184" s="231"/>
      <c r="O184" s="231"/>
      <c r="P184" s="251"/>
      <c r="Q184" s="251"/>
      <c r="R184" s="251"/>
      <c r="S184" s="252"/>
      <c r="T184" s="237"/>
      <c r="U184" s="238"/>
      <c r="V184" s="335"/>
      <c r="W184" s="484"/>
      <c r="X184" s="485"/>
      <c r="Y184" s="335"/>
      <c r="Z184" s="239"/>
      <c r="AA184" s="238"/>
      <c r="AB184" s="240"/>
      <c r="AC184" s="239"/>
      <c r="AD184" s="238"/>
      <c r="AE184" s="343"/>
      <c r="AF184" s="335"/>
      <c r="AG184" s="485"/>
      <c r="AH184" s="241"/>
      <c r="AI184" s="242"/>
      <c r="AJ184" s="238"/>
      <c r="AK184" s="240"/>
      <c r="AL184" s="240"/>
      <c r="AM184" s="240"/>
      <c r="AN184" s="240"/>
      <c r="AQ184" s="253"/>
      <c r="AR184" s="224"/>
      <c r="AV184" s="253"/>
      <c r="AY184" s="248"/>
      <c r="AZ184" s="230"/>
      <c r="BA184" s="230"/>
      <c r="BB184" s="230"/>
      <c r="BC184" s="230"/>
      <c r="BD184" s="230"/>
      <c r="BE184" s="230"/>
      <c r="BF184" s="230"/>
      <c r="BG184" s="230"/>
      <c r="BH184" s="248"/>
      <c r="BI184" s="230"/>
      <c r="BJ184" s="249"/>
    </row>
    <row r="185" spans="1:73" ht="14.25" customHeight="1" x14ac:dyDescent="0.45">
      <c r="A185" s="224"/>
      <c r="D185" s="239"/>
      <c r="E185" s="226"/>
      <c r="F185" s="227"/>
      <c r="G185" s="228"/>
      <c r="H185" s="229"/>
      <c r="K185" s="231"/>
      <c r="L185" s="229"/>
      <c r="M185" s="231"/>
      <c r="N185" s="231"/>
      <c r="O185" s="231"/>
      <c r="P185" s="251"/>
      <c r="Q185" s="251"/>
      <c r="R185" s="251"/>
      <c r="S185" s="252"/>
      <c r="T185" s="237"/>
      <c r="U185" s="238"/>
      <c r="V185" s="335"/>
      <c r="W185" s="484"/>
      <c r="X185" s="485"/>
      <c r="Y185" s="335"/>
      <c r="Z185" s="239"/>
      <c r="AA185" s="238"/>
      <c r="AB185" s="240"/>
      <c r="AC185" s="239"/>
      <c r="AD185" s="238"/>
      <c r="AE185" s="343"/>
      <c r="AF185" s="335"/>
      <c r="AG185" s="485"/>
      <c r="AH185" s="241"/>
      <c r="AI185" s="242"/>
      <c r="AJ185" s="238"/>
      <c r="AK185" s="240"/>
      <c r="AL185" s="240"/>
      <c r="AM185" s="240"/>
      <c r="AN185" s="240"/>
      <c r="AQ185" s="253"/>
      <c r="AR185" s="224"/>
      <c r="AV185" s="253"/>
      <c r="AY185" s="248"/>
      <c r="AZ185" s="230"/>
      <c r="BA185" s="230"/>
      <c r="BB185" s="230"/>
      <c r="BC185" s="230"/>
      <c r="BD185" s="230"/>
      <c r="BE185" s="230"/>
      <c r="BF185" s="230"/>
      <c r="BG185" s="230"/>
      <c r="BH185" s="248"/>
      <c r="BI185" s="230"/>
      <c r="BJ185" s="249"/>
    </row>
    <row r="186" spans="1:73" ht="14.25" customHeight="1" x14ac:dyDescent="0.45">
      <c r="A186" s="224"/>
      <c r="D186" s="239"/>
      <c r="E186" s="226"/>
      <c r="F186" s="227"/>
      <c r="G186" s="228"/>
      <c r="H186" s="229"/>
      <c r="K186" s="231"/>
      <c r="L186" s="229"/>
      <c r="M186" s="231"/>
      <c r="N186" s="231"/>
      <c r="O186" s="231"/>
      <c r="P186" s="251"/>
      <c r="Q186" s="251"/>
      <c r="R186" s="251"/>
      <c r="S186" s="252"/>
      <c r="T186" s="237"/>
      <c r="U186" s="238"/>
      <c r="V186" s="335"/>
      <c r="W186" s="484"/>
      <c r="X186" s="485"/>
      <c r="Y186" s="335"/>
      <c r="Z186" s="239"/>
      <c r="AA186" s="238"/>
      <c r="AB186" s="240"/>
      <c r="AC186" s="239"/>
      <c r="AD186" s="238"/>
      <c r="AE186" s="343"/>
      <c r="AF186" s="335"/>
      <c r="AG186" s="485"/>
      <c r="AH186" s="241"/>
      <c r="AI186" s="242"/>
      <c r="AJ186" s="238"/>
      <c r="AK186" s="240"/>
      <c r="AL186" s="240"/>
      <c r="AM186" s="240"/>
      <c r="AN186" s="240"/>
      <c r="AQ186" s="253"/>
      <c r="AR186" s="224"/>
      <c r="AV186" s="253"/>
      <c r="AY186" s="248"/>
      <c r="AZ186" s="230"/>
      <c r="BA186" s="230"/>
      <c r="BB186" s="230"/>
      <c r="BC186" s="230"/>
      <c r="BD186" s="230"/>
      <c r="BE186" s="230"/>
      <c r="BF186" s="230"/>
      <c r="BG186" s="230"/>
      <c r="BH186" s="248"/>
      <c r="BI186" s="230"/>
      <c r="BJ186" s="249"/>
    </row>
    <row r="187" spans="1:73" ht="14.25" customHeight="1" x14ac:dyDescent="0.45">
      <c r="A187" s="224"/>
      <c r="D187" s="239"/>
      <c r="E187" s="226"/>
      <c r="F187" s="227"/>
      <c r="G187" s="228"/>
      <c r="H187" s="229"/>
      <c r="K187" s="231"/>
      <c r="L187" s="229"/>
      <c r="M187" s="231"/>
      <c r="N187" s="231"/>
      <c r="O187" s="231"/>
      <c r="P187" s="251"/>
      <c r="Q187" s="251"/>
      <c r="R187" s="251"/>
      <c r="S187" s="252"/>
      <c r="T187" s="237"/>
      <c r="U187" s="238"/>
      <c r="V187" s="335"/>
      <c r="W187" s="484"/>
      <c r="X187" s="485"/>
      <c r="Y187" s="335"/>
      <c r="Z187" s="239"/>
      <c r="AA187" s="238"/>
      <c r="AB187" s="240"/>
      <c r="AC187" s="239"/>
      <c r="AD187" s="238"/>
      <c r="AE187" s="343"/>
      <c r="AF187" s="335"/>
      <c r="AG187" s="485"/>
      <c r="AH187" s="241"/>
      <c r="AI187" s="242"/>
      <c r="AJ187" s="238"/>
      <c r="AK187" s="240"/>
      <c r="AL187" s="240"/>
      <c r="AM187" s="240"/>
      <c r="AN187" s="240"/>
      <c r="AQ187" s="253"/>
      <c r="AR187" s="224"/>
      <c r="AV187" s="253"/>
      <c r="AY187" s="248"/>
      <c r="AZ187" s="230"/>
      <c r="BA187" s="230"/>
      <c r="BB187" s="230"/>
      <c r="BC187" s="230"/>
      <c r="BD187" s="230"/>
      <c r="BE187" s="230"/>
      <c r="BF187" s="230"/>
      <c r="BG187" s="230"/>
      <c r="BH187" s="248"/>
      <c r="BI187" s="230"/>
      <c r="BJ187" s="249"/>
      <c r="BK187" s="104"/>
      <c r="BL187" s="104"/>
      <c r="BM187" s="74"/>
      <c r="BN187" s="74"/>
      <c r="BO187" s="74"/>
      <c r="BP187" s="74"/>
      <c r="BQ187" s="104"/>
      <c r="BR187" s="74"/>
      <c r="BS187" s="74"/>
      <c r="BT187" s="74"/>
      <c r="BU187" s="105"/>
    </row>
    <row r="188" spans="1:73" ht="14.25" customHeight="1" x14ac:dyDescent="0.45">
      <c r="A188" s="224"/>
      <c r="D188" s="239"/>
      <c r="E188" s="226"/>
      <c r="F188" s="227"/>
      <c r="G188" s="228"/>
      <c r="H188" s="229"/>
      <c r="K188" s="231"/>
      <c r="L188" s="229"/>
      <c r="M188" s="231"/>
      <c r="N188" s="231"/>
      <c r="O188" s="231"/>
      <c r="P188" s="251"/>
      <c r="Q188" s="251"/>
      <c r="R188" s="251"/>
      <c r="S188" s="252"/>
      <c r="T188" s="237"/>
      <c r="U188" s="238"/>
      <c r="V188" s="335"/>
      <c r="W188" s="484"/>
      <c r="X188" s="485"/>
      <c r="Y188" s="335"/>
      <c r="Z188" s="239"/>
      <c r="AA188" s="238"/>
      <c r="AB188" s="240"/>
      <c r="AC188" s="239"/>
      <c r="AD188" s="238"/>
      <c r="AE188" s="343"/>
      <c r="AF188" s="335"/>
      <c r="AG188" s="485"/>
      <c r="AH188" s="241"/>
      <c r="AI188" s="242"/>
      <c r="AJ188" s="238"/>
      <c r="AK188" s="240"/>
      <c r="AL188" s="240"/>
      <c r="AM188" s="240"/>
      <c r="AN188" s="240"/>
      <c r="AQ188" s="253"/>
      <c r="AR188" s="224"/>
      <c r="AV188" s="253"/>
      <c r="AY188" s="248"/>
      <c r="AZ188" s="230"/>
      <c r="BA188" s="230"/>
      <c r="BB188" s="230"/>
      <c r="BC188" s="230"/>
      <c r="BD188" s="230"/>
      <c r="BE188" s="230"/>
      <c r="BF188" s="230"/>
      <c r="BG188" s="230"/>
      <c r="BH188" s="248"/>
      <c r="BI188" s="230"/>
      <c r="BJ188" s="249"/>
    </row>
    <row r="189" spans="1:73" ht="14.25" customHeight="1" x14ac:dyDescent="0.45">
      <c r="A189" s="224"/>
      <c r="D189" s="239"/>
      <c r="E189" s="226"/>
      <c r="F189" s="227"/>
      <c r="G189" s="228"/>
      <c r="H189" s="229"/>
      <c r="K189" s="231"/>
      <c r="L189" s="229"/>
      <c r="M189" s="231"/>
      <c r="N189" s="231"/>
      <c r="O189" s="231"/>
      <c r="P189" s="251"/>
      <c r="Q189" s="251"/>
      <c r="R189" s="251"/>
      <c r="S189" s="252"/>
      <c r="T189" s="237"/>
      <c r="U189" s="238"/>
      <c r="V189" s="335"/>
      <c r="W189" s="484"/>
      <c r="X189" s="485"/>
      <c r="Y189" s="335"/>
      <c r="Z189" s="239"/>
      <c r="AA189" s="238"/>
      <c r="AB189" s="240"/>
      <c r="AC189" s="239"/>
      <c r="AD189" s="238"/>
      <c r="AE189" s="343"/>
      <c r="AF189" s="335"/>
      <c r="AG189" s="485"/>
      <c r="AH189" s="241"/>
      <c r="AI189" s="242"/>
      <c r="AJ189" s="238"/>
      <c r="AK189" s="240"/>
      <c r="AL189" s="240"/>
      <c r="AM189" s="240"/>
      <c r="AN189" s="240"/>
      <c r="AQ189" s="253"/>
      <c r="AR189" s="224"/>
      <c r="AV189" s="253"/>
      <c r="AY189" s="248"/>
      <c r="AZ189" s="230"/>
      <c r="BA189" s="230"/>
      <c r="BB189" s="230"/>
      <c r="BC189" s="230"/>
      <c r="BD189" s="230"/>
      <c r="BE189" s="230"/>
      <c r="BF189" s="230"/>
      <c r="BG189" s="230"/>
      <c r="BH189" s="248"/>
      <c r="BI189" s="230"/>
      <c r="BJ189" s="249"/>
    </row>
    <row r="190" spans="1:73" ht="14.25" customHeight="1" x14ac:dyDescent="0.45">
      <c r="A190" s="224"/>
      <c r="D190" s="239"/>
      <c r="E190" s="226"/>
      <c r="F190" s="227"/>
      <c r="G190" s="228"/>
      <c r="H190" s="229"/>
      <c r="K190" s="231"/>
      <c r="L190" s="229"/>
      <c r="M190" s="231"/>
      <c r="N190" s="231"/>
      <c r="O190" s="231"/>
      <c r="P190" s="251"/>
      <c r="Q190" s="251"/>
      <c r="R190" s="251"/>
      <c r="S190" s="252"/>
      <c r="T190" s="237"/>
      <c r="U190" s="238"/>
      <c r="V190" s="335"/>
      <c r="W190" s="484"/>
      <c r="X190" s="485"/>
      <c r="Y190" s="335"/>
      <c r="Z190" s="239"/>
      <c r="AA190" s="238"/>
      <c r="AB190" s="240"/>
      <c r="AC190" s="239"/>
      <c r="AD190" s="238"/>
      <c r="AE190" s="343"/>
      <c r="AF190" s="335"/>
      <c r="AG190" s="485"/>
      <c r="AH190" s="241"/>
      <c r="AI190" s="242"/>
      <c r="AJ190" s="238"/>
      <c r="AK190" s="240"/>
      <c r="AL190" s="240"/>
      <c r="AM190" s="240"/>
      <c r="AN190" s="240"/>
      <c r="AQ190" s="253"/>
      <c r="AR190" s="224"/>
      <c r="AV190" s="253"/>
      <c r="AY190" s="248"/>
      <c r="AZ190" s="230"/>
      <c r="BA190" s="230"/>
      <c r="BB190" s="230"/>
      <c r="BC190" s="230"/>
      <c r="BD190" s="230"/>
      <c r="BE190" s="230"/>
      <c r="BF190" s="230"/>
      <c r="BG190" s="230"/>
      <c r="BH190" s="248"/>
      <c r="BI190" s="230"/>
      <c r="BJ190" s="249"/>
      <c r="BK190" s="104"/>
      <c r="BL190" s="104"/>
      <c r="BM190" s="74"/>
      <c r="BN190" s="74"/>
      <c r="BO190" s="74"/>
      <c r="BP190" s="74"/>
      <c r="BQ190" s="104"/>
      <c r="BR190" s="74"/>
      <c r="BS190" s="74"/>
      <c r="BT190" s="74"/>
      <c r="BU190" s="105"/>
    </row>
    <row r="191" spans="1:73" ht="14.25" customHeight="1" x14ac:dyDescent="0.45">
      <c r="A191" s="224"/>
      <c r="D191" s="239"/>
      <c r="E191" s="226"/>
      <c r="F191" s="227"/>
      <c r="G191" s="228"/>
      <c r="H191" s="229"/>
      <c r="K191" s="231"/>
      <c r="L191" s="229"/>
      <c r="M191" s="231"/>
      <c r="N191" s="231"/>
      <c r="O191" s="231"/>
      <c r="P191" s="251"/>
      <c r="Q191" s="251"/>
      <c r="R191" s="251"/>
      <c r="S191" s="252"/>
      <c r="T191" s="237"/>
      <c r="U191" s="238"/>
      <c r="V191" s="335"/>
      <c r="W191" s="484"/>
      <c r="X191" s="485"/>
      <c r="Y191" s="335"/>
      <c r="Z191" s="239"/>
      <c r="AA191" s="238"/>
      <c r="AB191" s="240"/>
      <c r="AC191" s="239"/>
      <c r="AD191" s="238"/>
      <c r="AE191" s="343"/>
      <c r="AF191" s="335"/>
      <c r="AG191" s="485"/>
      <c r="AH191" s="241"/>
      <c r="AI191" s="242"/>
      <c r="AJ191" s="238"/>
      <c r="AK191" s="240"/>
      <c r="AL191" s="240"/>
      <c r="AM191" s="240"/>
      <c r="AN191" s="240"/>
      <c r="AQ191" s="253"/>
      <c r="AR191" s="224"/>
      <c r="AV191" s="253"/>
      <c r="AY191" s="248"/>
      <c r="AZ191" s="230"/>
      <c r="BA191" s="230"/>
      <c r="BB191" s="230"/>
      <c r="BC191" s="230"/>
      <c r="BD191" s="230"/>
      <c r="BE191" s="230"/>
      <c r="BF191" s="230"/>
      <c r="BG191" s="230"/>
      <c r="BH191" s="248"/>
      <c r="BI191" s="230"/>
      <c r="BJ191" s="249"/>
    </row>
    <row r="192" spans="1:73" ht="14.25" customHeight="1" x14ac:dyDescent="0.45">
      <c r="A192" s="224"/>
      <c r="D192" s="239"/>
      <c r="E192" s="226"/>
      <c r="F192" s="227"/>
      <c r="G192" s="228"/>
      <c r="H192" s="229"/>
      <c r="K192" s="231"/>
      <c r="L192" s="229"/>
      <c r="M192" s="231"/>
      <c r="N192" s="231"/>
      <c r="O192" s="231"/>
      <c r="P192" s="251"/>
      <c r="Q192" s="251"/>
      <c r="R192" s="251"/>
      <c r="S192" s="252"/>
      <c r="T192" s="237"/>
      <c r="U192" s="238"/>
      <c r="V192" s="335"/>
      <c r="W192" s="484"/>
      <c r="X192" s="485"/>
      <c r="Y192" s="335"/>
      <c r="Z192" s="239"/>
      <c r="AA192" s="238"/>
      <c r="AB192" s="240"/>
      <c r="AC192" s="239"/>
      <c r="AD192" s="238"/>
      <c r="AE192" s="343"/>
      <c r="AF192" s="335"/>
      <c r="AG192" s="485"/>
      <c r="AH192" s="241"/>
      <c r="AI192" s="242"/>
      <c r="AJ192" s="238"/>
      <c r="AK192" s="240"/>
      <c r="AL192" s="240"/>
      <c r="AM192" s="240"/>
      <c r="AN192" s="240"/>
      <c r="AQ192" s="253"/>
      <c r="AR192" s="224"/>
      <c r="AV192" s="253"/>
      <c r="AY192" s="248"/>
      <c r="AZ192" s="230"/>
      <c r="BA192" s="230"/>
      <c r="BB192" s="230"/>
      <c r="BC192" s="230"/>
      <c r="BD192" s="230"/>
      <c r="BE192" s="230"/>
      <c r="BF192" s="230"/>
      <c r="BG192" s="230"/>
      <c r="BH192" s="248"/>
      <c r="BI192" s="230"/>
      <c r="BJ192" s="249"/>
    </row>
    <row r="193" spans="1:73" ht="14.25" customHeight="1" x14ac:dyDescent="0.45">
      <c r="A193" s="224"/>
      <c r="D193" s="239"/>
      <c r="E193" s="226"/>
      <c r="F193" s="227"/>
      <c r="G193" s="228"/>
      <c r="H193" s="229"/>
      <c r="K193" s="231"/>
      <c r="L193" s="229"/>
      <c r="M193" s="231"/>
      <c r="N193" s="231"/>
      <c r="O193" s="231"/>
      <c r="P193" s="251"/>
      <c r="Q193" s="251"/>
      <c r="R193" s="251"/>
      <c r="S193" s="252"/>
      <c r="T193" s="237"/>
      <c r="U193" s="238"/>
      <c r="V193" s="335"/>
      <c r="W193" s="484"/>
      <c r="X193" s="485"/>
      <c r="Y193" s="335"/>
      <c r="Z193" s="239"/>
      <c r="AA193" s="238"/>
      <c r="AB193" s="240"/>
      <c r="AC193" s="239"/>
      <c r="AD193" s="238"/>
      <c r="AE193" s="343"/>
      <c r="AF193" s="335"/>
      <c r="AG193" s="485"/>
      <c r="AH193" s="241"/>
      <c r="AI193" s="242"/>
      <c r="AJ193" s="238"/>
      <c r="AK193" s="240"/>
      <c r="AL193" s="240"/>
      <c r="AM193" s="240"/>
      <c r="AN193" s="240"/>
      <c r="AQ193" s="253"/>
      <c r="AR193" s="224"/>
      <c r="AV193" s="253"/>
      <c r="AY193" s="248"/>
      <c r="AZ193" s="230"/>
      <c r="BA193" s="230"/>
      <c r="BB193" s="230"/>
      <c r="BC193" s="230"/>
      <c r="BD193" s="230"/>
      <c r="BE193" s="230"/>
      <c r="BF193" s="230"/>
      <c r="BG193" s="230"/>
      <c r="BH193" s="248"/>
      <c r="BI193" s="230"/>
      <c r="BJ193" s="249"/>
      <c r="BK193" s="104"/>
      <c r="BL193" s="104"/>
      <c r="BM193" s="74"/>
      <c r="BN193" s="74"/>
      <c r="BO193" s="74"/>
      <c r="BP193" s="74"/>
      <c r="BQ193" s="104"/>
      <c r="BR193" s="74"/>
      <c r="BS193" s="74"/>
      <c r="BT193" s="74"/>
      <c r="BU193" s="105"/>
    </row>
    <row r="194" spans="1:73" ht="14.25" customHeight="1" x14ac:dyDescent="0.45">
      <c r="A194" s="224"/>
      <c r="D194" s="239"/>
      <c r="E194" s="226"/>
      <c r="F194" s="227"/>
      <c r="G194" s="228"/>
      <c r="H194" s="229"/>
      <c r="K194" s="231"/>
      <c r="L194" s="229"/>
      <c r="M194" s="231"/>
      <c r="N194" s="231"/>
      <c r="O194" s="231"/>
      <c r="P194" s="251"/>
      <c r="Q194" s="251"/>
      <c r="R194" s="251"/>
      <c r="S194" s="252"/>
      <c r="T194" s="237"/>
      <c r="U194" s="238"/>
      <c r="V194" s="335"/>
      <c r="W194" s="484"/>
      <c r="X194" s="485"/>
      <c r="Y194" s="335"/>
      <c r="Z194" s="239"/>
      <c r="AA194" s="238"/>
      <c r="AB194" s="240"/>
      <c r="AC194" s="239"/>
      <c r="AD194" s="238"/>
      <c r="AE194" s="343"/>
      <c r="AF194" s="335"/>
      <c r="AG194" s="485"/>
      <c r="AH194" s="241"/>
      <c r="AI194" s="242"/>
      <c r="AJ194" s="238"/>
      <c r="AK194" s="240"/>
      <c r="AL194" s="240"/>
      <c r="AM194" s="240"/>
      <c r="AN194" s="240"/>
      <c r="AQ194" s="253"/>
      <c r="AR194" s="224"/>
      <c r="AV194" s="253"/>
      <c r="AY194" s="248"/>
      <c r="AZ194" s="230"/>
      <c r="BA194" s="230"/>
      <c r="BB194" s="230"/>
      <c r="BC194" s="230"/>
      <c r="BD194" s="230"/>
      <c r="BE194" s="230"/>
      <c r="BF194" s="230"/>
      <c r="BG194" s="230"/>
      <c r="BH194" s="248"/>
      <c r="BI194" s="230"/>
      <c r="BJ194" s="249"/>
    </row>
    <row r="195" spans="1:73" ht="14.25" customHeight="1" x14ac:dyDescent="0.45">
      <c r="A195" s="224"/>
      <c r="D195" s="239"/>
      <c r="E195" s="226"/>
      <c r="F195" s="227"/>
      <c r="G195" s="228"/>
      <c r="H195" s="229"/>
      <c r="K195" s="231"/>
      <c r="L195" s="229"/>
      <c r="M195" s="231"/>
      <c r="N195" s="231"/>
      <c r="O195" s="231"/>
      <c r="P195" s="251"/>
      <c r="Q195" s="251"/>
      <c r="R195" s="251"/>
      <c r="S195" s="252"/>
      <c r="T195" s="237"/>
      <c r="U195" s="238"/>
      <c r="V195" s="335"/>
      <c r="W195" s="484"/>
      <c r="X195" s="485"/>
      <c r="Y195" s="335"/>
      <c r="Z195" s="239"/>
      <c r="AA195" s="238"/>
      <c r="AB195" s="240"/>
      <c r="AC195" s="239"/>
      <c r="AD195" s="238"/>
      <c r="AE195" s="343"/>
      <c r="AF195" s="335"/>
      <c r="AG195" s="485"/>
      <c r="AH195" s="241"/>
      <c r="AI195" s="242"/>
      <c r="AJ195" s="238"/>
      <c r="AK195" s="240"/>
      <c r="AL195" s="240"/>
      <c r="AM195" s="240"/>
      <c r="AN195" s="240"/>
      <c r="AQ195" s="253"/>
      <c r="AR195" s="224"/>
      <c r="AV195" s="253"/>
      <c r="AY195" s="248"/>
      <c r="AZ195" s="230"/>
      <c r="BA195" s="230"/>
      <c r="BB195" s="230"/>
      <c r="BC195" s="230"/>
      <c r="BD195" s="230"/>
      <c r="BE195" s="230"/>
      <c r="BF195" s="230"/>
      <c r="BG195" s="230"/>
      <c r="BH195" s="248"/>
      <c r="BI195" s="230"/>
      <c r="BJ195" s="249"/>
    </row>
    <row r="196" spans="1:73" ht="14.25" customHeight="1" x14ac:dyDescent="0.45">
      <c r="A196" s="224"/>
      <c r="D196" s="239"/>
      <c r="E196" s="226"/>
      <c r="F196" s="227"/>
      <c r="G196" s="228"/>
      <c r="H196" s="229"/>
      <c r="K196" s="231"/>
      <c r="L196" s="229"/>
      <c r="M196" s="231"/>
      <c r="N196" s="231"/>
      <c r="O196" s="231"/>
      <c r="P196" s="251"/>
      <c r="Q196" s="251"/>
      <c r="R196" s="251"/>
      <c r="S196" s="252"/>
      <c r="T196" s="237"/>
      <c r="U196" s="238"/>
      <c r="V196" s="335"/>
      <c r="W196" s="484"/>
      <c r="X196" s="485"/>
      <c r="Y196" s="335"/>
      <c r="Z196" s="239"/>
      <c r="AA196" s="238"/>
      <c r="AB196" s="240"/>
      <c r="AC196" s="239"/>
      <c r="AD196" s="238"/>
      <c r="AE196" s="343"/>
      <c r="AF196" s="335"/>
      <c r="AG196" s="485"/>
      <c r="AH196" s="241"/>
      <c r="AI196" s="242"/>
      <c r="AJ196" s="238"/>
      <c r="AK196" s="240"/>
      <c r="AL196" s="240"/>
      <c r="AM196" s="240"/>
      <c r="AN196" s="240"/>
      <c r="AQ196" s="253"/>
      <c r="AR196" s="224"/>
      <c r="AV196" s="253"/>
      <c r="AY196" s="248"/>
      <c r="AZ196" s="230"/>
      <c r="BA196" s="230"/>
      <c r="BB196" s="230"/>
      <c r="BC196" s="230"/>
      <c r="BD196" s="230"/>
      <c r="BE196" s="230"/>
      <c r="BF196" s="230"/>
      <c r="BG196" s="230"/>
      <c r="BH196" s="248"/>
      <c r="BI196" s="230"/>
      <c r="BJ196" s="249"/>
      <c r="BK196" s="104"/>
      <c r="BL196" s="104"/>
      <c r="BM196" s="74"/>
      <c r="BN196" s="74"/>
      <c r="BO196" s="74"/>
      <c r="BP196" s="74"/>
      <c r="BQ196" s="104"/>
      <c r="BR196" s="74"/>
      <c r="BS196" s="74"/>
      <c r="BT196" s="74"/>
      <c r="BU196" s="105"/>
    </row>
    <row r="197" spans="1:73" ht="14.25" customHeight="1" x14ac:dyDescent="0.45">
      <c r="A197" s="224"/>
      <c r="D197" s="239"/>
      <c r="E197" s="226"/>
      <c r="F197" s="227"/>
      <c r="G197" s="228"/>
      <c r="H197" s="229"/>
      <c r="K197" s="231"/>
      <c r="L197" s="229"/>
      <c r="M197" s="231"/>
      <c r="N197" s="231"/>
      <c r="O197" s="231"/>
      <c r="P197" s="251"/>
      <c r="Q197" s="251"/>
      <c r="R197" s="251"/>
      <c r="S197" s="252"/>
      <c r="T197" s="237"/>
      <c r="U197" s="238"/>
      <c r="V197" s="335"/>
      <c r="W197" s="484"/>
      <c r="X197" s="485"/>
      <c r="Y197" s="335"/>
      <c r="Z197" s="239"/>
      <c r="AA197" s="238"/>
      <c r="AB197" s="240"/>
      <c r="AC197" s="239"/>
      <c r="AD197" s="238"/>
      <c r="AE197" s="343"/>
      <c r="AF197" s="335"/>
      <c r="AG197" s="485"/>
      <c r="AH197" s="241"/>
      <c r="AI197" s="242"/>
      <c r="AJ197" s="238"/>
      <c r="AK197" s="240"/>
      <c r="AL197" s="240"/>
      <c r="AM197" s="240"/>
      <c r="AN197" s="240"/>
      <c r="AQ197" s="253"/>
      <c r="AR197" s="224"/>
      <c r="AV197" s="253"/>
      <c r="AY197" s="248"/>
      <c r="AZ197" s="230"/>
      <c r="BA197" s="230"/>
      <c r="BB197" s="230"/>
      <c r="BC197" s="230"/>
      <c r="BD197" s="230"/>
      <c r="BE197" s="230"/>
      <c r="BF197" s="230"/>
      <c r="BG197" s="230"/>
      <c r="BH197" s="248"/>
      <c r="BI197" s="230"/>
      <c r="BJ197" s="249"/>
      <c r="BK197" s="110"/>
      <c r="BL197" s="110"/>
      <c r="BM197" s="76"/>
      <c r="BN197" s="76"/>
      <c r="BO197" s="76"/>
      <c r="BP197" s="76"/>
      <c r="BQ197" s="110"/>
      <c r="BR197" s="76"/>
      <c r="BS197" s="76"/>
      <c r="BT197" s="76"/>
      <c r="BU197" s="111"/>
    </row>
    <row r="198" spans="1:73" ht="14.25" customHeight="1" x14ac:dyDescent="0.45">
      <c r="A198" s="224"/>
      <c r="D198" s="239"/>
      <c r="E198" s="226"/>
      <c r="F198" s="227"/>
      <c r="G198" s="228"/>
      <c r="H198" s="229"/>
      <c r="K198" s="231"/>
      <c r="L198" s="229"/>
      <c r="M198" s="231"/>
      <c r="N198" s="231"/>
      <c r="O198" s="231"/>
      <c r="P198" s="251"/>
      <c r="Q198" s="251"/>
      <c r="R198" s="251"/>
      <c r="S198" s="252"/>
      <c r="T198" s="237"/>
      <c r="U198" s="238"/>
      <c r="V198" s="335"/>
      <c r="W198" s="484"/>
      <c r="X198" s="485"/>
      <c r="Y198" s="335"/>
      <c r="Z198" s="239"/>
      <c r="AA198" s="238"/>
      <c r="AB198" s="240"/>
      <c r="AC198" s="239"/>
      <c r="AD198" s="238"/>
      <c r="AE198" s="343"/>
      <c r="AF198" s="335"/>
      <c r="AG198" s="485"/>
      <c r="AH198" s="241"/>
      <c r="AI198" s="242"/>
      <c r="AJ198" s="238"/>
      <c r="AK198" s="240"/>
      <c r="AL198" s="240"/>
      <c r="AM198" s="240"/>
      <c r="AN198" s="240"/>
      <c r="AQ198" s="253"/>
      <c r="AR198" s="224"/>
      <c r="AV198" s="253"/>
      <c r="AY198" s="248"/>
      <c r="AZ198" s="230"/>
      <c r="BA198" s="230"/>
      <c r="BB198" s="230"/>
      <c r="BC198" s="230"/>
      <c r="BD198" s="230"/>
      <c r="BE198" s="230"/>
      <c r="BF198" s="230"/>
      <c r="BG198" s="230"/>
      <c r="BH198" s="248"/>
      <c r="BI198" s="230"/>
      <c r="BJ198" s="249"/>
      <c r="BK198" s="110"/>
      <c r="BL198" s="110"/>
      <c r="BM198" s="76"/>
      <c r="BN198" s="76"/>
      <c r="BO198" s="76"/>
      <c r="BP198" s="76"/>
      <c r="BQ198" s="110"/>
      <c r="BR198" s="76"/>
      <c r="BS198" s="76"/>
      <c r="BT198" s="76"/>
      <c r="BU198" s="111"/>
    </row>
    <row r="199" spans="1:73" ht="14.25" customHeight="1" x14ac:dyDescent="0.45">
      <c r="A199" s="224"/>
      <c r="D199" s="239"/>
      <c r="E199" s="226"/>
      <c r="F199" s="227"/>
      <c r="G199" s="228"/>
      <c r="H199" s="229"/>
      <c r="K199" s="231"/>
      <c r="L199" s="229"/>
      <c r="M199" s="231"/>
      <c r="N199" s="231"/>
      <c r="O199" s="231"/>
      <c r="P199" s="251"/>
      <c r="Q199" s="251"/>
      <c r="R199" s="251"/>
      <c r="S199" s="252"/>
      <c r="T199" s="237"/>
      <c r="U199" s="238"/>
      <c r="V199" s="335"/>
      <c r="W199" s="484"/>
      <c r="X199" s="485"/>
      <c r="Y199" s="335"/>
      <c r="Z199" s="239"/>
      <c r="AA199" s="238"/>
      <c r="AB199" s="240"/>
      <c r="AC199" s="239"/>
      <c r="AD199" s="238"/>
      <c r="AE199" s="343"/>
      <c r="AF199" s="335"/>
      <c r="AG199" s="485"/>
      <c r="AH199" s="241"/>
      <c r="AI199" s="242"/>
      <c r="AJ199" s="238"/>
      <c r="AK199" s="240"/>
      <c r="AL199" s="240"/>
      <c r="AM199" s="240"/>
      <c r="AN199" s="240"/>
      <c r="AQ199" s="253"/>
      <c r="AR199" s="224"/>
      <c r="AV199" s="253"/>
      <c r="AY199" s="248"/>
      <c r="AZ199" s="230"/>
      <c r="BA199" s="230"/>
      <c r="BB199" s="230"/>
      <c r="BC199" s="230"/>
      <c r="BD199" s="230"/>
      <c r="BE199" s="230"/>
      <c r="BF199" s="230"/>
      <c r="BG199" s="230"/>
      <c r="BH199" s="248"/>
      <c r="BI199" s="230"/>
      <c r="BJ199" s="249"/>
    </row>
    <row r="200" spans="1:73" ht="14.25" customHeight="1" x14ac:dyDescent="0.45">
      <c r="A200" s="224"/>
      <c r="D200" s="239"/>
      <c r="E200" s="226"/>
      <c r="F200" s="227"/>
      <c r="G200" s="228"/>
      <c r="H200" s="229"/>
      <c r="K200" s="231"/>
      <c r="L200" s="229"/>
      <c r="M200" s="231"/>
      <c r="N200" s="231"/>
      <c r="O200" s="231"/>
      <c r="P200" s="251"/>
      <c r="Q200" s="251"/>
      <c r="R200" s="251"/>
      <c r="S200" s="252"/>
      <c r="T200" s="237"/>
      <c r="U200" s="238"/>
      <c r="V200" s="335"/>
      <c r="W200" s="484"/>
      <c r="X200" s="485"/>
      <c r="Y200" s="335"/>
      <c r="Z200" s="239"/>
      <c r="AA200" s="238"/>
      <c r="AB200" s="240"/>
      <c r="AC200" s="239"/>
      <c r="AD200" s="238"/>
      <c r="AE200" s="343"/>
      <c r="AF200" s="335"/>
      <c r="AG200" s="485"/>
      <c r="AH200" s="241"/>
      <c r="AI200" s="242"/>
      <c r="AJ200" s="238"/>
      <c r="AK200" s="240"/>
      <c r="AL200" s="240"/>
      <c r="AM200" s="240"/>
      <c r="AN200" s="240"/>
      <c r="AQ200" s="253"/>
      <c r="AR200" s="224"/>
      <c r="AV200" s="253"/>
      <c r="AY200" s="248"/>
      <c r="AZ200" s="230"/>
      <c r="BA200" s="230"/>
      <c r="BB200" s="230"/>
      <c r="BC200" s="230"/>
      <c r="BD200" s="230"/>
      <c r="BE200" s="230"/>
      <c r="BF200" s="230"/>
      <c r="BG200" s="230"/>
      <c r="BH200" s="248"/>
      <c r="BI200" s="230"/>
      <c r="BJ200" s="249"/>
    </row>
    <row r="201" spans="1:73" ht="14.25" customHeight="1" x14ac:dyDescent="0.45">
      <c r="A201" s="224"/>
      <c r="D201" s="239"/>
      <c r="E201" s="226"/>
      <c r="F201" s="227"/>
      <c r="G201" s="228"/>
      <c r="H201" s="229"/>
      <c r="K201" s="231"/>
      <c r="L201" s="229"/>
      <c r="M201" s="231"/>
      <c r="N201" s="231"/>
      <c r="O201" s="231"/>
      <c r="P201" s="251"/>
      <c r="Q201" s="251"/>
      <c r="R201" s="251"/>
      <c r="S201" s="252"/>
      <c r="T201" s="237"/>
      <c r="U201" s="238"/>
      <c r="V201" s="335"/>
      <c r="W201" s="484"/>
      <c r="X201" s="485"/>
      <c r="Y201" s="335"/>
      <c r="Z201" s="239"/>
      <c r="AA201" s="238"/>
      <c r="AB201" s="240"/>
      <c r="AC201" s="239"/>
      <c r="AD201" s="238"/>
      <c r="AE201" s="343"/>
      <c r="AF201" s="335"/>
      <c r="AG201" s="485"/>
      <c r="AH201" s="241"/>
      <c r="AI201" s="242"/>
      <c r="AJ201" s="238"/>
      <c r="AK201" s="240"/>
      <c r="AL201" s="240"/>
      <c r="AM201" s="240"/>
      <c r="AN201" s="240"/>
      <c r="AQ201" s="253"/>
      <c r="AR201" s="224"/>
      <c r="AV201" s="253"/>
      <c r="AY201" s="248"/>
      <c r="AZ201" s="230"/>
      <c r="BA201" s="230"/>
      <c r="BB201" s="230"/>
      <c r="BC201" s="230"/>
      <c r="BD201" s="230"/>
      <c r="BE201" s="230"/>
      <c r="BF201" s="230"/>
      <c r="BG201" s="230"/>
      <c r="BH201" s="248"/>
      <c r="BI201" s="230"/>
      <c r="BJ201" s="249"/>
    </row>
    <row r="202" spans="1:73" ht="14.25" customHeight="1" x14ac:dyDescent="0.45">
      <c r="A202" s="224"/>
      <c r="D202" s="239"/>
      <c r="E202" s="226"/>
      <c r="F202" s="227"/>
      <c r="G202" s="228"/>
      <c r="H202" s="229"/>
      <c r="K202" s="231"/>
      <c r="L202" s="229"/>
      <c r="M202" s="231"/>
      <c r="N202" s="231"/>
      <c r="O202" s="231"/>
      <c r="P202" s="251"/>
      <c r="Q202" s="251"/>
      <c r="R202" s="251"/>
      <c r="S202" s="252"/>
      <c r="T202" s="237"/>
      <c r="U202" s="238"/>
      <c r="V202" s="335"/>
      <c r="W202" s="484"/>
      <c r="X202" s="485"/>
      <c r="Y202" s="335"/>
      <c r="Z202" s="239"/>
      <c r="AA202" s="238"/>
      <c r="AB202" s="240"/>
      <c r="AC202" s="239"/>
      <c r="AD202" s="238"/>
      <c r="AE202" s="343"/>
      <c r="AF202" s="335"/>
      <c r="AG202" s="485"/>
      <c r="AH202" s="241"/>
      <c r="AI202" s="242"/>
      <c r="AJ202" s="238"/>
      <c r="AK202" s="240"/>
      <c r="AL202" s="240"/>
      <c r="AM202" s="240"/>
      <c r="AN202" s="240"/>
      <c r="AQ202" s="253"/>
      <c r="AR202" s="224"/>
      <c r="AV202" s="253"/>
      <c r="AY202" s="248"/>
      <c r="AZ202" s="230"/>
      <c r="BA202" s="230"/>
      <c r="BB202" s="230"/>
      <c r="BC202" s="230"/>
      <c r="BD202" s="230"/>
      <c r="BE202" s="230"/>
      <c r="BF202" s="230"/>
      <c r="BG202" s="230"/>
      <c r="BH202" s="248"/>
      <c r="BI202" s="230"/>
      <c r="BJ202" s="249"/>
    </row>
    <row r="203" spans="1:73" ht="14.25" customHeight="1" x14ac:dyDescent="0.45">
      <c r="A203" s="224"/>
      <c r="D203" s="239"/>
      <c r="E203" s="226"/>
      <c r="F203" s="227"/>
      <c r="G203" s="228"/>
      <c r="H203" s="229"/>
      <c r="K203" s="231"/>
      <c r="L203" s="229"/>
      <c r="M203" s="231"/>
      <c r="N203" s="231"/>
      <c r="O203" s="231"/>
      <c r="P203" s="251"/>
      <c r="Q203" s="251"/>
      <c r="R203" s="251"/>
      <c r="S203" s="252"/>
      <c r="T203" s="237"/>
      <c r="U203" s="238"/>
      <c r="V203" s="335"/>
      <c r="W203" s="484"/>
      <c r="X203" s="485"/>
      <c r="Y203" s="335"/>
      <c r="Z203" s="239"/>
      <c r="AA203" s="238"/>
      <c r="AB203" s="240"/>
      <c r="AC203" s="239"/>
      <c r="AD203" s="238"/>
      <c r="AE203" s="343"/>
      <c r="AF203" s="335"/>
      <c r="AG203" s="485"/>
      <c r="AH203" s="241"/>
      <c r="AI203" s="242"/>
      <c r="AJ203" s="238"/>
      <c r="AK203" s="240"/>
      <c r="AL203" s="240"/>
      <c r="AM203" s="240"/>
      <c r="AN203" s="240"/>
      <c r="AQ203" s="253"/>
      <c r="AR203" s="224"/>
      <c r="AV203" s="253"/>
      <c r="AY203" s="248"/>
      <c r="AZ203" s="230"/>
      <c r="BA203" s="230"/>
      <c r="BB203" s="230"/>
      <c r="BC203" s="230"/>
      <c r="BD203" s="230"/>
      <c r="BE203" s="230"/>
      <c r="BF203" s="230"/>
      <c r="BG203" s="230"/>
      <c r="BH203" s="248"/>
      <c r="BI203" s="230"/>
      <c r="BJ203" s="249"/>
    </row>
    <row r="204" spans="1:73" ht="14.25" customHeight="1" x14ac:dyDescent="0.45">
      <c r="A204" s="224"/>
      <c r="D204" s="239"/>
      <c r="E204" s="226"/>
      <c r="F204" s="227"/>
      <c r="G204" s="228"/>
      <c r="H204" s="229"/>
      <c r="K204" s="231"/>
      <c r="L204" s="229"/>
      <c r="M204" s="231"/>
      <c r="N204" s="231"/>
      <c r="O204" s="231"/>
      <c r="P204" s="251"/>
      <c r="Q204" s="251"/>
      <c r="R204" s="251"/>
      <c r="S204" s="252"/>
      <c r="T204" s="237"/>
      <c r="U204" s="238"/>
      <c r="V204" s="335"/>
      <c r="W204" s="484"/>
      <c r="X204" s="485"/>
      <c r="Y204" s="335"/>
      <c r="Z204" s="239"/>
      <c r="AA204" s="238"/>
      <c r="AB204" s="240"/>
      <c r="AC204" s="239"/>
      <c r="AD204" s="238"/>
      <c r="AE204" s="343"/>
      <c r="AF204" s="335"/>
      <c r="AG204" s="485"/>
      <c r="AH204" s="241"/>
      <c r="AI204" s="242"/>
      <c r="AJ204" s="238"/>
      <c r="AK204" s="240"/>
      <c r="AL204" s="240"/>
      <c r="AM204" s="240"/>
      <c r="AN204" s="240"/>
      <c r="AQ204" s="253"/>
      <c r="AR204" s="224"/>
      <c r="AV204" s="253"/>
      <c r="AY204" s="248"/>
      <c r="AZ204" s="230"/>
      <c r="BA204" s="230"/>
      <c r="BB204" s="230"/>
      <c r="BC204" s="230"/>
      <c r="BD204" s="230"/>
      <c r="BE204" s="230"/>
      <c r="BF204" s="230"/>
      <c r="BG204" s="230"/>
      <c r="BH204" s="248"/>
      <c r="BI204" s="230"/>
      <c r="BJ204" s="249"/>
    </row>
    <row r="205" spans="1:73" ht="14.25" customHeight="1" x14ac:dyDescent="0.45">
      <c r="A205" s="224"/>
      <c r="D205" s="239"/>
      <c r="E205" s="226"/>
      <c r="F205" s="227"/>
      <c r="G205" s="228"/>
      <c r="H205" s="229"/>
      <c r="K205" s="231"/>
      <c r="L205" s="229"/>
      <c r="M205" s="231"/>
      <c r="N205" s="231"/>
      <c r="O205" s="231"/>
      <c r="P205" s="251"/>
      <c r="Q205" s="251"/>
      <c r="R205" s="251"/>
      <c r="S205" s="252"/>
      <c r="T205" s="237"/>
      <c r="U205" s="238"/>
      <c r="V205" s="335"/>
      <c r="W205" s="484"/>
      <c r="X205" s="485"/>
      <c r="Y205" s="335"/>
      <c r="Z205" s="239"/>
      <c r="AA205" s="238"/>
      <c r="AB205" s="240"/>
      <c r="AC205" s="239"/>
      <c r="AD205" s="238"/>
      <c r="AE205" s="343"/>
      <c r="AF205" s="335"/>
      <c r="AG205" s="485"/>
      <c r="AH205" s="241"/>
      <c r="AI205" s="242"/>
      <c r="AJ205" s="238"/>
      <c r="AK205" s="240"/>
      <c r="AL205" s="240"/>
      <c r="AM205" s="240"/>
      <c r="AN205" s="240"/>
      <c r="AQ205" s="253"/>
      <c r="AR205" s="224"/>
      <c r="AV205" s="253"/>
      <c r="AY205" s="248"/>
      <c r="AZ205" s="230"/>
      <c r="BA205" s="230"/>
      <c r="BB205" s="230"/>
      <c r="BC205" s="230"/>
      <c r="BD205" s="230"/>
      <c r="BE205" s="230"/>
      <c r="BF205" s="230"/>
      <c r="BG205" s="230"/>
      <c r="BH205" s="248"/>
      <c r="BI205" s="230"/>
      <c r="BJ205" s="249"/>
    </row>
    <row r="206" spans="1:73" ht="14.25" customHeight="1" x14ac:dyDescent="0.45">
      <c r="A206" s="224"/>
      <c r="D206" s="239"/>
      <c r="E206" s="226"/>
      <c r="F206" s="227"/>
      <c r="G206" s="228"/>
      <c r="H206" s="229"/>
      <c r="K206" s="231"/>
      <c r="L206" s="229"/>
      <c r="M206" s="231"/>
      <c r="N206" s="231"/>
      <c r="O206" s="231"/>
      <c r="P206" s="251"/>
      <c r="Q206" s="251"/>
      <c r="R206" s="251"/>
      <c r="S206" s="252"/>
      <c r="T206" s="237"/>
      <c r="U206" s="238"/>
      <c r="V206" s="335"/>
      <c r="W206" s="484"/>
      <c r="X206" s="485"/>
      <c r="Y206" s="335"/>
      <c r="Z206" s="239"/>
      <c r="AA206" s="238"/>
      <c r="AB206" s="240"/>
      <c r="AC206" s="239"/>
      <c r="AD206" s="238"/>
      <c r="AE206" s="343"/>
      <c r="AF206" s="335"/>
      <c r="AG206" s="485"/>
      <c r="AH206" s="241"/>
      <c r="AI206" s="242"/>
      <c r="AJ206" s="238"/>
      <c r="AK206" s="240"/>
      <c r="AL206" s="240"/>
      <c r="AM206" s="240"/>
      <c r="AN206" s="240"/>
      <c r="AQ206" s="253"/>
      <c r="AR206" s="224"/>
      <c r="AV206" s="253"/>
      <c r="AY206" s="248"/>
      <c r="AZ206" s="230"/>
      <c r="BA206" s="230"/>
      <c r="BB206" s="230"/>
      <c r="BC206" s="230"/>
      <c r="BD206" s="230"/>
      <c r="BE206" s="230"/>
      <c r="BF206" s="230"/>
      <c r="BG206" s="230"/>
      <c r="BH206" s="248"/>
      <c r="BI206" s="230"/>
      <c r="BJ206" s="249"/>
    </row>
    <row r="207" spans="1:73" ht="14.25" customHeight="1" x14ac:dyDescent="0.45">
      <c r="A207" s="224"/>
      <c r="D207" s="239"/>
      <c r="E207" s="226"/>
      <c r="F207" s="227"/>
      <c r="G207" s="228"/>
      <c r="H207" s="229"/>
      <c r="K207" s="231"/>
      <c r="L207" s="229"/>
      <c r="M207" s="231"/>
      <c r="N207" s="231"/>
      <c r="O207" s="231"/>
      <c r="P207" s="251"/>
      <c r="Q207" s="251"/>
      <c r="R207" s="251"/>
      <c r="S207" s="252"/>
      <c r="T207" s="237"/>
      <c r="U207" s="238"/>
      <c r="V207" s="335"/>
      <c r="W207" s="484"/>
      <c r="X207" s="485"/>
      <c r="Y207" s="335"/>
      <c r="Z207" s="239"/>
      <c r="AA207" s="238"/>
      <c r="AB207" s="240"/>
      <c r="AC207" s="239"/>
      <c r="AD207" s="238"/>
      <c r="AE207" s="343"/>
      <c r="AF207" s="335"/>
      <c r="AG207" s="485"/>
      <c r="AH207" s="241"/>
      <c r="AI207" s="242"/>
      <c r="AJ207" s="238"/>
      <c r="AK207" s="240"/>
      <c r="AL207" s="240"/>
      <c r="AM207" s="240"/>
      <c r="AN207" s="240"/>
      <c r="AQ207" s="253"/>
      <c r="AR207" s="224"/>
      <c r="AV207" s="253"/>
      <c r="AY207" s="248"/>
      <c r="AZ207" s="230"/>
      <c r="BA207" s="230"/>
      <c r="BB207" s="230"/>
      <c r="BC207" s="230"/>
      <c r="BD207" s="230"/>
      <c r="BE207" s="230"/>
      <c r="BF207" s="230"/>
      <c r="BG207" s="230"/>
      <c r="BH207" s="248"/>
      <c r="BI207" s="230"/>
      <c r="BJ207" s="249"/>
    </row>
    <row r="208" spans="1:73" ht="14.25" customHeight="1" x14ac:dyDescent="0.45">
      <c r="A208" s="224"/>
      <c r="D208" s="239"/>
      <c r="E208" s="226"/>
      <c r="F208" s="227"/>
      <c r="G208" s="228"/>
      <c r="H208" s="229"/>
      <c r="K208" s="231"/>
      <c r="L208" s="229"/>
      <c r="M208" s="231"/>
      <c r="N208" s="231"/>
      <c r="O208" s="231"/>
      <c r="P208" s="251"/>
      <c r="Q208" s="251"/>
      <c r="R208" s="251"/>
      <c r="S208" s="252"/>
      <c r="T208" s="237"/>
      <c r="U208" s="238"/>
      <c r="V208" s="335"/>
      <c r="W208" s="484"/>
      <c r="X208" s="485"/>
      <c r="Y208" s="335"/>
      <c r="Z208" s="239"/>
      <c r="AA208" s="238"/>
      <c r="AB208" s="240"/>
      <c r="AC208" s="239"/>
      <c r="AD208" s="238"/>
      <c r="AE208" s="343"/>
      <c r="AF208" s="335"/>
      <c r="AG208" s="485"/>
      <c r="AH208" s="241"/>
      <c r="AI208" s="242"/>
      <c r="AJ208" s="238"/>
      <c r="AK208" s="240"/>
      <c r="AL208" s="240"/>
      <c r="AM208" s="240"/>
      <c r="AN208" s="240"/>
      <c r="AQ208" s="253"/>
      <c r="AR208" s="224"/>
      <c r="AV208" s="253"/>
      <c r="AY208" s="248"/>
      <c r="AZ208" s="230"/>
      <c r="BA208" s="230"/>
      <c r="BB208" s="230"/>
      <c r="BC208" s="230"/>
      <c r="BD208" s="230"/>
      <c r="BE208" s="230"/>
      <c r="BF208" s="230"/>
      <c r="BG208" s="230"/>
      <c r="BH208" s="248"/>
      <c r="BI208" s="230"/>
      <c r="BJ208" s="249"/>
    </row>
    <row r="209" spans="1:62" ht="14.25" customHeight="1" x14ac:dyDescent="0.45">
      <c r="A209" s="224"/>
      <c r="D209" s="239"/>
      <c r="E209" s="226"/>
      <c r="F209" s="227"/>
      <c r="G209" s="228"/>
      <c r="H209" s="229"/>
      <c r="K209" s="231"/>
      <c r="L209" s="229"/>
      <c r="M209" s="231"/>
      <c r="N209" s="231"/>
      <c r="O209" s="231"/>
      <c r="P209" s="251"/>
      <c r="Q209" s="251"/>
      <c r="R209" s="251"/>
      <c r="S209" s="252"/>
      <c r="T209" s="237"/>
      <c r="U209" s="238"/>
      <c r="V209" s="335"/>
      <c r="W209" s="484"/>
      <c r="X209" s="485"/>
      <c r="Y209" s="335"/>
      <c r="Z209" s="239"/>
      <c r="AA209" s="238"/>
      <c r="AB209" s="240"/>
      <c r="AC209" s="239"/>
      <c r="AD209" s="238"/>
      <c r="AE209" s="343"/>
      <c r="AF209" s="335"/>
      <c r="AG209" s="485"/>
      <c r="AH209" s="241"/>
      <c r="AI209" s="242"/>
      <c r="AJ209" s="238"/>
      <c r="AK209" s="240"/>
      <c r="AL209" s="240"/>
      <c r="AM209" s="240"/>
      <c r="AN209" s="240"/>
      <c r="AQ209" s="253"/>
      <c r="AR209" s="224"/>
      <c r="AV209" s="253"/>
      <c r="AY209" s="248"/>
      <c r="AZ209" s="230"/>
      <c r="BA209" s="230"/>
      <c r="BB209" s="230"/>
      <c r="BC209" s="230"/>
      <c r="BD209" s="230"/>
      <c r="BE209" s="230"/>
      <c r="BF209" s="230"/>
      <c r="BG209" s="230"/>
      <c r="BH209" s="248"/>
      <c r="BI209" s="230"/>
      <c r="BJ209" s="249"/>
    </row>
    <row r="210" spans="1:62" ht="14.25" customHeight="1" x14ac:dyDescent="0.45">
      <c r="A210" s="224"/>
      <c r="D210" s="239"/>
      <c r="E210" s="226"/>
      <c r="F210" s="227"/>
      <c r="G210" s="228"/>
      <c r="H210" s="229"/>
      <c r="K210" s="231"/>
      <c r="L210" s="229"/>
      <c r="M210" s="231"/>
      <c r="N210" s="231"/>
      <c r="O210" s="231"/>
      <c r="P210" s="251"/>
      <c r="Q210" s="251"/>
      <c r="R210" s="251"/>
      <c r="S210" s="252"/>
      <c r="T210" s="237"/>
      <c r="U210" s="238"/>
      <c r="V210" s="335"/>
      <c r="W210" s="484"/>
      <c r="X210" s="485"/>
      <c r="Y210" s="335"/>
      <c r="Z210" s="239"/>
      <c r="AA210" s="238"/>
      <c r="AB210" s="240"/>
      <c r="AC210" s="239"/>
      <c r="AD210" s="238"/>
      <c r="AE210" s="343"/>
      <c r="AF210" s="335"/>
      <c r="AG210" s="485"/>
      <c r="AH210" s="241"/>
      <c r="AI210" s="242"/>
      <c r="AJ210" s="238"/>
      <c r="AK210" s="240"/>
      <c r="AL210" s="240"/>
      <c r="AM210" s="240"/>
      <c r="AN210" s="240"/>
      <c r="AQ210" s="253"/>
      <c r="AR210" s="224"/>
      <c r="AV210" s="253"/>
      <c r="AY210" s="248"/>
      <c r="AZ210" s="230"/>
      <c r="BA210" s="230"/>
      <c r="BB210" s="230"/>
      <c r="BC210" s="230"/>
      <c r="BD210" s="230"/>
      <c r="BE210" s="230"/>
      <c r="BF210" s="230"/>
      <c r="BG210" s="230"/>
      <c r="BH210" s="248"/>
      <c r="BI210" s="230"/>
      <c r="BJ210" s="249"/>
    </row>
    <row r="211" spans="1:62" ht="14.25" customHeight="1" x14ac:dyDescent="0.45">
      <c r="A211" s="224"/>
      <c r="D211" s="239"/>
      <c r="E211" s="226"/>
      <c r="F211" s="227"/>
      <c r="G211" s="228"/>
      <c r="H211" s="229"/>
      <c r="K211" s="231"/>
      <c r="L211" s="229"/>
      <c r="M211" s="231"/>
      <c r="N211" s="231"/>
      <c r="O211" s="231"/>
      <c r="P211" s="251"/>
      <c r="Q211" s="251"/>
      <c r="R211" s="251"/>
      <c r="S211" s="252"/>
      <c r="T211" s="237"/>
      <c r="U211" s="238"/>
      <c r="V211" s="335"/>
      <c r="W211" s="484"/>
      <c r="X211" s="485"/>
      <c r="Y211" s="335"/>
      <c r="Z211" s="239"/>
      <c r="AA211" s="238"/>
      <c r="AB211" s="240"/>
      <c r="AC211" s="239"/>
      <c r="AD211" s="238"/>
      <c r="AE211" s="343"/>
      <c r="AF211" s="335"/>
      <c r="AG211" s="485"/>
      <c r="AH211" s="241"/>
      <c r="AI211" s="242"/>
      <c r="AJ211" s="238"/>
      <c r="AK211" s="240"/>
      <c r="AL211" s="240"/>
      <c r="AM211" s="240"/>
      <c r="AN211" s="240"/>
      <c r="AQ211" s="253"/>
      <c r="AR211" s="224"/>
      <c r="AV211" s="253"/>
      <c r="AY211" s="248"/>
      <c r="AZ211" s="230"/>
      <c r="BA211" s="230"/>
      <c r="BB211" s="230"/>
      <c r="BC211" s="230"/>
      <c r="BD211" s="230"/>
      <c r="BE211" s="230"/>
      <c r="BF211" s="230"/>
      <c r="BG211" s="230"/>
      <c r="BH211" s="248"/>
      <c r="BI211" s="230"/>
      <c r="BJ211" s="249"/>
    </row>
    <row r="212" spans="1:62" ht="14.25" customHeight="1" x14ac:dyDescent="0.45">
      <c r="A212" s="224"/>
      <c r="D212" s="239"/>
      <c r="E212" s="226"/>
      <c r="F212" s="227"/>
      <c r="G212" s="228"/>
      <c r="H212" s="229"/>
      <c r="K212" s="231"/>
      <c r="L212" s="229"/>
      <c r="M212" s="231"/>
      <c r="N212" s="231"/>
      <c r="O212" s="231"/>
      <c r="P212" s="251"/>
      <c r="Q212" s="251"/>
      <c r="R212" s="251"/>
      <c r="S212" s="252"/>
      <c r="T212" s="237"/>
      <c r="U212" s="238"/>
      <c r="V212" s="335"/>
      <c r="W212" s="484"/>
      <c r="X212" s="485"/>
      <c r="Y212" s="335"/>
      <c r="Z212" s="239"/>
      <c r="AA212" s="238"/>
      <c r="AB212" s="240"/>
      <c r="AC212" s="239"/>
      <c r="AD212" s="238"/>
      <c r="AE212" s="343"/>
      <c r="AF212" s="335"/>
      <c r="AG212" s="485"/>
      <c r="AH212" s="241"/>
      <c r="AI212" s="242"/>
      <c r="AJ212" s="238"/>
      <c r="AK212" s="240"/>
      <c r="AL212" s="240"/>
      <c r="AM212" s="240"/>
      <c r="AN212" s="240"/>
      <c r="AQ212" s="253"/>
      <c r="AR212" s="224"/>
      <c r="AV212" s="253"/>
      <c r="AY212" s="248"/>
      <c r="AZ212" s="230"/>
      <c r="BA212" s="230"/>
      <c r="BB212" s="230"/>
      <c r="BC212" s="230"/>
      <c r="BD212" s="230"/>
      <c r="BE212" s="230"/>
      <c r="BF212" s="230"/>
      <c r="BG212" s="230"/>
      <c r="BH212" s="248"/>
      <c r="BI212" s="230"/>
      <c r="BJ212" s="249"/>
    </row>
    <row r="213" spans="1:62" ht="14.25" customHeight="1" x14ac:dyDescent="0.45">
      <c r="A213" s="224"/>
      <c r="D213" s="239"/>
      <c r="E213" s="226"/>
      <c r="F213" s="227"/>
      <c r="G213" s="228"/>
      <c r="H213" s="229"/>
      <c r="K213" s="231"/>
      <c r="L213" s="229"/>
      <c r="M213" s="231"/>
      <c r="N213" s="231"/>
      <c r="O213" s="231"/>
      <c r="P213" s="251"/>
      <c r="Q213" s="251"/>
      <c r="R213" s="251"/>
      <c r="S213" s="252"/>
      <c r="T213" s="237"/>
      <c r="U213" s="238"/>
      <c r="V213" s="335"/>
      <c r="W213" s="484"/>
      <c r="X213" s="485"/>
      <c r="Y213" s="335"/>
      <c r="Z213" s="239"/>
      <c r="AA213" s="238"/>
      <c r="AB213" s="240"/>
      <c r="AC213" s="239"/>
      <c r="AD213" s="238"/>
      <c r="AE213" s="343"/>
      <c r="AF213" s="335"/>
      <c r="AG213" s="485"/>
      <c r="AH213" s="241"/>
      <c r="AI213" s="242"/>
      <c r="AJ213" s="238"/>
      <c r="AK213" s="240"/>
      <c r="AL213" s="240"/>
      <c r="AM213" s="240"/>
      <c r="AN213" s="240"/>
      <c r="AQ213" s="253"/>
      <c r="AR213" s="224"/>
      <c r="AV213" s="253"/>
      <c r="AY213" s="248"/>
      <c r="AZ213" s="230"/>
      <c r="BA213" s="230"/>
      <c r="BB213" s="230"/>
      <c r="BC213" s="230"/>
      <c r="BD213" s="230"/>
      <c r="BE213" s="230"/>
      <c r="BF213" s="230"/>
      <c r="BG213" s="230"/>
      <c r="BH213" s="248"/>
      <c r="BI213" s="230"/>
      <c r="BJ213" s="249"/>
    </row>
    <row r="214" spans="1:62" ht="14.25" customHeight="1" x14ac:dyDescent="0.45">
      <c r="A214" s="224"/>
      <c r="D214" s="239"/>
      <c r="E214" s="226"/>
      <c r="F214" s="227"/>
      <c r="G214" s="228"/>
      <c r="H214" s="229"/>
      <c r="K214" s="231"/>
      <c r="L214" s="229"/>
      <c r="M214" s="231"/>
      <c r="N214" s="231"/>
      <c r="O214" s="231"/>
      <c r="P214" s="251"/>
      <c r="Q214" s="251"/>
      <c r="R214" s="251"/>
      <c r="S214" s="252"/>
      <c r="T214" s="237"/>
      <c r="U214" s="238"/>
      <c r="V214" s="335"/>
      <c r="W214" s="484"/>
      <c r="X214" s="485"/>
      <c r="Y214" s="335"/>
      <c r="Z214" s="239"/>
      <c r="AA214" s="238"/>
      <c r="AB214" s="240"/>
      <c r="AC214" s="239"/>
      <c r="AD214" s="238"/>
      <c r="AE214" s="343"/>
      <c r="AF214" s="335"/>
      <c r="AG214" s="485"/>
      <c r="AH214" s="241"/>
      <c r="AI214" s="242"/>
      <c r="AJ214" s="238"/>
      <c r="AK214" s="240"/>
      <c r="AL214" s="240"/>
      <c r="AM214" s="240"/>
      <c r="AN214" s="240"/>
      <c r="AQ214" s="253"/>
      <c r="AR214" s="224"/>
      <c r="AV214" s="253"/>
      <c r="AY214" s="248"/>
      <c r="AZ214" s="230"/>
      <c r="BA214" s="230"/>
      <c r="BB214" s="230"/>
      <c r="BC214" s="230"/>
      <c r="BD214" s="230"/>
      <c r="BE214" s="230"/>
      <c r="BF214" s="230"/>
      <c r="BG214" s="230"/>
      <c r="BH214" s="248"/>
      <c r="BI214" s="230"/>
      <c r="BJ214" s="249"/>
    </row>
    <row r="215" spans="1:62" ht="14.25" customHeight="1" x14ac:dyDescent="0.45">
      <c r="A215" s="224"/>
      <c r="D215" s="239"/>
      <c r="E215" s="226"/>
      <c r="F215" s="227"/>
      <c r="G215" s="228"/>
      <c r="H215" s="229"/>
      <c r="K215" s="231"/>
      <c r="L215" s="229"/>
      <c r="M215" s="231"/>
      <c r="N215" s="231"/>
      <c r="O215" s="231"/>
      <c r="P215" s="251"/>
      <c r="Q215" s="251"/>
      <c r="R215" s="251"/>
      <c r="S215" s="252"/>
      <c r="T215" s="237"/>
      <c r="U215" s="238"/>
      <c r="V215" s="335"/>
      <c r="W215" s="484"/>
      <c r="X215" s="485"/>
      <c r="Y215" s="335"/>
      <c r="Z215" s="239"/>
      <c r="AA215" s="238"/>
      <c r="AB215" s="240"/>
      <c r="AC215" s="239"/>
      <c r="AD215" s="238"/>
      <c r="AE215" s="343"/>
      <c r="AF215" s="335"/>
      <c r="AG215" s="485"/>
      <c r="AH215" s="241"/>
      <c r="AI215" s="242"/>
      <c r="AJ215" s="238"/>
      <c r="AK215" s="240"/>
      <c r="AL215" s="240"/>
      <c r="AM215" s="240"/>
      <c r="AN215" s="240"/>
      <c r="AQ215" s="253"/>
      <c r="AR215" s="224"/>
      <c r="AV215" s="253"/>
      <c r="AY215" s="248"/>
      <c r="AZ215" s="230"/>
      <c r="BA215" s="230"/>
      <c r="BB215" s="230"/>
      <c r="BC215" s="230"/>
      <c r="BD215" s="230"/>
      <c r="BE215" s="230"/>
      <c r="BF215" s="230"/>
      <c r="BG215" s="230"/>
      <c r="BH215" s="248"/>
      <c r="BI215" s="230"/>
      <c r="BJ215" s="249"/>
    </row>
    <row r="216" spans="1:62" ht="14.25" customHeight="1" x14ac:dyDescent="0.45">
      <c r="A216" s="224"/>
      <c r="D216" s="239"/>
      <c r="E216" s="226"/>
      <c r="F216" s="227"/>
      <c r="G216" s="228"/>
      <c r="H216" s="229"/>
      <c r="K216" s="231"/>
      <c r="L216" s="229"/>
      <c r="M216" s="231"/>
      <c r="N216" s="231"/>
      <c r="O216" s="231"/>
      <c r="P216" s="251"/>
      <c r="Q216" s="251"/>
      <c r="R216" s="251"/>
      <c r="S216" s="252"/>
      <c r="T216" s="237"/>
      <c r="U216" s="238"/>
      <c r="V216" s="335"/>
      <c r="W216" s="484"/>
      <c r="X216" s="485"/>
      <c r="Y216" s="335"/>
      <c r="Z216" s="239"/>
      <c r="AA216" s="238"/>
      <c r="AB216" s="240"/>
      <c r="AC216" s="239"/>
      <c r="AD216" s="238"/>
      <c r="AE216" s="343"/>
      <c r="AF216" s="335"/>
      <c r="AG216" s="485"/>
      <c r="AH216" s="241"/>
      <c r="AI216" s="242"/>
      <c r="AJ216" s="238"/>
      <c r="AK216" s="240"/>
      <c r="AL216" s="240"/>
      <c r="AM216" s="240"/>
      <c r="AN216" s="240"/>
      <c r="AQ216" s="253"/>
      <c r="AR216" s="224"/>
      <c r="AV216" s="253"/>
      <c r="AY216" s="248"/>
      <c r="AZ216" s="230"/>
      <c r="BA216" s="230"/>
      <c r="BB216" s="230"/>
      <c r="BC216" s="230"/>
      <c r="BD216" s="230"/>
      <c r="BE216" s="230"/>
      <c r="BF216" s="230"/>
      <c r="BG216" s="230"/>
      <c r="BH216" s="248"/>
      <c r="BI216" s="230"/>
      <c r="BJ216" s="249"/>
    </row>
    <row r="217" spans="1:62" ht="14.25" customHeight="1" x14ac:dyDescent="0.45">
      <c r="A217" s="224"/>
      <c r="D217" s="239"/>
      <c r="E217" s="226"/>
      <c r="F217" s="227"/>
      <c r="G217" s="228"/>
      <c r="H217" s="229"/>
      <c r="K217" s="231"/>
      <c r="L217" s="229"/>
      <c r="M217" s="231"/>
      <c r="N217" s="231"/>
      <c r="O217" s="231"/>
      <c r="P217" s="251"/>
      <c r="Q217" s="251"/>
      <c r="R217" s="251"/>
      <c r="S217" s="252"/>
      <c r="T217" s="237"/>
      <c r="U217" s="238"/>
      <c r="V217" s="335"/>
      <c r="W217" s="484"/>
      <c r="X217" s="485"/>
      <c r="Y217" s="335"/>
      <c r="Z217" s="239"/>
      <c r="AA217" s="238"/>
      <c r="AB217" s="240"/>
      <c r="AC217" s="239"/>
      <c r="AD217" s="238"/>
      <c r="AE217" s="343"/>
      <c r="AF217" s="335"/>
      <c r="AG217" s="485"/>
      <c r="AH217" s="241"/>
      <c r="AI217" s="242"/>
      <c r="AJ217" s="238"/>
      <c r="AK217" s="240"/>
      <c r="AL217" s="240"/>
      <c r="AM217" s="240"/>
      <c r="AN217" s="240"/>
      <c r="AQ217" s="253"/>
      <c r="AR217" s="224"/>
      <c r="AV217" s="253"/>
      <c r="AY217" s="248"/>
      <c r="AZ217" s="230"/>
      <c r="BA217" s="230"/>
      <c r="BB217" s="230"/>
      <c r="BC217" s="230"/>
      <c r="BD217" s="230"/>
      <c r="BE217" s="230"/>
      <c r="BF217" s="230"/>
      <c r="BG217" s="230"/>
      <c r="BH217" s="248"/>
      <c r="BI217" s="230"/>
      <c r="BJ217" s="249"/>
    </row>
    <row r="218" spans="1:62" ht="14.25" customHeight="1" x14ac:dyDescent="0.45">
      <c r="A218" s="224"/>
      <c r="D218" s="239"/>
      <c r="E218" s="226"/>
      <c r="F218" s="227"/>
      <c r="G218" s="228"/>
      <c r="H218" s="229"/>
      <c r="K218" s="231"/>
      <c r="L218" s="229"/>
      <c r="M218" s="231"/>
      <c r="N218" s="231"/>
      <c r="O218" s="231"/>
      <c r="P218" s="251"/>
      <c r="Q218" s="251"/>
      <c r="R218" s="251"/>
      <c r="S218" s="252"/>
      <c r="T218" s="237"/>
      <c r="U218" s="238"/>
      <c r="V218" s="335"/>
      <c r="W218" s="484"/>
      <c r="X218" s="485"/>
      <c r="Y218" s="335"/>
      <c r="Z218" s="239"/>
      <c r="AA218" s="238"/>
      <c r="AB218" s="240"/>
      <c r="AC218" s="239"/>
      <c r="AD218" s="238"/>
      <c r="AE218" s="343"/>
      <c r="AF218" s="335"/>
      <c r="AG218" s="485"/>
      <c r="AH218" s="241"/>
      <c r="AI218" s="242"/>
      <c r="AJ218" s="238"/>
      <c r="AK218" s="240"/>
      <c r="AL218" s="240"/>
      <c r="AM218" s="240"/>
      <c r="AN218" s="240"/>
      <c r="AQ218" s="253"/>
      <c r="AR218" s="224"/>
      <c r="AV218" s="253"/>
      <c r="AY218" s="248"/>
      <c r="AZ218" s="230"/>
      <c r="BA218" s="230"/>
      <c r="BB218" s="230"/>
      <c r="BC218" s="230"/>
      <c r="BD218" s="230"/>
      <c r="BE218" s="230"/>
      <c r="BF218" s="230"/>
      <c r="BG218" s="230"/>
      <c r="BH218" s="248"/>
      <c r="BI218" s="230"/>
      <c r="BJ218" s="249"/>
    </row>
    <row r="219" spans="1:62" ht="14.25" customHeight="1" x14ac:dyDescent="0.45">
      <c r="A219" s="224"/>
      <c r="D219" s="239"/>
      <c r="E219" s="226"/>
      <c r="F219" s="227"/>
      <c r="G219" s="228"/>
      <c r="H219" s="229"/>
      <c r="K219" s="231"/>
      <c r="L219" s="229"/>
      <c r="M219" s="231"/>
      <c r="N219" s="231"/>
      <c r="O219" s="231"/>
      <c r="P219" s="251"/>
      <c r="Q219" s="251"/>
      <c r="R219" s="251"/>
      <c r="S219" s="252"/>
      <c r="T219" s="237"/>
      <c r="U219" s="238"/>
      <c r="V219" s="335"/>
      <c r="W219" s="484"/>
      <c r="X219" s="485"/>
      <c r="Y219" s="335"/>
      <c r="Z219" s="239"/>
      <c r="AA219" s="238"/>
      <c r="AB219" s="240"/>
      <c r="AC219" s="239"/>
      <c r="AD219" s="238"/>
      <c r="AE219" s="343"/>
      <c r="AF219" s="335"/>
      <c r="AG219" s="485"/>
      <c r="AH219" s="241"/>
      <c r="AI219" s="242"/>
      <c r="AJ219" s="238"/>
      <c r="AK219" s="240"/>
      <c r="AL219" s="240"/>
      <c r="AM219" s="240"/>
      <c r="AN219" s="240"/>
      <c r="AQ219" s="253"/>
      <c r="AR219" s="224"/>
      <c r="AV219" s="253"/>
      <c r="AY219" s="248"/>
      <c r="AZ219" s="230"/>
      <c r="BA219" s="230"/>
      <c r="BB219" s="230"/>
      <c r="BC219" s="230"/>
      <c r="BD219" s="230"/>
      <c r="BE219" s="230"/>
      <c r="BF219" s="230"/>
      <c r="BG219" s="230"/>
      <c r="BH219" s="248"/>
      <c r="BI219" s="230"/>
      <c r="BJ219" s="249"/>
    </row>
    <row r="220" spans="1:62" ht="14.25" customHeight="1" x14ac:dyDescent="0.45">
      <c r="A220" s="224"/>
      <c r="D220" s="239"/>
      <c r="E220" s="226"/>
      <c r="F220" s="227"/>
      <c r="G220" s="228"/>
      <c r="H220" s="229"/>
      <c r="K220" s="231"/>
      <c r="L220" s="229"/>
      <c r="M220" s="231"/>
      <c r="N220" s="231"/>
      <c r="O220" s="231"/>
      <c r="P220" s="251"/>
      <c r="Q220" s="251"/>
      <c r="R220" s="251"/>
      <c r="S220" s="252"/>
      <c r="T220" s="237"/>
      <c r="U220" s="238"/>
      <c r="V220" s="335"/>
      <c r="W220" s="484"/>
      <c r="X220" s="485"/>
      <c r="Y220" s="335"/>
      <c r="Z220" s="239"/>
      <c r="AA220" s="238"/>
      <c r="AB220" s="240"/>
      <c r="AC220" s="239"/>
      <c r="AD220" s="238"/>
      <c r="AE220" s="343"/>
      <c r="AF220" s="335"/>
      <c r="AG220" s="485"/>
      <c r="AH220" s="241"/>
      <c r="AI220" s="242"/>
      <c r="AJ220" s="238"/>
      <c r="AK220" s="240"/>
      <c r="AL220" s="240"/>
      <c r="AM220" s="240"/>
      <c r="AN220" s="240"/>
      <c r="AQ220" s="253"/>
      <c r="AR220" s="224"/>
      <c r="AV220" s="253"/>
      <c r="AY220" s="248"/>
      <c r="AZ220" s="230"/>
      <c r="BA220" s="230"/>
      <c r="BB220" s="230"/>
      <c r="BC220" s="230"/>
      <c r="BD220" s="230"/>
      <c r="BE220" s="230"/>
      <c r="BF220" s="230"/>
      <c r="BG220" s="230"/>
      <c r="BH220" s="248"/>
      <c r="BI220" s="230"/>
      <c r="BJ220" s="249"/>
    </row>
    <row r="221" spans="1:62" ht="14.25" customHeight="1" x14ac:dyDescent="0.45">
      <c r="A221" s="224"/>
      <c r="D221" s="239"/>
      <c r="E221" s="226"/>
      <c r="F221" s="227"/>
      <c r="G221" s="228"/>
      <c r="H221" s="229"/>
      <c r="K221" s="231"/>
      <c r="L221" s="229"/>
      <c r="M221" s="231"/>
      <c r="N221" s="231"/>
      <c r="O221" s="231"/>
      <c r="P221" s="251"/>
      <c r="Q221" s="251"/>
      <c r="R221" s="251"/>
      <c r="S221" s="252"/>
      <c r="T221" s="237"/>
      <c r="U221" s="238"/>
      <c r="V221" s="335"/>
      <c r="W221" s="484"/>
      <c r="X221" s="485"/>
      <c r="Y221" s="335"/>
      <c r="Z221" s="239"/>
      <c r="AA221" s="238"/>
      <c r="AB221" s="240"/>
      <c r="AC221" s="239"/>
      <c r="AD221" s="238"/>
      <c r="AE221" s="343"/>
      <c r="AF221" s="335"/>
      <c r="AG221" s="485"/>
      <c r="AH221" s="241"/>
      <c r="AI221" s="242"/>
      <c r="AJ221" s="238"/>
      <c r="AK221" s="240"/>
      <c r="AL221" s="240"/>
      <c r="AM221" s="240"/>
      <c r="AN221" s="240"/>
      <c r="AQ221" s="253"/>
      <c r="AR221" s="224"/>
      <c r="AV221" s="253"/>
      <c r="AY221" s="248"/>
      <c r="AZ221" s="230"/>
      <c r="BA221" s="230"/>
      <c r="BB221" s="230"/>
      <c r="BC221" s="230"/>
      <c r="BD221" s="230"/>
      <c r="BE221" s="230"/>
      <c r="BF221" s="230"/>
      <c r="BG221" s="230"/>
      <c r="BH221" s="248"/>
      <c r="BI221" s="230"/>
      <c r="BJ221" s="249"/>
    </row>
    <row r="222" spans="1:62" ht="14.25" customHeight="1" x14ac:dyDescent="0.45">
      <c r="A222" s="224"/>
      <c r="D222" s="239"/>
      <c r="E222" s="226"/>
      <c r="F222" s="227"/>
      <c r="G222" s="228"/>
      <c r="H222" s="229"/>
      <c r="K222" s="231"/>
      <c r="L222" s="229"/>
      <c r="M222" s="231"/>
      <c r="N222" s="231"/>
      <c r="O222" s="231"/>
      <c r="P222" s="251"/>
      <c r="Q222" s="251"/>
      <c r="R222" s="251"/>
      <c r="S222" s="252"/>
      <c r="T222" s="237"/>
      <c r="U222" s="238"/>
      <c r="V222" s="335"/>
      <c r="W222" s="484"/>
      <c r="X222" s="485"/>
      <c r="Y222" s="335"/>
      <c r="Z222" s="239"/>
      <c r="AA222" s="238"/>
      <c r="AB222" s="240"/>
      <c r="AC222" s="239"/>
      <c r="AD222" s="238"/>
      <c r="AE222" s="343"/>
      <c r="AF222" s="335"/>
      <c r="AG222" s="485"/>
      <c r="AH222" s="241"/>
      <c r="AI222" s="242"/>
      <c r="AJ222" s="238"/>
      <c r="AK222" s="240"/>
      <c r="AL222" s="240"/>
      <c r="AM222" s="240"/>
      <c r="AN222" s="240"/>
      <c r="AQ222" s="253"/>
      <c r="AR222" s="224"/>
      <c r="AV222" s="253"/>
      <c r="AY222" s="248"/>
      <c r="AZ222" s="230"/>
      <c r="BA222" s="230"/>
      <c r="BB222" s="230"/>
      <c r="BC222" s="230"/>
      <c r="BD222" s="230"/>
      <c r="BE222" s="230"/>
      <c r="BF222" s="230"/>
      <c r="BG222" s="230"/>
      <c r="BH222" s="248"/>
      <c r="BI222" s="230"/>
      <c r="BJ222" s="249"/>
    </row>
    <row r="223" spans="1:62" ht="14.25" customHeight="1" x14ac:dyDescent="0.45">
      <c r="A223" s="224"/>
      <c r="D223" s="239"/>
      <c r="E223" s="226"/>
      <c r="F223" s="227"/>
      <c r="G223" s="228"/>
      <c r="H223" s="229"/>
      <c r="K223" s="231"/>
      <c r="L223" s="229"/>
      <c r="M223" s="231"/>
      <c r="N223" s="231"/>
      <c r="O223" s="231"/>
      <c r="P223" s="251"/>
      <c r="Q223" s="251"/>
      <c r="R223" s="251"/>
      <c r="S223" s="252"/>
      <c r="T223" s="237"/>
      <c r="U223" s="238"/>
      <c r="V223" s="335"/>
      <c r="W223" s="484"/>
      <c r="X223" s="485"/>
      <c r="Y223" s="335"/>
      <c r="Z223" s="239"/>
      <c r="AA223" s="238"/>
      <c r="AB223" s="240"/>
      <c r="AC223" s="239"/>
      <c r="AD223" s="238"/>
      <c r="AE223" s="343"/>
      <c r="AF223" s="335"/>
      <c r="AG223" s="485"/>
      <c r="AH223" s="241"/>
      <c r="AI223" s="242"/>
      <c r="AJ223" s="238"/>
      <c r="AK223" s="240"/>
      <c r="AL223" s="240"/>
      <c r="AM223" s="240"/>
      <c r="AN223" s="240"/>
      <c r="AQ223" s="253"/>
      <c r="AR223" s="224"/>
      <c r="AV223" s="253"/>
      <c r="AY223" s="248"/>
      <c r="AZ223" s="230"/>
      <c r="BA223" s="230"/>
      <c r="BB223" s="230"/>
      <c r="BC223" s="230"/>
      <c r="BD223" s="230"/>
      <c r="BE223" s="230"/>
      <c r="BF223" s="230"/>
      <c r="BG223" s="230"/>
      <c r="BH223" s="248"/>
      <c r="BI223" s="230"/>
      <c r="BJ223" s="249"/>
    </row>
    <row r="224" spans="1:62" ht="14.25" customHeight="1" x14ac:dyDescent="0.45">
      <c r="A224" s="224"/>
      <c r="D224" s="239"/>
      <c r="E224" s="226"/>
      <c r="F224" s="227"/>
      <c r="G224" s="228"/>
      <c r="H224" s="229"/>
      <c r="K224" s="231"/>
      <c r="L224" s="229"/>
      <c r="M224" s="231"/>
      <c r="N224" s="231"/>
      <c r="O224" s="231"/>
      <c r="P224" s="251"/>
      <c r="Q224" s="251"/>
      <c r="R224" s="251"/>
      <c r="S224" s="252"/>
      <c r="T224" s="237"/>
      <c r="U224" s="238"/>
      <c r="V224" s="335"/>
      <c r="W224" s="484"/>
      <c r="X224" s="485"/>
      <c r="Y224" s="335"/>
      <c r="Z224" s="239"/>
      <c r="AA224" s="238"/>
      <c r="AB224" s="240"/>
      <c r="AC224" s="239"/>
      <c r="AD224" s="238"/>
      <c r="AE224" s="343"/>
      <c r="AF224" s="335"/>
      <c r="AG224" s="485"/>
      <c r="AH224" s="241"/>
      <c r="AI224" s="242"/>
      <c r="AJ224" s="238"/>
      <c r="AK224" s="240"/>
      <c r="AL224" s="240"/>
      <c r="AM224" s="240"/>
      <c r="AN224" s="240"/>
      <c r="AQ224" s="253"/>
      <c r="AR224" s="224"/>
      <c r="AV224" s="253"/>
      <c r="AY224" s="248"/>
      <c r="AZ224" s="230"/>
      <c r="BA224" s="230"/>
      <c r="BB224" s="230"/>
      <c r="BC224" s="230"/>
      <c r="BD224" s="230"/>
      <c r="BE224" s="230"/>
      <c r="BF224" s="230"/>
      <c r="BG224" s="230"/>
      <c r="BH224" s="248"/>
      <c r="BI224" s="230"/>
      <c r="BJ224" s="249"/>
    </row>
    <row r="225" spans="1:62" ht="14.25" customHeight="1" x14ac:dyDescent="0.45">
      <c r="A225" s="224"/>
      <c r="D225" s="239"/>
      <c r="E225" s="226"/>
      <c r="F225" s="227"/>
      <c r="G225" s="228"/>
      <c r="H225" s="229"/>
      <c r="K225" s="231"/>
      <c r="L225" s="229"/>
      <c r="M225" s="231"/>
      <c r="N225" s="231"/>
      <c r="O225" s="231"/>
      <c r="P225" s="251"/>
      <c r="Q225" s="251"/>
      <c r="R225" s="251"/>
      <c r="S225" s="252"/>
      <c r="T225" s="237"/>
      <c r="U225" s="238"/>
      <c r="V225" s="335"/>
      <c r="W225" s="484"/>
      <c r="X225" s="485"/>
      <c r="Y225" s="335"/>
      <c r="Z225" s="239"/>
      <c r="AA225" s="238"/>
      <c r="AB225" s="240"/>
      <c r="AC225" s="239"/>
      <c r="AD225" s="238"/>
      <c r="AE225" s="343"/>
      <c r="AF225" s="335"/>
      <c r="AG225" s="485"/>
      <c r="AH225" s="241"/>
      <c r="AI225" s="242"/>
      <c r="AJ225" s="238"/>
      <c r="AK225" s="240"/>
      <c r="AL225" s="240"/>
      <c r="AM225" s="240"/>
      <c r="AN225" s="240"/>
      <c r="AQ225" s="253"/>
      <c r="AR225" s="224"/>
      <c r="AV225" s="253"/>
      <c r="AY225" s="248"/>
      <c r="AZ225" s="230"/>
      <c r="BA225" s="230"/>
      <c r="BB225" s="230"/>
      <c r="BC225" s="230"/>
      <c r="BD225" s="230"/>
      <c r="BE225" s="230"/>
      <c r="BF225" s="230"/>
      <c r="BG225" s="230"/>
      <c r="BH225" s="248"/>
      <c r="BI225" s="230"/>
      <c r="BJ225" s="249"/>
    </row>
    <row r="226" spans="1:62" ht="14.25" customHeight="1" x14ac:dyDescent="0.45">
      <c r="A226" s="224"/>
      <c r="D226" s="239"/>
      <c r="E226" s="226"/>
      <c r="F226" s="227"/>
      <c r="G226" s="228"/>
      <c r="H226" s="229"/>
      <c r="K226" s="231"/>
      <c r="L226" s="229"/>
      <c r="M226" s="231"/>
      <c r="N226" s="231"/>
      <c r="O226" s="231"/>
      <c r="P226" s="251"/>
      <c r="Q226" s="251"/>
      <c r="R226" s="251"/>
      <c r="S226" s="252"/>
      <c r="T226" s="237"/>
      <c r="U226" s="238"/>
      <c r="V226" s="335"/>
      <c r="W226" s="484"/>
      <c r="X226" s="485"/>
      <c r="Y226" s="335"/>
      <c r="Z226" s="239"/>
      <c r="AA226" s="238"/>
      <c r="AB226" s="240"/>
      <c r="AC226" s="239"/>
      <c r="AD226" s="238"/>
      <c r="AE226" s="343"/>
      <c r="AF226" s="335"/>
      <c r="AG226" s="485"/>
      <c r="AH226" s="241"/>
      <c r="AI226" s="242"/>
      <c r="AJ226" s="238"/>
      <c r="AK226" s="240"/>
      <c r="AL226" s="240"/>
      <c r="AM226" s="240"/>
      <c r="AN226" s="240"/>
      <c r="AQ226" s="253"/>
      <c r="AR226" s="224"/>
      <c r="AV226" s="253"/>
      <c r="AY226" s="248"/>
      <c r="AZ226" s="230"/>
      <c r="BA226" s="230"/>
      <c r="BB226" s="230"/>
      <c r="BC226" s="230"/>
      <c r="BD226" s="230"/>
      <c r="BE226" s="230"/>
      <c r="BF226" s="230"/>
      <c r="BG226" s="230"/>
      <c r="BH226" s="248"/>
      <c r="BI226" s="230"/>
      <c r="BJ226" s="249"/>
    </row>
    <row r="227" spans="1:62" ht="14.25" customHeight="1" x14ac:dyDescent="0.45">
      <c r="A227" s="224"/>
      <c r="D227" s="239"/>
      <c r="E227" s="226"/>
      <c r="F227" s="227"/>
      <c r="G227" s="228"/>
      <c r="H227" s="229"/>
      <c r="K227" s="231"/>
      <c r="L227" s="229"/>
      <c r="M227" s="231"/>
      <c r="N227" s="231"/>
      <c r="O227" s="231"/>
      <c r="P227" s="251"/>
      <c r="Q227" s="251"/>
      <c r="R227" s="251"/>
      <c r="S227" s="252"/>
      <c r="T227" s="237"/>
      <c r="U227" s="238"/>
      <c r="V227" s="335"/>
      <c r="W227" s="484"/>
      <c r="X227" s="485"/>
      <c r="Y227" s="335"/>
      <c r="Z227" s="239"/>
      <c r="AA227" s="238"/>
      <c r="AB227" s="240"/>
      <c r="AC227" s="239"/>
      <c r="AD227" s="238"/>
      <c r="AE227" s="343"/>
      <c r="AF227" s="335"/>
      <c r="AG227" s="485"/>
      <c r="AH227" s="241"/>
      <c r="AI227" s="242"/>
      <c r="AJ227" s="238"/>
      <c r="AK227" s="240"/>
      <c r="AL227" s="240"/>
      <c r="AM227" s="240"/>
      <c r="AN227" s="240"/>
      <c r="AQ227" s="253"/>
      <c r="AR227" s="224"/>
      <c r="AV227" s="253"/>
      <c r="AY227" s="248"/>
      <c r="AZ227" s="230"/>
      <c r="BA227" s="230"/>
      <c r="BB227" s="230"/>
      <c r="BC227" s="230"/>
      <c r="BD227" s="230"/>
      <c r="BE227" s="230"/>
      <c r="BF227" s="230"/>
      <c r="BG227" s="230"/>
      <c r="BH227" s="248"/>
      <c r="BI227" s="230"/>
      <c r="BJ227" s="249"/>
    </row>
    <row r="228" spans="1:62" ht="14.25" customHeight="1" x14ac:dyDescent="0.45">
      <c r="A228" s="224"/>
      <c r="D228" s="239"/>
      <c r="E228" s="226"/>
      <c r="F228" s="227"/>
      <c r="G228" s="228"/>
      <c r="H228" s="229"/>
      <c r="K228" s="231"/>
      <c r="L228" s="229"/>
      <c r="M228" s="231"/>
      <c r="N228" s="231"/>
      <c r="O228" s="231"/>
      <c r="P228" s="251"/>
      <c r="Q228" s="251"/>
      <c r="R228" s="251"/>
      <c r="S228" s="252"/>
      <c r="T228" s="237"/>
      <c r="U228" s="238"/>
      <c r="V228" s="335"/>
      <c r="W228" s="484"/>
      <c r="X228" s="485"/>
      <c r="Y228" s="335"/>
      <c r="Z228" s="239"/>
      <c r="AA228" s="238"/>
      <c r="AB228" s="240"/>
      <c r="AC228" s="239"/>
      <c r="AD228" s="238"/>
      <c r="AE228" s="343"/>
      <c r="AF228" s="335"/>
      <c r="AG228" s="485"/>
      <c r="AH228" s="241"/>
      <c r="AI228" s="242"/>
      <c r="AJ228" s="238"/>
      <c r="AK228" s="240"/>
      <c r="AL228" s="240"/>
      <c r="AM228" s="240"/>
      <c r="AN228" s="240"/>
      <c r="AQ228" s="253"/>
      <c r="AR228" s="224"/>
      <c r="AV228" s="253"/>
      <c r="AY228" s="248"/>
      <c r="AZ228" s="230"/>
      <c r="BA228" s="230"/>
      <c r="BB228" s="230"/>
      <c r="BC228" s="230"/>
      <c r="BD228" s="230"/>
      <c r="BE228" s="230"/>
      <c r="BF228" s="230"/>
      <c r="BG228" s="230"/>
      <c r="BH228" s="248"/>
      <c r="BI228" s="230"/>
      <c r="BJ228" s="249"/>
    </row>
    <row r="229" spans="1:62" ht="14.25" customHeight="1" x14ac:dyDescent="0.45">
      <c r="A229" s="224"/>
      <c r="D229" s="239"/>
      <c r="E229" s="226"/>
      <c r="F229" s="227"/>
      <c r="G229" s="228"/>
      <c r="H229" s="229"/>
      <c r="K229" s="231"/>
      <c r="L229" s="229"/>
      <c r="M229" s="231"/>
      <c r="N229" s="231"/>
      <c r="O229" s="231"/>
      <c r="P229" s="251"/>
      <c r="Q229" s="251"/>
      <c r="R229" s="251"/>
      <c r="S229" s="252"/>
      <c r="T229" s="237"/>
      <c r="U229" s="238"/>
      <c r="V229" s="335"/>
      <c r="W229" s="484"/>
      <c r="X229" s="485"/>
      <c r="Y229" s="335"/>
      <c r="Z229" s="239"/>
      <c r="AA229" s="238"/>
      <c r="AB229" s="240"/>
      <c r="AC229" s="239"/>
      <c r="AD229" s="238"/>
      <c r="AE229" s="343"/>
      <c r="AF229" s="335"/>
      <c r="AG229" s="485"/>
      <c r="AH229" s="241"/>
      <c r="AI229" s="242"/>
      <c r="AJ229" s="238"/>
      <c r="AK229" s="240"/>
      <c r="AL229" s="240"/>
      <c r="AM229" s="240"/>
      <c r="AN229" s="240"/>
      <c r="AQ229" s="253"/>
      <c r="AR229" s="224"/>
      <c r="AV229" s="253"/>
      <c r="AY229" s="248"/>
      <c r="AZ229" s="230"/>
      <c r="BA229" s="230"/>
      <c r="BB229" s="230"/>
      <c r="BC229" s="230"/>
      <c r="BD229" s="230"/>
      <c r="BE229" s="230"/>
      <c r="BF229" s="230"/>
      <c r="BG229" s="230"/>
      <c r="BH229" s="248"/>
      <c r="BI229" s="230"/>
      <c r="BJ229" s="249"/>
    </row>
    <row r="230" spans="1:62" ht="14.25" customHeight="1" x14ac:dyDescent="0.45">
      <c r="A230" s="224"/>
      <c r="D230" s="239"/>
      <c r="E230" s="226"/>
      <c r="F230" s="227"/>
      <c r="G230" s="228"/>
      <c r="H230" s="229"/>
      <c r="K230" s="231"/>
      <c r="L230" s="229"/>
      <c r="M230" s="231"/>
      <c r="N230" s="231"/>
      <c r="O230" s="231"/>
      <c r="P230" s="251"/>
      <c r="Q230" s="251"/>
      <c r="R230" s="251"/>
      <c r="S230" s="252"/>
      <c r="T230" s="237"/>
      <c r="U230" s="238"/>
      <c r="V230" s="335"/>
      <c r="W230" s="484"/>
      <c r="X230" s="485"/>
      <c r="Y230" s="335"/>
      <c r="Z230" s="239"/>
      <c r="AA230" s="238"/>
      <c r="AB230" s="240"/>
      <c r="AC230" s="239"/>
      <c r="AD230" s="238"/>
      <c r="AE230" s="343"/>
      <c r="AF230" s="335"/>
      <c r="AG230" s="485"/>
      <c r="AH230" s="241"/>
      <c r="AI230" s="242"/>
      <c r="AJ230" s="238"/>
      <c r="AK230" s="240"/>
      <c r="AL230" s="240"/>
      <c r="AM230" s="240"/>
      <c r="AN230" s="240"/>
      <c r="AQ230" s="253"/>
      <c r="AR230" s="224"/>
      <c r="AV230" s="253"/>
      <c r="AY230" s="248"/>
      <c r="AZ230" s="230"/>
      <c r="BA230" s="230"/>
      <c r="BB230" s="230"/>
      <c r="BC230" s="230"/>
      <c r="BD230" s="230"/>
      <c r="BE230" s="230"/>
      <c r="BF230" s="230"/>
      <c r="BG230" s="230"/>
      <c r="BH230" s="248"/>
      <c r="BI230" s="230"/>
      <c r="BJ230" s="249"/>
    </row>
    <row r="231" spans="1:62" ht="14.25" customHeight="1" x14ac:dyDescent="0.45">
      <c r="A231" s="224"/>
      <c r="D231" s="239"/>
      <c r="E231" s="226"/>
      <c r="F231" s="227"/>
      <c r="G231" s="228"/>
      <c r="H231" s="229"/>
      <c r="K231" s="231"/>
      <c r="L231" s="229"/>
      <c r="M231" s="231"/>
      <c r="N231" s="231"/>
      <c r="O231" s="231"/>
      <c r="P231" s="251"/>
      <c r="Q231" s="251"/>
      <c r="R231" s="251"/>
      <c r="S231" s="252"/>
      <c r="T231" s="237"/>
      <c r="U231" s="238"/>
      <c r="V231" s="335"/>
      <c r="W231" s="484"/>
      <c r="X231" s="485"/>
      <c r="Y231" s="335"/>
      <c r="Z231" s="239"/>
      <c r="AA231" s="238"/>
      <c r="AB231" s="240"/>
      <c r="AC231" s="239"/>
      <c r="AD231" s="238"/>
      <c r="AE231" s="343"/>
      <c r="AF231" s="335"/>
      <c r="AG231" s="485"/>
      <c r="AH231" s="241"/>
      <c r="AI231" s="242"/>
      <c r="AJ231" s="238"/>
      <c r="AK231" s="240"/>
      <c r="AL231" s="240"/>
      <c r="AM231" s="240"/>
      <c r="AN231" s="240"/>
      <c r="AQ231" s="253"/>
      <c r="AR231" s="224"/>
      <c r="AV231" s="253"/>
      <c r="AY231" s="248"/>
      <c r="AZ231" s="230"/>
      <c r="BA231" s="230"/>
      <c r="BB231" s="230"/>
      <c r="BC231" s="230"/>
      <c r="BD231" s="230"/>
      <c r="BE231" s="230"/>
      <c r="BF231" s="230"/>
      <c r="BG231" s="230"/>
      <c r="BH231" s="248"/>
      <c r="BI231" s="230"/>
      <c r="BJ231" s="249"/>
    </row>
    <row r="232" spans="1:62" ht="14.25" customHeight="1" x14ac:dyDescent="0.45">
      <c r="A232" s="224"/>
      <c r="D232" s="239"/>
      <c r="E232" s="226"/>
      <c r="F232" s="227"/>
      <c r="G232" s="228"/>
      <c r="H232" s="229"/>
      <c r="K232" s="231"/>
      <c r="L232" s="229"/>
      <c r="M232" s="231"/>
      <c r="N232" s="231"/>
      <c r="O232" s="231"/>
      <c r="P232" s="251"/>
      <c r="Q232" s="251"/>
      <c r="R232" s="251"/>
      <c r="S232" s="252"/>
      <c r="T232" s="237"/>
      <c r="U232" s="238"/>
      <c r="V232" s="335"/>
      <c r="W232" s="484"/>
      <c r="X232" s="485"/>
      <c r="Y232" s="335"/>
      <c r="Z232" s="239"/>
      <c r="AA232" s="238"/>
      <c r="AB232" s="240"/>
      <c r="AC232" s="239"/>
      <c r="AD232" s="238"/>
      <c r="AE232" s="343"/>
      <c r="AF232" s="335"/>
      <c r="AG232" s="485"/>
      <c r="AH232" s="241"/>
      <c r="AI232" s="242"/>
      <c r="AJ232" s="238"/>
      <c r="AK232" s="240"/>
      <c r="AL232" s="240"/>
      <c r="AM232" s="240"/>
      <c r="AN232" s="240"/>
      <c r="AQ232" s="253"/>
      <c r="AR232" s="224"/>
      <c r="AV232" s="253"/>
      <c r="AY232" s="248"/>
      <c r="AZ232" s="230"/>
      <c r="BA232" s="230"/>
      <c r="BB232" s="230"/>
      <c r="BC232" s="230"/>
      <c r="BD232" s="230"/>
      <c r="BE232" s="230"/>
      <c r="BF232" s="230"/>
      <c r="BG232" s="230"/>
      <c r="BH232" s="248"/>
      <c r="BI232" s="230"/>
      <c r="BJ232" s="249"/>
    </row>
    <row r="233" spans="1:62" ht="14.25" customHeight="1" x14ac:dyDescent="0.45">
      <c r="A233" s="224"/>
      <c r="D233" s="239"/>
      <c r="E233" s="226"/>
      <c r="F233" s="227"/>
      <c r="G233" s="228"/>
      <c r="H233" s="229"/>
      <c r="K233" s="231"/>
      <c r="L233" s="229"/>
      <c r="M233" s="231"/>
      <c r="N233" s="231"/>
      <c r="O233" s="231"/>
      <c r="P233" s="251"/>
      <c r="Q233" s="251"/>
      <c r="R233" s="251"/>
      <c r="S233" s="252"/>
      <c r="T233" s="237"/>
      <c r="U233" s="238"/>
      <c r="V233" s="335"/>
      <c r="W233" s="484"/>
      <c r="X233" s="485"/>
      <c r="Y233" s="335"/>
      <c r="Z233" s="239"/>
      <c r="AA233" s="238"/>
      <c r="AB233" s="240"/>
      <c r="AC233" s="239"/>
      <c r="AD233" s="238"/>
      <c r="AE233" s="343"/>
      <c r="AF233" s="335"/>
      <c r="AG233" s="485"/>
      <c r="AH233" s="241"/>
      <c r="AI233" s="242"/>
      <c r="AJ233" s="238"/>
      <c r="AK233" s="240"/>
      <c r="AL233" s="240"/>
      <c r="AM233" s="240"/>
      <c r="AN233" s="240"/>
      <c r="AQ233" s="253"/>
      <c r="AR233" s="224"/>
      <c r="AV233" s="253"/>
      <c r="AY233" s="248"/>
      <c r="AZ233" s="230"/>
      <c r="BA233" s="230"/>
      <c r="BB233" s="230"/>
      <c r="BC233" s="230"/>
      <c r="BD233" s="230"/>
      <c r="BE233" s="230"/>
      <c r="BF233" s="230"/>
      <c r="BG233" s="230"/>
      <c r="BH233" s="248"/>
      <c r="BI233" s="230"/>
      <c r="BJ233" s="249"/>
    </row>
    <row r="234" spans="1:62" ht="14.25" customHeight="1" x14ac:dyDescent="0.45">
      <c r="A234" s="224"/>
      <c r="D234" s="239"/>
      <c r="E234" s="226"/>
      <c r="F234" s="227"/>
      <c r="G234" s="228"/>
      <c r="H234" s="229"/>
      <c r="K234" s="231"/>
      <c r="L234" s="229"/>
      <c r="M234" s="231"/>
      <c r="N234" s="231"/>
      <c r="O234" s="231"/>
      <c r="P234" s="251"/>
      <c r="Q234" s="251"/>
      <c r="R234" s="251"/>
      <c r="S234" s="252"/>
      <c r="T234" s="237"/>
      <c r="U234" s="238"/>
      <c r="V234" s="335"/>
      <c r="W234" s="484"/>
      <c r="X234" s="485"/>
      <c r="Y234" s="335"/>
      <c r="Z234" s="239"/>
      <c r="AA234" s="238"/>
      <c r="AB234" s="240"/>
      <c r="AC234" s="239"/>
      <c r="AD234" s="238"/>
      <c r="AE234" s="343"/>
      <c r="AF234" s="335"/>
      <c r="AG234" s="485"/>
      <c r="AH234" s="241"/>
      <c r="AI234" s="242"/>
      <c r="AJ234" s="238"/>
      <c r="AK234" s="240"/>
      <c r="AL234" s="240"/>
      <c r="AM234" s="240"/>
      <c r="AN234" s="240"/>
      <c r="AQ234" s="253"/>
      <c r="AR234" s="224"/>
      <c r="AV234" s="253"/>
      <c r="AY234" s="248"/>
      <c r="AZ234" s="230"/>
      <c r="BA234" s="230"/>
      <c r="BB234" s="230"/>
      <c r="BC234" s="230"/>
      <c r="BD234" s="230"/>
      <c r="BE234" s="230"/>
      <c r="BF234" s="230"/>
      <c r="BG234" s="230"/>
      <c r="BH234" s="248"/>
      <c r="BI234" s="230"/>
      <c r="BJ234" s="249"/>
    </row>
    <row r="235" spans="1:62" ht="14.25" customHeight="1" x14ac:dyDescent="0.45">
      <c r="A235" s="224"/>
      <c r="D235" s="239"/>
      <c r="E235" s="226"/>
      <c r="F235" s="227"/>
      <c r="G235" s="228"/>
      <c r="H235" s="229"/>
      <c r="K235" s="231"/>
      <c r="L235" s="229"/>
      <c r="M235" s="231"/>
      <c r="N235" s="231"/>
      <c r="O235" s="231"/>
      <c r="P235" s="251"/>
      <c r="Q235" s="251"/>
      <c r="R235" s="251"/>
      <c r="S235" s="252"/>
      <c r="T235" s="237"/>
      <c r="U235" s="238"/>
      <c r="V235" s="335"/>
      <c r="W235" s="484"/>
      <c r="X235" s="485"/>
      <c r="Y235" s="335"/>
      <c r="Z235" s="239"/>
      <c r="AA235" s="238"/>
      <c r="AB235" s="240"/>
      <c r="AC235" s="239"/>
      <c r="AD235" s="238"/>
      <c r="AE235" s="343"/>
      <c r="AF235" s="335"/>
      <c r="AG235" s="485"/>
      <c r="AH235" s="241"/>
      <c r="AI235" s="242"/>
      <c r="AJ235" s="238"/>
      <c r="AK235" s="240"/>
      <c r="AL235" s="240"/>
      <c r="AM235" s="240"/>
      <c r="AN235" s="240"/>
      <c r="AQ235" s="253"/>
      <c r="AR235" s="224"/>
      <c r="AV235" s="253"/>
      <c r="AY235" s="248"/>
      <c r="AZ235" s="230"/>
      <c r="BA235" s="230"/>
      <c r="BB235" s="230"/>
      <c r="BC235" s="230"/>
      <c r="BD235" s="230"/>
      <c r="BE235" s="230"/>
      <c r="BF235" s="230"/>
      <c r="BG235" s="230"/>
      <c r="BH235" s="248"/>
      <c r="BI235" s="230"/>
      <c r="BJ235" s="249"/>
    </row>
    <row r="236" spans="1:62" ht="14.25" customHeight="1" x14ac:dyDescent="0.45">
      <c r="A236" s="224"/>
      <c r="D236" s="239"/>
      <c r="E236" s="226"/>
      <c r="F236" s="227"/>
      <c r="G236" s="228"/>
      <c r="H236" s="229"/>
      <c r="K236" s="231"/>
      <c r="L236" s="229"/>
      <c r="M236" s="231"/>
      <c r="N236" s="231"/>
      <c r="O236" s="231"/>
      <c r="P236" s="251"/>
      <c r="Q236" s="251"/>
      <c r="R236" s="251"/>
      <c r="S236" s="252"/>
      <c r="T236" s="237"/>
      <c r="U236" s="238"/>
      <c r="V236" s="335"/>
      <c r="W236" s="484"/>
      <c r="X236" s="485"/>
      <c r="Y236" s="335"/>
      <c r="Z236" s="239"/>
      <c r="AA236" s="238"/>
      <c r="AB236" s="240"/>
      <c r="AC236" s="239"/>
      <c r="AD236" s="238"/>
      <c r="AE236" s="343"/>
      <c r="AF236" s="335"/>
      <c r="AG236" s="485"/>
      <c r="AH236" s="241"/>
      <c r="AI236" s="242"/>
      <c r="AJ236" s="238"/>
      <c r="AK236" s="240"/>
      <c r="AL236" s="240"/>
      <c r="AM236" s="240"/>
      <c r="AN236" s="240"/>
      <c r="AQ236" s="253"/>
      <c r="AR236" s="224"/>
      <c r="AV236" s="253"/>
      <c r="AY236" s="248"/>
      <c r="AZ236" s="230"/>
      <c r="BA236" s="230"/>
      <c r="BB236" s="230"/>
      <c r="BC236" s="230"/>
      <c r="BD236" s="230"/>
      <c r="BE236" s="230"/>
      <c r="BF236" s="230"/>
      <c r="BG236" s="230"/>
      <c r="BH236" s="248"/>
      <c r="BI236" s="230"/>
      <c r="BJ236" s="249"/>
    </row>
    <row r="237" spans="1:62" ht="14.25" customHeight="1" x14ac:dyDescent="0.45">
      <c r="A237" s="224"/>
      <c r="D237" s="239"/>
      <c r="E237" s="226"/>
      <c r="F237" s="227"/>
      <c r="G237" s="228"/>
      <c r="H237" s="229"/>
      <c r="K237" s="231"/>
      <c r="L237" s="229"/>
      <c r="M237" s="231"/>
      <c r="N237" s="231"/>
      <c r="O237" s="231"/>
      <c r="P237" s="251"/>
      <c r="Q237" s="251"/>
      <c r="R237" s="251"/>
      <c r="S237" s="252"/>
      <c r="T237" s="237"/>
      <c r="U237" s="238"/>
      <c r="V237" s="335"/>
      <c r="W237" s="484"/>
      <c r="X237" s="485"/>
      <c r="Y237" s="335"/>
      <c r="Z237" s="239"/>
      <c r="AA237" s="238"/>
      <c r="AB237" s="240"/>
      <c r="AC237" s="239"/>
      <c r="AD237" s="238"/>
      <c r="AE237" s="343"/>
      <c r="AF237" s="335"/>
      <c r="AG237" s="485"/>
      <c r="AH237" s="241"/>
      <c r="AI237" s="242"/>
      <c r="AJ237" s="238"/>
      <c r="AK237" s="240"/>
      <c r="AL237" s="240"/>
      <c r="AM237" s="240"/>
      <c r="AN237" s="240"/>
      <c r="AQ237" s="253"/>
      <c r="AR237" s="224"/>
      <c r="AV237" s="253"/>
      <c r="AY237" s="248"/>
      <c r="AZ237" s="230"/>
      <c r="BA237" s="230"/>
      <c r="BB237" s="230"/>
      <c r="BC237" s="230"/>
      <c r="BD237" s="230"/>
      <c r="BE237" s="230"/>
      <c r="BF237" s="230"/>
      <c r="BG237" s="230"/>
      <c r="BH237" s="248"/>
      <c r="BI237" s="230"/>
      <c r="BJ237" s="249"/>
    </row>
    <row r="238" spans="1:62" ht="14.25" customHeight="1" x14ac:dyDescent="0.45">
      <c r="A238" s="224"/>
      <c r="D238" s="239"/>
      <c r="E238" s="226"/>
      <c r="F238" s="227"/>
      <c r="G238" s="228"/>
      <c r="H238" s="229"/>
      <c r="K238" s="231"/>
      <c r="L238" s="229"/>
      <c r="M238" s="231"/>
      <c r="N238" s="231"/>
      <c r="O238" s="231"/>
      <c r="P238" s="251"/>
      <c r="Q238" s="251"/>
      <c r="R238" s="251"/>
      <c r="S238" s="252"/>
      <c r="T238" s="237"/>
      <c r="U238" s="238"/>
      <c r="V238" s="335"/>
      <c r="W238" s="484"/>
      <c r="X238" s="485"/>
      <c r="Y238" s="335"/>
      <c r="Z238" s="239"/>
      <c r="AA238" s="238"/>
      <c r="AB238" s="240"/>
      <c r="AC238" s="239"/>
      <c r="AD238" s="238"/>
      <c r="AE238" s="343"/>
      <c r="AF238" s="335"/>
      <c r="AG238" s="485"/>
      <c r="AH238" s="241"/>
      <c r="AI238" s="242"/>
      <c r="AJ238" s="238"/>
      <c r="AK238" s="240"/>
      <c r="AL238" s="240"/>
      <c r="AM238" s="240"/>
      <c r="AN238" s="240"/>
      <c r="AQ238" s="253"/>
      <c r="AR238" s="224"/>
      <c r="AV238" s="253"/>
      <c r="AY238" s="248"/>
      <c r="AZ238" s="230"/>
      <c r="BA238" s="230"/>
      <c r="BB238" s="230"/>
      <c r="BC238" s="230"/>
      <c r="BD238" s="230"/>
      <c r="BE238" s="230"/>
      <c r="BF238" s="230"/>
      <c r="BG238" s="230"/>
      <c r="BH238" s="248"/>
      <c r="BI238" s="230"/>
      <c r="BJ238" s="249"/>
    </row>
    <row r="239" spans="1:62" ht="14.25" customHeight="1" x14ac:dyDescent="0.45">
      <c r="A239" s="224"/>
      <c r="D239" s="239"/>
      <c r="E239" s="226"/>
      <c r="F239" s="227"/>
      <c r="G239" s="228"/>
      <c r="H239" s="229"/>
      <c r="K239" s="231"/>
      <c r="L239" s="229"/>
      <c r="M239" s="231"/>
      <c r="N239" s="231"/>
      <c r="O239" s="231"/>
      <c r="P239" s="251"/>
      <c r="Q239" s="251"/>
      <c r="R239" s="251"/>
      <c r="S239" s="252"/>
      <c r="T239" s="237"/>
      <c r="U239" s="238"/>
      <c r="V239" s="335"/>
      <c r="W239" s="484"/>
      <c r="X239" s="485"/>
      <c r="Y239" s="335"/>
      <c r="Z239" s="239"/>
      <c r="AA239" s="238"/>
      <c r="AB239" s="240"/>
      <c r="AC239" s="239"/>
      <c r="AD239" s="238"/>
      <c r="AE239" s="343"/>
      <c r="AF239" s="335"/>
      <c r="AG239" s="485"/>
      <c r="AH239" s="241"/>
      <c r="AI239" s="242"/>
      <c r="AJ239" s="238"/>
      <c r="AK239" s="240"/>
      <c r="AL239" s="240"/>
      <c r="AM239" s="240"/>
      <c r="AN239" s="240"/>
      <c r="AQ239" s="253"/>
      <c r="AR239" s="224"/>
      <c r="AV239" s="253"/>
      <c r="AY239" s="248"/>
      <c r="AZ239" s="230"/>
      <c r="BA239" s="230"/>
      <c r="BB239" s="230"/>
      <c r="BC239" s="230"/>
      <c r="BD239" s="230"/>
      <c r="BE239" s="230"/>
      <c r="BF239" s="230"/>
      <c r="BG239" s="230"/>
      <c r="BH239" s="248"/>
      <c r="BI239" s="230"/>
      <c r="BJ239" s="249"/>
    </row>
    <row r="240" spans="1:62" ht="14.25" customHeight="1" x14ac:dyDescent="0.45">
      <c r="A240" s="224"/>
      <c r="D240" s="239"/>
      <c r="E240" s="226"/>
      <c r="F240" s="227"/>
      <c r="G240" s="228"/>
      <c r="H240" s="229"/>
      <c r="K240" s="231"/>
      <c r="L240" s="229"/>
      <c r="M240" s="231"/>
      <c r="N240" s="231"/>
      <c r="O240" s="231"/>
      <c r="P240" s="251"/>
      <c r="Q240" s="251"/>
      <c r="R240" s="251"/>
      <c r="S240" s="252"/>
      <c r="T240" s="237"/>
      <c r="U240" s="238"/>
      <c r="V240" s="335"/>
      <c r="W240" s="484"/>
      <c r="X240" s="485"/>
      <c r="Y240" s="335"/>
      <c r="Z240" s="239"/>
      <c r="AA240" s="238"/>
      <c r="AB240" s="240"/>
      <c r="AC240" s="239"/>
      <c r="AD240" s="238"/>
      <c r="AE240" s="343"/>
      <c r="AF240" s="335"/>
      <c r="AG240" s="485"/>
      <c r="AH240" s="241"/>
      <c r="AI240" s="242"/>
      <c r="AJ240" s="238"/>
      <c r="AK240" s="240"/>
      <c r="AL240" s="240"/>
      <c r="AM240" s="240"/>
      <c r="AN240" s="240"/>
      <c r="AQ240" s="253"/>
      <c r="AR240" s="224"/>
      <c r="AV240" s="253"/>
      <c r="AY240" s="248"/>
      <c r="AZ240" s="230"/>
      <c r="BA240" s="230"/>
      <c r="BB240" s="230"/>
      <c r="BC240" s="230"/>
      <c r="BD240" s="230"/>
      <c r="BE240" s="230"/>
      <c r="BF240" s="230"/>
      <c r="BG240" s="230"/>
      <c r="BH240" s="248"/>
      <c r="BI240" s="230"/>
      <c r="BJ240" s="249"/>
    </row>
    <row r="241" spans="1:62" ht="14.25" customHeight="1" x14ac:dyDescent="0.45">
      <c r="A241" s="224"/>
      <c r="D241" s="239"/>
      <c r="E241" s="226"/>
      <c r="F241" s="227"/>
      <c r="G241" s="228"/>
      <c r="H241" s="229"/>
      <c r="K241" s="231"/>
      <c r="L241" s="229"/>
      <c r="M241" s="231"/>
      <c r="N241" s="231"/>
      <c r="O241" s="231"/>
      <c r="P241" s="251"/>
      <c r="Q241" s="251"/>
      <c r="R241" s="251"/>
      <c r="S241" s="252"/>
      <c r="T241" s="237"/>
      <c r="U241" s="238"/>
      <c r="V241" s="335"/>
      <c r="W241" s="484"/>
      <c r="X241" s="485"/>
      <c r="Y241" s="335"/>
      <c r="Z241" s="239"/>
      <c r="AA241" s="238"/>
      <c r="AB241" s="240"/>
      <c r="AC241" s="239"/>
      <c r="AD241" s="238"/>
      <c r="AE241" s="343"/>
      <c r="AF241" s="335"/>
      <c r="AG241" s="485"/>
      <c r="AH241" s="241"/>
      <c r="AI241" s="242"/>
      <c r="AJ241" s="238"/>
      <c r="AK241" s="240"/>
      <c r="AL241" s="240"/>
      <c r="AM241" s="240"/>
      <c r="AN241" s="240"/>
      <c r="AQ241" s="253"/>
      <c r="AR241" s="224"/>
      <c r="AV241" s="253"/>
      <c r="AY241" s="248"/>
      <c r="AZ241" s="230"/>
      <c r="BA241" s="230"/>
      <c r="BB241" s="230"/>
      <c r="BC241" s="230"/>
      <c r="BD241" s="230"/>
      <c r="BE241" s="230"/>
      <c r="BF241" s="230"/>
      <c r="BG241" s="230"/>
      <c r="BH241" s="248"/>
      <c r="BI241" s="230"/>
      <c r="BJ241" s="249"/>
    </row>
    <row r="242" spans="1:62" ht="14.25" customHeight="1" x14ac:dyDescent="0.45">
      <c r="A242" s="224"/>
      <c r="D242" s="239"/>
      <c r="E242" s="226"/>
      <c r="F242" s="227"/>
      <c r="G242" s="228"/>
      <c r="H242" s="229"/>
      <c r="K242" s="231"/>
      <c r="L242" s="229"/>
      <c r="M242" s="231"/>
      <c r="N242" s="231"/>
      <c r="O242" s="231"/>
      <c r="P242" s="251"/>
      <c r="Q242" s="251"/>
      <c r="R242" s="251"/>
      <c r="S242" s="252"/>
      <c r="T242" s="237"/>
      <c r="U242" s="238"/>
      <c r="V242" s="335"/>
      <c r="W242" s="484"/>
      <c r="X242" s="485"/>
      <c r="Y242" s="335"/>
      <c r="Z242" s="239"/>
      <c r="AA242" s="238"/>
      <c r="AB242" s="240"/>
      <c r="AC242" s="239"/>
      <c r="AD242" s="238"/>
      <c r="AE242" s="343"/>
      <c r="AF242" s="335"/>
      <c r="AG242" s="485"/>
      <c r="AH242" s="241"/>
      <c r="AI242" s="242"/>
      <c r="AJ242" s="238"/>
      <c r="AK242" s="240"/>
      <c r="AL242" s="240"/>
      <c r="AM242" s="240"/>
      <c r="AN242" s="240"/>
      <c r="AQ242" s="253"/>
      <c r="AR242" s="224"/>
      <c r="AV242" s="253"/>
      <c r="AY242" s="248"/>
      <c r="AZ242" s="230"/>
      <c r="BA242" s="230"/>
      <c r="BB242" s="230"/>
      <c r="BC242" s="230"/>
      <c r="BD242" s="230"/>
      <c r="BE242" s="230"/>
      <c r="BF242" s="230"/>
      <c r="BG242" s="230"/>
      <c r="BH242" s="248"/>
      <c r="BI242" s="230"/>
      <c r="BJ242" s="249"/>
    </row>
    <row r="243" spans="1:62" ht="14.25" customHeight="1" x14ac:dyDescent="0.45">
      <c r="A243" s="224"/>
      <c r="D243" s="239"/>
      <c r="E243" s="226"/>
      <c r="F243" s="227"/>
      <c r="G243" s="228"/>
      <c r="H243" s="229"/>
      <c r="K243" s="231"/>
      <c r="L243" s="229"/>
      <c r="M243" s="231"/>
      <c r="N243" s="231"/>
      <c r="O243" s="231"/>
      <c r="P243" s="251"/>
      <c r="Q243" s="251"/>
      <c r="R243" s="251"/>
      <c r="S243" s="252"/>
      <c r="T243" s="237"/>
      <c r="U243" s="238"/>
      <c r="V243" s="335"/>
      <c r="W243" s="484"/>
      <c r="X243" s="485"/>
      <c r="Y243" s="335"/>
      <c r="Z243" s="239"/>
      <c r="AA243" s="238"/>
      <c r="AB243" s="240"/>
      <c r="AC243" s="239"/>
      <c r="AD243" s="238"/>
      <c r="AE243" s="343"/>
      <c r="AF243" s="335"/>
      <c r="AG243" s="485"/>
      <c r="AH243" s="241"/>
      <c r="AI243" s="242"/>
      <c r="AJ243" s="238"/>
      <c r="AK243" s="240"/>
      <c r="AL243" s="240"/>
      <c r="AM243" s="240"/>
      <c r="AN243" s="240"/>
      <c r="AQ243" s="253"/>
      <c r="AR243" s="224"/>
      <c r="AV243" s="253"/>
      <c r="AY243" s="248"/>
      <c r="AZ243" s="230"/>
      <c r="BA243" s="230"/>
      <c r="BB243" s="230"/>
      <c r="BC243" s="230"/>
      <c r="BD243" s="230"/>
      <c r="BE243" s="230"/>
      <c r="BF243" s="230"/>
      <c r="BG243" s="230"/>
      <c r="BH243" s="248"/>
      <c r="BI243" s="230"/>
      <c r="BJ243" s="249"/>
    </row>
    <row r="244" spans="1:62" ht="14.25" customHeight="1" x14ac:dyDescent="0.45">
      <c r="A244" s="224"/>
      <c r="D244" s="239"/>
      <c r="E244" s="226"/>
      <c r="F244" s="227"/>
      <c r="G244" s="228"/>
      <c r="H244" s="229"/>
      <c r="K244" s="231"/>
      <c r="L244" s="229"/>
      <c r="M244" s="231"/>
      <c r="N244" s="231"/>
      <c r="O244" s="231"/>
      <c r="P244" s="251"/>
      <c r="Q244" s="251"/>
      <c r="R244" s="251"/>
      <c r="S244" s="252"/>
      <c r="T244" s="237"/>
      <c r="U244" s="238"/>
      <c r="V244" s="335"/>
      <c r="W244" s="484"/>
      <c r="X244" s="485"/>
      <c r="Y244" s="335"/>
      <c r="Z244" s="239"/>
      <c r="AA244" s="238"/>
      <c r="AB244" s="240"/>
      <c r="AC244" s="239"/>
      <c r="AD244" s="238"/>
      <c r="AE244" s="343"/>
      <c r="AF244" s="335"/>
      <c r="AG244" s="485"/>
      <c r="AH244" s="241"/>
      <c r="AI244" s="242"/>
      <c r="AJ244" s="238"/>
      <c r="AK244" s="240"/>
      <c r="AL244" s="240"/>
      <c r="AM244" s="240"/>
      <c r="AN244" s="240"/>
      <c r="AQ244" s="253"/>
      <c r="AR244" s="224"/>
      <c r="AV244" s="253"/>
      <c r="AY244" s="248"/>
      <c r="AZ244" s="230"/>
      <c r="BA244" s="230"/>
      <c r="BB244" s="230"/>
      <c r="BC244" s="230"/>
      <c r="BD244" s="230"/>
      <c r="BE244" s="230"/>
      <c r="BF244" s="230"/>
      <c r="BG244" s="230"/>
      <c r="BH244" s="248"/>
      <c r="BI244" s="230"/>
      <c r="BJ244" s="249"/>
    </row>
    <row r="245" spans="1:62" ht="14.25" customHeight="1" x14ac:dyDescent="0.45">
      <c r="A245" s="224"/>
      <c r="D245" s="239"/>
      <c r="E245" s="226"/>
      <c r="F245" s="227"/>
      <c r="G245" s="228"/>
      <c r="H245" s="229"/>
      <c r="K245" s="231"/>
      <c r="L245" s="229"/>
      <c r="M245" s="231"/>
      <c r="N245" s="231"/>
      <c r="O245" s="231"/>
      <c r="P245" s="251"/>
      <c r="Q245" s="251"/>
      <c r="R245" s="251"/>
      <c r="S245" s="252"/>
      <c r="T245" s="237"/>
      <c r="U245" s="238"/>
      <c r="V245" s="335"/>
      <c r="W245" s="484"/>
      <c r="X245" s="485"/>
      <c r="Y245" s="335"/>
      <c r="Z245" s="239"/>
      <c r="AA245" s="238"/>
      <c r="AB245" s="240"/>
      <c r="AC245" s="239"/>
      <c r="AD245" s="238"/>
      <c r="AE245" s="343"/>
      <c r="AF245" s="335"/>
      <c r="AG245" s="485"/>
      <c r="AH245" s="241"/>
      <c r="AI245" s="242"/>
      <c r="AJ245" s="238"/>
      <c r="AK245" s="240"/>
      <c r="AL245" s="240"/>
      <c r="AM245" s="240"/>
      <c r="AN245" s="240"/>
      <c r="AQ245" s="253"/>
      <c r="AR245" s="224"/>
      <c r="AV245" s="253"/>
      <c r="AY245" s="248"/>
      <c r="AZ245" s="230"/>
      <c r="BA245" s="230"/>
      <c r="BB245" s="230"/>
      <c r="BC245" s="230"/>
      <c r="BD245" s="230"/>
      <c r="BE245" s="230"/>
      <c r="BF245" s="230"/>
      <c r="BG245" s="230"/>
      <c r="BH245" s="248"/>
      <c r="BI245" s="230"/>
      <c r="BJ245" s="249"/>
    </row>
    <row r="246" spans="1:62" ht="14.25" customHeight="1" x14ac:dyDescent="0.45">
      <c r="A246" s="224"/>
      <c r="D246" s="239"/>
      <c r="E246" s="226"/>
      <c r="F246" s="227"/>
      <c r="G246" s="228"/>
      <c r="H246" s="229"/>
      <c r="K246" s="231"/>
      <c r="L246" s="229"/>
      <c r="M246" s="231"/>
      <c r="N246" s="231"/>
      <c r="O246" s="231"/>
      <c r="P246" s="251"/>
      <c r="Q246" s="251"/>
      <c r="R246" s="251"/>
      <c r="S246" s="252"/>
      <c r="T246" s="237"/>
      <c r="U246" s="238"/>
      <c r="V246" s="335"/>
      <c r="W246" s="484"/>
      <c r="X246" s="485"/>
      <c r="Y246" s="335"/>
      <c r="Z246" s="239"/>
      <c r="AA246" s="238"/>
      <c r="AB246" s="240"/>
      <c r="AC246" s="239"/>
      <c r="AD246" s="238"/>
      <c r="AE246" s="343"/>
      <c r="AF246" s="335"/>
      <c r="AG246" s="485"/>
      <c r="AH246" s="241"/>
      <c r="AI246" s="242"/>
      <c r="AJ246" s="238"/>
      <c r="AK246" s="240"/>
      <c r="AL246" s="240"/>
      <c r="AM246" s="240"/>
      <c r="AN246" s="240"/>
      <c r="AQ246" s="253"/>
      <c r="AR246" s="224"/>
      <c r="AV246" s="253"/>
      <c r="AY246" s="248"/>
      <c r="AZ246" s="230"/>
      <c r="BA246" s="230"/>
      <c r="BB246" s="230"/>
      <c r="BC246" s="230"/>
      <c r="BD246" s="230"/>
      <c r="BE246" s="230"/>
      <c r="BF246" s="230"/>
      <c r="BG246" s="230"/>
      <c r="BH246" s="248"/>
      <c r="BI246" s="230"/>
      <c r="BJ246" s="249"/>
    </row>
    <row r="247" spans="1:62" ht="14.25" customHeight="1" x14ac:dyDescent="0.45">
      <c r="A247" s="224"/>
      <c r="D247" s="239"/>
      <c r="E247" s="226"/>
      <c r="F247" s="227"/>
      <c r="G247" s="228"/>
      <c r="H247" s="229"/>
      <c r="K247" s="231"/>
      <c r="L247" s="229"/>
      <c r="M247" s="231"/>
      <c r="N247" s="231"/>
      <c r="O247" s="231"/>
      <c r="P247" s="251"/>
      <c r="Q247" s="251"/>
      <c r="R247" s="251"/>
      <c r="S247" s="252"/>
      <c r="T247" s="237"/>
      <c r="U247" s="238"/>
      <c r="V247" s="335"/>
      <c r="W247" s="484"/>
      <c r="X247" s="485"/>
      <c r="Y247" s="335"/>
      <c r="Z247" s="239"/>
      <c r="AA247" s="238"/>
      <c r="AB247" s="240"/>
      <c r="AC247" s="239"/>
      <c r="AD247" s="238"/>
      <c r="AE247" s="343"/>
      <c r="AF247" s="335"/>
      <c r="AG247" s="485"/>
      <c r="AH247" s="241"/>
      <c r="AI247" s="242"/>
      <c r="AJ247" s="238"/>
      <c r="AK247" s="240"/>
      <c r="AL247" s="240"/>
      <c r="AM247" s="240"/>
      <c r="AN247" s="240"/>
      <c r="AQ247" s="253"/>
      <c r="AR247" s="224"/>
      <c r="AV247" s="253"/>
      <c r="AY247" s="248"/>
      <c r="AZ247" s="230"/>
      <c r="BA247" s="230"/>
      <c r="BB247" s="230"/>
      <c r="BC247" s="230"/>
      <c r="BD247" s="230"/>
      <c r="BE247" s="230"/>
      <c r="BF247" s="230"/>
      <c r="BG247" s="230"/>
      <c r="BH247" s="248"/>
      <c r="BI247" s="230"/>
      <c r="BJ247" s="249"/>
    </row>
    <row r="248" spans="1:62" ht="14.25" customHeight="1" x14ac:dyDescent="0.45">
      <c r="A248" s="224"/>
      <c r="D248" s="239"/>
      <c r="E248" s="226"/>
      <c r="F248" s="227"/>
      <c r="G248" s="228"/>
      <c r="H248" s="229"/>
      <c r="K248" s="231"/>
      <c r="L248" s="229"/>
      <c r="M248" s="231"/>
      <c r="N248" s="231"/>
      <c r="O248" s="231"/>
      <c r="P248" s="251"/>
      <c r="Q248" s="251"/>
      <c r="R248" s="251"/>
      <c r="S248" s="252"/>
      <c r="T248" s="237"/>
      <c r="U248" s="238"/>
      <c r="V248" s="335"/>
      <c r="W248" s="484"/>
      <c r="X248" s="485"/>
      <c r="Y248" s="335"/>
      <c r="Z248" s="239"/>
      <c r="AA248" s="238"/>
      <c r="AB248" s="240"/>
      <c r="AC248" s="239"/>
      <c r="AD248" s="238"/>
      <c r="AE248" s="343"/>
      <c r="AF248" s="335"/>
      <c r="AG248" s="485"/>
      <c r="AH248" s="241"/>
      <c r="AI248" s="242"/>
      <c r="AJ248" s="238"/>
      <c r="AK248" s="240"/>
      <c r="AL248" s="240"/>
      <c r="AM248" s="240"/>
      <c r="AN248" s="240"/>
      <c r="AQ248" s="253"/>
      <c r="AR248" s="224"/>
      <c r="AV248" s="253"/>
      <c r="AY248" s="248"/>
      <c r="AZ248" s="230"/>
      <c r="BA248" s="230"/>
      <c r="BB248" s="230"/>
      <c r="BC248" s="230"/>
      <c r="BD248" s="230"/>
      <c r="BE248" s="230"/>
      <c r="BF248" s="230"/>
      <c r="BG248" s="230"/>
      <c r="BH248" s="248"/>
      <c r="BI248" s="230"/>
      <c r="BJ248" s="249"/>
    </row>
    <row r="249" spans="1:62" ht="14.25" customHeight="1" x14ac:dyDescent="0.45">
      <c r="A249" s="224"/>
      <c r="D249" s="239"/>
      <c r="E249" s="226"/>
      <c r="F249" s="227"/>
      <c r="G249" s="228"/>
      <c r="H249" s="229"/>
      <c r="K249" s="231"/>
      <c r="L249" s="229"/>
      <c r="M249" s="231"/>
      <c r="N249" s="231"/>
      <c r="O249" s="231"/>
      <c r="P249" s="251"/>
      <c r="Q249" s="251"/>
      <c r="R249" s="251"/>
      <c r="S249" s="252"/>
      <c r="T249" s="237"/>
      <c r="U249" s="238"/>
      <c r="V249" s="335"/>
      <c r="W249" s="484"/>
      <c r="X249" s="485"/>
      <c r="Y249" s="335"/>
      <c r="Z249" s="239"/>
      <c r="AA249" s="238"/>
      <c r="AB249" s="240"/>
      <c r="AC249" s="239"/>
      <c r="AD249" s="238"/>
      <c r="AE249" s="343"/>
      <c r="AF249" s="335"/>
      <c r="AG249" s="485"/>
      <c r="AH249" s="241"/>
      <c r="AI249" s="242"/>
      <c r="AJ249" s="238"/>
      <c r="AK249" s="240"/>
      <c r="AL249" s="240"/>
      <c r="AM249" s="240"/>
      <c r="AN249" s="240"/>
      <c r="AQ249" s="253"/>
      <c r="AR249" s="224"/>
      <c r="AV249" s="253"/>
      <c r="AY249" s="248"/>
      <c r="AZ249" s="230"/>
      <c r="BA249" s="230"/>
      <c r="BB249" s="230"/>
      <c r="BC249" s="230"/>
      <c r="BD249" s="230"/>
      <c r="BE249" s="230"/>
      <c r="BF249" s="230"/>
      <c r="BG249" s="230"/>
      <c r="BH249" s="248"/>
      <c r="BI249" s="230"/>
      <c r="BJ249" s="249"/>
    </row>
    <row r="250" spans="1:62" ht="14.25" customHeight="1" x14ac:dyDescent="0.45">
      <c r="A250" s="224"/>
      <c r="D250" s="239"/>
      <c r="E250" s="226"/>
      <c r="F250" s="227"/>
      <c r="G250" s="228"/>
      <c r="H250" s="229"/>
      <c r="K250" s="231"/>
      <c r="L250" s="229"/>
      <c r="M250" s="231"/>
      <c r="N250" s="231"/>
      <c r="O250" s="231"/>
      <c r="P250" s="251"/>
      <c r="Q250" s="251"/>
      <c r="R250" s="251"/>
      <c r="S250" s="252"/>
      <c r="T250" s="237"/>
      <c r="U250" s="238"/>
      <c r="V250" s="335"/>
      <c r="W250" s="484"/>
      <c r="X250" s="485"/>
      <c r="Y250" s="335"/>
      <c r="Z250" s="239"/>
      <c r="AA250" s="238"/>
      <c r="AB250" s="240"/>
      <c r="AC250" s="239"/>
      <c r="AD250" s="238"/>
      <c r="AE250" s="343"/>
      <c r="AF250" s="335"/>
      <c r="AG250" s="485"/>
      <c r="AH250" s="241"/>
      <c r="AI250" s="242"/>
      <c r="AJ250" s="238"/>
      <c r="AK250" s="240"/>
      <c r="AL250" s="240"/>
      <c r="AM250" s="240"/>
      <c r="AN250" s="240"/>
      <c r="AQ250" s="253"/>
      <c r="AR250" s="224"/>
      <c r="AV250" s="253"/>
      <c r="AY250" s="248"/>
      <c r="AZ250" s="230"/>
      <c r="BA250" s="230"/>
      <c r="BB250" s="230"/>
      <c r="BC250" s="230"/>
      <c r="BD250" s="230"/>
      <c r="BE250" s="230"/>
      <c r="BF250" s="230"/>
      <c r="BG250" s="230"/>
      <c r="BH250" s="248"/>
      <c r="BI250" s="230"/>
      <c r="BJ250" s="249"/>
    </row>
    <row r="251" spans="1:62" ht="14.25" customHeight="1" x14ac:dyDescent="0.45">
      <c r="A251" s="224"/>
      <c r="D251" s="239"/>
      <c r="E251" s="226"/>
      <c r="F251" s="227"/>
      <c r="G251" s="228"/>
      <c r="H251" s="229"/>
      <c r="K251" s="231"/>
      <c r="L251" s="229"/>
      <c r="M251" s="231"/>
      <c r="N251" s="231"/>
      <c r="O251" s="231"/>
      <c r="P251" s="251"/>
      <c r="Q251" s="251"/>
      <c r="R251" s="251"/>
      <c r="S251" s="252"/>
      <c r="T251" s="237"/>
      <c r="U251" s="238"/>
      <c r="V251" s="335"/>
      <c r="W251" s="484"/>
      <c r="X251" s="485"/>
      <c r="Y251" s="335"/>
      <c r="Z251" s="239"/>
      <c r="AA251" s="238"/>
      <c r="AB251" s="240"/>
      <c r="AC251" s="239"/>
      <c r="AD251" s="238"/>
      <c r="AE251" s="343"/>
      <c r="AF251" s="335"/>
      <c r="AG251" s="485"/>
      <c r="AH251" s="241"/>
      <c r="AI251" s="242"/>
      <c r="AJ251" s="238"/>
      <c r="AK251" s="240"/>
      <c r="AL251" s="240"/>
      <c r="AM251" s="240"/>
      <c r="AN251" s="240"/>
      <c r="AQ251" s="253"/>
      <c r="AR251" s="224"/>
      <c r="AV251" s="253"/>
      <c r="AY251" s="248"/>
      <c r="AZ251" s="230"/>
      <c r="BA251" s="230"/>
      <c r="BB251" s="230"/>
      <c r="BC251" s="230"/>
      <c r="BD251" s="230"/>
      <c r="BE251" s="230"/>
      <c r="BF251" s="230"/>
      <c r="BG251" s="230"/>
      <c r="BH251" s="248"/>
      <c r="BI251" s="230"/>
      <c r="BJ251" s="249"/>
    </row>
    <row r="252" spans="1:62" ht="14.25" customHeight="1" x14ac:dyDescent="0.45">
      <c r="A252" s="224"/>
      <c r="D252" s="239"/>
      <c r="E252" s="226"/>
      <c r="F252" s="227"/>
      <c r="G252" s="228"/>
      <c r="H252" s="229"/>
      <c r="K252" s="231"/>
      <c r="L252" s="229"/>
      <c r="M252" s="231"/>
      <c r="N252" s="231"/>
      <c r="O252" s="231"/>
      <c r="P252" s="251"/>
      <c r="Q252" s="251"/>
      <c r="R252" s="251"/>
      <c r="S252" s="252"/>
      <c r="T252" s="237"/>
      <c r="U252" s="238"/>
      <c r="V252" s="335"/>
      <c r="W252" s="484"/>
      <c r="X252" s="485"/>
      <c r="Y252" s="335"/>
      <c r="Z252" s="239"/>
      <c r="AA252" s="238"/>
      <c r="AB252" s="240"/>
      <c r="AC252" s="239"/>
      <c r="AD252" s="238"/>
      <c r="AE252" s="343"/>
      <c r="AF252" s="335"/>
      <c r="AG252" s="485"/>
      <c r="AH252" s="241"/>
      <c r="AI252" s="242"/>
      <c r="AJ252" s="238"/>
      <c r="AK252" s="240"/>
      <c r="AL252" s="240"/>
      <c r="AM252" s="240"/>
      <c r="AN252" s="240"/>
      <c r="AQ252" s="253"/>
      <c r="AR252" s="224"/>
      <c r="AV252" s="253"/>
      <c r="AY252" s="248"/>
      <c r="AZ252" s="230"/>
      <c r="BA252" s="230"/>
      <c r="BB252" s="230"/>
      <c r="BC252" s="230"/>
      <c r="BD252" s="230"/>
      <c r="BE252" s="230"/>
      <c r="BF252" s="230"/>
      <c r="BG252" s="230"/>
      <c r="BH252" s="248"/>
      <c r="BI252" s="230"/>
      <c r="BJ252" s="249"/>
    </row>
    <row r="253" spans="1:62" ht="14.25" customHeight="1" x14ac:dyDescent="0.45">
      <c r="A253" s="224"/>
      <c r="D253" s="239"/>
      <c r="E253" s="226"/>
      <c r="F253" s="227"/>
      <c r="G253" s="228"/>
      <c r="H253" s="229"/>
      <c r="K253" s="231"/>
      <c r="L253" s="229"/>
      <c r="M253" s="231"/>
      <c r="N253" s="231"/>
      <c r="O253" s="231"/>
      <c r="P253" s="251"/>
      <c r="Q253" s="251"/>
      <c r="R253" s="251"/>
      <c r="S253" s="252"/>
      <c r="T253" s="237"/>
      <c r="U253" s="238"/>
      <c r="V253" s="335"/>
      <c r="W253" s="484"/>
      <c r="X253" s="485"/>
      <c r="Y253" s="335"/>
      <c r="Z253" s="239"/>
      <c r="AA253" s="238"/>
      <c r="AB253" s="240"/>
      <c r="AC253" s="239"/>
      <c r="AD253" s="238"/>
      <c r="AE253" s="343"/>
      <c r="AF253" s="335"/>
      <c r="AG253" s="485"/>
      <c r="AH253" s="241"/>
      <c r="AI253" s="242"/>
      <c r="AJ253" s="238"/>
      <c r="AK253" s="240"/>
      <c r="AL253" s="240"/>
      <c r="AM253" s="240"/>
      <c r="AN253" s="240"/>
      <c r="AQ253" s="253"/>
      <c r="AR253" s="224"/>
      <c r="AV253" s="253"/>
      <c r="AY253" s="248"/>
      <c r="AZ253" s="230"/>
      <c r="BA253" s="230"/>
      <c r="BB253" s="230"/>
      <c r="BC253" s="230"/>
      <c r="BD253" s="230"/>
      <c r="BE253" s="230"/>
      <c r="BF253" s="230"/>
      <c r="BG253" s="230"/>
      <c r="BH253" s="248"/>
      <c r="BI253" s="230"/>
      <c r="BJ253" s="249"/>
    </row>
    <row r="254" spans="1:62" ht="14.25" customHeight="1" x14ac:dyDescent="0.45">
      <c r="A254" s="224"/>
      <c r="D254" s="239"/>
      <c r="E254" s="226"/>
      <c r="F254" s="227"/>
      <c r="G254" s="228"/>
      <c r="H254" s="229"/>
      <c r="K254" s="231"/>
      <c r="L254" s="229"/>
      <c r="M254" s="231"/>
      <c r="N254" s="231"/>
      <c r="O254" s="231"/>
      <c r="P254" s="251"/>
      <c r="Q254" s="251"/>
      <c r="R254" s="251"/>
      <c r="S254" s="252"/>
      <c r="T254" s="237"/>
      <c r="U254" s="238"/>
      <c r="V254" s="335"/>
      <c r="W254" s="484"/>
      <c r="X254" s="485"/>
      <c r="Y254" s="335"/>
      <c r="Z254" s="239"/>
      <c r="AA254" s="238"/>
      <c r="AB254" s="240"/>
      <c r="AC254" s="239"/>
      <c r="AD254" s="238"/>
      <c r="AE254" s="343"/>
      <c r="AF254" s="335"/>
      <c r="AG254" s="485"/>
      <c r="AH254" s="241"/>
      <c r="AI254" s="242"/>
      <c r="AJ254" s="238"/>
      <c r="AK254" s="240"/>
      <c r="AL254" s="240"/>
      <c r="AM254" s="240"/>
      <c r="AN254" s="240"/>
      <c r="AQ254" s="253"/>
      <c r="AR254" s="224"/>
      <c r="AV254" s="253"/>
      <c r="AY254" s="248"/>
      <c r="AZ254" s="230"/>
      <c r="BA254" s="230"/>
      <c r="BB254" s="230"/>
      <c r="BC254" s="230"/>
      <c r="BD254" s="230"/>
      <c r="BE254" s="230"/>
      <c r="BF254" s="230"/>
      <c r="BG254" s="230"/>
      <c r="BH254" s="248"/>
      <c r="BI254" s="230"/>
      <c r="BJ254" s="249"/>
    </row>
    <row r="255" spans="1:62" ht="14.25" customHeight="1" x14ac:dyDescent="0.45">
      <c r="A255" s="224"/>
      <c r="D255" s="239"/>
      <c r="E255" s="226"/>
      <c r="F255" s="227"/>
      <c r="G255" s="228"/>
      <c r="H255" s="229"/>
      <c r="K255" s="231"/>
      <c r="L255" s="229"/>
      <c r="M255" s="231"/>
      <c r="N255" s="231"/>
      <c r="O255" s="231"/>
      <c r="P255" s="251"/>
      <c r="Q255" s="251"/>
      <c r="R255" s="251"/>
      <c r="S255" s="252"/>
      <c r="T255" s="237"/>
      <c r="U255" s="238"/>
      <c r="V255" s="335"/>
      <c r="W255" s="484"/>
      <c r="X255" s="485"/>
      <c r="Y255" s="335"/>
      <c r="Z255" s="239"/>
      <c r="AA255" s="238"/>
      <c r="AB255" s="240"/>
      <c r="AC255" s="239"/>
      <c r="AD255" s="238"/>
      <c r="AE255" s="343"/>
      <c r="AF255" s="335"/>
      <c r="AG255" s="485"/>
      <c r="AH255" s="241"/>
      <c r="AI255" s="242"/>
      <c r="AJ255" s="238"/>
      <c r="AK255" s="240"/>
      <c r="AL255" s="240"/>
      <c r="AM255" s="240"/>
      <c r="AN255" s="240"/>
      <c r="AQ255" s="253"/>
      <c r="AR255" s="224"/>
      <c r="AV255" s="253"/>
      <c r="AY255" s="248"/>
      <c r="AZ255" s="230"/>
      <c r="BA255" s="230"/>
      <c r="BB255" s="230"/>
      <c r="BC255" s="230"/>
      <c r="BD255" s="230"/>
      <c r="BE255" s="230"/>
      <c r="BF255" s="230"/>
      <c r="BG255" s="230"/>
      <c r="BH255" s="248"/>
      <c r="BI255" s="230"/>
      <c r="BJ255" s="249"/>
    </row>
    <row r="256" spans="1:62" ht="14.25" customHeight="1" x14ac:dyDescent="0.45">
      <c r="A256" s="224"/>
      <c r="D256" s="239"/>
      <c r="E256" s="226"/>
      <c r="F256" s="227"/>
      <c r="G256" s="228"/>
      <c r="H256" s="229"/>
      <c r="K256" s="231"/>
      <c r="L256" s="229"/>
      <c r="M256" s="231"/>
      <c r="N256" s="231"/>
      <c r="O256" s="231"/>
      <c r="P256" s="251"/>
      <c r="Q256" s="251"/>
      <c r="R256" s="251"/>
      <c r="S256" s="252"/>
      <c r="T256" s="237"/>
      <c r="U256" s="238"/>
      <c r="V256" s="335"/>
      <c r="W256" s="484"/>
      <c r="X256" s="485"/>
      <c r="Y256" s="335"/>
      <c r="Z256" s="239"/>
      <c r="AA256" s="238"/>
      <c r="AB256" s="240"/>
      <c r="AC256" s="239"/>
      <c r="AD256" s="238"/>
      <c r="AE256" s="343"/>
      <c r="AF256" s="335"/>
      <c r="AG256" s="485"/>
      <c r="AH256" s="241"/>
      <c r="AI256" s="242"/>
      <c r="AJ256" s="238"/>
      <c r="AK256" s="240"/>
      <c r="AL256" s="240"/>
      <c r="AM256" s="240"/>
      <c r="AN256" s="240"/>
      <c r="AQ256" s="253"/>
      <c r="AR256" s="224"/>
      <c r="AV256" s="253"/>
      <c r="AY256" s="248"/>
      <c r="AZ256" s="230"/>
      <c r="BA256" s="230"/>
      <c r="BB256" s="230"/>
      <c r="BC256" s="230"/>
      <c r="BD256" s="230"/>
      <c r="BE256" s="230"/>
      <c r="BF256" s="230"/>
      <c r="BG256" s="230"/>
      <c r="BH256" s="248"/>
      <c r="BI256" s="230"/>
      <c r="BJ256" s="249"/>
    </row>
    <row r="257" spans="1:62" ht="14.25" customHeight="1" x14ac:dyDescent="0.45">
      <c r="A257" s="224"/>
      <c r="D257" s="239"/>
      <c r="E257" s="226"/>
      <c r="F257" s="227"/>
      <c r="G257" s="228"/>
      <c r="H257" s="229"/>
      <c r="K257" s="231"/>
      <c r="L257" s="229"/>
      <c r="M257" s="231"/>
      <c r="N257" s="231"/>
      <c r="O257" s="231"/>
      <c r="P257" s="251"/>
      <c r="Q257" s="251"/>
      <c r="R257" s="251"/>
      <c r="S257" s="252"/>
      <c r="T257" s="237"/>
      <c r="U257" s="238"/>
      <c r="V257" s="335"/>
      <c r="W257" s="484"/>
      <c r="X257" s="485"/>
      <c r="Y257" s="335"/>
      <c r="Z257" s="239"/>
      <c r="AA257" s="238"/>
      <c r="AB257" s="240"/>
      <c r="AC257" s="239"/>
      <c r="AD257" s="238"/>
      <c r="AE257" s="343"/>
      <c r="AF257" s="335"/>
      <c r="AG257" s="485"/>
      <c r="AH257" s="241"/>
      <c r="AI257" s="242"/>
      <c r="AJ257" s="238"/>
      <c r="AK257" s="240"/>
      <c r="AL257" s="240"/>
      <c r="AM257" s="240"/>
      <c r="AN257" s="240"/>
      <c r="AQ257" s="253"/>
      <c r="AR257" s="224"/>
      <c r="AV257" s="253"/>
      <c r="AY257" s="248"/>
      <c r="AZ257" s="230"/>
      <c r="BA257" s="230"/>
      <c r="BB257" s="230"/>
      <c r="BC257" s="230"/>
      <c r="BD257" s="230"/>
      <c r="BE257" s="230"/>
      <c r="BF257" s="230"/>
      <c r="BG257" s="230"/>
      <c r="BH257" s="248"/>
      <c r="BI257" s="230"/>
      <c r="BJ257" s="249"/>
    </row>
    <row r="258" spans="1:62" ht="14.25" customHeight="1" x14ac:dyDescent="0.45">
      <c r="A258" s="224"/>
      <c r="D258" s="239"/>
      <c r="E258" s="226"/>
      <c r="F258" s="227"/>
      <c r="G258" s="228"/>
      <c r="H258" s="229"/>
      <c r="K258" s="231"/>
      <c r="L258" s="229"/>
      <c r="M258" s="231"/>
      <c r="N258" s="231"/>
      <c r="O258" s="231"/>
      <c r="P258" s="251"/>
      <c r="Q258" s="251"/>
      <c r="R258" s="251"/>
      <c r="S258" s="252"/>
      <c r="T258" s="237"/>
      <c r="U258" s="238"/>
      <c r="V258" s="335"/>
      <c r="W258" s="484"/>
      <c r="X258" s="485"/>
      <c r="Y258" s="335"/>
      <c r="Z258" s="239"/>
      <c r="AA258" s="238"/>
      <c r="AB258" s="240"/>
      <c r="AC258" s="239"/>
      <c r="AD258" s="238"/>
      <c r="AE258" s="343"/>
      <c r="AF258" s="335"/>
      <c r="AG258" s="485"/>
      <c r="AH258" s="241"/>
      <c r="AI258" s="242"/>
      <c r="AJ258" s="238"/>
      <c r="AK258" s="240"/>
      <c r="AL258" s="240"/>
      <c r="AM258" s="240"/>
      <c r="AN258" s="240"/>
      <c r="AQ258" s="253"/>
      <c r="AR258" s="224"/>
      <c r="AV258" s="253"/>
      <c r="AY258" s="248"/>
      <c r="AZ258" s="230"/>
      <c r="BA258" s="230"/>
      <c r="BB258" s="230"/>
      <c r="BC258" s="230"/>
      <c r="BD258" s="230"/>
      <c r="BE258" s="230"/>
      <c r="BF258" s="230"/>
      <c r="BG258" s="230"/>
      <c r="BH258" s="248"/>
      <c r="BI258" s="230"/>
      <c r="BJ258" s="249"/>
    </row>
    <row r="259" spans="1:62" ht="14.25" customHeight="1" x14ac:dyDescent="0.45">
      <c r="A259" s="224"/>
      <c r="D259" s="239"/>
      <c r="E259" s="226"/>
      <c r="F259" s="227"/>
      <c r="G259" s="228"/>
      <c r="H259" s="229"/>
      <c r="K259" s="231"/>
      <c r="L259" s="229"/>
      <c r="M259" s="231"/>
      <c r="N259" s="231"/>
      <c r="O259" s="231"/>
      <c r="P259" s="251"/>
      <c r="Q259" s="251"/>
      <c r="R259" s="251"/>
      <c r="S259" s="252"/>
      <c r="T259" s="237"/>
      <c r="U259" s="238"/>
      <c r="V259" s="335"/>
      <c r="W259" s="484"/>
      <c r="X259" s="485"/>
      <c r="Y259" s="335"/>
      <c r="Z259" s="239"/>
      <c r="AA259" s="238"/>
      <c r="AB259" s="240"/>
      <c r="AC259" s="239"/>
      <c r="AD259" s="238"/>
      <c r="AE259" s="343"/>
      <c r="AF259" s="335"/>
      <c r="AG259" s="485"/>
      <c r="AH259" s="241"/>
      <c r="AI259" s="242"/>
      <c r="AJ259" s="238"/>
      <c r="AK259" s="240"/>
      <c r="AL259" s="240"/>
      <c r="AM259" s="240"/>
      <c r="AN259" s="240"/>
      <c r="AQ259" s="253"/>
      <c r="AR259" s="224"/>
      <c r="AV259" s="253"/>
      <c r="AY259" s="248"/>
      <c r="AZ259" s="230"/>
      <c r="BA259" s="230"/>
      <c r="BB259" s="230"/>
      <c r="BC259" s="230"/>
      <c r="BD259" s="230"/>
      <c r="BE259" s="230"/>
      <c r="BF259" s="230"/>
      <c r="BG259" s="230"/>
      <c r="BH259" s="248"/>
      <c r="BI259" s="230"/>
      <c r="BJ259" s="249"/>
    </row>
    <row r="260" spans="1:62" ht="14.25" customHeight="1" x14ac:dyDescent="0.45">
      <c r="A260" s="224"/>
      <c r="D260" s="239"/>
      <c r="E260" s="226"/>
      <c r="F260" s="227"/>
      <c r="G260" s="228"/>
      <c r="H260" s="229"/>
      <c r="K260" s="231"/>
      <c r="L260" s="229"/>
      <c r="M260" s="231"/>
      <c r="N260" s="231"/>
      <c r="O260" s="231"/>
      <c r="P260" s="251"/>
      <c r="Q260" s="251"/>
      <c r="R260" s="251"/>
      <c r="S260" s="252"/>
      <c r="T260" s="237"/>
      <c r="U260" s="238"/>
      <c r="V260" s="335"/>
      <c r="W260" s="484"/>
      <c r="X260" s="485"/>
      <c r="Y260" s="335"/>
      <c r="Z260" s="239"/>
      <c r="AA260" s="238"/>
      <c r="AB260" s="240"/>
      <c r="AC260" s="239"/>
      <c r="AD260" s="238"/>
      <c r="AE260" s="343"/>
      <c r="AF260" s="335"/>
      <c r="AG260" s="485"/>
      <c r="AH260" s="241"/>
      <c r="AI260" s="242"/>
      <c r="AJ260" s="238"/>
      <c r="AK260" s="240"/>
      <c r="AL260" s="240"/>
      <c r="AM260" s="240"/>
      <c r="AN260" s="240"/>
      <c r="AQ260" s="253"/>
      <c r="AR260" s="224"/>
      <c r="AV260" s="253"/>
      <c r="AY260" s="248"/>
      <c r="AZ260" s="230"/>
      <c r="BA260" s="230"/>
      <c r="BB260" s="230"/>
      <c r="BC260" s="230"/>
      <c r="BD260" s="230"/>
      <c r="BE260" s="230"/>
      <c r="BF260" s="230"/>
      <c r="BG260" s="230"/>
      <c r="BH260" s="248"/>
      <c r="BI260" s="230"/>
      <c r="BJ260" s="249"/>
    </row>
    <row r="261" spans="1:62" ht="14.25" customHeight="1" x14ac:dyDescent="0.45">
      <c r="A261" s="224"/>
      <c r="D261" s="239"/>
      <c r="E261" s="226"/>
      <c r="F261" s="227"/>
      <c r="G261" s="228"/>
      <c r="H261" s="229"/>
      <c r="K261" s="231"/>
      <c r="L261" s="229"/>
      <c r="M261" s="231"/>
      <c r="N261" s="231"/>
      <c r="O261" s="231"/>
      <c r="P261" s="251"/>
      <c r="Q261" s="251"/>
      <c r="R261" s="251"/>
      <c r="S261" s="252"/>
      <c r="T261" s="237"/>
      <c r="U261" s="238"/>
      <c r="V261" s="335"/>
      <c r="W261" s="484"/>
      <c r="X261" s="485"/>
      <c r="Y261" s="335"/>
      <c r="Z261" s="239"/>
      <c r="AA261" s="238"/>
      <c r="AB261" s="240"/>
      <c r="AC261" s="239"/>
      <c r="AD261" s="238"/>
      <c r="AE261" s="343"/>
      <c r="AF261" s="335"/>
      <c r="AG261" s="485"/>
      <c r="AH261" s="241"/>
      <c r="AI261" s="242"/>
      <c r="AJ261" s="238"/>
      <c r="AK261" s="240"/>
      <c r="AL261" s="240"/>
      <c r="AM261" s="240"/>
      <c r="AN261" s="240"/>
      <c r="AQ261" s="253"/>
      <c r="AR261" s="224"/>
      <c r="AV261" s="253"/>
      <c r="AY261" s="248"/>
      <c r="AZ261" s="230"/>
      <c r="BA261" s="230"/>
      <c r="BB261" s="230"/>
      <c r="BC261" s="230"/>
      <c r="BD261" s="230"/>
      <c r="BE261" s="230"/>
      <c r="BF261" s="230"/>
      <c r="BG261" s="230"/>
      <c r="BH261" s="248"/>
      <c r="BI261" s="230"/>
      <c r="BJ261" s="249"/>
    </row>
    <row r="262" spans="1:62" ht="14.25" customHeight="1" x14ac:dyDescent="0.45">
      <c r="A262" s="224"/>
      <c r="D262" s="239"/>
      <c r="E262" s="226"/>
      <c r="F262" s="227"/>
      <c r="G262" s="228"/>
      <c r="H262" s="229"/>
      <c r="K262" s="231"/>
      <c r="L262" s="229"/>
      <c r="M262" s="231"/>
      <c r="N262" s="231"/>
      <c r="O262" s="231"/>
      <c r="P262" s="251"/>
      <c r="Q262" s="251"/>
      <c r="R262" s="251"/>
      <c r="S262" s="252"/>
      <c r="T262" s="237"/>
      <c r="U262" s="238"/>
      <c r="V262" s="335"/>
      <c r="W262" s="484"/>
      <c r="X262" s="485"/>
      <c r="Y262" s="335"/>
      <c r="Z262" s="239"/>
      <c r="AA262" s="238"/>
      <c r="AB262" s="240"/>
      <c r="AC262" s="239"/>
      <c r="AD262" s="238"/>
      <c r="AE262" s="343"/>
      <c r="AF262" s="335"/>
      <c r="AG262" s="485"/>
      <c r="AH262" s="241"/>
      <c r="AI262" s="242"/>
      <c r="AJ262" s="238"/>
      <c r="AK262" s="240"/>
      <c r="AL262" s="240"/>
      <c r="AM262" s="240"/>
      <c r="AN262" s="240"/>
      <c r="AQ262" s="253"/>
      <c r="AR262" s="224"/>
      <c r="AV262" s="253"/>
      <c r="AY262" s="248"/>
      <c r="AZ262" s="230"/>
      <c r="BA262" s="230"/>
      <c r="BB262" s="230"/>
      <c r="BC262" s="230"/>
      <c r="BD262" s="230"/>
      <c r="BE262" s="230"/>
      <c r="BF262" s="230"/>
      <c r="BG262" s="230"/>
      <c r="BH262" s="248"/>
      <c r="BI262" s="230"/>
      <c r="BJ262" s="249"/>
    </row>
    <row r="263" spans="1:62" ht="14.25" customHeight="1" x14ac:dyDescent="0.45">
      <c r="A263" s="224"/>
      <c r="D263" s="239"/>
      <c r="E263" s="226"/>
      <c r="F263" s="227"/>
      <c r="G263" s="228"/>
      <c r="H263" s="229"/>
      <c r="K263" s="231"/>
      <c r="L263" s="229"/>
      <c r="M263" s="231"/>
      <c r="N263" s="231"/>
      <c r="O263" s="231"/>
      <c r="P263" s="251"/>
      <c r="Q263" s="251"/>
      <c r="R263" s="251"/>
      <c r="S263" s="252"/>
      <c r="T263" s="237"/>
      <c r="U263" s="238"/>
      <c r="V263" s="335"/>
      <c r="W263" s="484"/>
      <c r="X263" s="485"/>
      <c r="Y263" s="335"/>
      <c r="Z263" s="239"/>
      <c r="AA263" s="238"/>
      <c r="AB263" s="240"/>
      <c r="AC263" s="239"/>
      <c r="AD263" s="238"/>
      <c r="AE263" s="343"/>
      <c r="AF263" s="335"/>
      <c r="AG263" s="485"/>
      <c r="AH263" s="241"/>
      <c r="AI263" s="242"/>
      <c r="AJ263" s="238"/>
      <c r="AK263" s="240"/>
      <c r="AL263" s="240"/>
      <c r="AM263" s="240"/>
      <c r="AN263" s="240"/>
      <c r="AQ263" s="253"/>
      <c r="AR263" s="224"/>
      <c r="AV263" s="253"/>
      <c r="AY263" s="248"/>
      <c r="AZ263" s="230"/>
      <c r="BA263" s="230"/>
      <c r="BB263" s="230"/>
      <c r="BC263" s="230"/>
      <c r="BD263" s="230"/>
      <c r="BE263" s="230"/>
      <c r="BF263" s="230"/>
      <c r="BG263" s="230"/>
      <c r="BH263" s="248"/>
      <c r="BI263" s="230"/>
      <c r="BJ263" s="249"/>
    </row>
    <row r="264" spans="1:62" ht="14.25" customHeight="1" x14ac:dyDescent="0.45">
      <c r="A264" s="224"/>
      <c r="D264" s="239"/>
      <c r="E264" s="226"/>
      <c r="F264" s="227"/>
      <c r="G264" s="228"/>
      <c r="H264" s="229"/>
      <c r="K264" s="231"/>
      <c r="L264" s="229"/>
      <c r="M264" s="231"/>
      <c r="N264" s="231"/>
      <c r="O264" s="231"/>
      <c r="P264" s="251"/>
      <c r="Q264" s="251"/>
      <c r="R264" s="251"/>
      <c r="S264" s="252"/>
      <c r="T264" s="237"/>
      <c r="U264" s="238"/>
      <c r="V264" s="335"/>
      <c r="W264" s="484"/>
      <c r="X264" s="485"/>
      <c r="Y264" s="335"/>
      <c r="Z264" s="239"/>
      <c r="AA264" s="238"/>
      <c r="AB264" s="240"/>
      <c r="AC264" s="239"/>
      <c r="AD264" s="238"/>
      <c r="AE264" s="343"/>
      <c r="AF264" s="335"/>
      <c r="AG264" s="485"/>
      <c r="AH264" s="241"/>
      <c r="AI264" s="242"/>
      <c r="AJ264" s="238"/>
      <c r="AK264" s="240"/>
      <c r="AL264" s="240"/>
      <c r="AM264" s="240"/>
      <c r="AN264" s="240"/>
      <c r="AQ264" s="253"/>
      <c r="AR264" s="224"/>
      <c r="AV264" s="253"/>
      <c r="AY264" s="248"/>
      <c r="AZ264" s="230"/>
      <c r="BA264" s="230"/>
      <c r="BB264" s="230"/>
      <c r="BC264" s="230"/>
      <c r="BD264" s="230"/>
      <c r="BE264" s="230"/>
      <c r="BF264" s="230"/>
      <c r="BG264" s="230"/>
      <c r="BH264" s="248"/>
      <c r="BI264" s="230"/>
      <c r="BJ264" s="249"/>
    </row>
    <row r="265" spans="1:62" ht="14.25" customHeight="1" x14ac:dyDescent="0.45">
      <c r="A265" s="224"/>
      <c r="D265" s="239"/>
      <c r="E265" s="226"/>
      <c r="F265" s="227"/>
      <c r="G265" s="228"/>
      <c r="H265" s="229"/>
      <c r="K265" s="231"/>
      <c r="L265" s="229"/>
      <c r="M265" s="231"/>
      <c r="N265" s="231"/>
      <c r="O265" s="231"/>
      <c r="P265" s="251"/>
      <c r="Q265" s="251"/>
      <c r="R265" s="251"/>
      <c r="S265" s="252"/>
      <c r="T265" s="237"/>
      <c r="U265" s="238"/>
      <c r="V265" s="335"/>
      <c r="W265" s="484"/>
      <c r="X265" s="485"/>
      <c r="Y265" s="335"/>
      <c r="Z265" s="239"/>
      <c r="AA265" s="238"/>
      <c r="AB265" s="240"/>
      <c r="AC265" s="239"/>
      <c r="AD265" s="238"/>
      <c r="AE265" s="343"/>
      <c r="AF265" s="335"/>
      <c r="AG265" s="485"/>
      <c r="AH265" s="241"/>
      <c r="AI265" s="242"/>
      <c r="AJ265" s="238"/>
      <c r="AK265" s="240"/>
      <c r="AL265" s="240"/>
      <c r="AM265" s="240"/>
      <c r="AN265" s="240"/>
      <c r="AQ265" s="253"/>
      <c r="AR265" s="224"/>
      <c r="AV265" s="253"/>
      <c r="AY265" s="248"/>
      <c r="AZ265" s="230"/>
      <c r="BA265" s="230"/>
      <c r="BB265" s="230"/>
      <c r="BC265" s="230"/>
      <c r="BD265" s="230"/>
      <c r="BE265" s="230"/>
      <c r="BF265" s="230"/>
      <c r="BG265" s="230"/>
      <c r="BH265" s="248"/>
      <c r="BI265" s="230"/>
      <c r="BJ265" s="249"/>
    </row>
    <row r="266" spans="1:62" ht="14.25" customHeight="1" x14ac:dyDescent="0.45">
      <c r="A266" s="224"/>
      <c r="D266" s="239"/>
      <c r="E266" s="226"/>
      <c r="F266" s="227"/>
      <c r="G266" s="228"/>
      <c r="H266" s="229"/>
      <c r="K266" s="231"/>
      <c r="L266" s="229"/>
      <c r="M266" s="231"/>
      <c r="N266" s="231"/>
      <c r="O266" s="231"/>
      <c r="P266" s="251"/>
      <c r="Q266" s="251"/>
      <c r="R266" s="251"/>
      <c r="S266" s="252"/>
      <c r="T266" s="237"/>
      <c r="U266" s="238"/>
      <c r="V266" s="335"/>
      <c r="W266" s="484"/>
      <c r="X266" s="485"/>
      <c r="Y266" s="335"/>
      <c r="Z266" s="239"/>
      <c r="AA266" s="238"/>
      <c r="AB266" s="240"/>
      <c r="AC266" s="239"/>
      <c r="AD266" s="238"/>
      <c r="AE266" s="343"/>
      <c r="AF266" s="335"/>
      <c r="AG266" s="485"/>
      <c r="AH266" s="241"/>
      <c r="AI266" s="242"/>
      <c r="AJ266" s="238"/>
      <c r="AK266" s="240"/>
      <c r="AL266" s="240"/>
      <c r="AM266" s="240"/>
      <c r="AN266" s="240"/>
      <c r="AQ266" s="253"/>
      <c r="AR266" s="224"/>
      <c r="AV266" s="253"/>
      <c r="AY266" s="248"/>
      <c r="AZ266" s="230"/>
      <c r="BA266" s="230"/>
      <c r="BB266" s="230"/>
      <c r="BC266" s="230"/>
      <c r="BD266" s="230"/>
      <c r="BE266" s="230"/>
      <c r="BF266" s="230"/>
      <c r="BG266" s="230"/>
      <c r="BH266" s="248"/>
      <c r="BI266" s="230"/>
      <c r="BJ266" s="249"/>
    </row>
    <row r="267" spans="1:62" ht="14.25" customHeight="1" x14ac:dyDescent="0.45">
      <c r="A267" s="224"/>
      <c r="D267" s="239"/>
      <c r="E267" s="226"/>
      <c r="F267" s="227"/>
      <c r="G267" s="228"/>
      <c r="H267" s="229"/>
      <c r="K267" s="231"/>
      <c r="L267" s="229"/>
      <c r="M267" s="231"/>
      <c r="N267" s="231"/>
      <c r="O267" s="231"/>
      <c r="P267" s="251"/>
      <c r="Q267" s="251"/>
      <c r="R267" s="251"/>
      <c r="S267" s="252"/>
      <c r="T267" s="237"/>
      <c r="U267" s="238"/>
      <c r="V267" s="335"/>
      <c r="W267" s="484"/>
      <c r="X267" s="485"/>
      <c r="Y267" s="335"/>
      <c r="Z267" s="239"/>
      <c r="AA267" s="238"/>
      <c r="AB267" s="240"/>
      <c r="AC267" s="239"/>
      <c r="AD267" s="238"/>
      <c r="AE267" s="343"/>
      <c r="AF267" s="335"/>
      <c r="AG267" s="485"/>
      <c r="AH267" s="241"/>
      <c r="AI267" s="242"/>
      <c r="AJ267" s="238"/>
      <c r="AK267" s="240"/>
      <c r="AL267" s="240"/>
      <c r="AM267" s="240"/>
      <c r="AN267" s="240"/>
      <c r="AQ267" s="253"/>
      <c r="AR267" s="224"/>
      <c r="AV267" s="253"/>
      <c r="AY267" s="248"/>
      <c r="AZ267" s="230"/>
      <c r="BA267" s="230"/>
      <c r="BB267" s="230"/>
      <c r="BC267" s="230"/>
      <c r="BD267" s="230"/>
      <c r="BE267" s="230"/>
      <c r="BF267" s="230"/>
      <c r="BG267" s="230"/>
      <c r="BH267" s="248"/>
      <c r="BI267" s="230"/>
      <c r="BJ267" s="249"/>
    </row>
    <row r="268" spans="1:62" ht="14.25" customHeight="1" x14ac:dyDescent="0.45">
      <c r="A268" s="224"/>
      <c r="D268" s="239"/>
      <c r="E268" s="226"/>
      <c r="F268" s="227"/>
      <c r="G268" s="228"/>
      <c r="H268" s="229"/>
      <c r="K268" s="231"/>
      <c r="L268" s="229"/>
      <c r="M268" s="231"/>
      <c r="N268" s="231"/>
      <c r="O268" s="231"/>
      <c r="P268" s="251"/>
      <c r="Q268" s="251"/>
      <c r="R268" s="251"/>
      <c r="S268" s="252"/>
      <c r="T268" s="237"/>
      <c r="U268" s="238"/>
      <c r="V268" s="335"/>
      <c r="W268" s="484"/>
      <c r="X268" s="485"/>
      <c r="Y268" s="335"/>
      <c r="Z268" s="239"/>
      <c r="AA268" s="238"/>
      <c r="AB268" s="240"/>
      <c r="AC268" s="239"/>
      <c r="AD268" s="238"/>
      <c r="AE268" s="343"/>
      <c r="AF268" s="335"/>
      <c r="AG268" s="485"/>
      <c r="AH268" s="241"/>
      <c r="AI268" s="242"/>
      <c r="AJ268" s="238"/>
      <c r="AK268" s="240"/>
      <c r="AL268" s="240"/>
      <c r="AM268" s="240"/>
      <c r="AN268" s="240"/>
      <c r="AQ268" s="253"/>
      <c r="AR268" s="224"/>
      <c r="AV268" s="253"/>
      <c r="AY268" s="248"/>
      <c r="AZ268" s="230"/>
      <c r="BA268" s="230"/>
      <c r="BB268" s="230"/>
      <c r="BC268" s="230"/>
      <c r="BD268" s="230"/>
      <c r="BE268" s="230"/>
      <c r="BF268" s="230"/>
      <c r="BG268" s="230"/>
      <c r="BH268" s="248"/>
      <c r="BI268" s="230"/>
      <c r="BJ268" s="249"/>
    </row>
    <row r="269" spans="1:62" ht="14.25" customHeight="1" x14ac:dyDescent="0.45">
      <c r="A269" s="224"/>
      <c r="D269" s="239"/>
      <c r="E269" s="226"/>
      <c r="F269" s="227"/>
      <c r="G269" s="228"/>
      <c r="H269" s="229"/>
      <c r="K269" s="231"/>
      <c r="L269" s="229"/>
      <c r="M269" s="231"/>
      <c r="N269" s="231"/>
      <c r="O269" s="231"/>
      <c r="P269" s="251"/>
      <c r="Q269" s="251"/>
      <c r="R269" s="251"/>
      <c r="S269" s="252"/>
      <c r="T269" s="237"/>
      <c r="U269" s="238"/>
      <c r="V269" s="335"/>
      <c r="W269" s="484"/>
      <c r="X269" s="485"/>
      <c r="Y269" s="335"/>
      <c r="Z269" s="239"/>
      <c r="AA269" s="238"/>
      <c r="AB269" s="240"/>
      <c r="AC269" s="239"/>
      <c r="AD269" s="238"/>
      <c r="AE269" s="343"/>
      <c r="AF269" s="335"/>
      <c r="AG269" s="485"/>
      <c r="AH269" s="241"/>
      <c r="AI269" s="242"/>
      <c r="AJ269" s="238"/>
      <c r="AK269" s="240"/>
      <c r="AL269" s="240"/>
      <c r="AM269" s="240"/>
      <c r="AN269" s="240"/>
      <c r="AQ269" s="253"/>
      <c r="AR269" s="224"/>
      <c r="AV269" s="253"/>
      <c r="AY269" s="248"/>
      <c r="AZ269" s="230"/>
      <c r="BA269" s="230"/>
      <c r="BB269" s="230"/>
      <c r="BC269" s="230"/>
      <c r="BD269" s="230"/>
      <c r="BE269" s="230"/>
      <c r="BF269" s="230"/>
      <c r="BG269" s="230"/>
      <c r="BH269" s="248"/>
      <c r="BI269" s="230"/>
      <c r="BJ269" s="249"/>
    </row>
    <row r="270" spans="1:62" ht="14.25" customHeight="1" x14ac:dyDescent="0.45">
      <c r="A270" s="224"/>
      <c r="D270" s="239"/>
      <c r="E270" s="226"/>
      <c r="F270" s="227"/>
      <c r="G270" s="228"/>
      <c r="H270" s="229"/>
      <c r="K270" s="231"/>
      <c r="L270" s="229"/>
      <c r="M270" s="231"/>
      <c r="N270" s="231"/>
      <c r="O270" s="231"/>
      <c r="P270" s="251"/>
      <c r="Q270" s="251"/>
      <c r="R270" s="251"/>
      <c r="S270" s="252"/>
      <c r="T270" s="237"/>
      <c r="U270" s="238"/>
      <c r="V270" s="335"/>
      <c r="W270" s="484"/>
      <c r="X270" s="485"/>
      <c r="Y270" s="335"/>
      <c r="Z270" s="239"/>
      <c r="AA270" s="238"/>
      <c r="AB270" s="240"/>
      <c r="AC270" s="239"/>
      <c r="AD270" s="238"/>
      <c r="AE270" s="343"/>
      <c r="AF270" s="335"/>
      <c r="AG270" s="485"/>
      <c r="AH270" s="241"/>
      <c r="AI270" s="242"/>
      <c r="AJ270" s="238"/>
      <c r="AK270" s="240"/>
      <c r="AL270" s="240"/>
      <c r="AM270" s="240"/>
      <c r="AN270" s="240"/>
      <c r="AQ270" s="253"/>
      <c r="AR270" s="224"/>
      <c r="AV270" s="253"/>
      <c r="AY270" s="248"/>
      <c r="AZ270" s="230"/>
      <c r="BA270" s="230"/>
      <c r="BB270" s="230"/>
      <c r="BC270" s="230"/>
      <c r="BD270" s="230"/>
      <c r="BE270" s="230"/>
      <c r="BF270" s="230"/>
      <c r="BG270" s="230"/>
      <c r="BH270" s="248"/>
      <c r="BI270" s="230"/>
      <c r="BJ270" s="249"/>
    </row>
    <row r="271" spans="1:62" ht="14.25" customHeight="1" x14ac:dyDescent="0.45">
      <c r="A271" s="224"/>
      <c r="D271" s="239"/>
      <c r="E271" s="226"/>
      <c r="F271" s="227"/>
      <c r="G271" s="228"/>
      <c r="H271" s="229"/>
      <c r="K271" s="231"/>
      <c r="L271" s="229"/>
      <c r="M271" s="231"/>
      <c r="N271" s="231"/>
      <c r="O271" s="231"/>
      <c r="P271" s="251"/>
      <c r="Q271" s="251"/>
      <c r="R271" s="251"/>
      <c r="S271" s="252"/>
      <c r="T271" s="237"/>
      <c r="U271" s="238"/>
      <c r="V271" s="335"/>
      <c r="W271" s="484"/>
      <c r="X271" s="485"/>
      <c r="Y271" s="335"/>
      <c r="Z271" s="239"/>
      <c r="AA271" s="238"/>
      <c r="AB271" s="240"/>
      <c r="AC271" s="239"/>
      <c r="AD271" s="238"/>
      <c r="AE271" s="343"/>
      <c r="AF271" s="335"/>
      <c r="AG271" s="485"/>
      <c r="AH271" s="241"/>
      <c r="AI271" s="242"/>
      <c r="AJ271" s="238"/>
      <c r="AK271" s="240"/>
      <c r="AL271" s="240"/>
      <c r="AM271" s="240"/>
      <c r="AN271" s="240"/>
      <c r="AQ271" s="253"/>
      <c r="AR271" s="224"/>
      <c r="AV271" s="253"/>
      <c r="AY271" s="248"/>
      <c r="AZ271" s="230"/>
      <c r="BA271" s="230"/>
      <c r="BB271" s="230"/>
      <c r="BC271" s="230"/>
      <c r="BD271" s="230"/>
      <c r="BE271" s="230"/>
      <c r="BF271" s="230"/>
      <c r="BG271" s="230"/>
      <c r="BH271" s="248"/>
      <c r="BI271" s="230"/>
      <c r="BJ271" s="249"/>
    </row>
    <row r="272" spans="1:62" ht="14.25" customHeight="1" x14ac:dyDescent="0.45">
      <c r="A272" s="224"/>
      <c r="D272" s="239"/>
      <c r="E272" s="226"/>
      <c r="F272" s="227"/>
      <c r="G272" s="228"/>
      <c r="H272" s="229"/>
      <c r="K272" s="231"/>
      <c r="L272" s="229"/>
      <c r="M272" s="231"/>
      <c r="N272" s="231"/>
      <c r="O272" s="231"/>
      <c r="P272" s="251"/>
      <c r="Q272" s="251"/>
      <c r="R272" s="251"/>
      <c r="S272" s="252"/>
      <c r="T272" s="237"/>
      <c r="U272" s="238"/>
      <c r="V272" s="335"/>
      <c r="W272" s="484"/>
      <c r="X272" s="485"/>
      <c r="Y272" s="335"/>
      <c r="Z272" s="239"/>
      <c r="AA272" s="238"/>
      <c r="AB272" s="240"/>
      <c r="AC272" s="239"/>
      <c r="AD272" s="238"/>
      <c r="AE272" s="343"/>
      <c r="AF272" s="335"/>
      <c r="AG272" s="485"/>
      <c r="AH272" s="241"/>
      <c r="AI272" s="242"/>
      <c r="AJ272" s="238"/>
      <c r="AK272" s="240"/>
      <c r="AL272" s="240"/>
      <c r="AM272" s="240"/>
      <c r="AN272" s="240"/>
      <c r="AQ272" s="253"/>
      <c r="AR272" s="224"/>
      <c r="AV272" s="253"/>
      <c r="AY272" s="248"/>
      <c r="AZ272" s="230"/>
      <c r="BA272" s="230"/>
      <c r="BB272" s="230"/>
      <c r="BC272" s="230"/>
      <c r="BD272" s="230"/>
      <c r="BE272" s="230"/>
      <c r="BF272" s="230"/>
      <c r="BG272" s="230"/>
      <c r="BH272" s="248"/>
      <c r="BI272" s="230"/>
      <c r="BJ272" s="249"/>
    </row>
    <row r="273" spans="1:62" ht="14.25" customHeight="1" x14ac:dyDescent="0.45">
      <c r="A273" s="224"/>
      <c r="D273" s="239"/>
      <c r="E273" s="226"/>
      <c r="F273" s="227"/>
      <c r="G273" s="228"/>
      <c r="H273" s="229"/>
      <c r="K273" s="231"/>
      <c r="L273" s="229"/>
      <c r="M273" s="231"/>
      <c r="N273" s="231"/>
      <c r="O273" s="231"/>
      <c r="P273" s="251"/>
      <c r="Q273" s="251"/>
      <c r="R273" s="251"/>
      <c r="S273" s="252"/>
      <c r="T273" s="237"/>
      <c r="U273" s="238"/>
      <c r="V273" s="335"/>
      <c r="W273" s="484"/>
      <c r="X273" s="485"/>
      <c r="Y273" s="335"/>
      <c r="Z273" s="239"/>
      <c r="AA273" s="238"/>
      <c r="AB273" s="240"/>
      <c r="AC273" s="239"/>
      <c r="AD273" s="238"/>
      <c r="AE273" s="343"/>
      <c r="AF273" s="335"/>
      <c r="AG273" s="485"/>
      <c r="AH273" s="241"/>
      <c r="AI273" s="242"/>
      <c r="AJ273" s="238"/>
      <c r="AK273" s="240"/>
      <c r="AL273" s="240"/>
      <c r="AM273" s="240"/>
      <c r="AN273" s="240"/>
      <c r="AQ273" s="253"/>
      <c r="AR273" s="224"/>
      <c r="AV273" s="253"/>
      <c r="AY273" s="248"/>
      <c r="AZ273" s="230"/>
      <c r="BA273" s="230"/>
      <c r="BB273" s="230"/>
      <c r="BC273" s="230"/>
      <c r="BD273" s="230"/>
      <c r="BE273" s="230"/>
      <c r="BF273" s="230"/>
      <c r="BG273" s="230"/>
      <c r="BH273" s="248"/>
      <c r="BI273" s="230"/>
      <c r="BJ273" s="249"/>
    </row>
    <row r="274" spans="1:62" ht="14.25" customHeight="1" x14ac:dyDescent="0.45">
      <c r="A274" s="224"/>
      <c r="D274" s="239"/>
      <c r="E274" s="226"/>
      <c r="F274" s="227"/>
      <c r="G274" s="228"/>
      <c r="H274" s="229"/>
      <c r="K274" s="231"/>
      <c r="L274" s="229"/>
      <c r="M274" s="231"/>
      <c r="N274" s="231"/>
      <c r="O274" s="231"/>
      <c r="P274" s="251"/>
      <c r="Q274" s="251"/>
      <c r="R274" s="251"/>
      <c r="S274" s="252"/>
      <c r="T274" s="237"/>
      <c r="U274" s="238"/>
      <c r="V274" s="335"/>
      <c r="W274" s="484"/>
      <c r="X274" s="485"/>
      <c r="Y274" s="335"/>
      <c r="Z274" s="239"/>
      <c r="AA274" s="238"/>
      <c r="AB274" s="240"/>
      <c r="AC274" s="239"/>
      <c r="AD274" s="238"/>
      <c r="AE274" s="343"/>
      <c r="AF274" s="335"/>
      <c r="AG274" s="485"/>
      <c r="AH274" s="241"/>
      <c r="AI274" s="242"/>
      <c r="AJ274" s="238"/>
      <c r="AK274" s="240"/>
      <c r="AL274" s="240"/>
      <c r="AM274" s="240"/>
      <c r="AN274" s="240"/>
      <c r="AQ274" s="253"/>
      <c r="AR274" s="224"/>
      <c r="AV274" s="253"/>
      <c r="AY274" s="248"/>
      <c r="AZ274" s="230"/>
      <c r="BA274" s="230"/>
      <c r="BB274" s="230"/>
      <c r="BC274" s="230"/>
      <c r="BD274" s="230"/>
      <c r="BE274" s="230"/>
      <c r="BF274" s="230"/>
      <c r="BG274" s="230"/>
      <c r="BH274" s="248"/>
      <c r="BI274" s="230"/>
      <c r="BJ274" s="249"/>
    </row>
    <row r="275" spans="1:62" ht="14.25" customHeight="1" x14ac:dyDescent="0.45">
      <c r="A275" s="224"/>
      <c r="D275" s="239"/>
      <c r="E275" s="226"/>
      <c r="F275" s="227"/>
      <c r="G275" s="228"/>
      <c r="H275" s="229"/>
      <c r="K275" s="231"/>
      <c r="L275" s="229"/>
      <c r="M275" s="231"/>
      <c r="N275" s="231"/>
      <c r="O275" s="231"/>
      <c r="P275" s="251"/>
      <c r="Q275" s="251"/>
      <c r="R275" s="251"/>
      <c r="S275" s="252"/>
      <c r="T275" s="237"/>
      <c r="U275" s="238"/>
      <c r="V275" s="335"/>
      <c r="W275" s="484"/>
      <c r="X275" s="485"/>
      <c r="Y275" s="335"/>
      <c r="Z275" s="239"/>
      <c r="AA275" s="238"/>
      <c r="AB275" s="240"/>
      <c r="AC275" s="239"/>
      <c r="AD275" s="238"/>
      <c r="AE275" s="343"/>
      <c r="AF275" s="335"/>
      <c r="AG275" s="485"/>
      <c r="AH275" s="241"/>
      <c r="AI275" s="242"/>
      <c r="AJ275" s="238"/>
      <c r="AK275" s="240"/>
      <c r="AL275" s="240"/>
      <c r="AM275" s="240"/>
      <c r="AN275" s="240"/>
      <c r="AQ275" s="253"/>
      <c r="AR275" s="224"/>
      <c r="AV275" s="253"/>
      <c r="AY275" s="248"/>
      <c r="AZ275" s="230"/>
      <c r="BA275" s="230"/>
      <c r="BB275" s="230"/>
      <c r="BC275" s="230"/>
      <c r="BD275" s="230"/>
      <c r="BE275" s="230"/>
      <c r="BF275" s="230"/>
      <c r="BG275" s="230"/>
      <c r="BH275" s="248"/>
      <c r="BI275" s="230"/>
      <c r="BJ275" s="249"/>
    </row>
    <row r="276" spans="1:62" ht="14.25" customHeight="1" x14ac:dyDescent="0.45">
      <c r="A276" s="224"/>
      <c r="D276" s="239"/>
      <c r="E276" s="226"/>
      <c r="F276" s="227"/>
      <c r="G276" s="228"/>
      <c r="H276" s="229"/>
      <c r="K276" s="231"/>
      <c r="L276" s="229"/>
      <c r="M276" s="231"/>
      <c r="N276" s="231"/>
      <c r="O276" s="231"/>
      <c r="P276" s="251"/>
      <c r="Q276" s="251"/>
      <c r="R276" s="251"/>
      <c r="S276" s="252"/>
      <c r="T276" s="237"/>
      <c r="U276" s="238"/>
      <c r="V276" s="335"/>
      <c r="W276" s="484"/>
      <c r="X276" s="485"/>
      <c r="Y276" s="335"/>
      <c r="Z276" s="239"/>
      <c r="AA276" s="238"/>
      <c r="AB276" s="240"/>
      <c r="AC276" s="239"/>
      <c r="AD276" s="238"/>
      <c r="AE276" s="343"/>
      <c r="AF276" s="335"/>
      <c r="AG276" s="485"/>
      <c r="AH276" s="241"/>
      <c r="AI276" s="242"/>
      <c r="AJ276" s="238"/>
      <c r="AK276" s="240"/>
      <c r="AL276" s="240"/>
      <c r="AM276" s="240"/>
      <c r="AN276" s="240"/>
      <c r="AQ276" s="253"/>
      <c r="AR276" s="224"/>
      <c r="AV276" s="253"/>
      <c r="AY276" s="248"/>
      <c r="AZ276" s="230"/>
      <c r="BA276" s="230"/>
      <c r="BB276" s="230"/>
      <c r="BC276" s="230"/>
      <c r="BD276" s="230"/>
      <c r="BE276" s="230"/>
      <c r="BF276" s="230"/>
      <c r="BG276" s="230"/>
      <c r="BH276" s="248"/>
      <c r="BI276" s="230"/>
      <c r="BJ276" s="249"/>
    </row>
    <row r="277" spans="1:62" ht="14.25" customHeight="1" x14ac:dyDescent="0.45">
      <c r="A277" s="224"/>
      <c r="D277" s="239"/>
      <c r="E277" s="226"/>
      <c r="F277" s="227"/>
      <c r="G277" s="228"/>
      <c r="H277" s="229"/>
      <c r="K277" s="231"/>
      <c r="L277" s="229"/>
      <c r="M277" s="231"/>
      <c r="N277" s="231"/>
      <c r="O277" s="231"/>
      <c r="P277" s="251"/>
      <c r="Q277" s="251"/>
      <c r="R277" s="251"/>
      <c r="S277" s="252"/>
      <c r="T277" s="237"/>
      <c r="U277" s="238"/>
      <c r="V277" s="335"/>
      <c r="W277" s="484"/>
      <c r="X277" s="485"/>
      <c r="Y277" s="335"/>
      <c r="Z277" s="239"/>
      <c r="AA277" s="238"/>
      <c r="AB277" s="240"/>
      <c r="AC277" s="239"/>
      <c r="AD277" s="238"/>
      <c r="AE277" s="343"/>
      <c r="AF277" s="335"/>
      <c r="AG277" s="485"/>
      <c r="AH277" s="241"/>
      <c r="AI277" s="242"/>
      <c r="AJ277" s="238"/>
      <c r="AK277" s="240"/>
      <c r="AL277" s="240"/>
      <c r="AM277" s="240"/>
      <c r="AN277" s="240"/>
      <c r="AQ277" s="253"/>
      <c r="AR277" s="224"/>
      <c r="AV277" s="253"/>
      <c r="AY277" s="248"/>
      <c r="AZ277" s="230"/>
      <c r="BA277" s="230"/>
      <c r="BB277" s="230"/>
      <c r="BC277" s="230"/>
      <c r="BD277" s="230"/>
      <c r="BE277" s="230"/>
      <c r="BF277" s="230"/>
      <c r="BG277" s="230"/>
      <c r="BH277" s="248"/>
      <c r="BI277" s="230"/>
      <c r="BJ277" s="249"/>
    </row>
    <row r="278" spans="1:62" ht="14.25" customHeight="1" x14ac:dyDescent="0.45">
      <c r="A278" s="224"/>
      <c r="D278" s="239"/>
      <c r="E278" s="226"/>
      <c r="F278" s="227"/>
      <c r="G278" s="228"/>
      <c r="H278" s="229"/>
      <c r="K278" s="231"/>
      <c r="L278" s="229"/>
      <c r="M278" s="231"/>
      <c r="N278" s="231"/>
      <c r="O278" s="231"/>
      <c r="P278" s="251"/>
      <c r="Q278" s="251"/>
      <c r="R278" s="251"/>
      <c r="S278" s="252"/>
      <c r="T278" s="237"/>
      <c r="U278" s="238"/>
      <c r="V278" s="335"/>
      <c r="W278" s="484"/>
      <c r="X278" s="485"/>
      <c r="Y278" s="335"/>
      <c r="Z278" s="239"/>
      <c r="AA278" s="238"/>
      <c r="AB278" s="240"/>
      <c r="AC278" s="239"/>
      <c r="AD278" s="238"/>
      <c r="AE278" s="343"/>
      <c r="AF278" s="335"/>
      <c r="AG278" s="485"/>
      <c r="AH278" s="241"/>
      <c r="AI278" s="242"/>
      <c r="AJ278" s="238"/>
      <c r="AK278" s="240"/>
      <c r="AL278" s="240"/>
      <c r="AM278" s="240"/>
      <c r="AN278" s="240"/>
      <c r="AQ278" s="253"/>
      <c r="AR278" s="224"/>
      <c r="AV278" s="253"/>
      <c r="AY278" s="248"/>
      <c r="AZ278" s="230"/>
      <c r="BA278" s="230"/>
      <c r="BB278" s="230"/>
      <c r="BC278" s="230"/>
      <c r="BD278" s="230"/>
      <c r="BE278" s="230"/>
      <c r="BF278" s="230"/>
      <c r="BG278" s="230"/>
      <c r="BH278" s="248"/>
      <c r="BI278" s="230"/>
      <c r="BJ278" s="249"/>
    </row>
    <row r="279" spans="1:62" ht="14.25" customHeight="1" x14ac:dyDescent="0.45">
      <c r="A279" s="224"/>
      <c r="D279" s="239"/>
      <c r="E279" s="226"/>
      <c r="F279" s="227"/>
      <c r="G279" s="228"/>
      <c r="H279" s="229"/>
      <c r="K279" s="231"/>
      <c r="L279" s="229"/>
      <c r="M279" s="231"/>
      <c r="N279" s="231"/>
      <c r="O279" s="231"/>
      <c r="P279" s="251"/>
      <c r="Q279" s="251"/>
      <c r="R279" s="251"/>
      <c r="S279" s="252"/>
      <c r="T279" s="237"/>
      <c r="U279" s="238"/>
      <c r="V279" s="335"/>
      <c r="W279" s="484"/>
      <c r="X279" s="485"/>
      <c r="Y279" s="335"/>
      <c r="Z279" s="239"/>
      <c r="AA279" s="238"/>
      <c r="AB279" s="240"/>
      <c r="AC279" s="239"/>
      <c r="AD279" s="238"/>
      <c r="AE279" s="343"/>
      <c r="AF279" s="335"/>
      <c r="AG279" s="485"/>
      <c r="AH279" s="241"/>
      <c r="AI279" s="242"/>
      <c r="AJ279" s="238"/>
      <c r="AK279" s="240"/>
      <c r="AL279" s="240"/>
      <c r="AM279" s="240"/>
      <c r="AN279" s="240"/>
      <c r="AQ279" s="253"/>
      <c r="AR279" s="224"/>
      <c r="AV279" s="253"/>
      <c r="AY279" s="248"/>
      <c r="AZ279" s="230"/>
      <c r="BA279" s="230"/>
      <c r="BB279" s="230"/>
      <c r="BC279" s="230"/>
      <c r="BD279" s="230"/>
      <c r="BE279" s="230"/>
      <c r="BF279" s="230"/>
      <c r="BG279" s="230"/>
      <c r="BH279" s="248"/>
      <c r="BI279" s="230"/>
      <c r="BJ279" s="249"/>
    </row>
    <row r="280" spans="1:62" ht="14.25" customHeight="1" x14ac:dyDescent="0.45">
      <c r="A280" s="224"/>
      <c r="D280" s="239"/>
      <c r="E280" s="226"/>
      <c r="F280" s="227"/>
      <c r="G280" s="228"/>
      <c r="H280" s="229"/>
      <c r="K280" s="231"/>
      <c r="L280" s="229"/>
      <c r="M280" s="231"/>
      <c r="N280" s="231"/>
      <c r="O280" s="231"/>
      <c r="P280" s="251"/>
      <c r="Q280" s="251"/>
      <c r="R280" s="251"/>
      <c r="S280" s="252"/>
      <c r="T280" s="237"/>
      <c r="U280" s="238"/>
      <c r="V280" s="335"/>
      <c r="W280" s="484"/>
      <c r="X280" s="485"/>
      <c r="Y280" s="335"/>
      <c r="Z280" s="239"/>
      <c r="AA280" s="238"/>
      <c r="AB280" s="240"/>
      <c r="AC280" s="239"/>
      <c r="AD280" s="238"/>
      <c r="AE280" s="343"/>
      <c r="AF280" s="335"/>
      <c r="AG280" s="485"/>
      <c r="AH280" s="241"/>
      <c r="AI280" s="242"/>
      <c r="AJ280" s="238"/>
      <c r="AK280" s="240"/>
      <c r="AL280" s="240"/>
      <c r="AM280" s="240"/>
      <c r="AN280" s="240"/>
      <c r="AQ280" s="253"/>
      <c r="AR280" s="224"/>
      <c r="AV280" s="253"/>
      <c r="AY280" s="248"/>
      <c r="AZ280" s="230"/>
      <c r="BA280" s="230"/>
      <c r="BB280" s="230"/>
      <c r="BC280" s="230"/>
      <c r="BD280" s="230"/>
      <c r="BE280" s="230"/>
      <c r="BF280" s="230"/>
      <c r="BG280" s="230"/>
      <c r="BH280" s="248"/>
      <c r="BI280" s="230"/>
      <c r="BJ280" s="249"/>
    </row>
    <row r="281" spans="1:62" ht="14.25" customHeight="1" x14ac:dyDescent="0.45">
      <c r="A281" s="224"/>
      <c r="D281" s="239"/>
      <c r="E281" s="226"/>
      <c r="F281" s="227"/>
      <c r="G281" s="228"/>
      <c r="H281" s="229"/>
      <c r="K281" s="231"/>
      <c r="L281" s="229"/>
      <c r="M281" s="231"/>
      <c r="N281" s="231"/>
      <c r="O281" s="231"/>
      <c r="P281" s="251"/>
      <c r="Q281" s="251"/>
      <c r="R281" s="251"/>
      <c r="S281" s="252"/>
      <c r="T281" s="237"/>
      <c r="U281" s="238"/>
      <c r="V281" s="335"/>
      <c r="W281" s="484"/>
      <c r="X281" s="485"/>
      <c r="Y281" s="335"/>
      <c r="Z281" s="239"/>
      <c r="AA281" s="238"/>
      <c r="AB281" s="240"/>
      <c r="AC281" s="239"/>
      <c r="AD281" s="238"/>
      <c r="AE281" s="343"/>
      <c r="AF281" s="335"/>
      <c r="AG281" s="485"/>
      <c r="AH281" s="241"/>
      <c r="AI281" s="242"/>
      <c r="AJ281" s="238"/>
      <c r="AK281" s="240"/>
      <c r="AL281" s="240"/>
      <c r="AM281" s="240"/>
      <c r="AN281" s="240"/>
      <c r="AQ281" s="253"/>
      <c r="AR281" s="224"/>
      <c r="AV281" s="253"/>
      <c r="AY281" s="248"/>
      <c r="AZ281" s="230"/>
      <c r="BA281" s="230"/>
      <c r="BB281" s="230"/>
      <c r="BC281" s="230"/>
      <c r="BD281" s="230"/>
      <c r="BE281" s="230"/>
      <c r="BF281" s="230"/>
      <c r="BG281" s="230"/>
      <c r="BH281" s="248"/>
      <c r="BI281" s="230"/>
      <c r="BJ281" s="249"/>
    </row>
    <row r="282" spans="1:62" ht="14.25" customHeight="1" x14ac:dyDescent="0.45">
      <c r="A282" s="224"/>
      <c r="D282" s="239"/>
      <c r="E282" s="226"/>
      <c r="F282" s="227"/>
      <c r="G282" s="228"/>
      <c r="H282" s="229"/>
      <c r="K282" s="231"/>
      <c r="L282" s="229"/>
      <c r="M282" s="231"/>
      <c r="N282" s="231"/>
      <c r="O282" s="231"/>
      <c r="P282" s="251"/>
      <c r="Q282" s="251"/>
      <c r="R282" s="251"/>
      <c r="S282" s="252"/>
      <c r="T282" s="237"/>
      <c r="U282" s="238"/>
      <c r="V282" s="335"/>
      <c r="W282" s="484"/>
      <c r="X282" s="485"/>
      <c r="Y282" s="335"/>
      <c r="Z282" s="239"/>
      <c r="AA282" s="238"/>
      <c r="AB282" s="240"/>
      <c r="AC282" s="239"/>
      <c r="AD282" s="238"/>
      <c r="AE282" s="343"/>
      <c r="AF282" s="335"/>
      <c r="AG282" s="485"/>
      <c r="AH282" s="241"/>
      <c r="AI282" s="242"/>
      <c r="AJ282" s="238"/>
      <c r="AK282" s="240"/>
      <c r="AL282" s="240"/>
      <c r="AM282" s="240"/>
      <c r="AN282" s="240"/>
      <c r="AQ282" s="253"/>
      <c r="AR282" s="224"/>
      <c r="AV282" s="253"/>
      <c r="AY282" s="248"/>
      <c r="AZ282" s="230"/>
      <c r="BA282" s="230"/>
      <c r="BB282" s="230"/>
      <c r="BC282" s="230"/>
      <c r="BD282" s="230"/>
      <c r="BE282" s="230"/>
      <c r="BF282" s="230"/>
      <c r="BG282" s="230"/>
      <c r="BH282" s="248"/>
      <c r="BI282" s="230"/>
      <c r="BJ282" s="249"/>
    </row>
    <row r="283" spans="1:62" ht="14.25" customHeight="1" x14ac:dyDescent="0.45">
      <c r="A283" s="224"/>
      <c r="D283" s="239"/>
      <c r="E283" s="226"/>
      <c r="F283" s="227"/>
      <c r="G283" s="228"/>
      <c r="H283" s="229"/>
      <c r="K283" s="231"/>
      <c r="L283" s="229"/>
      <c r="M283" s="231"/>
      <c r="N283" s="231"/>
      <c r="O283" s="231"/>
      <c r="P283" s="251"/>
      <c r="Q283" s="251"/>
      <c r="R283" s="251"/>
      <c r="S283" s="252"/>
      <c r="T283" s="237"/>
      <c r="U283" s="238"/>
      <c r="V283" s="335"/>
      <c r="W283" s="484"/>
      <c r="X283" s="485"/>
      <c r="Y283" s="335"/>
      <c r="Z283" s="239"/>
      <c r="AA283" s="238"/>
      <c r="AB283" s="240"/>
      <c r="AC283" s="239"/>
      <c r="AD283" s="238"/>
      <c r="AE283" s="343"/>
      <c r="AF283" s="335"/>
      <c r="AG283" s="485"/>
      <c r="AH283" s="241"/>
      <c r="AI283" s="242"/>
      <c r="AJ283" s="238"/>
      <c r="AK283" s="240"/>
      <c r="AL283" s="240"/>
      <c r="AM283" s="240"/>
      <c r="AN283" s="240"/>
      <c r="AQ283" s="253"/>
      <c r="AR283" s="224"/>
      <c r="AV283" s="253"/>
      <c r="AY283" s="248"/>
      <c r="AZ283" s="230"/>
      <c r="BA283" s="230"/>
      <c r="BB283" s="230"/>
      <c r="BC283" s="230"/>
      <c r="BD283" s="230"/>
      <c r="BE283" s="230"/>
      <c r="BF283" s="230"/>
      <c r="BG283" s="230"/>
      <c r="BH283" s="248"/>
      <c r="BI283" s="230"/>
      <c r="BJ283" s="249"/>
    </row>
    <row r="284" spans="1:62" ht="14.25" customHeight="1" x14ac:dyDescent="0.45">
      <c r="A284" s="224"/>
      <c r="D284" s="239"/>
      <c r="E284" s="226"/>
      <c r="F284" s="227"/>
      <c r="G284" s="228"/>
      <c r="H284" s="229"/>
      <c r="K284" s="231"/>
      <c r="L284" s="229"/>
      <c r="M284" s="231"/>
      <c r="N284" s="231"/>
      <c r="O284" s="231"/>
      <c r="P284" s="251"/>
      <c r="Q284" s="251"/>
      <c r="R284" s="251"/>
      <c r="S284" s="252"/>
      <c r="T284" s="237"/>
      <c r="U284" s="238"/>
      <c r="V284" s="335"/>
      <c r="W284" s="484"/>
      <c r="X284" s="485"/>
      <c r="Y284" s="335"/>
      <c r="Z284" s="239"/>
      <c r="AA284" s="238"/>
      <c r="AB284" s="240"/>
      <c r="AC284" s="239"/>
      <c r="AD284" s="238"/>
      <c r="AE284" s="343"/>
      <c r="AF284" s="335"/>
      <c r="AG284" s="485"/>
      <c r="AH284" s="241"/>
      <c r="AI284" s="242"/>
      <c r="AJ284" s="238"/>
      <c r="AK284" s="240"/>
      <c r="AL284" s="240"/>
      <c r="AM284" s="240"/>
      <c r="AN284" s="240"/>
      <c r="AQ284" s="253"/>
      <c r="AR284" s="224"/>
      <c r="AV284" s="253"/>
      <c r="AY284" s="248"/>
      <c r="AZ284" s="230"/>
      <c r="BA284" s="230"/>
      <c r="BB284" s="230"/>
      <c r="BC284" s="230"/>
      <c r="BD284" s="230"/>
      <c r="BE284" s="230"/>
      <c r="BF284" s="230"/>
      <c r="BG284" s="230"/>
      <c r="BH284" s="248"/>
      <c r="BI284" s="230"/>
      <c r="BJ284" s="249"/>
    </row>
    <row r="285" spans="1:62" ht="14.25" customHeight="1" x14ac:dyDescent="0.45">
      <c r="A285" s="224"/>
      <c r="D285" s="239"/>
      <c r="E285" s="226"/>
      <c r="F285" s="227"/>
      <c r="G285" s="228"/>
      <c r="H285" s="229"/>
      <c r="K285" s="231"/>
      <c r="L285" s="229"/>
      <c r="M285" s="231"/>
      <c r="N285" s="231"/>
      <c r="O285" s="231"/>
      <c r="P285" s="251"/>
      <c r="Q285" s="251"/>
      <c r="R285" s="251"/>
      <c r="S285" s="252"/>
      <c r="T285" s="237"/>
      <c r="U285" s="238"/>
      <c r="V285" s="335"/>
      <c r="W285" s="484"/>
      <c r="X285" s="485"/>
      <c r="Y285" s="335"/>
      <c r="Z285" s="239"/>
      <c r="AA285" s="238"/>
      <c r="AB285" s="240"/>
      <c r="AC285" s="239"/>
      <c r="AD285" s="238"/>
      <c r="AE285" s="343"/>
      <c r="AF285" s="335"/>
      <c r="AG285" s="485"/>
      <c r="AH285" s="241"/>
      <c r="AI285" s="242"/>
      <c r="AJ285" s="238"/>
      <c r="AK285" s="240"/>
      <c r="AL285" s="240"/>
      <c r="AM285" s="240"/>
      <c r="AN285" s="240"/>
      <c r="AQ285" s="253"/>
      <c r="AR285" s="224"/>
      <c r="AV285" s="253"/>
      <c r="AY285" s="248"/>
      <c r="AZ285" s="230"/>
      <c r="BA285" s="230"/>
      <c r="BB285" s="230"/>
      <c r="BC285" s="230"/>
      <c r="BD285" s="230"/>
      <c r="BE285" s="230"/>
      <c r="BF285" s="230"/>
      <c r="BG285" s="230"/>
      <c r="BH285" s="248"/>
      <c r="BI285" s="230"/>
      <c r="BJ285" s="249"/>
    </row>
    <row r="286" spans="1:62" ht="14.25" customHeight="1" x14ac:dyDescent="0.45">
      <c r="A286" s="224"/>
      <c r="D286" s="239"/>
      <c r="E286" s="226"/>
      <c r="F286" s="227"/>
      <c r="G286" s="228"/>
      <c r="H286" s="229"/>
      <c r="K286" s="231"/>
      <c r="L286" s="229"/>
      <c r="M286" s="231"/>
      <c r="N286" s="231"/>
      <c r="O286" s="231"/>
      <c r="P286" s="251"/>
      <c r="Q286" s="251"/>
      <c r="R286" s="251"/>
      <c r="S286" s="252"/>
      <c r="T286" s="237"/>
      <c r="U286" s="238"/>
      <c r="V286" s="335"/>
      <c r="W286" s="484"/>
      <c r="X286" s="485"/>
      <c r="Y286" s="335"/>
      <c r="Z286" s="239"/>
      <c r="AA286" s="238"/>
      <c r="AB286" s="240"/>
      <c r="AC286" s="239"/>
      <c r="AD286" s="238"/>
      <c r="AE286" s="343"/>
      <c r="AF286" s="335"/>
      <c r="AG286" s="485"/>
      <c r="AH286" s="241"/>
      <c r="AI286" s="242"/>
      <c r="AJ286" s="238"/>
      <c r="AK286" s="240"/>
      <c r="AL286" s="240"/>
      <c r="AM286" s="240"/>
      <c r="AN286" s="240"/>
      <c r="AQ286" s="253"/>
      <c r="AR286" s="224"/>
      <c r="AV286" s="253"/>
      <c r="AY286" s="248"/>
      <c r="AZ286" s="230"/>
      <c r="BA286" s="230"/>
      <c r="BB286" s="230"/>
      <c r="BC286" s="230"/>
      <c r="BD286" s="230"/>
      <c r="BE286" s="230"/>
      <c r="BF286" s="230"/>
      <c r="BG286" s="230"/>
      <c r="BH286" s="248"/>
      <c r="BI286" s="230"/>
      <c r="BJ286" s="249"/>
    </row>
    <row r="287" spans="1:62" ht="14.25" customHeight="1" x14ac:dyDescent="0.45">
      <c r="A287" s="224"/>
      <c r="D287" s="239"/>
      <c r="E287" s="226"/>
      <c r="F287" s="227"/>
      <c r="G287" s="228"/>
      <c r="H287" s="229"/>
      <c r="K287" s="231"/>
      <c r="L287" s="229"/>
      <c r="M287" s="231"/>
      <c r="N287" s="231"/>
      <c r="O287" s="231"/>
      <c r="P287" s="251"/>
      <c r="Q287" s="251"/>
      <c r="R287" s="251"/>
      <c r="S287" s="252"/>
      <c r="T287" s="237"/>
      <c r="U287" s="238"/>
      <c r="V287" s="335"/>
      <c r="W287" s="484"/>
      <c r="X287" s="485"/>
      <c r="Y287" s="335"/>
      <c r="Z287" s="239"/>
      <c r="AA287" s="238"/>
      <c r="AB287" s="240"/>
      <c r="AC287" s="239"/>
      <c r="AD287" s="238"/>
      <c r="AE287" s="343"/>
      <c r="AF287" s="335"/>
      <c r="AG287" s="485"/>
      <c r="AH287" s="241"/>
      <c r="AI287" s="242"/>
      <c r="AJ287" s="238"/>
      <c r="AK287" s="240"/>
      <c r="AL287" s="240"/>
      <c r="AM287" s="240"/>
      <c r="AN287" s="240"/>
      <c r="AQ287" s="253"/>
      <c r="AR287" s="224"/>
      <c r="AV287" s="253"/>
      <c r="AY287" s="248"/>
      <c r="AZ287" s="230"/>
      <c r="BA287" s="230"/>
      <c r="BB287" s="230"/>
      <c r="BC287" s="230"/>
      <c r="BD287" s="230"/>
      <c r="BE287" s="230"/>
      <c r="BF287" s="230"/>
      <c r="BG287" s="230"/>
      <c r="BH287" s="248"/>
      <c r="BI287" s="230"/>
      <c r="BJ287" s="249"/>
    </row>
    <row r="288" spans="1:62" ht="14.25" customHeight="1" x14ac:dyDescent="0.45">
      <c r="A288" s="224"/>
      <c r="D288" s="239"/>
      <c r="E288" s="226"/>
      <c r="F288" s="227"/>
      <c r="G288" s="228"/>
      <c r="H288" s="229"/>
      <c r="K288" s="231"/>
      <c r="L288" s="229"/>
      <c r="M288" s="231"/>
      <c r="N288" s="231"/>
      <c r="O288" s="231"/>
      <c r="P288" s="251"/>
      <c r="Q288" s="251"/>
      <c r="R288" s="251"/>
      <c r="S288" s="252"/>
      <c r="T288" s="237"/>
      <c r="U288" s="238"/>
      <c r="V288" s="335"/>
      <c r="W288" s="484"/>
      <c r="X288" s="485"/>
      <c r="Y288" s="335"/>
      <c r="Z288" s="239"/>
      <c r="AA288" s="238"/>
      <c r="AB288" s="240"/>
      <c r="AC288" s="239"/>
      <c r="AD288" s="238"/>
      <c r="AE288" s="343"/>
      <c r="AF288" s="335"/>
      <c r="AG288" s="485"/>
      <c r="AH288" s="241"/>
      <c r="AI288" s="242"/>
      <c r="AJ288" s="238"/>
      <c r="AK288" s="240"/>
      <c r="AL288" s="240"/>
      <c r="AM288" s="240"/>
      <c r="AN288" s="240"/>
      <c r="AQ288" s="253"/>
      <c r="AR288" s="224"/>
      <c r="AV288" s="253"/>
      <c r="AY288" s="248"/>
      <c r="AZ288" s="230"/>
      <c r="BA288" s="230"/>
      <c r="BB288" s="230"/>
      <c r="BC288" s="230"/>
      <c r="BD288" s="230"/>
      <c r="BE288" s="230"/>
      <c r="BF288" s="230"/>
      <c r="BG288" s="230"/>
      <c r="BH288" s="248"/>
      <c r="BI288" s="230"/>
      <c r="BJ288" s="249"/>
    </row>
    <row r="289" spans="1:62" ht="14.25" customHeight="1" x14ac:dyDescent="0.45">
      <c r="A289" s="224"/>
      <c r="D289" s="239"/>
      <c r="E289" s="226"/>
      <c r="F289" s="227"/>
      <c r="G289" s="228"/>
      <c r="H289" s="229"/>
      <c r="K289" s="231"/>
      <c r="L289" s="229"/>
      <c r="M289" s="231"/>
      <c r="N289" s="231"/>
      <c r="O289" s="231"/>
      <c r="P289" s="251"/>
      <c r="Q289" s="251"/>
      <c r="R289" s="251"/>
      <c r="S289" s="252"/>
      <c r="T289" s="237"/>
      <c r="U289" s="238"/>
      <c r="V289" s="335"/>
      <c r="W289" s="484"/>
      <c r="X289" s="485"/>
      <c r="Y289" s="335"/>
      <c r="Z289" s="239"/>
      <c r="AA289" s="238"/>
      <c r="AB289" s="240"/>
      <c r="AC289" s="239"/>
      <c r="AD289" s="238"/>
      <c r="AE289" s="343"/>
      <c r="AF289" s="335"/>
      <c r="AG289" s="485"/>
      <c r="AH289" s="241"/>
      <c r="AI289" s="242"/>
      <c r="AJ289" s="238"/>
      <c r="AK289" s="240"/>
      <c r="AL289" s="240"/>
      <c r="AM289" s="240"/>
      <c r="AN289" s="240"/>
      <c r="AQ289" s="253"/>
      <c r="AR289" s="224"/>
      <c r="AV289" s="253"/>
      <c r="AY289" s="248"/>
      <c r="AZ289" s="230"/>
      <c r="BA289" s="230"/>
      <c r="BB289" s="230"/>
      <c r="BC289" s="230"/>
      <c r="BD289" s="230"/>
      <c r="BE289" s="230"/>
      <c r="BF289" s="230"/>
      <c r="BG289" s="230"/>
      <c r="BH289" s="248"/>
      <c r="BI289" s="230"/>
      <c r="BJ289" s="249"/>
    </row>
    <row r="290" spans="1:62" ht="14.25" customHeight="1" x14ac:dyDescent="0.45">
      <c r="A290" s="224"/>
      <c r="D290" s="239"/>
      <c r="E290" s="226"/>
      <c r="F290" s="227"/>
      <c r="G290" s="228"/>
      <c r="H290" s="229"/>
      <c r="K290" s="231"/>
      <c r="L290" s="229"/>
      <c r="M290" s="231"/>
      <c r="N290" s="231"/>
      <c r="O290" s="231"/>
      <c r="P290" s="251"/>
      <c r="Q290" s="251"/>
      <c r="R290" s="251"/>
      <c r="S290" s="252"/>
      <c r="T290" s="237"/>
      <c r="U290" s="238"/>
      <c r="V290" s="335"/>
      <c r="W290" s="484"/>
      <c r="X290" s="485"/>
      <c r="Y290" s="335"/>
      <c r="Z290" s="239"/>
      <c r="AA290" s="238"/>
      <c r="AB290" s="240"/>
      <c r="AC290" s="239"/>
      <c r="AD290" s="238"/>
      <c r="AE290" s="343"/>
      <c r="AF290" s="335"/>
      <c r="AG290" s="485"/>
      <c r="AH290" s="241"/>
      <c r="AI290" s="242"/>
      <c r="AJ290" s="238"/>
      <c r="AK290" s="240"/>
      <c r="AL290" s="240"/>
      <c r="AM290" s="240"/>
      <c r="AN290" s="240"/>
      <c r="AQ290" s="253"/>
      <c r="AR290" s="224"/>
      <c r="AV290" s="253"/>
      <c r="AY290" s="248"/>
      <c r="AZ290" s="230"/>
      <c r="BA290" s="230"/>
      <c r="BB290" s="230"/>
      <c r="BC290" s="230"/>
      <c r="BD290" s="230"/>
      <c r="BE290" s="230"/>
      <c r="BF290" s="230"/>
      <c r="BG290" s="230"/>
      <c r="BH290" s="248"/>
      <c r="BI290" s="230"/>
      <c r="BJ290" s="249"/>
    </row>
    <row r="291" spans="1:62" ht="14.25" customHeight="1" x14ac:dyDescent="0.45">
      <c r="A291" s="224"/>
      <c r="D291" s="239"/>
      <c r="E291" s="226"/>
      <c r="F291" s="227"/>
      <c r="G291" s="228"/>
      <c r="H291" s="229"/>
      <c r="K291" s="231"/>
      <c r="L291" s="229"/>
      <c r="M291" s="231"/>
      <c r="N291" s="231"/>
      <c r="O291" s="231"/>
      <c r="P291" s="251"/>
      <c r="Q291" s="251"/>
      <c r="R291" s="251"/>
      <c r="S291" s="252"/>
      <c r="T291" s="237"/>
      <c r="U291" s="238"/>
      <c r="V291" s="335"/>
      <c r="W291" s="484"/>
      <c r="X291" s="485"/>
      <c r="Y291" s="335"/>
      <c r="Z291" s="239"/>
      <c r="AA291" s="238"/>
      <c r="AB291" s="240"/>
      <c r="AC291" s="239"/>
      <c r="AD291" s="238"/>
      <c r="AE291" s="343"/>
      <c r="AF291" s="335"/>
      <c r="AG291" s="485"/>
      <c r="AH291" s="241"/>
      <c r="AI291" s="242"/>
      <c r="AJ291" s="238"/>
      <c r="AK291" s="240"/>
      <c r="AL291" s="240"/>
      <c r="AM291" s="240"/>
      <c r="AN291" s="240"/>
      <c r="AQ291" s="253"/>
      <c r="AR291" s="224"/>
      <c r="AV291" s="253"/>
      <c r="AY291" s="248"/>
      <c r="AZ291" s="230"/>
      <c r="BA291" s="230"/>
      <c r="BB291" s="230"/>
      <c r="BC291" s="230"/>
      <c r="BD291" s="230"/>
      <c r="BE291" s="230"/>
      <c r="BF291" s="230"/>
      <c r="BG291" s="230"/>
      <c r="BH291" s="248"/>
      <c r="BI291" s="230"/>
      <c r="BJ291" s="249"/>
    </row>
    <row r="292" spans="1:62" ht="14.25" customHeight="1" x14ac:dyDescent="0.45">
      <c r="A292" s="224"/>
      <c r="D292" s="239"/>
      <c r="E292" s="226"/>
      <c r="F292" s="227"/>
      <c r="G292" s="228"/>
      <c r="H292" s="229"/>
      <c r="K292" s="231"/>
      <c r="L292" s="229"/>
      <c r="M292" s="231"/>
      <c r="N292" s="231"/>
      <c r="O292" s="231"/>
      <c r="P292" s="251"/>
      <c r="Q292" s="251"/>
      <c r="R292" s="251"/>
      <c r="S292" s="252"/>
      <c r="T292" s="237"/>
      <c r="U292" s="238"/>
      <c r="V292" s="335"/>
      <c r="W292" s="484"/>
      <c r="X292" s="485"/>
      <c r="Y292" s="335"/>
      <c r="Z292" s="239"/>
      <c r="AA292" s="238"/>
      <c r="AB292" s="240"/>
      <c r="AC292" s="239"/>
      <c r="AD292" s="238"/>
      <c r="AE292" s="343"/>
      <c r="AF292" s="335"/>
      <c r="AG292" s="485"/>
      <c r="AH292" s="241"/>
      <c r="AI292" s="242"/>
      <c r="AJ292" s="238"/>
      <c r="AK292" s="240"/>
      <c r="AL292" s="240"/>
      <c r="AM292" s="240"/>
      <c r="AN292" s="240"/>
      <c r="AQ292" s="253"/>
      <c r="AR292" s="224"/>
      <c r="AV292" s="253"/>
      <c r="AY292" s="248"/>
      <c r="AZ292" s="230"/>
      <c r="BA292" s="230"/>
      <c r="BB292" s="230"/>
      <c r="BC292" s="230"/>
      <c r="BD292" s="230"/>
      <c r="BE292" s="230"/>
      <c r="BF292" s="230"/>
      <c r="BG292" s="230"/>
      <c r="BH292" s="248"/>
      <c r="BI292" s="230"/>
      <c r="BJ292" s="249"/>
    </row>
    <row r="293" spans="1:62" ht="14.25" customHeight="1" x14ac:dyDescent="0.45">
      <c r="A293" s="224"/>
      <c r="D293" s="239"/>
      <c r="E293" s="226"/>
      <c r="F293" s="227"/>
      <c r="G293" s="228"/>
      <c r="H293" s="229"/>
      <c r="K293" s="231"/>
      <c r="L293" s="229"/>
      <c r="M293" s="231"/>
      <c r="N293" s="231"/>
      <c r="O293" s="231"/>
      <c r="P293" s="251"/>
      <c r="Q293" s="251"/>
      <c r="R293" s="251"/>
      <c r="S293" s="252"/>
      <c r="T293" s="237"/>
      <c r="U293" s="238"/>
      <c r="V293" s="335"/>
      <c r="W293" s="484"/>
      <c r="X293" s="485"/>
      <c r="Y293" s="335"/>
      <c r="Z293" s="239"/>
      <c r="AA293" s="238"/>
      <c r="AB293" s="240"/>
      <c r="AC293" s="239"/>
      <c r="AD293" s="238"/>
      <c r="AE293" s="343"/>
      <c r="AF293" s="335"/>
      <c r="AG293" s="485"/>
      <c r="AH293" s="241"/>
      <c r="AI293" s="242"/>
      <c r="AJ293" s="238"/>
      <c r="AK293" s="240"/>
      <c r="AL293" s="240"/>
      <c r="AM293" s="240"/>
      <c r="AN293" s="240"/>
      <c r="AQ293" s="253"/>
      <c r="AR293" s="224"/>
      <c r="AV293" s="253"/>
      <c r="AY293" s="248"/>
      <c r="AZ293" s="230"/>
      <c r="BA293" s="230"/>
      <c r="BB293" s="230"/>
      <c r="BC293" s="230"/>
      <c r="BD293" s="230"/>
      <c r="BE293" s="230"/>
      <c r="BF293" s="230"/>
      <c r="BG293" s="230"/>
      <c r="BH293" s="248"/>
      <c r="BI293" s="230"/>
      <c r="BJ293" s="249"/>
    </row>
    <row r="294" spans="1:62" ht="14.25" customHeight="1" x14ac:dyDescent="0.45">
      <c r="A294" s="224"/>
      <c r="D294" s="239"/>
      <c r="E294" s="226"/>
      <c r="F294" s="227"/>
      <c r="G294" s="228"/>
      <c r="H294" s="229"/>
      <c r="K294" s="231"/>
      <c r="L294" s="229"/>
      <c r="M294" s="231"/>
      <c r="N294" s="231"/>
      <c r="O294" s="231"/>
      <c r="P294" s="251"/>
      <c r="Q294" s="251"/>
      <c r="R294" s="251"/>
      <c r="S294" s="252"/>
      <c r="T294" s="237"/>
      <c r="U294" s="238"/>
      <c r="V294" s="335"/>
      <c r="W294" s="484"/>
      <c r="X294" s="485"/>
      <c r="Y294" s="335"/>
      <c r="Z294" s="239"/>
      <c r="AA294" s="238"/>
      <c r="AB294" s="240"/>
      <c r="AC294" s="239"/>
      <c r="AD294" s="238"/>
      <c r="AE294" s="343"/>
      <c r="AF294" s="335"/>
      <c r="AG294" s="485"/>
      <c r="AH294" s="241"/>
      <c r="AI294" s="242"/>
      <c r="AJ294" s="238"/>
      <c r="AK294" s="240"/>
      <c r="AL294" s="240"/>
      <c r="AM294" s="240"/>
      <c r="AN294" s="240"/>
      <c r="AQ294" s="253"/>
      <c r="AR294" s="224"/>
      <c r="AV294" s="253"/>
      <c r="AY294" s="248"/>
      <c r="AZ294" s="230"/>
      <c r="BA294" s="230"/>
      <c r="BB294" s="230"/>
      <c r="BC294" s="230"/>
      <c r="BD294" s="230"/>
      <c r="BE294" s="230"/>
      <c r="BF294" s="230"/>
      <c r="BG294" s="230"/>
      <c r="BH294" s="248"/>
      <c r="BI294" s="230"/>
      <c r="BJ294" s="249"/>
    </row>
    <row r="295" spans="1:62" ht="14.25" customHeight="1" x14ac:dyDescent="0.45">
      <c r="A295" s="224"/>
      <c r="D295" s="239"/>
      <c r="E295" s="226"/>
      <c r="F295" s="227"/>
      <c r="G295" s="228"/>
      <c r="H295" s="229"/>
      <c r="K295" s="231"/>
      <c r="L295" s="229"/>
      <c r="M295" s="231"/>
      <c r="N295" s="231"/>
      <c r="O295" s="231"/>
      <c r="P295" s="251"/>
      <c r="Q295" s="251"/>
      <c r="R295" s="251"/>
      <c r="S295" s="252"/>
      <c r="T295" s="237"/>
      <c r="U295" s="238"/>
      <c r="V295" s="335"/>
      <c r="W295" s="484"/>
      <c r="X295" s="485"/>
      <c r="Y295" s="335"/>
      <c r="Z295" s="239"/>
      <c r="AA295" s="238"/>
      <c r="AB295" s="240"/>
      <c r="AC295" s="239"/>
      <c r="AD295" s="238"/>
      <c r="AE295" s="343"/>
      <c r="AF295" s="335"/>
      <c r="AG295" s="485"/>
      <c r="AH295" s="241"/>
      <c r="AI295" s="242"/>
      <c r="AJ295" s="238"/>
      <c r="AK295" s="240"/>
      <c r="AL295" s="240"/>
      <c r="AM295" s="240"/>
      <c r="AN295" s="240"/>
      <c r="AQ295" s="253"/>
      <c r="AR295" s="224"/>
      <c r="AV295" s="253"/>
      <c r="AY295" s="248"/>
      <c r="AZ295" s="230"/>
      <c r="BA295" s="230"/>
      <c r="BB295" s="230"/>
      <c r="BC295" s="230"/>
      <c r="BD295" s="230"/>
      <c r="BE295" s="230"/>
      <c r="BF295" s="230"/>
      <c r="BG295" s="230"/>
      <c r="BH295" s="248"/>
      <c r="BI295" s="230"/>
      <c r="BJ295" s="249"/>
    </row>
    <row r="296" spans="1:62" ht="14.25" customHeight="1" x14ac:dyDescent="0.45">
      <c r="A296" s="224"/>
      <c r="D296" s="239"/>
      <c r="E296" s="226"/>
      <c r="F296" s="227"/>
      <c r="G296" s="228"/>
      <c r="H296" s="229"/>
      <c r="K296" s="231"/>
      <c r="L296" s="229"/>
      <c r="M296" s="231"/>
      <c r="N296" s="231"/>
      <c r="O296" s="231"/>
      <c r="P296" s="251"/>
      <c r="Q296" s="251"/>
      <c r="R296" s="251"/>
      <c r="S296" s="252"/>
      <c r="T296" s="237"/>
      <c r="U296" s="238"/>
      <c r="V296" s="335"/>
      <c r="W296" s="484"/>
      <c r="X296" s="485"/>
      <c r="Y296" s="335"/>
      <c r="Z296" s="239"/>
      <c r="AA296" s="238"/>
      <c r="AB296" s="240"/>
      <c r="AC296" s="239"/>
      <c r="AD296" s="238"/>
      <c r="AE296" s="343"/>
      <c r="AF296" s="335"/>
      <c r="AG296" s="485"/>
      <c r="AH296" s="241"/>
      <c r="AI296" s="242"/>
      <c r="AJ296" s="238"/>
      <c r="AK296" s="240"/>
      <c r="AL296" s="240"/>
      <c r="AM296" s="240"/>
      <c r="AN296" s="240"/>
      <c r="AQ296" s="253"/>
      <c r="AR296" s="224"/>
      <c r="AV296" s="253"/>
      <c r="AY296" s="248"/>
      <c r="AZ296" s="230"/>
      <c r="BA296" s="230"/>
      <c r="BB296" s="230"/>
      <c r="BC296" s="230"/>
      <c r="BD296" s="230"/>
      <c r="BE296" s="230"/>
      <c r="BF296" s="230"/>
      <c r="BG296" s="230"/>
      <c r="BH296" s="248"/>
      <c r="BI296" s="230"/>
      <c r="BJ296" s="249"/>
    </row>
    <row r="297" spans="1:62" ht="14.25" customHeight="1" x14ac:dyDescent="0.45">
      <c r="A297" s="224"/>
      <c r="D297" s="239"/>
      <c r="E297" s="226"/>
      <c r="F297" s="227"/>
      <c r="G297" s="228"/>
      <c r="H297" s="229"/>
      <c r="K297" s="231"/>
      <c r="L297" s="229"/>
      <c r="M297" s="231"/>
      <c r="N297" s="231"/>
      <c r="O297" s="231"/>
      <c r="P297" s="251"/>
      <c r="Q297" s="251"/>
      <c r="R297" s="251"/>
      <c r="S297" s="252"/>
      <c r="T297" s="237"/>
      <c r="U297" s="238"/>
      <c r="V297" s="335"/>
      <c r="W297" s="484"/>
      <c r="X297" s="485"/>
      <c r="Y297" s="335"/>
      <c r="Z297" s="239"/>
      <c r="AA297" s="238"/>
      <c r="AB297" s="240"/>
      <c r="AC297" s="239"/>
      <c r="AD297" s="238"/>
      <c r="AE297" s="343"/>
      <c r="AF297" s="335"/>
      <c r="AG297" s="485"/>
      <c r="AH297" s="241"/>
      <c r="AI297" s="242"/>
      <c r="AJ297" s="238"/>
      <c r="AK297" s="240"/>
      <c r="AL297" s="240"/>
      <c r="AM297" s="240"/>
      <c r="AN297" s="240"/>
      <c r="AQ297" s="253"/>
      <c r="AR297" s="224"/>
      <c r="AV297" s="253"/>
      <c r="AY297" s="248"/>
      <c r="AZ297" s="230"/>
      <c r="BA297" s="230"/>
      <c r="BB297" s="230"/>
      <c r="BC297" s="230"/>
      <c r="BD297" s="230"/>
      <c r="BE297" s="230"/>
      <c r="BF297" s="230"/>
      <c r="BG297" s="230"/>
      <c r="BH297" s="248"/>
      <c r="BI297" s="230"/>
      <c r="BJ297" s="249"/>
    </row>
    <row r="298" spans="1:62" ht="14.25" customHeight="1" x14ac:dyDescent="0.45">
      <c r="A298" s="224"/>
      <c r="D298" s="239"/>
      <c r="E298" s="226"/>
      <c r="F298" s="227"/>
      <c r="G298" s="228"/>
      <c r="H298" s="229"/>
      <c r="K298" s="231"/>
      <c r="L298" s="229"/>
      <c r="M298" s="231"/>
      <c r="N298" s="231"/>
      <c r="O298" s="231"/>
      <c r="P298" s="251"/>
      <c r="Q298" s="251"/>
      <c r="R298" s="251"/>
      <c r="S298" s="252"/>
      <c r="T298" s="237"/>
      <c r="U298" s="238"/>
      <c r="V298" s="335"/>
      <c r="W298" s="484"/>
      <c r="X298" s="485"/>
      <c r="Y298" s="335"/>
      <c r="Z298" s="239"/>
      <c r="AA298" s="238"/>
      <c r="AB298" s="240"/>
      <c r="AC298" s="239"/>
      <c r="AD298" s="238"/>
      <c r="AE298" s="343"/>
      <c r="AF298" s="335"/>
      <c r="AG298" s="485"/>
      <c r="AH298" s="241"/>
      <c r="AI298" s="242"/>
      <c r="AJ298" s="238"/>
      <c r="AK298" s="240"/>
      <c r="AL298" s="240"/>
      <c r="AM298" s="240"/>
      <c r="AN298" s="240"/>
      <c r="AQ298" s="253"/>
      <c r="AR298" s="224"/>
      <c r="AV298" s="253"/>
      <c r="AY298" s="248"/>
      <c r="AZ298" s="230"/>
      <c r="BA298" s="230"/>
      <c r="BB298" s="230"/>
      <c r="BC298" s="230"/>
      <c r="BD298" s="230"/>
      <c r="BE298" s="230"/>
      <c r="BF298" s="230"/>
      <c r="BG298" s="230"/>
      <c r="BH298" s="248"/>
      <c r="BI298" s="230"/>
      <c r="BJ298" s="249"/>
    </row>
    <row r="299" spans="1:62" ht="14.25" customHeight="1" x14ac:dyDescent="0.45">
      <c r="A299" s="224"/>
      <c r="D299" s="239"/>
      <c r="E299" s="226"/>
      <c r="F299" s="227"/>
      <c r="G299" s="228"/>
      <c r="H299" s="229"/>
      <c r="K299" s="231"/>
      <c r="L299" s="229"/>
      <c r="M299" s="231"/>
      <c r="N299" s="231"/>
      <c r="O299" s="231"/>
      <c r="P299" s="251"/>
      <c r="Q299" s="251"/>
      <c r="R299" s="251"/>
      <c r="S299" s="252"/>
      <c r="T299" s="237"/>
      <c r="U299" s="238"/>
      <c r="V299" s="335"/>
      <c r="W299" s="484"/>
      <c r="X299" s="485"/>
      <c r="Y299" s="335"/>
      <c r="Z299" s="239"/>
      <c r="AA299" s="238"/>
      <c r="AB299" s="240"/>
      <c r="AC299" s="239"/>
      <c r="AD299" s="238"/>
      <c r="AE299" s="343"/>
      <c r="AF299" s="335"/>
      <c r="AG299" s="485"/>
      <c r="AH299" s="241"/>
      <c r="AI299" s="242"/>
      <c r="AJ299" s="238"/>
      <c r="AK299" s="240"/>
      <c r="AL299" s="240"/>
      <c r="AM299" s="240"/>
      <c r="AN299" s="240"/>
      <c r="AQ299" s="253"/>
      <c r="AR299" s="224"/>
      <c r="AV299" s="253"/>
      <c r="AY299" s="248"/>
      <c r="AZ299" s="230"/>
      <c r="BA299" s="230"/>
      <c r="BB299" s="230"/>
      <c r="BC299" s="230"/>
      <c r="BD299" s="230"/>
      <c r="BE299" s="230"/>
      <c r="BF299" s="230"/>
      <c r="BG299" s="230"/>
      <c r="BH299" s="248"/>
      <c r="BI299" s="230"/>
      <c r="BJ299" s="249"/>
    </row>
    <row r="300" spans="1:62" ht="14.25" customHeight="1" x14ac:dyDescent="0.45">
      <c r="A300" s="224"/>
      <c r="D300" s="239"/>
      <c r="E300" s="226"/>
      <c r="F300" s="227"/>
      <c r="G300" s="228"/>
      <c r="H300" s="229"/>
      <c r="K300" s="231"/>
      <c r="L300" s="229"/>
      <c r="M300" s="231"/>
      <c r="N300" s="231"/>
      <c r="O300" s="231"/>
      <c r="P300" s="251"/>
      <c r="Q300" s="251"/>
      <c r="R300" s="251"/>
      <c r="S300" s="252"/>
      <c r="T300" s="237"/>
      <c r="U300" s="238"/>
      <c r="V300" s="335"/>
      <c r="W300" s="484"/>
      <c r="X300" s="485"/>
      <c r="Y300" s="335"/>
      <c r="Z300" s="239"/>
      <c r="AA300" s="238"/>
      <c r="AB300" s="240"/>
      <c r="AC300" s="239"/>
      <c r="AD300" s="238"/>
      <c r="AE300" s="343"/>
      <c r="AF300" s="335"/>
      <c r="AG300" s="485"/>
      <c r="AH300" s="241"/>
      <c r="AI300" s="242"/>
      <c r="AJ300" s="238"/>
      <c r="AK300" s="240"/>
      <c r="AL300" s="240"/>
      <c r="AM300" s="240"/>
      <c r="AN300" s="240"/>
      <c r="AQ300" s="253"/>
      <c r="AR300" s="224"/>
      <c r="AV300" s="253"/>
      <c r="AY300" s="248"/>
      <c r="AZ300" s="230"/>
      <c r="BA300" s="230"/>
      <c r="BB300" s="230"/>
      <c r="BC300" s="230"/>
      <c r="BD300" s="230"/>
      <c r="BE300" s="230"/>
      <c r="BF300" s="230"/>
      <c r="BG300" s="230"/>
      <c r="BH300" s="248"/>
      <c r="BI300" s="230"/>
      <c r="BJ300" s="249"/>
    </row>
    <row r="301" spans="1:62" ht="14.25" customHeight="1" x14ac:dyDescent="0.45">
      <c r="A301" s="224"/>
      <c r="D301" s="239"/>
      <c r="E301" s="226"/>
      <c r="F301" s="227"/>
      <c r="G301" s="228"/>
      <c r="H301" s="229"/>
      <c r="K301" s="231"/>
      <c r="L301" s="229"/>
      <c r="M301" s="231"/>
      <c r="N301" s="231"/>
      <c r="O301" s="231"/>
      <c r="P301" s="251"/>
      <c r="Q301" s="251"/>
      <c r="R301" s="251"/>
      <c r="S301" s="252"/>
      <c r="T301" s="237"/>
      <c r="U301" s="238"/>
      <c r="V301" s="335"/>
      <c r="W301" s="484"/>
      <c r="X301" s="485"/>
      <c r="Y301" s="335"/>
      <c r="Z301" s="239"/>
      <c r="AA301" s="238"/>
      <c r="AB301" s="240"/>
      <c r="AC301" s="239"/>
      <c r="AD301" s="238"/>
      <c r="AE301" s="343"/>
      <c r="AF301" s="335"/>
      <c r="AG301" s="485"/>
      <c r="AH301" s="241"/>
      <c r="AI301" s="242"/>
      <c r="AJ301" s="238"/>
      <c r="AK301" s="240"/>
      <c r="AL301" s="240"/>
      <c r="AM301" s="240"/>
      <c r="AN301" s="240"/>
      <c r="AQ301" s="253"/>
      <c r="AR301" s="224"/>
      <c r="AV301" s="253"/>
      <c r="AY301" s="248"/>
      <c r="AZ301" s="230"/>
      <c r="BA301" s="230"/>
      <c r="BB301" s="230"/>
      <c r="BC301" s="230"/>
      <c r="BD301" s="230"/>
      <c r="BE301" s="230"/>
      <c r="BF301" s="230"/>
      <c r="BG301" s="230"/>
      <c r="BH301" s="248"/>
      <c r="BI301" s="230"/>
      <c r="BJ301" s="249"/>
    </row>
    <row r="302" spans="1:62" ht="14.25" customHeight="1" x14ac:dyDescent="0.45">
      <c r="A302" s="224"/>
      <c r="D302" s="239"/>
      <c r="E302" s="226"/>
      <c r="F302" s="227"/>
      <c r="G302" s="228"/>
      <c r="H302" s="229"/>
      <c r="K302" s="231"/>
      <c r="L302" s="229"/>
      <c r="M302" s="231"/>
      <c r="N302" s="231"/>
      <c r="O302" s="231"/>
      <c r="P302" s="251"/>
      <c r="Q302" s="251"/>
      <c r="R302" s="251"/>
      <c r="S302" s="252"/>
      <c r="T302" s="237"/>
      <c r="U302" s="238"/>
      <c r="V302" s="335"/>
      <c r="W302" s="484"/>
      <c r="X302" s="485"/>
      <c r="Y302" s="335"/>
      <c r="Z302" s="239"/>
      <c r="AA302" s="238"/>
      <c r="AB302" s="240"/>
      <c r="AC302" s="239"/>
      <c r="AD302" s="238"/>
      <c r="AE302" s="343"/>
      <c r="AF302" s="335"/>
      <c r="AG302" s="485"/>
      <c r="AH302" s="241"/>
      <c r="AI302" s="242"/>
      <c r="AJ302" s="238"/>
      <c r="AK302" s="240"/>
      <c r="AL302" s="240"/>
      <c r="AM302" s="240"/>
      <c r="AN302" s="240"/>
      <c r="AQ302" s="253"/>
      <c r="AR302" s="224"/>
      <c r="AV302" s="253"/>
      <c r="AY302" s="248"/>
      <c r="AZ302" s="230"/>
      <c r="BA302" s="230"/>
      <c r="BB302" s="230"/>
      <c r="BC302" s="230"/>
      <c r="BD302" s="230"/>
      <c r="BE302" s="230"/>
      <c r="BF302" s="230"/>
      <c r="BG302" s="230"/>
      <c r="BH302" s="248"/>
      <c r="BI302" s="230"/>
      <c r="BJ302" s="249"/>
    </row>
    <row r="303" spans="1:62" ht="14.25" customHeight="1" x14ac:dyDescent="0.45">
      <c r="A303" s="224"/>
      <c r="D303" s="239"/>
      <c r="E303" s="226"/>
      <c r="F303" s="227"/>
      <c r="G303" s="228"/>
      <c r="H303" s="229"/>
      <c r="K303" s="231"/>
      <c r="L303" s="229"/>
      <c r="M303" s="231"/>
      <c r="N303" s="231"/>
      <c r="O303" s="231"/>
      <c r="P303" s="251"/>
      <c r="Q303" s="251"/>
      <c r="R303" s="251"/>
      <c r="S303" s="252"/>
      <c r="T303" s="237"/>
      <c r="U303" s="238"/>
      <c r="V303" s="335"/>
      <c r="W303" s="484"/>
      <c r="X303" s="485"/>
      <c r="Y303" s="335"/>
      <c r="Z303" s="239"/>
      <c r="AA303" s="238"/>
      <c r="AB303" s="240"/>
      <c r="AC303" s="239"/>
      <c r="AD303" s="238"/>
      <c r="AE303" s="343"/>
      <c r="AF303" s="335"/>
      <c r="AG303" s="485"/>
      <c r="AH303" s="241"/>
      <c r="AI303" s="242"/>
      <c r="AJ303" s="238"/>
      <c r="AK303" s="240"/>
      <c r="AL303" s="240"/>
      <c r="AM303" s="240"/>
      <c r="AN303" s="240"/>
      <c r="AQ303" s="253"/>
      <c r="AR303" s="224"/>
      <c r="AV303" s="253"/>
      <c r="AY303" s="248"/>
      <c r="AZ303" s="230"/>
      <c r="BA303" s="230"/>
      <c r="BB303" s="230"/>
      <c r="BC303" s="230"/>
      <c r="BD303" s="230"/>
      <c r="BE303" s="230"/>
      <c r="BF303" s="230"/>
      <c r="BG303" s="230"/>
      <c r="BH303" s="248"/>
      <c r="BI303" s="230"/>
      <c r="BJ303" s="249"/>
    </row>
    <row r="304" spans="1:62" ht="14.25" customHeight="1" x14ac:dyDescent="0.45">
      <c r="A304" s="224"/>
      <c r="D304" s="239"/>
      <c r="E304" s="226"/>
      <c r="F304" s="227"/>
      <c r="G304" s="228"/>
      <c r="H304" s="229"/>
      <c r="K304" s="231"/>
      <c r="L304" s="229"/>
      <c r="M304" s="231"/>
      <c r="N304" s="231"/>
      <c r="O304" s="231"/>
      <c r="P304" s="251"/>
      <c r="Q304" s="251"/>
      <c r="R304" s="251"/>
      <c r="S304" s="252"/>
      <c r="T304" s="237"/>
      <c r="U304" s="238"/>
      <c r="V304" s="335"/>
      <c r="W304" s="484"/>
      <c r="X304" s="485"/>
      <c r="Y304" s="335"/>
      <c r="Z304" s="239"/>
      <c r="AA304" s="238"/>
      <c r="AB304" s="240"/>
      <c r="AC304" s="239"/>
      <c r="AD304" s="238"/>
      <c r="AE304" s="343"/>
      <c r="AF304" s="335"/>
      <c r="AG304" s="485"/>
      <c r="AH304" s="241"/>
      <c r="AI304" s="242"/>
      <c r="AJ304" s="238"/>
      <c r="AK304" s="240"/>
      <c r="AL304" s="240"/>
      <c r="AM304" s="240"/>
      <c r="AN304" s="240"/>
      <c r="AQ304" s="253"/>
      <c r="AR304" s="224"/>
      <c r="AV304" s="253"/>
      <c r="AY304" s="248"/>
      <c r="AZ304" s="230"/>
      <c r="BA304" s="230"/>
      <c r="BB304" s="230"/>
      <c r="BC304" s="230"/>
      <c r="BD304" s="230"/>
      <c r="BE304" s="230"/>
      <c r="BF304" s="230"/>
      <c r="BG304" s="230"/>
      <c r="BH304" s="248"/>
      <c r="BI304" s="230"/>
      <c r="BJ304" s="249"/>
    </row>
    <row r="305" spans="1:62" ht="14.25" customHeight="1" x14ac:dyDescent="0.45">
      <c r="A305" s="224"/>
      <c r="D305" s="239"/>
      <c r="E305" s="226"/>
      <c r="F305" s="227"/>
      <c r="G305" s="228"/>
      <c r="H305" s="229"/>
      <c r="K305" s="231"/>
      <c r="L305" s="229"/>
      <c r="M305" s="231"/>
      <c r="N305" s="231"/>
      <c r="O305" s="231"/>
      <c r="P305" s="251"/>
      <c r="Q305" s="251"/>
      <c r="R305" s="251"/>
      <c r="S305" s="252"/>
      <c r="T305" s="237"/>
      <c r="U305" s="238"/>
      <c r="V305" s="335"/>
      <c r="W305" s="484"/>
      <c r="X305" s="485"/>
      <c r="Y305" s="335"/>
      <c r="Z305" s="239"/>
      <c r="AA305" s="238"/>
      <c r="AB305" s="240"/>
      <c r="AC305" s="239"/>
      <c r="AD305" s="238"/>
      <c r="AE305" s="343"/>
      <c r="AF305" s="335"/>
      <c r="AG305" s="485"/>
      <c r="AH305" s="241"/>
      <c r="AI305" s="242"/>
      <c r="AJ305" s="238"/>
      <c r="AK305" s="240"/>
      <c r="AL305" s="240"/>
      <c r="AM305" s="240"/>
      <c r="AN305" s="240"/>
      <c r="AQ305" s="253"/>
      <c r="AR305" s="224"/>
      <c r="AV305" s="253"/>
      <c r="AY305" s="248"/>
      <c r="AZ305" s="230"/>
      <c r="BA305" s="230"/>
      <c r="BB305" s="230"/>
      <c r="BC305" s="230"/>
      <c r="BD305" s="230"/>
      <c r="BE305" s="230"/>
      <c r="BF305" s="230"/>
      <c r="BG305" s="230"/>
      <c r="BH305" s="248"/>
      <c r="BI305" s="230"/>
      <c r="BJ305" s="249"/>
    </row>
    <row r="306" spans="1:62" ht="14.25" customHeight="1" x14ac:dyDescent="0.45">
      <c r="A306" s="224"/>
      <c r="D306" s="239"/>
      <c r="E306" s="226"/>
      <c r="F306" s="227"/>
      <c r="G306" s="228"/>
      <c r="H306" s="229"/>
      <c r="K306" s="231"/>
      <c r="L306" s="229"/>
      <c r="M306" s="231"/>
      <c r="N306" s="231"/>
      <c r="O306" s="231"/>
      <c r="P306" s="251"/>
      <c r="Q306" s="251"/>
      <c r="R306" s="251"/>
      <c r="S306" s="252"/>
      <c r="T306" s="237"/>
      <c r="U306" s="238"/>
      <c r="V306" s="335"/>
      <c r="W306" s="484"/>
      <c r="X306" s="485"/>
      <c r="Y306" s="335"/>
      <c r="Z306" s="239"/>
      <c r="AA306" s="238"/>
      <c r="AB306" s="240"/>
      <c r="AC306" s="239"/>
      <c r="AD306" s="238"/>
      <c r="AE306" s="343"/>
      <c r="AF306" s="335"/>
      <c r="AG306" s="485"/>
      <c r="AH306" s="241"/>
      <c r="AI306" s="242"/>
      <c r="AJ306" s="238"/>
      <c r="AK306" s="240"/>
      <c r="AL306" s="240"/>
      <c r="AM306" s="240"/>
      <c r="AN306" s="240"/>
      <c r="AQ306" s="253"/>
      <c r="AR306" s="224"/>
      <c r="AV306" s="253"/>
      <c r="AY306" s="248"/>
      <c r="AZ306" s="230"/>
      <c r="BA306" s="230"/>
      <c r="BB306" s="230"/>
      <c r="BC306" s="230"/>
      <c r="BD306" s="230"/>
      <c r="BE306" s="230"/>
      <c r="BF306" s="230"/>
      <c r="BG306" s="230"/>
      <c r="BH306" s="248"/>
      <c r="BI306" s="230"/>
      <c r="BJ306" s="249"/>
    </row>
    <row r="307" spans="1:62" ht="14.25" customHeight="1" x14ac:dyDescent="0.45">
      <c r="A307" s="224"/>
      <c r="D307" s="239"/>
      <c r="E307" s="226"/>
      <c r="F307" s="227"/>
      <c r="G307" s="228"/>
      <c r="H307" s="229"/>
      <c r="K307" s="231"/>
      <c r="L307" s="229"/>
      <c r="M307" s="231"/>
      <c r="N307" s="231"/>
      <c r="O307" s="231"/>
      <c r="P307" s="251"/>
      <c r="Q307" s="251"/>
      <c r="R307" s="251"/>
      <c r="S307" s="252"/>
      <c r="T307" s="237"/>
      <c r="U307" s="238"/>
      <c r="V307" s="335"/>
      <c r="W307" s="484"/>
      <c r="X307" s="485"/>
      <c r="Y307" s="335"/>
      <c r="Z307" s="239"/>
      <c r="AA307" s="238"/>
      <c r="AB307" s="240"/>
      <c r="AC307" s="239"/>
      <c r="AD307" s="238"/>
      <c r="AE307" s="343"/>
      <c r="AF307" s="335"/>
      <c r="AG307" s="485"/>
      <c r="AH307" s="241"/>
      <c r="AI307" s="242"/>
      <c r="AJ307" s="238"/>
      <c r="AK307" s="240"/>
      <c r="AL307" s="240"/>
      <c r="AM307" s="240"/>
      <c r="AN307" s="240"/>
      <c r="AQ307" s="253"/>
      <c r="AR307" s="224"/>
      <c r="AV307" s="253"/>
      <c r="AY307" s="248"/>
      <c r="AZ307" s="230"/>
      <c r="BA307" s="230"/>
      <c r="BB307" s="230"/>
      <c r="BC307" s="230"/>
      <c r="BD307" s="230"/>
      <c r="BE307" s="230"/>
      <c r="BF307" s="230"/>
      <c r="BG307" s="230"/>
      <c r="BH307" s="248"/>
      <c r="BI307" s="230"/>
      <c r="BJ307" s="249"/>
    </row>
    <row r="308" spans="1:62" ht="14.25" customHeight="1" x14ac:dyDescent="0.45">
      <c r="A308" s="224"/>
      <c r="D308" s="239"/>
      <c r="E308" s="226"/>
      <c r="F308" s="227"/>
      <c r="G308" s="228"/>
      <c r="H308" s="229"/>
      <c r="K308" s="231"/>
      <c r="L308" s="229"/>
      <c r="M308" s="231"/>
      <c r="N308" s="231"/>
      <c r="O308" s="231"/>
      <c r="P308" s="251"/>
      <c r="Q308" s="251"/>
      <c r="R308" s="251"/>
      <c r="S308" s="252"/>
      <c r="T308" s="237"/>
      <c r="U308" s="238"/>
      <c r="V308" s="335"/>
      <c r="W308" s="484"/>
      <c r="X308" s="485"/>
      <c r="Y308" s="335"/>
      <c r="Z308" s="239"/>
      <c r="AA308" s="238"/>
      <c r="AB308" s="240"/>
      <c r="AC308" s="239"/>
      <c r="AD308" s="238"/>
      <c r="AE308" s="343"/>
      <c r="AF308" s="335"/>
      <c r="AG308" s="485"/>
      <c r="AH308" s="241"/>
      <c r="AI308" s="242"/>
      <c r="AJ308" s="238"/>
      <c r="AK308" s="240"/>
      <c r="AL308" s="240"/>
      <c r="AM308" s="240"/>
      <c r="AN308" s="240"/>
      <c r="AQ308" s="253"/>
      <c r="AR308" s="224"/>
      <c r="AV308" s="253"/>
      <c r="AY308" s="248"/>
      <c r="AZ308" s="230"/>
      <c r="BA308" s="230"/>
      <c r="BB308" s="230"/>
      <c r="BC308" s="230"/>
      <c r="BD308" s="230"/>
      <c r="BE308" s="230"/>
      <c r="BF308" s="230"/>
      <c r="BG308" s="230"/>
      <c r="BH308" s="248"/>
      <c r="BI308" s="230"/>
      <c r="BJ308" s="249"/>
    </row>
    <row r="309" spans="1:62" ht="14.25" customHeight="1" x14ac:dyDescent="0.45">
      <c r="A309" s="224"/>
      <c r="D309" s="239"/>
      <c r="E309" s="226"/>
      <c r="F309" s="227"/>
      <c r="G309" s="228"/>
      <c r="H309" s="229"/>
      <c r="K309" s="231"/>
      <c r="L309" s="229"/>
      <c r="M309" s="231"/>
      <c r="N309" s="231"/>
      <c r="O309" s="231"/>
      <c r="P309" s="251"/>
      <c r="Q309" s="251"/>
      <c r="R309" s="251"/>
      <c r="S309" s="252"/>
      <c r="T309" s="237"/>
      <c r="U309" s="238"/>
      <c r="V309" s="335"/>
      <c r="W309" s="484"/>
      <c r="X309" s="485"/>
      <c r="Y309" s="335"/>
      <c r="Z309" s="239"/>
      <c r="AA309" s="238"/>
      <c r="AB309" s="240"/>
      <c r="AC309" s="239"/>
      <c r="AD309" s="238"/>
      <c r="AE309" s="343"/>
      <c r="AF309" s="335"/>
      <c r="AG309" s="485"/>
      <c r="AH309" s="241"/>
      <c r="AI309" s="242"/>
      <c r="AJ309" s="238"/>
      <c r="AK309" s="240"/>
      <c r="AL309" s="240"/>
      <c r="AM309" s="240"/>
      <c r="AN309" s="240"/>
      <c r="AQ309" s="253"/>
      <c r="AR309" s="224"/>
      <c r="AV309" s="253"/>
      <c r="AY309" s="248"/>
      <c r="AZ309" s="230"/>
      <c r="BA309" s="230"/>
      <c r="BB309" s="230"/>
      <c r="BC309" s="230"/>
      <c r="BD309" s="230"/>
      <c r="BE309" s="230"/>
      <c r="BF309" s="230"/>
      <c r="BG309" s="230"/>
      <c r="BH309" s="248"/>
      <c r="BI309" s="230"/>
      <c r="BJ309" s="249"/>
    </row>
    <row r="310" spans="1:62" ht="14.25" customHeight="1" x14ac:dyDescent="0.45">
      <c r="A310" s="224"/>
      <c r="D310" s="239"/>
      <c r="E310" s="226"/>
      <c r="F310" s="227"/>
      <c r="G310" s="228"/>
      <c r="H310" s="229"/>
      <c r="K310" s="231"/>
      <c r="L310" s="229"/>
      <c r="M310" s="231"/>
      <c r="N310" s="231"/>
      <c r="O310" s="231"/>
      <c r="P310" s="251"/>
      <c r="Q310" s="251"/>
      <c r="R310" s="251"/>
      <c r="S310" s="252"/>
      <c r="T310" s="237"/>
      <c r="U310" s="238"/>
      <c r="V310" s="335"/>
      <c r="W310" s="484"/>
      <c r="X310" s="485"/>
      <c r="Y310" s="335"/>
      <c r="Z310" s="239"/>
      <c r="AA310" s="238"/>
      <c r="AB310" s="240"/>
      <c r="AC310" s="239"/>
      <c r="AD310" s="238"/>
      <c r="AE310" s="343"/>
      <c r="AF310" s="335"/>
      <c r="AG310" s="485"/>
      <c r="AH310" s="241"/>
      <c r="AI310" s="242"/>
      <c r="AJ310" s="238"/>
      <c r="AK310" s="240"/>
      <c r="AL310" s="240"/>
      <c r="AM310" s="240"/>
      <c r="AN310" s="240"/>
      <c r="AQ310" s="253"/>
      <c r="AR310" s="224"/>
      <c r="AV310" s="253"/>
      <c r="AY310" s="248"/>
      <c r="AZ310" s="230"/>
      <c r="BA310" s="230"/>
      <c r="BB310" s="230"/>
      <c r="BC310" s="230"/>
      <c r="BD310" s="230"/>
      <c r="BE310" s="230"/>
      <c r="BF310" s="230"/>
      <c r="BG310" s="230"/>
      <c r="BH310" s="248"/>
      <c r="BI310" s="230"/>
      <c r="BJ310" s="249"/>
    </row>
    <row r="311" spans="1:62" ht="14.25" customHeight="1" x14ac:dyDescent="0.45">
      <c r="A311" s="224"/>
      <c r="D311" s="239"/>
      <c r="E311" s="226"/>
      <c r="F311" s="227"/>
      <c r="G311" s="228"/>
      <c r="H311" s="229"/>
      <c r="K311" s="231"/>
      <c r="L311" s="229"/>
      <c r="M311" s="231"/>
      <c r="N311" s="231"/>
      <c r="O311" s="231"/>
      <c r="P311" s="251"/>
      <c r="Q311" s="251"/>
      <c r="R311" s="251"/>
      <c r="S311" s="252"/>
      <c r="T311" s="237"/>
      <c r="U311" s="238"/>
      <c r="V311" s="335"/>
      <c r="W311" s="484"/>
      <c r="X311" s="485"/>
      <c r="Y311" s="335"/>
      <c r="Z311" s="239"/>
      <c r="AA311" s="238"/>
      <c r="AB311" s="240"/>
      <c r="AC311" s="239"/>
      <c r="AD311" s="238"/>
      <c r="AE311" s="343"/>
      <c r="AF311" s="335"/>
      <c r="AG311" s="485"/>
      <c r="AH311" s="241"/>
      <c r="AI311" s="242"/>
      <c r="AJ311" s="238"/>
      <c r="AK311" s="240"/>
      <c r="AL311" s="240"/>
      <c r="AM311" s="240"/>
      <c r="AN311" s="240"/>
      <c r="AQ311" s="253"/>
      <c r="AR311" s="224"/>
      <c r="AV311" s="253"/>
      <c r="AY311" s="248"/>
      <c r="AZ311" s="230"/>
      <c r="BA311" s="230"/>
      <c r="BB311" s="230"/>
      <c r="BC311" s="230"/>
      <c r="BD311" s="230"/>
      <c r="BE311" s="230"/>
      <c r="BF311" s="230"/>
      <c r="BG311" s="230"/>
      <c r="BH311" s="248"/>
      <c r="BI311" s="230"/>
      <c r="BJ311" s="249"/>
    </row>
    <row r="312" spans="1:62" ht="14.25" customHeight="1" x14ac:dyDescent="0.45">
      <c r="A312" s="224"/>
      <c r="D312" s="239"/>
      <c r="E312" s="226"/>
      <c r="F312" s="227"/>
      <c r="G312" s="228"/>
      <c r="H312" s="229"/>
      <c r="K312" s="231"/>
      <c r="L312" s="229"/>
      <c r="M312" s="231"/>
      <c r="N312" s="231"/>
      <c r="O312" s="231"/>
      <c r="P312" s="251"/>
      <c r="Q312" s="251"/>
      <c r="R312" s="251"/>
      <c r="S312" s="252"/>
      <c r="T312" s="237"/>
      <c r="U312" s="238"/>
      <c r="V312" s="335"/>
      <c r="W312" s="484"/>
      <c r="X312" s="485"/>
      <c r="Y312" s="335"/>
      <c r="Z312" s="239"/>
      <c r="AA312" s="238"/>
      <c r="AB312" s="240"/>
      <c r="AC312" s="239"/>
      <c r="AD312" s="238"/>
      <c r="AE312" s="343"/>
      <c r="AF312" s="335"/>
      <c r="AG312" s="485"/>
      <c r="AH312" s="241"/>
      <c r="AI312" s="242"/>
      <c r="AJ312" s="238"/>
      <c r="AK312" s="240"/>
      <c r="AL312" s="240"/>
      <c r="AM312" s="240"/>
      <c r="AN312" s="240"/>
      <c r="AQ312" s="253"/>
      <c r="AR312" s="224"/>
      <c r="AV312" s="253"/>
      <c r="AY312" s="248"/>
      <c r="AZ312" s="230"/>
      <c r="BA312" s="230"/>
      <c r="BB312" s="230"/>
      <c r="BC312" s="230"/>
      <c r="BD312" s="230"/>
      <c r="BE312" s="230"/>
      <c r="BF312" s="230"/>
      <c r="BG312" s="230"/>
      <c r="BH312" s="248"/>
      <c r="BI312" s="230"/>
      <c r="BJ312" s="249"/>
    </row>
    <row r="313" spans="1:62" ht="14.25" customHeight="1" x14ac:dyDescent="0.45">
      <c r="A313" s="224"/>
      <c r="D313" s="239"/>
      <c r="E313" s="226"/>
      <c r="F313" s="227"/>
      <c r="G313" s="228"/>
      <c r="H313" s="229"/>
      <c r="K313" s="231"/>
      <c r="L313" s="229"/>
      <c r="M313" s="231"/>
      <c r="N313" s="231"/>
      <c r="O313" s="231"/>
      <c r="P313" s="251"/>
      <c r="Q313" s="251"/>
      <c r="R313" s="251"/>
      <c r="S313" s="252"/>
      <c r="T313" s="237"/>
      <c r="U313" s="238"/>
      <c r="V313" s="335"/>
      <c r="W313" s="484"/>
      <c r="X313" s="485"/>
      <c r="Y313" s="335"/>
      <c r="Z313" s="239"/>
      <c r="AA313" s="238"/>
      <c r="AB313" s="240"/>
      <c r="AC313" s="239"/>
      <c r="AD313" s="238"/>
      <c r="AE313" s="343"/>
      <c r="AF313" s="335"/>
      <c r="AG313" s="485"/>
      <c r="AH313" s="241"/>
      <c r="AI313" s="242"/>
      <c r="AJ313" s="238"/>
      <c r="AK313" s="240"/>
      <c r="AL313" s="240"/>
      <c r="AM313" s="240"/>
      <c r="AN313" s="240"/>
      <c r="AQ313" s="253"/>
      <c r="AR313" s="224"/>
      <c r="AV313" s="253"/>
      <c r="AY313" s="248"/>
      <c r="AZ313" s="230"/>
      <c r="BA313" s="230"/>
      <c r="BB313" s="230"/>
      <c r="BC313" s="230"/>
      <c r="BD313" s="230"/>
      <c r="BE313" s="230"/>
      <c r="BF313" s="230"/>
      <c r="BG313" s="230"/>
      <c r="BH313" s="248"/>
      <c r="BI313" s="230"/>
      <c r="BJ313" s="249"/>
    </row>
    <row r="314" spans="1:62" ht="14.25" customHeight="1" x14ac:dyDescent="0.45">
      <c r="A314" s="224"/>
      <c r="D314" s="239"/>
      <c r="E314" s="226"/>
      <c r="F314" s="227"/>
      <c r="G314" s="228"/>
      <c r="H314" s="229"/>
      <c r="K314" s="231"/>
      <c r="L314" s="229"/>
      <c r="M314" s="231"/>
      <c r="N314" s="231"/>
      <c r="O314" s="231"/>
      <c r="P314" s="251"/>
      <c r="Q314" s="251"/>
      <c r="R314" s="251"/>
      <c r="S314" s="252"/>
      <c r="T314" s="237"/>
      <c r="U314" s="238"/>
      <c r="V314" s="335"/>
      <c r="W314" s="484"/>
      <c r="X314" s="485"/>
      <c r="Y314" s="335"/>
      <c r="Z314" s="239"/>
      <c r="AA314" s="238"/>
      <c r="AB314" s="240"/>
      <c r="AC314" s="239"/>
      <c r="AD314" s="238"/>
      <c r="AE314" s="343"/>
      <c r="AF314" s="335"/>
      <c r="AG314" s="485"/>
      <c r="AH314" s="241"/>
      <c r="AI314" s="242"/>
      <c r="AJ314" s="238"/>
      <c r="AK314" s="240"/>
      <c r="AL314" s="240"/>
      <c r="AM314" s="240"/>
      <c r="AN314" s="240"/>
      <c r="AQ314" s="253"/>
      <c r="AR314" s="224"/>
      <c r="AV314" s="253"/>
      <c r="AY314" s="248"/>
      <c r="AZ314" s="230"/>
      <c r="BA314" s="230"/>
      <c r="BB314" s="230"/>
      <c r="BC314" s="230"/>
      <c r="BD314" s="230"/>
      <c r="BE314" s="230"/>
      <c r="BF314" s="230"/>
      <c r="BG314" s="230"/>
      <c r="BH314" s="248"/>
      <c r="BI314" s="230"/>
      <c r="BJ314" s="249"/>
    </row>
    <row r="315" spans="1:62" ht="14.25" customHeight="1" x14ac:dyDescent="0.45">
      <c r="A315" s="224"/>
      <c r="D315" s="239"/>
      <c r="E315" s="226"/>
      <c r="F315" s="227"/>
      <c r="G315" s="228"/>
      <c r="H315" s="229"/>
      <c r="K315" s="231"/>
      <c r="L315" s="229"/>
      <c r="M315" s="231"/>
      <c r="N315" s="231"/>
      <c r="O315" s="231"/>
      <c r="P315" s="251"/>
      <c r="Q315" s="251"/>
      <c r="R315" s="251"/>
      <c r="S315" s="252"/>
      <c r="T315" s="237"/>
      <c r="U315" s="238"/>
      <c r="V315" s="335"/>
      <c r="W315" s="484"/>
      <c r="X315" s="485"/>
      <c r="Y315" s="335"/>
      <c r="Z315" s="239"/>
      <c r="AA315" s="238"/>
      <c r="AB315" s="240"/>
      <c r="AC315" s="239"/>
      <c r="AD315" s="238"/>
      <c r="AE315" s="343"/>
      <c r="AF315" s="335"/>
      <c r="AG315" s="485"/>
      <c r="AH315" s="241"/>
      <c r="AI315" s="242"/>
      <c r="AJ315" s="238"/>
      <c r="AK315" s="240"/>
      <c r="AL315" s="240"/>
      <c r="AM315" s="240"/>
      <c r="AN315" s="240"/>
      <c r="AQ315" s="253"/>
      <c r="AR315" s="224"/>
      <c r="AV315" s="253"/>
      <c r="AY315" s="248"/>
      <c r="AZ315" s="230"/>
      <c r="BA315" s="230"/>
      <c r="BB315" s="230"/>
      <c r="BC315" s="230"/>
      <c r="BD315" s="230"/>
      <c r="BE315" s="230"/>
      <c r="BF315" s="230"/>
      <c r="BG315" s="230"/>
      <c r="BH315" s="248"/>
      <c r="BI315" s="230"/>
      <c r="BJ315" s="249"/>
    </row>
    <row r="316" spans="1:62" ht="14.25" customHeight="1" x14ac:dyDescent="0.45">
      <c r="A316" s="224"/>
      <c r="D316" s="239"/>
      <c r="E316" s="226"/>
      <c r="F316" s="227"/>
      <c r="G316" s="228"/>
      <c r="H316" s="229"/>
      <c r="K316" s="231"/>
      <c r="L316" s="229"/>
      <c r="M316" s="231"/>
      <c r="N316" s="231"/>
      <c r="O316" s="231"/>
      <c r="P316" s="251"/>
      <c r="Q316" s="251"/>
      <c r="R316" s="251"/>
      <c r="S316" s="252"/>
      <c r="T316" s="237"/>
      <c r="U316" s="238"/>
      <c r="V316" s="335"/>
      <c r="W316" s="484"/>
      <c r="X316" s="485"/>
      <c r="Y316" s="335"/>
      <c r="Z316" s="239"/>
      <c r="AA316" s="238"/>
      <c r="AB316" s="240"/>
      <c r="AC316" s="239"/>
      <c r="AD316" s="238"/>
      <c r="AE316" s="343"/>
      <c r="AF316" s="335"/>
      <c r="AG316" s="485"/>
      <c r="AH316" s="241"/>
      <c r="AI316" s="242"/>
      <c r="AJ316" s="238"/>
      <c r="AK316" s="240"/>
      <c r="AL316" s="240"/>
      <c r="AM316" s="240"/>
      <c r="AN316" s="240"/>
      <c r="AQ316" s="253"/>
      <c r="AR316" s="224"/>
      <c r="AV316" s="253"/>
      <c r="AY316" s="248"/>
      <c r="AZ316" s="230"/>
      <c r="BA316" s="230"/>
      <c r="BB316" s="230"/>
      <c r="BC316" s="230"/>
      <c r="BD316" s="230"/>
      <c r="BE316" s="230"/>
      <c r="BF316" s="230"/>
      <c r="BG316" s="230"/>
      <c r="BH316" s="248"/>
      <c r="BI316" s="230"/>
      <c r="BJ316" s="249"/>
    </row>
    <row r="317" spans="1:62" ht="14.25" customHeight="1" x14ac:dyDescent="0.45">
      <c r="A317" s="224"/>
      <c r="D317" s="239"/>
      <c r="E317" s="226"/>
      <c r="F317" s="227"/>
      <c r="G317" s="228"/>
      <c r="H317" s="229"/>
      <c r="K317" s="231"/>
      <c r="L317" s="229"/>
      <c r="M317" s="231"/>
      <c r="N317" s="231"/>
      <c r="O317" s="231"/>
      <c r="P317" s="251"/>
      <c r="Q317" s="251"/>
      <c r="R317" s="251"/>
      <c r="S317" s="252"/>
      <c r="T317" s="237"/>
      <c r="U317" s="238"/>
      <c r="V317" s="335"/>
      <c r="W317" s="484"/>
      <c r="X317" s="485"/>
      <c r="Y317" s="335"/>
      <c r="Z317" s="239"/>
      <c r="AA317" s="238"/>
      <c r="AB317" s="240"/>
      <c r="AC317" s="239"/>
      <c r="AD317" s="238"/>
      <c r="AE317" s="343"/>
      <c r="AF317" s="335"/>
      <c r="AG317" s="485"/>
      <c r="AH317" s="241"/>
      <c r="AI317" s="242"/>
      <c r="AJ317" s="238"/>
      <c r="AK317" s="240"/>
      <c r="AL317" s="240"/>
      <c r="AM317" s="240"/>
      <c r="AN317" s="240"/>
      <c r="AQ317" s="253"/>
      <c r="AR317" s="224"/>
      <c r="AV317" s="253"/>
      <c r="AY317" s="248"/>
      <c r="AZ317" s="230"/>
      <c r="BA317" s="230"/>
      <c r="BB317" s="230"/>
      <c r="BC317" s="230"/>
      <c r="BD317" s="230"/>
      <c r="BE317" s="230"/>
      <c r="BF317" s="230"/>
      <c r="BG317" s="230"/>
      <c r="BH317" s="248"/>
      <c r="BI317" s="230"/>
      <c r="BJ317" s="249"/>
    </row>
    <row r="318" spans="1:62" ht="14.25" customHeight="1" x14ac:dyDescent="0.45">
      <c r="A318" s="224"/>
      <c r="D318" s="239"/>
      <c r="E318" s="226"/>
      <c r="F318" s="227"/>
      <c r="G318" s="228"/>
      <c r="H318" s="229"/>
      <c r="K318" s="231"/>
      <c r="L318" s="229"/>
      <c r="M318" s="231"/>
      <c r="N318" s="231"/>
      <c r="O318" s="231"/>
      <c r="P318" s="251"/>
      <c r="Q318" s="251"/>
      <c r="R318" s="251"/>
      <c r="S318" s="252"/>
      <c r="T318" s="237"/>
      <c r="U318" s="238"/>
      <c r="V318" s="335"/>
      <c r="W318" s="484"/>
      <c r="X318" s="485"/>
      <c r="Y318" s="335"/>
      <c r="Z318" s="239"/>
      <c r="AA318" s="238"/>
      <c r="AB318" s="240"/>
      <c r="AC318" s="239"/>
      <c r="AD318" s="238"/>
      <c r="AE318" s="343"/>
      <c r="AF318" s="335"/>
      <c r="AG318" s="485"/>
      <c r="AH318" s="241"/>
      <c r="AI318" s="242"/>
      <c r="AJ318" s="238"/>
      <c r="AK318" s="240"/>
      <c r="AL318" s="240"/>
      <c r="AM318" s="240"/>
      <c r="AN318" s="240"/>
      <c r="AQ318" s="253"/>
      <c r="AR318" s="224"/>
      <c r="AV318" s="253"/>
      <c r="AY318" s="248"/>
      <c r="AZ318" s="230"/>
      <c r="BA318" s="230"/>
      <c r="BB318" s="230"/>
      <c r="BC318" s="230"/>
      <c r="BD318" s="230"/>
      <c r="BE318" s="230"/>
      <c r="BF318" s="230"/>
      <c r="BG318" s="230"/>
      <c r="BH318" s="248"/>
      <c r="BI318" s="230"/>
      <c r="BJ318" s="249"/>
    </row>
    <row r="319" spans="1:62" ht="14.25" customHeight="1" x14ac:dyDescent="0.45">
      <c r="A319" s="224"/>
      <c r="D319" s="239"/>
      <c r="E319" s="226"/>
      <c r="F319" s="227"/>
      <c r="G319" s="228"/>
      <c r="H319" s="229"/>
      <c r="K319" s="231"/>
      <c r="L319" s="229"/>
      <c r="M319" s="231"/>
      <c r="N319" s="231"/>
      <c r="O319" s="231"/>
      <c r="P319" s="251"/>
      <c r="Q319" s="251"/>
      <c r="R319" s="251"/>
      <c r="S319" s="252"/>
      <c r="T319" s="237"/>
      <c r="U319" s="238"/>
      <c r="V319" s="335"/>
      <c r="W319" s="484"/>
      <c r="X319" s="485"/>
      <c r="Y319" s="335"/>
      <c r="Z319" s="239"/>
      <c r="AA319" s="238"/>
      <c r="AB319" s="240"/>
      <c r="AC319" s="239"/>
      <c r="AD319" s="238"/>
      <c r="AE319" s="343"/>
      <c r="AF319" s="335"/>
      <c r="AG319" s="485"/>
      <c r="AH319" s="241"/>
      <c r="AI319" s="242"/>
      <c r="AJ319" s="238"/>
      <c r="AK319" s="240"/>
      <c r="AL319" s="240"/>
      <c r="AM319" s="240"/>
      <c r="AN319" s="240"/>
      <c r="AQ319" s="253"/>
      <c r="AR319" s="224"/>
      <c r="AV319" s="253"/>
      <c r="AY319" s="248"/>
      <c r="AZ319" s="230"/>
      <c r="BA319" s="230"/>
      <c r="BB319" s="230"/>
      <c r="BC319" s="230"/>
      <c r="BD319" s="230"/>
      <c r="BE319" s="230"/>
      <c r="BF319" s="230"/>
      <c r="BG319" s="230"/>
      <c r="BH319" s="248"/>
      <c r="BI319" s="230"/>
      <c r="BJ319" s="249"/>
    </row>
    <row r="320" spans="1:62" ht="14.25" customHeight="1" x14ac:dyDescent="0.45">
      <c r="A320" s="224"/>
      <c r="D320" s="239"/>
      <c r="E320" s="226"/>
      <c r="F320" s="227"/>
      <c r="G320" s="228"/>
      <c r="H320" s="229"/>
      <c r="K320" s="231"/>
      <c r="L320" s="229"/>
      <c r="M320" s="231"/>
      <c r="N320" s="231"/>
      <c r="O320" s="231"/>
      <c r="P320" s="251"/>
      <c r="Q320" s="251"/>
      <c r="R320" s="251"/>
      <c r="S320" s="252"/>
      <c r="T320" s="237"/>
      <c r="U320" s="238"/>
      <c r="V320" s="335"/>
      <c r="W320" s="484"/>
      <c r="X320" s="485"/>
      <c r="Y320" s="335"/>
      <c r="Z320" s="239"/>
      <c r="AA320" s="238"/>
      <c r="AB320" s="240"/>
      <c r="AC320" s="239"/>
      <c r="AD320" s="238"/>
      <c r="AE320" s="343"/>
      <c r="AF320" s="335"/>
      <c r="AG320" s="485"/>
      <c r="AH320" s="241"/>
      <c r="AI320" s="242"/>
      <c r="AJ320" s="238"/>
      <c r="AK320" s="240"/>
      <c r="AL320" s="240"/>
      <c r="AM320" s="240"/>
      <c r="AN320" s="240"/>
      <c r="AQ320" s="253"/>
      <c r="AR320" s="224"/>
      <c r="AV320" s="253"/>
      <c r="AY320" s="248"/>
      <c r="AZ320" s="230"/>
      <c r="BA320" s="230"/>
      <c r="BB320" s="230"/>
      <c r="BC320" s="230"/>
      <c r="BD320" s="230"/>
      <c r="BE320" s="230"/>
      <c r="BF320" s="230"/>
      <c r="BG320" s="230"/>
      <c r="BH320" s="248"/>
      <c r="BI320" s="230"/>
      <c r="BJ320" s="249"/>
    </row>
    <row r="321" spans="1:62" ht="14.25" customHeight="1" x14ac:dyDescent="0.45">
      <c r="A321" s="224"/>
      <c r="D321" s="239"/>
      <c r="E321" s="226"/>
      <c r="F321" s="227"/>
      <c r="G321" s="228"/>
      <c r="H321" s="229"/>
      <c r="K321" s="231"/>
      <c r="L321" s="229"/>
      <c r="M321" s="231"/>
      <c r="N321" s="231"/>
      <c r="O321" s="231"/>
      <c r="P321" s="251"/>
      <c r="Q321" s="251"/>
      <c r="R321" s="251"/>
      <c r="S321" s="252"/>
      <c r="T321" s="237"/>
      <c r="U321" s="238"/>
      <c r="V321" s="335"/>
      <c r="W321" s="484"/>
      <c r="X321" s="485"/>
      <c r="Y321" s="335"/>
      <c r="Z321" s="239"/>
      <c r="AA321" s="238"/>
      <c r="AB321" s="240"/>
      <c r="AC321" s="239"/>
      <c r="AD321" s="238"/>
      <c r="AE321" s="343"/>
      <c r="AF321" s="335"/>
      <c r="AG321" s="485"/>
      <c r="AH321" s="241"/>
      <c r="AI321" s="242"/>
      <c r="AJ321" s="238"/>
      <c r="AK321" s="240"/>
      <c r="AL321" s="240"/>
      <c r="AM321" s="240"/>
      <c r="AN321" s="240"/>
      <c r="AQ321" s="253"/>
      <c r="AR321" s="224"/>
      <c r="AV321" s="253"/>
      <c r="AY321" s="248"/>
      <c r="AZ321" s="230"/>
      <c r="BA321" s="230"/>
      <c r="BB321" s="230"/>
      <c r="BC321" s="230"/>
      <c r="BD321" s="230"/>
      <c r="BE321" s="230"/>
      <c r="BF321" s="230"/>
      <c r="BG321" s="230"/>
      <c r="BH321" s="248"/>
      <c r="BI321" s="230"/>
      <c r="BJ321" s="249"/>
    </row>
    <row r="322" spans="1:62" ht="14.25" customHeight="1" x14ac:dyDescent="0.45">
      <c r="A322" s="224"/>
      <c r="D322" s="239"/>
      <c r="E322" s="226"/>
      <c r="F322" s="227"/>
      <c r="G322" s="228"/>
      <c r="H322" s="229"/>
      <c r="K322" s="231"/>
      <c r="L322" s="229"/>
      <c r="M322" s="231"/>
      <c r="N322" s="231"/>
      <c r="O322" s="231"/>
      <c r="P322" s="251"/>
      <c r="Q322" s="251"/>
      <c r="R322" s="251"/>
      <c r="S322" s="252"/>
      <c r="T322" s="237"/>
      <c r="U322" s="238"/>
      <c r="V322" s="335"/>
      <c r="W322" s="484"/>
      <c r="X322" s="485"/>
      <c r="Y322" s="335"/>
      <c r="Z322" s="239"/>
      <c r="AA322" s="238"/>
      <c r="AB322" s="240"/>
      <c r="AC322" s="239"/>
      <c r="AD322" s="238"/>
      <c r="AE322" s="343"/>
      <c r="AF322" s="335"/>
      <c r="AG322" s="485"/>
      <c r="AH322" s="241"/>
      <c r="AI322" s="242"/>
      <c r="AJ322" s="238"/>
      <c r="AK322" s="240"/>
      <c r="AL322" s="240"/>
      <c r="AM322" s="240"/>
      <c r="AN322" s="240"/>
      <c r="AQ322" s="253"/>
      <c r="AR322" s="224"/>
      <c r="AV322" s="253"/>
      <c r="AY322" s="248"/>
      <c r="AZ322" s="230"/>
      <c r="BA322" s="230"/>
      <c r="BB322" s="230"/>
      <c r="BC322" s="230"/>
      <c r="BD322" s="230"/>
      <c r="BE322" s="230"/>
      <c r="BF322" s="230"/>
      <c r="BG322" s="230"/>
      <c r="BH322" s="248"/>
      <c r="BI322" s="230"/>
      <c r="BJ322" s="249"/>
    </row>
    <row r="323" spans="1:62" ht="14.25" customHeight="1" x14ac:dyDescent="0.45">
      <c r="A323" s="224"/>
      <c r="D323" s="239"/>
      <c r="E323" s="226"/>
      <c r="F323" s="227"/>
      <c r="G323" s="228"/>
      <c r="H323" s="229"/>
      <c r="K323" s="231"/>
      <c r="L323" s="229"/>
      <c r="M323" s="231"/>
      <c r="N323" s="231"/>
      <c r="O323" s="231"/>
      <c r="P323" s="251"/>
      <c r="Q323" s="251"/>
      <c r="R323" s="251"/>
      <c r="S323" s="252"/>
      <c r="T323" s="237"/>
      <c r="U323" s="238"/>
      <c r="V323" s="335"/>
      <c r="W323" s="484"/>
      <c r="X323" s="485"/>
      <c r="Y323" s="335"/>
      <c r="Z323" s="239"/>
      <c r="AA323" s="238"/>
      <c r="AB323" s="240"/>
      <c r="AC323" s="239"/>
      <c r="AD323" s="238"/>
      <c r="AE323" s="343"/>
      <c r="AF323" s="335"/>
      <c r="AG323" s="485"/>
      <c r="AH323" s="241"/>
      <c r="AI323" s="242"/>
      <c r="AJ323" s="238"/>
      <c r="AK323" s="240"/>
      <c r="AL323" s="240"/>
      <c r="AM323" s="240"/>
      <c r="AN323" s="240"/>
      <c r="AQ323" s="253"/>
      <c r="AR323" s="224"/>
      <c r="AV323" s="253"/>
      <c r="AY323" s="248"/>
      <c r="AZ323" s="230"/>
      <c r="BA323" s="230"/>
      <c r="BB323" s="230"/>
      <c r="BC323" s="230"/>
      <c r="BD323" s="230"/>
      <c r="BE323" s="230"/>
      <c r="BF323" s="230"/>
      <c r="BG323" s="230"/>
      <c r="BH323" s="248"/>
      <c r="BI323" s="230"/>
      <c r="BJ323" s="249"/>
    </row>
    <row r="324" spans="1:62" ht="14.25" customHeight="1" x14ac:dyDescent="0.45">
      <c r="A324" s="224"/>
      <c r="D324" s="239"/>
      <c r="E324" s="226"/>
      <c r="F324" s="227"/>
      <c r="G324" s="228"/>
      <c r="H324" s="229"/>
      <c r="K324" s="231"/>
      <c r="L324" s="229"/>
      <c r="M324" s="231"/>
      <c r="N324" s="231"/>
      <c r="O324" s="231"/>
      <c r="P324" s="251"/>
      <c r="Q324" s="251"/>
      <c r="R324" s="251"/>
      <c r="S324" s="252"/>
      <c r="T324" s="237"/>
      <c r="U324" s="238"/>
      <c r="V324" s="335"/>
      <c r="W324" s="484"/>
      <c r="X324" s="485"/>
      <c r="Y324" s="335"/>
      <c r="Z324" s="239"/>
      <c r="AA324" s="238"/>
      <c r="AB324" s="240"/>
      <c r="AC324" s="239"/>
      <c r="AD324" s="238"/>
      <c r="AE324" s="343"/>
      <c r="AF324" s="335"/>
      <c r="AG324" s="485"/>
      <c r="AH324" s="241"/>
      <c r="AI324" s="242"/>
      <c r="AJ324" s="238"/>
      <c r="AK324" s="240"/>
      <c r="AL324" s="240"/>
      <c r="AM324" s="240"/>
      <c r="AN324" s="240"/>
      <c r="AQ324" s="253"/>
      <c r="AR324" s="224"/>
      <c r="AV324" s="253"/>
      <c r="AY324" s="248"/>
      <c r="AZ324" s="230"/>
      <c r="BA324" s="230"/>
      <c r="BB324" s="230"/>
      <c r="BC324" s="230"/>
      <c r="BD324" s="230"/>
      <c r="BE324" s="230"/>
      <c r="BF324" s="230"/>
      <c r="BG324" s="230"/>
      <c r="BH324" s="248"/>
      <c r="BI324" s="230"/>
      <c r="BJ324" s="249"/>
    </row>
    <row r="325" spans="1:62" ht="14.25" customHeight="1" x14ac:dyDescent="0.45">
      <c r="A325" s="224"/>
      <c r="D325" s="239"/>
      <c r="E325" s="226"/>
      <c r="F325" s="227"/>
      <c r="G325" s="228"/>
      <c r="H325" s="229"/>
      <c r="K325" s="231"/>
      <c r="L325" s="229"/>
      <c r="M325" s="231"/>
      <c r="N325" s="231"/>
      <c r="O325" s="231"/>
      <c r="P325" s="251"/>
      <c r="Q325" s="251"/>
      <c r="R325" s="251"/>
      <c r="S325" s="252"/>
      <c r="T325" s="237"/>
      <c r="U325" s="238"/>
      <c r="V325" s="335"/>
      <c r="W325" s="484"/>
      <c r="X325" s="485"/>
      <c r="Y325" s="335"/>
      <c r="Z325" s="239"/>
      <c r="AA325" s="238"/>
      <c r="AB325" s="240"/>
      <c r="AC325" s="239"/>
      <c r="AD325" s="238"/>
      <c r="AE325" s="343"/>
      <c r="AF325" s="335"/>
      <c r="AG325" s="485"/>
      <c r="AH325" s="241"/>
      <c r="AI325" s="242"/>
      <c r="AJ325" s="238"/>
      <c r="AK325" s="240"/>
      <c r="AL325" s="240"/>
      <c r="AM325" s="240"/>
      <c r="AN325" s="240"/>
      <c r="AQ325" s="253"/>
      <c r="AR325" s="224"/>
      <c r="AV325" s="253"/>
      <c r="AY325" s="248"/>
      <c r="AZ325" s="230"/>
      <c r="BA325" s="230"/>
      <c r="BB325" s="230"/>
      <c r="BC325" s="230"/>
      <c r="BD325" s="230"/>
      <c r="BE325" s="230"/>
      <c r="BF325" s="230"/>
      <c r="BG325" s="230"/>
      <c r="BH325" s="248"/>
      <c r="BI325" s="230"/>
      <c r="BJ325" s="249"/>
    </row>
    <row r="326" spans="1:62" ht="14.25" customHeight="1" x14ac:dyDescent="0.45">
      <c r="A326" s="224"/>
      <c r="D326" s="239"/>
      <c r="E326" s="226"/>
      <c r="F326" s="227"/>
      <c r="G326" s="228"/>
      <c r="H326" s="229"/>
      <c r="K326" s="231"/>
      <c r="L326" s="229"/>
      <c r="M326" s="231"/>
      <c r="N326" s="231"/>
      <c r="O326" s="231"/>
      <c r="P326" s="251"/>
      <c r="Q326" s="251"/>
      <c r="R326" s="251"/>
      <c r="S326" s="252"/>
      <c r="T326" s="237"/>
      <c r="U326" s="238"/>
      <c r="V326" s="335"/>
      <c r="W326" s="484"/>
      <c r="X326" s="485"/>
      <c r="Y326" s="335"/>
      <c r="Z326" s="239"/>
      <c r="AA326" s="238"/>
      <c r="AB326" s="240"/>
      <c r="AC326" s="239"/>
      <c r="AD326" s="238"/>
      <c r="AE326" s="343"/>
      <c r="AF326" s="335"/>
      <c r="AG326" s="485"/>
      <c r="AH326" s="241"/>
      <c r="AI326" s="242"/>
      <c r="AJ326" s="238"/>
      <c r="AK326" s="240"/>
      <c r="AL326" s="240"/>
      <c r="AM326" s="240"/>
      <c r="AN326" s="240"/>
      <c r="AQ326" s="253"/>
      <c r="AR326" s="224"/>
      <c r="AV326" s="253"/>
      <c r="AY326" s="248"/>
      <c r="AZ326" s="230"/>
      <c r="BA326" s="230"/>
      <c r="BB326" s="230"/>
      <c r="BC326" s="230"/>
      <c r="BD326" s="230"/>
      <c r="BE326" s="230"/>
      <c r="BF326" s="230"/>
      <c r="BG326" s="230"/>
      <c r="BH326" s="248"/>
      <c r="BI326" s="230"/>
      <c r="BJ326" s="249"/>
    </row>
    <row r="327" spans="1:62" ht="14.25" customHeight="1" x14ac:dyDescent="0.45">
      <c r="A327" s="224"/>
      <c r="D327" s="239"/>
      <c r="E327" s="226"/>
      <c r="F327" s="227"/>
      <c r="G327" s="228"/>
      <c r="H327" s="229"/>
      <c r="K327" s="231"/>
      <c r="L327" s="229"/>
      <c r="M327" s="231"/>
      <c r="N327" s="231"/>
      <c r="O327" s="231"/>
      <c r="P327" s="251"/>
      <c r="Q327" s="251"/>
      <c r="R327" s="251"/>
      <c r="S327" s="252"/>
      <c r="T327" s="237"/>
      <c r="U327" s="238"/>
      <c r="V327" s="335"/>
      <c r="W327" s="484"/>
      <c r="X327" s="485"/>
      <c r="Y327" s="335"/>
      <c r="Z327" s="239"/>
      <c r="AA327" s="238"/>
      <c r="AB327" s="240"/>
      <c r="AC327" s="239"/>
      <c r="AD327" s="238"/>
      <c r="AE327" s="343"/>
      <c r="AF327" s="335"/>
      <c r="AG327" s="485"/>
      <c r="AH327" s="241"/>
      <c r="AI327" s="242"/>
      <c r="AJ327" s="238"/>
      <c r="AK327" s="240"/>
      <c r="AL327" s="240"/>
      <c r="AM327" s="240"/>
      <c r="AN327" s="240"/>
      <c r="AQ327" s="253"/>
      <c r="AR327" s="224"/>
      <c r="AV327" s="253"/>
      <c r="AY327" s="248"/>
      <c r="AZ327" s="230"/>
      <c r="BA327" s="230"/>
      <c r="BB327" s="230"/>
      <c r="BC327" s="230"/>
      <c r="BD327" s="230"/>
      <c r="BE327" s="230"/>
      <c r="BF327" s="230"/>
      <c r="BG327" s="230"/>
      <c r="BH327" s="248"/>
      <c r="BI327" s="230"/>
      <c r="BJ327" s="249"/>
    </row>
    <row r="328" spans="1:62" ht="14.25" customHeight="1" x14ac:dyDescent="0.45">
      <c r="A328" s="224"/>
      <c r="D328" s="239"/>
      <c r="E328" s="226"/>
      <c r="F328" s="227"/>
      <c r="G328" s="228"/>
      <c r="H328" s="229"/>
      <c r="K328" s="231"/>
      <c r="L328" s="229"/>
      <c r="M328" s="231"/>
      <c r="N328" s="231"/>
      <c r="O328" s="231"/>
      <c r="P328" s="251"/>
      <c r="Q328" s="251"/>
      <c r="R328" s="251"/>
      <c r="S328" s="252"/>
      <c r="T328" s="237"/>
      <c r="U328" s="238"/>
      <c r="V328" s="335"/>
      <c r="W328" s="484"/>
      <c r="X328" s="485"/>
      <c r="Y328" s="335"/>
      <c r="Z328" s="239"/>
      <c r="AA328" s="238"/>
      <c r="AB328" s="240"/>
      <c r="AC328" s="239"/>
      <c r="AD328" s="238"/>
      <c r="AE328" s="343"/>
      <c r="AF328" s="335"/>
      <c r="AG328" s="485"/>
      <c r="AH328" s="241"/>
      <c r="AI328" s="242"/>
      <c r="AJ328" s="238"/>
      <c r="AK328" s="240"/>
      <c r="AL328" s="240"/>
      <c r="AM328" s="240"/>
      <c r="AN328" s="240"/>
      <c r="AQ328" s="253"/>
      <c r="AR328" s="224"/>
      <c r="AV328" s="253"/>
      <c r="AY328" s="248"/>
      <c r="AZ328" s="230"/>
      <c r="BA328" s="230"/>
      <c r="BB328" s="230"/>
      <c r="BC328" s="230"/>
      <c r="BD328" s="230"/>
      <c r="BE328" s="230"/>
      <c r="BF328" s="230"/>
      <c r="BG328" s="230"/>
      <c r="BH328" s="248"/>
      <c r="BI328" s="230"/>
      <c r="BJ328" s="249"/>
    </row>
    <row r="329" spans="1:62" ht="14.25" customHeight="1" x14ac:dyDescent="0.45">
      <c r="A329" s="224"/>
      <c r="D329" s="239"/>
      <c r="E329" s="226"/>
      <c r="F329" s="227"/>
      <c r="G329" s="228"/>
      <c r="H329" s="229"/>
      <c r="K329" s="231"/>
      <c r="L329" s="229"/>
      <c r="M329" s="231"/>
      <c r="N329" s="231"/>
      <c r="O329" s="231"/>
      <c r="P329" s="251"/>
      <c r="Q329" s="251"/>
      <c r="R329" s="251"/>
      <c r="S329" s="252"/>
      <c r="T329" s="237"/>
      <c r="U329" s="238"/>
      <c r="V329" s="335"/>
      <c r="W329" s="484"/>
      <c r="X329" s="485"/>
      <c r="Y329" s="335"/>
      <c r="Z329" s="239"/>
      <c r="AA329" s="238"/>
      <c r="AB329" s="240"/>
      <c r="AC329" s="239"/>
      <c r="AD329" s="238"/>
      <c r="AE329" s="343"/>
      <c r="AF329" s="335"/>
      <c r="AG329" s="485"/>
      <c r="AH329" s="241"/>
      <c r="AI329" s="242"/>
      <c r="AJ329" s="238"/>
      <c r="AK329" s="240"/>
      <c r="AL329" s="240"/>
      <c r="AM329" s="240"/>
      <c r="AN329" s="240"/>
      <c r="AQ329" s="253"/>
      <c r="AR329" s="224"/>
      <c r="AV329" s="253"/>
      <c r="AY329" s="248"/>
      <c r="AZ329" s="230"/>
      <c r="BA329" s="230"/>
      <c r="BB329" s="230"/>
      <c r="BC329" s="230"/>
      <c r="BD329" s="230"/>
      <c r="BE329" s="230"/>
      <c r="BF329" s="230"/>
      <c r="BG329" s="230"/>
      <c r="BH329" s="248"/>
      <c r="BI329" s="230"/>
      <c r="BJ329" s="249"/>
    </row>
    <row r="330" spans="1:62" ht="14.25" customHeight="1" x14ac:dyDescent="0.45">
      <c r="A330" s="224"/>
      <c r="D330" s="239"/>
      <c r="E330" s="226"/>
      <c r="F330" s="227"/>
      <c r="G330" s="228"/>
      <c r="H330" s="229"/>
      <c r="K330" s="231"/>
      <c r="L330" s="229"/>
      <c r="M330" s="231"/>
      <c r="N330" s="231"/>
      <c r="O330" s="231"/>
      <c r="P330" s="251"/>
      <c r="Q330" s="251"/>
      <c r="R330" s="251"/>
      <c r="S330" s="252"/>
      <c r="T330" s="237"/>
      <c r="U330" s="238"/>
      <c r="V330" s="335"/>
      <c r="W330" s="484"/>
      <c r="X330" s="485"/>
      <c r="Y330" s="335"/>
      <c r="Z330" s="239"/>
      <c r="AA330" s="238"/>
      <c r="AB330" s="240"/>
      <c r="AC330" s="239"/>
      <c r="AD330" s="238"/>
      <c r="AE330" s="343"/>
      <c r="AF330" s="335"/>
      <c r="AG330" s="485"/>
      <c r="AH330" s="241"/>
      <c r="AI330" s="242"/>
      <c r="AJ330" s="238"/>
      <c r="AK330" s="240"/>
      <c r="AL330" s="240"/>
      <c r="AM330" s="240"/>
      <c r="AN330" s="240"/>
      <c r="AQ330" s="253"/>
      <c r="AR330" s="224"/>
      <c r="AV330" s="253"/>
      <c r="AY330" s="248"/>
      <c r="AZ330" s="230"/>
      <c r="BA330" s="230"/>
      <c r="BB330" s="230"/>
      <c r="BC330" s="230"/>
      <c r="BD330" s="230"/>
      <c r="BE330" s="230"/>
      <c r="BF330" s="230"/>
      <c r="BG330" s="230"/>
      <c r="BH330" s="248"/>
      <c r="BI330" s="230"/>
      <c r="BJ330" s="249"/>
    </row>
    <row r="331" spans="1:62" ht="14.25" customHeight="1" x14ac:dyDescent="0.45">
      <c r="A331" s="224"/>
      <c r="D331" s="239"/>
      <c r="E331" s="226"/>
      <c r="F331" s="227"/>
      <c r="G331" s="228"/>
      <c r="H331" s="229"/>
      <c r="K331" s="231"/>
      <c r="L331" s="229"/>
      <c r="M331" s="231"/>
      <c r="N331" s="231"/>
      <c r="O331" s="231"/>
      <c r="P331" s="251"/>
      <c r="Q331" s="251"/>
      <c r="R331" s="251"/>
      <c r="S331" s="252"/>
      <c r="T331" s="237"/>
      <c r="U331" s="238"/>
      <c r="V331" s="335"/>
      <c r="W331" s="484"/>
      <c r="X331" s="485"/>
      <c r="Y331" s="335"/>
      <c r="Z331" s="239"/>
      <c r="AA331" s="238"/>
      <c r="AB331" s="240"/>
      <c r="AC331" s="239"/>
      <c r="AD331" s="238"/>
      <c r="AE331" s="343"/>
      <c r="AF331" s="335"/>
      <c r="AG331" s="485"/>
      <c r="AH331" s="241"/>
      <c r="AI331" s="242"/>
      <c r="AJ331" s="238"/>
      <c r="AK331" s="240"/>
      <c r="AL331" s="240"/>
      <c r="AM331" s="240"/>
      <c r="AN331" s="240"/>
      <c r="AQ331" s="253"/>
      <c r="AR331" s="224"/>
      <c r="AV331" s="253"/>
      <c r="AY331" s="248"/>
      <c r="AZ331" s="230"/>
      <c r="BA331" s="230"/>
      <c r="BB331" s="230"/>
      <c r="BC331" s="230"/>
      <c r="BD331" s="230"/>
      <c r="BE331" s="230"/>
      <c r="BF331" s="230"/>
      <c r="BG331" s="230"/>
      <c r="BH331" s="248"/>
      <c r="BI331" s="230"/>
      <c r="BJ331" s="249"/>
    </row>
    <row r="332" spans="1:62" ht="14.25" customHeight="1" x14ac:dyDescent="0.45">
      <c r="A332" s="224"/>
      <c r="D332" s="239"/>
      <c r="E332" s="226"/>
      <c r="F332" s="227"/>
      <c r="G332" s="228"/>
      <c r="H332" s="229"/>
      <c r="K332" s="231"/>
      <c r="L332" s="229"/>
      <c r="M332" s="231"/>
      <c r="N332" s="231"/>
      <c r="O332" s="231"/>
      <c r="P332" s="251"/>
      <c r="Q332" s="251"/>
      <c r="R332" s="251"/>
      <c r="S332" s="252"/>
      <c r="T332" s="237"/>
      <c r="U332" s="238"/>
      <c r="V332" s="335"/>
      <c r="W332" s="484"/>
      <c r="X332" s="485"/>
      <c r="Y332" s="335"/>
      <c r="Z332" s="239"/>
      <c r="AA332" s="238"/>
      <c r="AB332" s="240"/>
      <c r="AC332" s="239"/>
      <c r="AD332" s="238"/>
      <c r="AE332" s="343"/>
      <c r="AF332" s="335"/>
      <c r="AG332" s="485"/>
      <c r="AH332" s="241"/>
      <c r="AI332" s="242"/>
      <c r="AJ332" s="238"/>
      <c r="AK332" s="240"/>
      <c r="AL332" s="240"/>
      <c r="AM332" s="240"/>
      <c r="AN332" s="240"/>
      <c r="AQ332" s="253"/>
      <c r="AR332" s="224"/>
      <c r="AV332" s="253"/>
      <c r="AY332" s="248"/>
      <c r="AZ332" s="230"/>
      <c r="BA332" s="230"/>
      <c r="BB332" s="230"/>
      <c r="BC332" s="230"/>
      <c r="BD332" s="230"/>
      <c r="BE332" s="230"/>
      <c r="BF332" s="230"/>
      <c r="BG332" s="230"/>
      <c r="BH332" s="248"/>
      <c r="BI332" s="230"/>
      <c r="BJ332" s="249"/>
    </row>
    <row r="333" spans="1:62" ht="14.25" customHeight="1" x14ac:dyDescent="0.45">
      <c r="A333" s="224"/>
      <c r="D333" s="239"/>
      <c r="E333" s="226"/>
      <c r="F333" s="227"/>
      <c r="G333" s="228"/>
      <c r="H333" s="229"/>
      <c r="K333" s="231"/>
      <c r="L333" s="229"/>
      <c r="M333" s="231"/>
      <c r="N333" s="231"/>
      <c r="O333" s="231"/>
      <c r="P333" s="251"/>
      <c r="Q333" s="251"/>
      <c r="R333" s="251"/>
      <c r="S333" s="252"/>
      <c r="T333" s="237"/>
      <c r="U333" s="238"/>
      <c r="V333" s="335"/>
      <c r="W333" s="484"/>
      <c r="X333" s="485"/>
      <c r="Y333" s="335"/>
      <c r="Z333" s="239"/>
      <c r="AA333" s="238"/>
      <c r="AB333" s="240"/>
      <c r="AC333" s="239"/>
      <c r="AD333" s="238"/>
      <c r="AE333" s="343"/>
      <c r="AF333" s="335"/>
      <c r="AG333" s="485"/>
      <c r="AH333" s="241"/>
      <c r="AI333" s="242"/>
      <c r="AJ333" s="238"/>
      <c r="AK333" s="240"/>
      <c r="AL333" s="240"/>
      <c r="AM333" s="240"/>
      <c r="AN333" s="240"/>
      <c r="AQ333" s="253"/>
      <c r="AR333" s="224"/>
      <c r="AV333" s="253"/>
      <c r="AY333" s="248"/>
      <c r="AZ333" s="230"/>
      <c r="BA333" s="230"/>
      <c r="BB333" s="230"/>
      <c r="BC333" s="230"/>
      <c r="BD333" s="230"/>
      <c r="BE333" s="230"/>
      <c r="BF333" s="230"/>
      <c r="BG333" s="230"/>
      <c r="BH333" s="248"/>
      <c r="BI333" s="230"/>
      <c r="BJ333" s="249"/>
    </row>
    <row r="334" spans="1:62" ht="14.25" customHeight="1" x14ac:dyDescent="0.45">
      <c r="A334" s="224"/>
      <c r="D334" s="239"/>
      <c r="E334" s="226"/>
      <c r="F334" s="227"/>
      <c r="G334" s="228"/>
      <c r="H334" s="229"/>
      <c r="K334" s="231"/>
      <c r="L334" s="229"/>
      <c r="M334" s="231"/>
      <c r="N334" s="231"/>
      <c r="O334" s="231"/>
      <c r="P334" s="251"/>
      <c r="Q334" s="251"/>
      <c r="R334" s="251"/>
      <c r="S334" s="252"/>
      <c r="T334" s="237"/>
      <c r="U334" s="238"/>
      <c r="V334" s="335"/>
      <c r="W334" s="484"/>
      <c r="X334" s="485"/>
      <c r="Y334" s="335"/>
      <c r="Z334" s="239"/>
      <c r="AA334" s="238"/>
      <c r="AB334" s="240"/>
      <c r="AC334" s="239"/>
      <c r="AD334" s="238"/>
      <c r="AE334" s="343"/>
      <c r="AF334" s="335"/>
      <c r="AG334" s="485"/>
      <c r="AH334" s="241"/>
      <c r="AI334" s="242"/>
      <c r="AJ334" s="238"/>
      <c r="AK334" s="240"/>
      <c r="AL334" s="240"/>
      <c r="AM334" s="240"/>
      <c r="AN334" s="240"/>
      <c r="AQ334" s="253"/>
      <c r="AR334" s="224"/>
      <c r="AV334" s="253"/>
      <c r="AY334" s="248"/>
      <c r="AZ334" s="230"/>
      <c r="BA334" s="230"/>
      <c r="BB334" s="230"/>
      <c r="BC334" s="230"/>
      <c r="BD334" s="230"/>
      <c r="BE334" s="230"/>
      <c r="BF334" s="230"/>
      <c r="BG334" s="230"/>
      <c r="BH334" s="248"/>
      <c r="BI334" s="230"/>
      <c r="BJ334" s="249"/>
    </row>
    <row r="335" spans="1:62" ht="14.25" customHeight="1" x14ac:dyDescent="0.45">
      <c r="A335" s="224"/>
      <c r="D335" s="239"/>
      <c r="E335" s="226"/>
      <c r="F335" s="227"/>
      <c r="G335" s="228"/>
      <c r="H335" s="229"/>
      <c r="K335" s="231"/>
      <c r="L335" s="229"/>
      <c r="M335" s="231"/>
      <c r="N335" s="231"/>
      <c r="O335" s="231"/>
      <c r="P335" s="251"/>
      <c r="Q335" s="251"/>
      <c r="R335" s="251"/>
      <c r="S335" s="252"/>
      <c r="T335" s="237"/>
      <c r="U335" s="238"/>
      <c r="V335" s="335"/>
      <c r="W335" s="484"/>
      <c r="X335" s="485"/>
      <c r="Y335" s="335"/>
      <c r="Z335" s="239"/>
      <c r="AA335" s="238"/>
      <c r="AB335" s="240"/>
      <c r="AC335" s="239"/>
      <c r="AD335" s="238"/>
      <c r="AE335" s="343"/>
      <c r="AF335" s="335"/>
      <c r="AG335" s="485"/>
      <c r="AH335" s="241"/>
      <c r="AI335" s="242"/>
      <c r="AJ335" s="238"/>
      <c r="AK335" s="240"/>
      <c r="AL335" s="240"/>
      <c r="AM335" s="240"/>
      <c r="AN335" s="240"/>
      <c r="AQ335" s="253"/>
      <c r="AR335" s="224"/>
      <c r="AV335" s="253"/>
      <c r="AY335" s="248"/>
      <c r="AZ335" s="230"/>
      <c r="BA335" s="230"/>
      <c r="BB335" s="230"/>
      <c r="BC335" s="230"/>
      <c r="BD335" s="230"/>
      <c r="BE335" s="230"/>
      <c r="BF335" s="230"/>
      <c r="BG335" s="230"/>
      <c r="BH335" s="248"/>
      <c r="BI335" s="230"/>
      <c r="BJ335" s="249"/>
    </row>
    <row r="336" spans="1:62" ht="14.25" customHeight="1" x14ac:dyDescent="0.45">
      <c r="A336" s="224"/>
      <c r="D336" s="239"/>
      <c r="E336" s="226"/>
      <c r="F336" s="227"/>
      <c r="G336" s="228"/>
      <c r="H336" s="229"/>
      <c r="K336" s="231"/>
      <c r="L336" s="229"/>
      <c r="M336" s="231"/>
      <c r="N336" s="231"/>
      <c r="O336" s="231"/>
      <c r="P336" s="251"/>
      <c r="Q336" s="251"/>
      <c r="R336" s="251"/>
      <c r="S336" s="252"/>
      <c r="T336" s="237"/>
      <c r="U336" s="238"/>
      <c r="V336" s="335"/>
      <c r="W336" s="484"/>
      <c r="X336" s="485"/>
      <c r="Y336" s="335"/>
      <c r="Z336" s="239"/>
      <c r="AA336" s="238"/>
      <c r="AB336" s="240"/>
      <c r="AC336" s="239"/>
      <c r="AD336" s="238"/>
      <c r="AE336" s="343"/>
      <c r="AF336" s="335"/>
      <c r="AG336" s="485"/>
      <c r="AH336" s="241"/>
      <c r="AI336" s="242"/>
      <c r="AJ336" s="238"/>
      <c r="AK336" s="240"/>
      <c r="AL336" s="240"/>
      <c r="AM336" s="240"/>
      <c r="AN336" s="240"/>
      <c r="AQ336" s="253"/>
      <c r="AR336" s="224"/>
      <c r="AV336" s="253"/>
      <c r="AY336" s="248"/>
      <c r="AZ336" s="230"/>
      <c r="BA336" s="230"/>
      <c r="BB336" s="230"/>
      <c r="BC336" s="230"/>
      <c r="BD336" s="230"/>
      <c r="BE336" s="230"/>
      <c r="BF336" s="230"/>
      <c r="BG336" s="230"/>
      <c r="BH336" s="248"/>
      <c r="BI336" s="230"/>
      <c r="BJ336" s="249"/>
    </row>
    <row r="337" spans="1:62" ht="14.25" customHeight="1" x14ac:dyDescent="0.45">
      <c r="A337" s="224"/>
      <c r="D337" s="239"/>
      <c r="E337" s="226"/>
      <c r="F337" s="227"/>
      <c r="G337" s="228"/>
      <c r="H337" s="229"/>
      <c r="K337" s="231"/>
      <c r="L337" s="229"/>
      <c r="M337" s="231"/>
      <c r="N337" s="231"/>
      <c r="O337" s="231"/>
      <c r="P337" s="251"/>
      <c r="Q337" s="251"/>
      <c r="R337" s="251"/>
      <c r="S337" s="252"/>
      <c r="T337" s="237"/>
      <c r="U337" s="238"/>
      <c r="V337" s="335"/>
      <c r="W337" s="484"/>
      <c r="X337" s="485"/>
      <c r="Y337" s="335"/>
      <c r="Z337" s="239"/>
      <c r="AA337" s="238"/>
      <c r="AB337" s="240"/>
      <c r="AC337" s="239"/>
      <c r="AD337" s="238"/>
      <c r="AE337" s="343"/>
      <c r="AF337" s="335"/>
      <c r="AG337" s="485"/>
      <c r="AH337" s="241"/>
      <c r="AI337" s="242"/>
      <c r="AJ337" s="238"/>
      <c r="AK337" s="240"/>
      <c r="AL337" s="240"/>
      <c r="AM337" s="240"/>
      <c r="AN337" s="240"/>
      <c r="AQ337" s="253"/>
      <c r="AR337" s="224"/>
      <c r="AV337" s="253"/>
      <c r="AY337" s="248"/>
      <c r="AZ337" s="230"/>
      <c r="BA337" s="230"/>
      <c r="BB337" s="230"/>
      <c r="BC337" s="230"/>
      <c r="BD337" s="230"/>
      <c r="BE337" s="230"/>
      <c r="BF337" s="230"/>
      <c r="BG337" s="230"/>
      <c r="BH337" s="248"/>
      <c r="BI337" s="230"/>
      <c r="BJ337" s="249"/>
    </row>
    <row r="338" spans="1:62" ht="14.25" customHeight="1" x14ac:dyDescent="0.45">
      <c r="A338" s="224"/>
      <c r="D338" s="239"/>
      <c r="E338" s="226"/>
      <c r="F338" s="227"/>
      <c r="G338" s="228"/>
      <c r="H338" s="229"/>
      <c r="K338" s="231"/>
      <c r="L338" s="229"/>
      <c r="M338" s="231"/>
      <c r="N338" s="231"/>
      <c r="O338" s="231"/>
      <c r="P338" s="251"/>
      <c r="Q338" s="251"/>
      <c r="R338" s="251"/>
      <c r="S338" s="252"/>
      <c r="T338" s="237"/>
      <c r="U338" s="238"/>
      <c r="V338" s="335"/>
      <c r="W338" s="484"/>
      <c r="X338" s="485"/>
      <c r="Y338" s="335"/>
      <c r="Z338" s="239"/>
      <c r="AA338" s="238"/>
      <c r="AB338" s="240"/>
      <c r="AC338" s="239"/>
      <c r="AD338" s="238"/>
      <c r="AE338" s="343"/>
      <c r="AF338" s="335"/>
      <c r="AG338" s="485"/>
      <c r="AH338" s="241"/>
      <c r="AI338" s="242"/>
      <c r="AJ338" s="238"/>
      <c r="AK338" s="240"/>
      <c r="AL338" s="240"/>
      <c r="AM338" s="240"/>
      <c r="AN338" s="240"/>
      <c r="AQ338" s="253"/>
      <c r="AR338" s="224"/>
      <c r="AV338" s="253"/>
      <c r="AY338" s="248"/>
      <c r="AZ338" s="230"/>
      <c r="BA338" s="230"/>
      <c r="BB338" s="230"/>
      <c r="BC338" s="230"/>
      <c r="BD338" s="230"/>
      <c r="BE338" s="230"/>
      <c r="BF338" s="230"/>
      <c r="BG338" s="230"/>
      <c r="BH338" s="248"/>
      <c r="BI338" s="230"/>
      <c r="BJ338" s="249"/>
    </row>
    <row r="339" spans="1:62" ht="14.25" customHeight="1" x14ac:dyDescent="0.45">
      <c r="A339" s="224"/>
      <c r="D339" s="239"/>
      <c r="E339" s="226"/>
      <c r="F339" s="227"/>
      <c r="G339" s="228"/>
      <c r="H339" s="229"/>
      <c r="K339" s="231"/>
      <c r="L339" s="229"/>
      <c r="M339" s="231"/>
      <c r="N339" s="231"/>
      <c r="O339" s="231"/>
      <c r="P339" s="251"/>
      <c r="Q339" s="251"/>
      <c r="R339" s="251"/>
      <c r="S339" s="252"/>
      <c r="T339" s="237"/>
      <c r="U339" s="238"/>
      <c r="V339" s="335"/>
      <c r="W339" s="484"/>
      <c r="X339" s="485"/>
      <c r="Y339" s="335"/>
      <c r="Z339" s="239"/>
      <c r="AA339" s="238"/>
      <c r="AB339" s="240"/>
      <c r="AC339" s="239"/>
      <c r="AD339" s="238"/>
      <c r="AE339" s="343"/>
      <c r="AF339" s="335"/>
      <c r="AG339" s="485"/>
      <c r="AH339" s="241"/>
      <c r="AI339" s="242"/>
      <c r="AJ339" s="238"/>
      <c r="AK339" s="240"/>
      <c r="AL339" s="240"/>
      <c r="AM339" s="240"/>
      <c r="AN339" s="240"/>
      <c r="AQ339" s="253"/>
      <c r="AR339" s="224"/>
      <c r="AV339" s="253"/>
      <c r="AY339" s="248"/>
      <c r="AZ339" s="230"/>
      <c r="BA339" s="230"/>
      <c r="BB339" s="230"/>
      <c r="BC339" s="230"/>
      <c r="BD339" s="230"/>
      <c r="BE339" s="230"/>
      <c r="BF339" s="230"/>
      <c r="BG339" s="230"/>
      <c r="BH339" s="248"/>
      <c r="BI339" s="230"/>
      <c r="BJ339" s="249"/>
    </row>
    <row r="340" spans="1:62" ht="14.25" customHeight="1" x14ac:dyDescent="0.45">
      <c r="A340" s="224"/>
      <c r="D340" s="239"/>
      <c r="E340" s="226"/>
      <c r="F340" s="227"/>
      <c r="G340" s="228"/>
      <c r="H340" s="229"/>
      <c r="K340" s="231"/>
      <c r="L340" s="229"/>
      <c r="M340" s="231"/>
      <c r="N340" s="231"/>
      <c r="O340" s="231"/>
      <c r="P340" s="251"/>
      <c r="Q340" s="251"/>
      <c r="R340" s="251"/>
      <c r="S340" s="252"/>
      <c r="T340" s="237"/>
      <c r="U340" s="238"/>
      <c r="V340" s="335"/>
      <c r="W340" s="484"/>
      <c r="X340" s="485"/>
      <c r="Y340" s="335"/>
      <c r="Z340" s="239"/>
      <c r="AA340" s="238"/>
      <c r="AB340" s="240"/>
      <c r="AC340" s="239"/>
      <c r="AD340" s="238"/>
      <c r="AE340" s="343"/>
      <c r="AF340" s="335"/>
      <c r="AG340" s="485"/>
      <c r="AH340" s="241"/>
      <c r="AI340" s="242"/>
      <c r="AJ340" s="238"/>
      <c r="AK340" s="240"/>
      <c r="AL340" s="240"/>
      <c r="AM340" s="240"/>
      <c r="AN340" s="240"/>
      <c r="AQ340" s="253"/>
      <c r="AR340" s="224"/>
      <c r="AV340" s="253"/>
      <c r="AY340" s="248"/>
      <c r="AZ340" s="230"/>
      <c r="BA340" s="230"/>
      <c r="BB340" s="230"/>
      <c r="BC340" s="230"/>
      <c r="BD340" s="230"/>
      <c r="BE340" s="230"/>
      <c r="BF340" s="230"/>
      <c r="BG340" s="230"/>
      <c r="BH340" s="248"/>
      <c r="BI340" s="230"/>
      <c r="BJ340" s="249"/>
    </row>
    <row r="341" spans="1:62" ht="14.25" customHeight="1" x14ac:dyDescent="0.45">
      <c r="A341" s="224"/>
      <c r="D341" s="239"/>
      <c r="E341" s="226"/>
      <c r="F341" s="227"/>
      <c r="G341" s="228"/>
      <c r="H341" s="229"/>
      <c r="K341" s="231"/>
      <c r="L341" s="229"/>
      <c r="M341" s="231"/>
      <c r="N341" s="231"/>
      <c r="O341" s="231"/>
      <c r="P341" s="251"/>
      <c r="Q341" s="251"/>
      <c r="R341" s="251"/>
      <c r="S341" s="252"/>
      <c r="T341" s="237"/>
      <c r="U341" s="238"/>
      <c r="V341" s="335"/>
      <c r="W341" s="484"/>
      <c r="X341" s="485"/>
      <c r="Y341" s="335"/>
      <c r="Z341" s="239"/>
      <c r="AA341" s="238"/>
      <c r="AB341" s="240"/>
      <c r="AC341" s="239"/>
      <c r="AD341" s="238"/>
      <c r="AE341" s="343"/>
      <c r="AF341" s="335"/>
      <c r="AG341" s="485"/>
      <c r="AH341" s="241"/>
      <c r="AI341" s="242"/>
      <c r="AJ341" s="238"/>
      <c r="AK341" s="240"/>
      <c r="AL341" s="240"/>
      <c r="AM341" s="240"/>
      <c r="AN341" s="240"/>
      <c r="AQ341" s="253"/>
      <c r="AR341" s="224"/>
      <c r="AV341" s="253"/>
      <c r="AY341" s="248"/>
      <c r="AZ341" s="230"/>
      <c r="BA341" s="230"/>
      <c r="BB341" s="230"/>
      <c r="BC341" s="230"/>
      <c r="BD341" s="230"/>
      <c r="BE341" s="230"/>
      <c r="BF341" s="230"/>
      <c r="BG341" s="230"/>
      <c r="BH341" s="248"/>
      <c r="BI341" s="230"/>
      <c r="BJ341" s="249"/>
    </row>
    <row r="342" spans="1:62" ht="14.25" customHeight="1" x14ac:dyDescent="0.45">
      <c r="A342" s="224"/>
      <c r="D342" s="239"/>
      <c r="E342" s="226"/>
      <c r="F342" s="227"/>
      <c r="G342" s="228"/>
      <c r="H342" s="229"/>
      <c r="K342" s="231"/>
      <c r="L342" s="229"/>
      <c r="M342" s="231"/>
      <c r="N342" s="231"/>
      <c r="O342" s="231"/>
      <c r="P342" s="251"/>
      <c r="Q342" s="251"/>
      <c r="R342" s="251"/>
      <c r="S342" s="252"/>
      <c r="T342" s="237"/>
      <c r="U342" s="238"/>
      <c r="V342" s="335"/>
      <c r="W342" s="484"/>
      <c r="X342" s="485"/>
      <c r="Y342" s="335"/>
      <c r="Z342" s="239"/>
      <c r="AA342" s="238"/>
      <c r="AB342" s="240"/>
      <c r="AC342" s="239"/>
      <c r="AD342" s="238"/>
      <c r="AE342" s="343"/>
      <c r="AF342" s="335"/>
      <c r="AG342" s="485"/>
      <c r="AH342" s="241"/>
      <c r="AI342" s="242"/>
      <c r="AJ342" s="238"/>
      <c r="AK342" s="240"/>
      <c r="AL342" s="240"/>
      <c r="AM342" s="240"/>
      <c r="AN342" s="240"/>
      <c r="AQ342" s="253"/>
      <c r="AR342" s="224"/>
      <c r="AV342" s="253"/>
      <c r="AY342" s="248"/>
      <c r="AZ342" s="230"/>
      <c r="BA342" s="230"/>
      <c r="BB342" s="230"/>
      <c r="BC342" s="230"/>
      <c r="BD342" s="230"/>
      <c r="BE342" s="230"/>
      <c r="BF342" s="230"/>
      <c r="BG342" s="230"/>
      <c r="BH342" s="248"/>
      <c r="BI342" s="230"/>
      <c r="BJ342" s="249"/>
    </row>
    <row r="343" spans="1:62" ht="14.25" customHeight="1" x14ac:dyDescent="0.45">
      <c r="A343" s="224"/>
      <c r="D343" s="239"/>
      <c r="E343" s="226"/>
      <c r="F343" s="227"/>
      <c r="G343" s="228"/>
      <c r="H343" s="229"/>
      <c r="K343" s="231"/>
      <c r="L343" s="229"/>
      <c r="M343" s="231"/>
      <c r="N343" s="231"/>
      <c r="O343" s="231"/>
      <c r="P343" s="251"/>
      <c r="Q343" s="251"/>
      <c r="R343" s="251"/>
      <c r="S343" s="252"/>
      <c r="T343" s="237"/>
      <c r="U343" s="238"/>
      <c r="V343" s="335"/>
      <c r="W343" s="484"/>
      <c r="X343" s="485"/>
      <c r="Y343" s="335"/>
      <c r="Z343" s="239"/>
      <c r="AA343" s="238"/>
      <c r="AB343" s="240"/>
      <c r="AC343" s="239"/>
      <c r="AD343" s="238"/>
      <c r="AE343" s="343"/>
      <c r="AF343" s="335"/>
      <c r="AG343" s="485"/>
      <c r="AH343" s="241"/>
      <c r="AI343" s="242"/>
      <c r="AJ343" s="238"/>
      <c r="AK343" s="240"/>
      <c r="AL343" s="240"/>
      <c r="AM343" s="240"/>
      <c r="AN343" s="240"/>
      <c r="AQ343" s="253"/>
      <c r="AR343" s="224"/>
      <c r="AV343" s="253"/>
      <c r="AY343" s="248"/>
      <c r="AZ343" s="230"/>
      <c r="BA343" s="230"/>
      <c r="BB343" s="230"/>
      <c r="BC343" s="230"/>
      <c r="BD343" s="230"/>
      <c r="BE343" s="230"/>
      <c r="BF343" s="230"/>
      <c r="BG343" s="230"/>
      <c r="BH343" s="248"/>
      <c r="BI343" s="230"/>
      <c r="BJ343" s="249"/>
    </row>
    <row r="344" spans="1:62" ht="14.25" customHeight="1" x14ac:dyDescent="0.45">
      <c r="A344" s="224"/>
      <c r="D344" s="239"/>
      <c r="E344" s="226"/>
      <c r="F344" s="227"/>
      <c r="G344" s="228"/>
      <c r="H344" s="229"/>
      <c r="K344" s="231"/>
      <c r="L344" s="229"/>
      <c r="M344" s="231"/>
      <c r="N344" s="231"/>
      <c r="O344" s="231"/>
      <c r="P344" s="251"/>
      <c r="Q344" s="251"/>
      <c r="R344" s="251"/>
      <c r="S344" s="252"/>
      <c r="T344" s="237"/>
      <c r="U344" s="238"/>
      <c r="V344" s="335"/>
      <c r="W344" s="484"/>
      <c r="X344" s="485"/>
      <c r="Y344" s="335"/>
      <c r="Z344" s="239"/>
      <c r="AA344" s="238"/>
      <c r="AB344" s="240"/>
      <c r="AC344" s="239"/>
      <c r="AD344" s="238"/>
      <c r="AE344" s="343"/>
      <c r="AF344" s="335"/>
      <c r="AG344" s="485"/>
      <c r="AH344" s="241"/>
      <c r="AI344" s="242"/>
      <c r="AJ344" s="238"/>
      <c r="AK344" s="240"/>
      <c r="AL344" s="240"/>
      <c r="AM344" s="240"/>
      <c r="AN344" s="240"/>
      <c r="AQ344" s="253"/>
      <c r="AR344" s="224"/>
      <c r="AV344" s="253"/>
      <c r="AY344" s="248"/>
      <c r="AZ344" s="230"/>
      <c r="BA344" s="230"/>
      <c r="BB344" s="230"/>
      <c r="BC344" s="230"/>
      <c r="BD344" s="230"/>
      <c r="BE344" s="230"/>
      <c r="BF344" s="230"/>
      <c r="BG344" s="230"/>
      <c r="BH344" s="248"/>
      <c r="BI344" s="230"/>
      <c r="BJ344" s="249"/>
    </row>
    <row r="345" spans="1:62" ht="14.25" customHeight="1" x14ac:dyDescent="0.45">
      <c r="A345" s="224"/>
      <c r="D345" s="239"/>
      <c r="E345" s="226"/>
      <c r="F345" s="227"/>
      <c r="G345" s="228"/>
      <c r="H345" s="229"/>
      <c r="K345" s="231"/>
      <c r="L345" s="229"/>
      <c r="M345" s="231"/>
      <c r="N345" s="231"/>
      <c r="O345" s="231"/>
      <c r="P345" s="251"/>
      <c r="Q345" s="251"/>
      <c r="R345" s="251"/>
      <c r="S345" s="252"/>
      <c r="T345" s="237"/>
      <c r="U345" s="238"/>
      <c r="V345" s="335"/>
      <c r="W345" s="484"/>
      <c r="X345" s="485"/>
      <c r="Y345" s="335"/>
      <c r="Z345" s="239"/>
      <c r="AA345" s="238"/>
      <c r="AB345" s="240"/>
      <c r="AC345" s="239"/>
      <c r="AD345" s="238"/>
      <c r="AE345" s="343"/>
      <c r="AF345" s="335"/>
      <c r="AG345" s="485"/>
      <c r="AH345" s="241"/>
      <c r="AI345" s="242"/>
      <c r="AJ345" s="238"/>
      <c r="AK345" s="240"/>
      <c r="AL345" s="240"/>
      <c r="AM345" s="240"/>
      <c r="AN345" s="240"/>
      <c r="AQ345" s="253"/>
      <c r="AR345" s="224"/>
      <c r="AV345" s="253"/>
      <c r="AY345" s="248"/>
      <c r="AZ345" s="230"/>
      <c r="BA345" s="230"/>
      <c r="BB345" s="230"/>
      <c r="BC345" s="230"/>
      <c r="BD345" s="230"/>
      <c r="BE345" s="230"/>
      <c r="BF345" s="230"/>
      <c r="BG345" s="230"/>
      <c r="BH345" s="248"/>
      <c r="BI345" s="230"/>
      <c r="BJ345" s="249"/>
    </row>
    <row r="346" spans="1:62" ht="14.25" customHeight="1" x14ac:dyDescent="0.45">
      <c r="A346" s="224"/>
      <c r="D346" s="239"/>
      <c r="E346" s="226"/>
      <c r="F346" s="227"/>
      <c r="G346" s="228"/>
      <c r="H346" s="229"/>
      <c r="K346" s="231"/>
      <c r="L346" s="229"/>
      <c r="M346" s="231"/>
      <c r="N346" s="231"/>
      <c r="O346" s="231"/>
      <c r="P346" s="251"/>
      <c r="Q346" s="251"/>
      <c r="R346" s="251"/>
      <c r="S346" s="252"/>
      <c r="T346" s="237"/>
      <c r="U346" s="238"/>
      <c r="V346" s="335"/>
      <c r="W346" s="484"/>
      <c r="X346" s="485"/>
      <c r="Y346" s="335"/>
      <c r="Z346" s="239"/>
      <c r="AA346" s="238"/>
      <c r="AB346" s="240"/>
      <c r="AC346" s="239"/>
      <c r="AD346" s="238"/>
      <c r="AE346" s="343"/>
      <c r="AF346" s="335"/>
      <c r="AG346" s="485"/>
      <c r="AH346" s="241"/>
      <c r="AI346" s="242"/>
      <c r="AJ346" s="238"/>
      <c r="AK346" s="240"/>
      <c r="AL346" s="240"/>
      <c r="AM346" s="240"/>
      <c r="AN346" s="240"/>
      <c r="AQ346" s="253"/>
      <c r="AR346" s="224"/>
      <c r="AV346" s="253"/>
      <c r="AY346" s="248"/>
      <c r="AZ346" s="230"/>
      <c r="BA346" s="230"/>
      <c r="BB346" s="230"/>
      <c r="BC346" s="230"/>
      <c r="BD346" s="230"/>
      <c r="BE346" s="230"/>
      <c r="BF346" s="230"/>
      <c r="BG346" s="230"/>
      <c r="BH346" s="248"/>
      <c r="BI346" s="230"/>
      <c r="BJ346" s="249"/>
    </row>
    <row r="347" spans="1:62" ht="14.25" customHeight="1" x14ac:dyDescent="0.45">
      <c r="A347" s="224"/>
      <c r="D347" s="239"/>
      <c r="E347" s="226"/>
      <c r="F347" s="227"/>
      <c r="G347" s="228"/>
      <c r="H347" s="229"/>
      <c r="K347" s="231"/>
      <c r="L347" s="229"/>
      <c r="M347" s="231"/>
      <c r="N347" s="231"/>
      <c r="O347" s="231"/>
      <c r="P347" s="251"/>
      <c r="Q347" s="251"/>
      <c r="R347" s="251"/>
      <c r="S347" s="252"/>
      <c r="T347" s="237"/>
      <c r="U347" s="238"/>
      <c r="V347" s="335"/>
      <c r="W347" s="484"/>
      <c r="X347" s="485"/>
      <c r="Y347" s="335"/>
      <c r="Z347" s="239"/>
      <c r="AA347" s="238"/>
      <c r="AB347" s="240"/>
      <c r="AC347" s="239"/>
      <c r="AD347" s="238"/>
      <c r="AE347" s="343"/>
      <c r="AF347" s="335"/>
      <c r="AG347" s="485"/>
      <c r="AH347" s="241"/>
      <c r="AI347" s="242"/>
      <c r="AJ347" s="238"/>
      <c r="AK347" s="240"/>
      <c r="AL347" s="240"/>
      <c r="AM347" s="240"/>
      <c r="AN347" s="240"/>
      <c r="AQ347" s="253"/>
      <c r="AR347" s="224"/>
      <c r="AV347" s="253"/>
      <c r="AY347" s="248"/>
      <c r="AZ347" s="230"/>
      <c r="BA347" s="230"/>
      <c r="BB347" s="230"/>
      <c r="BC347" s="230"/>
      <c r="BD347" s="230"/>
      <c r="BE347" s="230"/>
      <c r="BF347" s="230"/>
      <c r="BG347" s="230"/>
      <c r="BH347" s="248"/>
      <c r="BI347" s="230"/>
      <c r="BJ347" s="249"/>
    </row>
    <row r="348" spans="1:62" ht="14.25" customHeight="1" x14ac:dyDescent="0.45">
      <c r="A348" s="224"/>
      <c r="D348" s="239"/>
      <c r="E348" s="226"/>
      <c r="F348" s="227"/>
      <c r="G348" s="228"/>
      <c r="H348" s="229"/>
      <c r="K348" s="231"/>
      <c r="L348" s="229"/>
      <c r="M348" s="231"/>
      <c r="N348" s="231"/>
      <c r="O348" s="231"/>
      <c r="P348" s="251"/>
      <c r="Q348" s="251"/>
      <c r="R348" s="251"/>
      <c r="S348" s="252"/>
      <c r="T348" s="237"/>
      <c r="U348" s="238"/>
      <c r="V348" s="335"/>
      <c r="W348" s="484"/>
      <c r="X348" s="485"/>
      <c r="Y348" s="335"/>
      <c r="Z348" s="239"/>
      <c r="AA348" s="238"/>
      <c r="AB348" s="240"/>
      <c r="AC348" s="239"/>
      <c r="AD348" s="238"/>
      <c r="AE348" s="343"/>
      <c r="AF348" s="335"/>
      <c r="AG348" s="485"/>
      <c r="AH348" s="241"/>
      <c r="AI348" s="242"/>
      <c r="AJ348" s="238"/>
      <c r="AK348" s="240"/>
      <c r="AL348" s="240"/>
      <c r="AM348" s="240"/>
      <c r="AN348" s="240"/>
      <c r="AQ348" s="253"/>
      <c r="AR348" s="224"/>
      <c r="AV348" s="253"/>
      <c r="AY348" s="248"/>
      <c r="AZ348" s="230"/>
      <c r="BA348" s="230"/>
      <c r="BB348" s="230"/>
      <c r="BC348" s="230"/>
      <c r="BD348" s="230"/>
      <c r="BE348" s="230"/>
      <c r="BF348" s="230"/>
      <c r="BG348" s="230"/>
      <c r="BH348" s="248"/>
      <c r="BI348" s="230"/>
      <c r="BJ348" s="249"/>
    </row>
    <row r="349" spans="1:62" ht="14.25" customHeight="1" x14ac:dyDescent="0.45">
      <c r="A349" s="224"/>
      <c r="D349" s="239"/>
      <c r="E349" s="226"/>
      <c r="F349" s="227"/>
      <c r="G349" s="228"/>
      <c r="H349" s="229"/>
      <c r="K349" s="231"/>
      <c r="L349" s="229"/>
      <c r="M349" s="231"/>
      <c r="N349" s="231"/>
      <c r="O349" s="231"/>
      <c r="P349" s="251"/>
      <c r="Q349" s="251"/>
      <c r="R349" s="251"/>
      <c r="S349" s="252"/>
      <c r="T349" s="237"/>
      <c r="U349" s="238"/>
      <c r="V349" s="335"/>
      <c r="W349" s="484"/>
      <c r="X349" s="485"/>
      <c r="Y349" s="335"/>
      <c r="Z349" s="239"/>
      <c r="AA349" s="238"/>
      <c r="AB349" s="240"/>
      <c r="AC349" s="239"/>
      <c r="AD349" s="238"/>
      <c r="AE349" s="343"/>
      <c r="AF349" s="335"/>
      <c r="AG349" s="485"/>
      <c r="AH349" s="241"/>
      <c r="AI349" s="242"/>
      <c r="AJ349" s="238"/>
      <c r="AK349" s="240"/>
      <c r="AL349" s="240"/>
      <c r="AM349" s="240"/>
      <c r="AN349" s="240"/>
      <c r="AQ349" s="253"/>
      <c r="AR349" s="224"/>
      <c r="AV349" s="253"/>
      <c r="AY349" s="248"/>
      <c r="AZ349" s="230"/>
      <c r="BA349" s="230"/>
      <c r="BB349" s="230"/>
      <c r="BC349" s="230"/>
      <c r="BD349" s="230"/>
      <c r="BE349" s="230"/>
      <c r="BF349" s="230"/>
      <c r="BG349" s="230"/>
      <c r="BH349" s="248"/>
      <c r="BI349" s="230"/>
      <c r="BJ349" s="249"/>
    </row>
    <row r="350" spans="1:62" ht="14.25" customHeight="1" x14ac:dyDescent="0.45">
      <c r="A350" s="224"/>
      <c r="D350" s="239"/>
      <c r="E350" s="226"/>
      <c r="F350" s="227"/>
      <c r="G350" s="228"/>
      <c r="H350" s="229"/>
      <c r="K350" s="231"/>
      <c r="L350" s="229"/>
      <c r="M350" s="231"/>
      <c r="N350" s="231"/>
      <c r="O350" s="231"/>
      <c r="P350" s="251"/>
      <c r="Q350" s="251"/>
      <c r="R350" s="251"/>
      <c r="S350" s="252"/>
      <c r="T350" s="237"/>
      <c r="U350" s="238"/>
      <c r="V350" s="335"/>
      <c r="W350" s="484"/>
      <c r="X350" s="485"/>
      <c r="Y350" s="335"/>
      <c r="Z350" s="239"/>
      <c r="AA350" s="238"/>
      <c r="AB350" s="240"/>
      <c r="AC350" s="239"/>
      <c r="AD350" s="238"/>
      <c r="AE350" s="343"/>
      <c r="AF350" s="335"/>
      <c r="AG350" s="485"/>
      <c r="AH350" s="241"/>
      <c r="AI350" s="242"/>
      <c r="AJ350" s="238"/>
      <c r="AK350" s="240"/>
      <c r="AL350" s="240"/>
      <c r="AM350" s="240"/>
      <c r="AN350" s="240"/>
      <c r="AQ350" s="253"/>
      <c r="AR350" s="224"/>
      <c r="AV350" s="253"/>
      <c r="AY350" s="248"/>
      <c r="AZ350" s="230"/>
      <c r="BA350" s="230"/>
      <c r="BB350" s="230"/>
      <c r="BC350" s="230"/>
      <c r="BD350" s="230"/>
      <c r="BE350" s="230"/>
      <c r="BF350" s="230"/>
      <c r="BG350" s="230"/>
      <c r="BH350" s="248"/>
      <c r="BI350" s="230"/>
      <c r="BJ350" s="249"/>
    </row>
    <row r="351" spans="1:62" ht="14.25" customHeight="1" x14ac:dyDescent="0.45">
      <c r="A351" s="224"/>
      <c r="D351" s="239"/>
      <c r="E351" s="226"/>
      <c r="F351" s="227"/>
      <c r="G351" s="228"/>
      <c r="H351" s="229"/>
      <c r="K351" s="231"/>
      <c r="L351" s="229"/>
      <c r="M351" s="231"/>
      <c r="N351" s="231"/>
      <c r="O351" s="231"/>
      <c r="P351" s="251"/>
      <c r="Q351" s="251"/>
      <c r="R351" s="251"/>
      <c r="S351" s="252"/>
      <c r="T351" s="237"/>
      <c r="U351" s="238"/>
      <c r="V351" s="335"/>
      <c r="W351" s="484"/>
      <c r="X351" s="485"/>
      <c r="Y351" s="335"/>
      <c r="Z351" s="239"/>
      <c r="AA351" s="238"/>
      <c r="AB351" s="240"/>
      <c r="AC351" s="239"/>
      <c r="AD351" s="238"/>
      <c r="AE351" s="343"/>
      <c r="AF351" s="335"/>
      <c r="AG351" s="485"/>
      <c r="AH351" s="241"/>
      <c r="AI351" s="242"/>
      <c r="AJ351" s="238"/>
      <c r="AK351" s="240"/>
      <c r="AL351" s="240"/>
      <c r="AM351" s="240"/>
      <c r="AN351" s="240"/>
      <c r="AQ351" s="253"/>
      <c r="AR351" s="224"/>
      <c r="AV351" s="253"/>
      <c r="AY351" s="248"/>
      <c r="AZ351" s="230"/>
      <c r="BA351" s="230"/>
      <c r="BB351" s="230"/>
      <c r="BC351" s="230"/>
      <c r="BD351" s="230"/>
      <c r="BE351" s="230"/>
      <c r="BF351" s="230"/>
      <c r="BG351" s="230"/>
      <c r="BH351" s="248"/>
      <c r="BI351" s="230"/>
      <c r="BJ351" s="249"/>
    </row>
    <row r="352" spans="1:62" ht="14.25" customHeight="1" x14ac:dyDescent="0.45">
      <c r="A352" s="224"/>
      <c r="D352" s="239"/>
      <c r="E352" s="226"/>
      <c r="F352" s="227"/>
      <c r="G352" s="228"/>
      <c r="H352" s="229"/>
      <c r="K352" s="231"/>
      <c r="L352" s="229"/>
      <c r="M352" s="231"/>
      <c r="N352" s="231"/>
      <c r="O352" s="231"/>
      <c r="P352" s="251"/>
      <c r="Q352" s="251"/>
      <c r="R352" s="251"/>
      <c r="S352" s="252"/>
      <c r="T352" s="237"/>
      <c r="U352" s="238"/>
      <c r="V352" s="335"/>
      <c r="W352" s="484"/>
      <c r="X352" s="485"/>
      <c r="Y352" s="335"/>
      <c r="Z352" s="239"/>
      <c r="AA352" s="238"/>
      <c r="AB352" s="240"/>
      <c r="AC352" s="239"/>
      <c r="AD352" s="238"/>
      <c r="AE352" s="343"/>
      <c r="AF352" s="335"/>
      <c r="AG352" s="485"/>
      <c r="AH352" s="241"/>
      <c r="AI352" s="242"/>
      <c r="AJ352" s="238"/>
      <c r="AK352" s="240"/>
      <c r="AL352" s="240"/>
      <c r="AM352" s="240"/>
      <c r="AN352" s="240"/>
      <c r="AQ352" s="253"/>
      <c r="AR352" s="224"/>
      <c r="AV352" s="253"/>
      <c r="AY352" s="248"/>
      <c r="AZ352" s="230"/>
      <c r="BA352" s="230"/>
      <c r="BB352" s="230"/>
      <c r="BC352" s="230"/>
      <c r="BD352" s="230"/>
      <c r="BE352" s="230"/>
      <c r="BF352" s="230"/>
      <c r="BG352" s="230"/>
      <c r="BH352" s="248"/>
      <c r="BI352" s="230"/>
      <c r="BJ352" s="249"/>
    </row>
    <row r="353" spans="1:62" ht="14.25" customHeight="1" x14ac:dyDescent="0.45">
      <c r="A353" s="224"/>
      <c r="D353" s="239"/>
      <c r="E353" s="226"/>
      <c r="F353" s="227"/>
      <c r="G353" s="228"/>
      <c r="H353" s="229"/>
      <c r="K353" s="231"/>
      <c r="L353" s="229"/>
      <c r="M353" s="231"/>
      <c r="N353" s="231"/>
      <c r="O353" s="231"/>
      <c r="P353" s="251"/>
      <c r="Q353" s="251"/>
      <c r="R353" s="251"/>
      <c r="S353" s="252"/>
      <c r="T353" s="237"/>
      <c r="U353" s="238"/>
      <c r="V353" s="335"/>
      <c r="W353" s="484"/>
      <c r="X353" s="485"/>
      <c r="Y353" s="335"/>
      <c r="Z353" s="239"/>
      <c r="AA353" s="238"/>
      <c r="AB353" s="240"/>
      <c r="AC353" s="239"/>
      <c r="AD353" s="238"/>
      <c r="AE353" s="343"/>
      <c r="AF353" s="335"/>
      <c r="AG353" s="485"/>
      <c r="AH353" s="241"/>
      <c r="AI353" s="242"/>
      <c r="AJ353" s="238"/>
      <c r="AK353" s="240"/>
      <c r="AL353" s="240"/>
      <c r="AM353" s="240"/>
      <c r="AN353" s="240"/>
      <c r="AQ353" s="253"/>
      <c r="AR353" s="224"/>
      <c r="AV353" s="253"/>
      <c r="AY353" s="248"/>
      <c r="AZ353" s="230"/>
      <c r="BA353" s="230"/>
      <c r="BB353" s="230"/>
      <c r="BC353" s="230"/>
      <c r="BD353" s="230"/>
      <c r="BE353" s="230"/>
      <c r="BF353" s="230"/>
      <c r="BG353" s="230"/>
      <c r="BH353" s="248"/>
      <c r="BI353" s="230"/>
      <c r="BJ353" s="249"/>
    </row>
    <row r="354" spans="1:62" ht="14.25" customHeight="1" x14ac:dyDescent="0.45">
      <c r="A354" s="224"/>
      <c r="D354" s="239"/>
      <c r="E354" s="226"/>
      <c r="F354" s="227"/>
      <c r="G354" s="228"/>
      <c r="H354" s="229"/>
      <c r="K354" s="231"/>
      <c r="L354" s="229"/>
      <c r="M354" s="231"/>
      <c r="N354" s="231"/>
      <c r="O354" s="231"/>
      <c r="P354" s="251"/>
      <c r="Q354" s="251"/>
      <c r="R354" s="251"/>
      <c r="S354" s="252"/>
      <c r="T354" s="237"/>
      <c r="U354" s="238"/>
      <c r="V354" s="335"/>
      <c r="W354" s="484"/>
      <c r="X354" s="485"/>
      <c r="Y354" s="335"/>
      <c r="Z354" s="239"/>
      <c r="AA354" s="238"/>
      <c r="AB354" s="240"/>
      <c r="AC354" s="239"/>
      <c r="AD354" s="238"/>
      <c r="AE354" s="343"/>
      <c r="AF354" s="335"/>
      <c r="AG354" s="485"/>
      <c r="AH354" s="241"/>
      <c r="AI354" s="242"/>
      <c r="AJ354" s="238"/>
      <c r="AK354" s="240"/>
      <c r="AL354" s="240"/>
      <c r="AM354" s="240"/>
      <c r="AN354" s="240"/>
      <c r="AQ354" s="253"/>
      <c r="AR354" s="224"/>
      <c r="AV354" s="253"/>
      <c r="AY354" s="248"/>
      <c r="AZ354" s="230"/>
      <c r="BA354" s="230"/>
      <c r="BB354" s="230"/>
      <c r="BC354" s="230"/>
      <c r="BD354" s="230"/>
      <c r="BE354" s="230"/>
      <c r="BF354" s="230"/>
      <c r="BG354" s="230"/>
      <c r="BH354" s="248"/>
      <c r="BI354" s="230"/>
      <c r="BJ354" s="249"/>
    </row>
    <row r="355" spans="1:62" ht="14.25" customHeight="1" x14ac:dyDescent="0.45">
      <c r="A355" s="224"/>
      <c r="D355" s="239"/>
      <c r="E355" s="226"/>
      <c r="F355" s="227"/>
      <c r="G355" s="228"/>
      <c r="H355" s="229"/>
      <c r="K355" s="231"/>
      <c r="L355" s="229"/>
      <c r="M355" s="231"/>
      <c r="N355" s="231"/>
      <c r="O355" s="231"/>
      <c r="P355" s="251"/>
      <c r="Q355" s="251"/>
      <c r="R355" s="251"/>
      <c r="S355" s="252"/>
      <c r="T355" s="237"/>
      <c r="U355" s="238"/>
      <c r="V355" s="335"/>
      <c r="W355" s="484"/>
      <c r="X355" s="485"/>
      <c r="Y355" s="335"/>
      <c r="Z355" s="239"/>
      <c r="AA355" s="238"/>
      <c r="AB355" s="240"/>
      <c r="AC355" s="239"/>
      <c r="AD355" s="238"/>
      <c r="AE355" s="343"/>
      <c r="AF355" s="335"/>
      <c r="AG355" s="485"/>
      <c r="AH355" s="241"/>
      <c r="AI355" s="242"/>
      <c r="AJ355" s="238"/>
      <c r="AK355" s="240"/>
      <c r="AL355" s="240"/>
      <c r="AM355" s="240"/>
      <c r="AN355" s="240"/>
      <c r="AQ355" s="253"/>
      <c r="AR355" s="224"/>
      <c r="AV355" s="253"/>
      <c r="AY355" s="248"/>
      <c r="AZ355" s="230"/>
      <c r="BA355" s="230"/>
      <c r="BB355" s="230"/>
      <c r="BC355" s="230"/>
      <c r="BD355" s="230"/>
      <c r="BE355" s="230"/>
      <c r="BF355" s="230"/>
      <c r="BG355" s="230"/>
      <c r="BH355" s="248"/>
      <c r="BI355" s="230"/>
      <c r="BJ355" s="249"/>
    </row>
    <row r="356" spans="1:62" ht="14.25" customHeight="1" x14ac:dyDescent="0.45">
      <c r="A356" s="224"/>
      <c r="D356" s="239"/>
      <c r="E356" s="226"/>
      <c r="F356" s="227"/>
      <c r="G356" s="228"/>
      <c r="H356" s="229"/>
      <c r="K356" s="231"/>
      <c r="L356" s="229"/>
      <c r="M356" s="231"/>
      <c r="N356" s="231"/>
      <c r="O356" s="231"/>
      <c r="P356" s="251"/>
      <c r="Q356" s="251"/>
      <c r="R356" s="251"/>
      <c r="S356" s="252"/>
      <c r="T356" s="237"/>
      <c r="U356" s="238"/>
      <c r="V356" s="335"/>
      <c r="W356" s="484"/>
      <c r="X356" s="485"/>
      <c r="Y356" s="335"/>
      <c r="Z356" s="239"/>
      <c r="AA356" s="238"/>
      <c r="AB356" s="240"/>
      <c r="AC356" s="239"/>
      <c r="AD356" s="238"/>
      <c r="AE356" s="343"/>
      <c r="AF356" s="335"/>
      <c r="AG356" s="485"/>
      <c r="AH356" s="241"/>
      <c r="AI356" s="242"/>
      <c r="AJ356" s="238"/>
      <c r="AK356" s="240"/>
      <c r="AL356" s="240"/>
      <c r="AM356" s="240"/>
      <c r="AN356" s="240"/>
      <c r="AQ356" s="253"/>
      <c r="AR356" s="224"/>
      <c r="AV356" s="253"/>
      <c r="AY356" s="248"/>
      <c r="AZ356" s="230"/>
      <c r="BA356" s="230"/>
      <c r="BB356" s="230"/>
      <c r="BC356" s="230"/>
      <c r="BD356" s="230"/>
      <c r="BE356" s="230"/>
      <c r="BF356" s="230"/>
      <c r="BG356" s="230"/>
      <c r="BH356" s="248"/>
      <c r="BI356" s="230"/>
      <c r="BJ356" s="249"/>
    </row>
    <row r="357" spans="1:62" ht="14.25" customHeight="1" x14ac:dyDescent="0.45">
      <c r="A357" s="224"/>
      <c r="D357" s="239"/>
      <c r="E357" s="226"/>
      <c r="F357" s="227"/>
      <c r="G357" s="228"/>
      <c r="H357" s="229"/>
      <c r="K357" s="231"/>
      <c r="L357" s="229"/>
      <c r="M357" s="231"/>
      <c r="N357" s="231"/>
      <c r="O357" s="231"/>
      <c r="P357" s="251"/>
      <c r="Q357" s="251"/>
      <c r="R357" s="251"/>
      <c r="S357" s="252"/>
      <c r="T357" s="237"/>
      <c r="U357" s="238"/>
      <c r="V357" s="335"/>
      <c r="W357" s="484"/>
      <c r="X357" s="485"/>
      <c r="Y357" s="335"/>
      <c r="Z357" s="239"/>
      <c r="AA357" s="238"/>
      <c r="AB357" s="240"/>
      <c r="AC357" s="239"/>
      <c r="AD357" s="238"/>
      <c r="AE357" s="343"/>
      <c r="AF357" s="335"/>
      <c r="AG357" s="485"/>
      <c r="AH357" s="241"/>
      <c r="AI357" s="242"/>
      <c r="AJ357" s="238"/>
      <c r="AK357" s="240"/>
      <c r="AL357" s="240"/>
      <c r="AM357" s="240"/>
      <c r="AN357" s="240"/>
      <c r="AQ357" s="253"/>
      <c r="AR357" s="224"/>
      <c r="AV357" s="253"/>
      <c r="AY357" s="248"/>
      <c r="AZ357" s="230"/>
      <c r="BA357" s="230"/>
      <c r="BB357" s="230"/>
      <c r="BC357" s="230"/>
      <c r="BD357" s="230"/>
      <c r="BE357" s="230"/>
      <c r="BF357" s="230"/>
      <c r="BG357" s="230"/>
      <c r="BH357" s="248"/>
      <c r="BI357" s="230"/>
      <c r="BJ357" s="249"/>
    </row>
    <row r="358" spans="1:62" ht="14.25" customHeight="1" x14ac:dyDescent="0.45">
      <c r="A358" s="224"/>
      <c r="D358" s="239"/>
      <c r="E358" s="226"/>
      <c r="F358" s="227"/>
      <c r="G358" s="228"/>
      <c r="H358" s="229"/>
      <c r="K358" s="231"/>
      <c r="L358" s="229"/>
      <c r="M358" s="231"/>
      <c r="N358" s="231"/>
      <c r="O358" s="231"/>
      <c r="P358" s="251"/>
      <c r="Q358" s="251"/>
      <c r="R358" s="251"/>
      <c r="S358" s="252"/>
      <c r="T358" s="237"/>
      <c r="U358" s="238"/>
      <c r="V358" s="335"/>
      <c r="W358" s="484"/>
      <c r="X358" s="485"/>
      <c r="Y358" s="335"/>
      <c r="Z358" s="239"/>
      <c r="AA358" s="238"/>
      <c r="AB358" s="240"/>
      <c r="AC358" s="239"/>
      <c r="AD358" s="238"/>
      <c r="AE358" s="343"/>
      <c r="AF358" s="335"/>
      <c r="AG358" s="485"/>
      <c r="AH358" s="241"/>
      <c r="AI358" s="242"/>
      <c r="AJ358" s="238"/>
      <c r="AK358" s="240"/>
      <c r="AL358" s="240"/>
      <c r="AM358" s="240"/>
      <c r="AN358" s="240"/>
      <c r="AQ358" s="253"/>
      <c r="AR358" s="224"/>
      <c r="AV358" s="253"/>
      <c r="AY358" s="248"/>
      <c r="AZ358" s="230"/>
      <c r="BA358" s="230"/>
      <c r="BB358" s="230"/>
      <c r="BC358" s="230"/>
      <c r="BD358" s="230"/>
      <c r="BE358" s="230"/>
      <c r="BF358" s="230"/>
      <c r="BG358" s="230"/>
      <c r="BH358" s="248"/>
      <c r="BI358" s="230"/>
      <c r="BJ358" s="249"/>
    </row>
    <row r="359" spans="1:62" ht="14.25" customHeight="1" x14ac:dyDescent="0.45">
      <c r="A359" s="224"/>
      <c r="D359" s="239"/>
      <c r="E359" s="226"/>
      <c r="F359" s="227"/>
      <c r="G359" s="228"/>
      <c r="H359" s="229"/>
      <c r="K359" s="231"/>
      <c r="L359" s="229"/>
      <c r="M359" s="231"/>
      <c r="N359" s="231"/>
      <c r="O359" s="231"/>
      <c r="P359" s="251"/>
      <c r="Q359" s="251"/>
      <c r="R359" s="251"/>
      <c r="S359" s="252"/>
      <c r="T359" s="237"/>
      <c r="U359" s="238"/>
      <c r="V359" s="335"/>
      <c r="W359" s="484"/>
      <c r="X359" s="485"/>
      <c r="Y359" s="335"/>
      <c r="Z359" s="239"/>
      <c r="AA359" s="238"/>
      <c r="AB359" s="240"/>
      <c r="AC359" s="239"/>
      <c r="AD359" s="238"/>
      <c r="AE359" s="343"/>
      <c r="AF359" s="335"/>
      <c r="AG359" s="485"/>
      <c r="AH359" s="241"/>
      <c r="AI359" s="242"/>
      <c r="AJ359" s="238"/>
      <c r="AK359" s="240"/>
      <c r="AL359" s="240"/>
      <c r="AM359" s="240"/>
      <c r="AN359" s="240"/>
      <c r="AQ359" s="253"/>
      <c r="AR359" s="224"/>
      <c r="AV359" s="253"/>
      <c r="AY359" s="248"/>
      <c r="AZ359" s="230"/>
      <c r="BA359" s="230"/>
      <c r="BB359" s="230"/>
      <c r="BC359" s="230"/>
      <c r="BD359" s="230"/>
      <c r="BE359" s="230"/>
      <c r="BF359" s="230"/>
      <c r="BG359" s="230"/>
      <c r="BH359" s="248"/>
      <c r="BI359" s="230"/>
      <c r="BJ359" s="249"/>
    </row>
    <row r="360" spans="1:62" ht="14.25" customHeight="1" x14ac:dyDescent="0.45">
      <c r="A360" s="224"/>
      <c r="D360" s="239"/>
      <c r="E360" s="226"/>
      <c r="F360" s="227"/>
      <c r="G360" s="228"/>
      <c r="H360" s="229"/>
      <c r="K360" s="231"/>
      <c r="L360" s="229"/>
      <c r="M360" s="231"/>
      <c r="N360" s="231"/>
      <c r="O360" s="231"/>
      <c r="P360" s="251"/>
      <c r="Q360" s="251"/>
      <c r="R360" s="251"/>
      <c r="S360" s="252"/>
      <c r="T360" s="237"/>
      <c r="U360" s="238"/>
      <c r="V360" s="335"/>
      <c r="W360" s="484"/>
      <c r="X360" s="485"/>
      <c r="Y360" s="335"/>
      <c r="Z360" s="239"/>
      <c r="AA360" s="238"/>
      <c r="AB360" s="240"/>
      <c r="AC360" s="239"/>
      <c r="AD360" s="238"/>
      <c r="AE360" s="343"/>
      <c r="AF360" s="335"/>
      <c r="AG360" s="485"/>
      <c r="AH360" s="241"/>
      <c r="AI360" s="242"/>
      <c r="AJ360" s="238"/>
      <c r="AK360" s="240"/>
      <c r="AL360" s="240"/>
      <c r="AM360" s="240"/>
      <c r="AN360" s="240"/>
      <c r="AQ360" s="253"/>
      <c r="AR360" s="224"/>
      <c r="AV360" s="253"/>
      <c r="AY360" s="248"/>
      <c r="AZ360" s="230"/>
      <c r="BA360" s="230"/>
      <c r="BB360" s="230"/>
      <c r="BC360" s="230"/>
      <c r="BD360" s="230"/>
      <c r="BE360" s="230"/>
      <c r="BF360" s="230"/>
      <c r="BG360" s="230"/>
      <c r="BH360" s="248"/>
      <c r="BI360" s="230"/>
      <c r="BJ360" s="249"/>
    </row>
    <row r="361" spans="1:62" ht="14.25" customHeight="1" x14ac:dyDescent="0.45">
      <c r="A361" s="224"/>
      <c r="D361" s="239"/>
      <c r="E361" s="226"/>
      <c r="F361" s="227"/>
      <c r="G361" s="228"/>
      <c r="H361" s="229"/>
      <c r="K361" s="231"/>
      <c r="L361" s="229"/>
      <c r="M361" s="231"/>
      <c r="N361" s="231"/>
      <c r="O361" s="231"/>
      <c r="P361" s="251"/>
      <c r="Q361" s="251"/>
      <c r="R361" s="251"/>
      <c r="S361" s="252"/>
      <c r="T361" s="237"/>
      <c r="U361" s="238"/>
      <c r="V361" s="335"/>
      <c r="W361" s="484"/>
      <c r="X361" s="485"/>
      <c r="Y361" s="335"/>
      <c r="Z361" s="239"/>
      <c r="AA361" s="238"/>
      <c r="AB361" s="240"/>
      <c r="AC361" s="239"/>
      <c r="AD361" s="238"/>
      <c r="AE361" s="343"/>
      <c r="AF361" s="335"/>
      <c r="AG361" s="485"/>
      <c r="AH361" s="241"/>
      <c r="AI361" s="242"/>
      <c r="AJ361" s="238"/>
      <c r="AK361" s="240"/>
      <c r="AL361" s="240"/>
      <c r="AM361" s="240"/>
      <c r="AN361" s="240"/>
      <c r="AQ361" s="253"/>
      <c r="AR361" s="224"/>
      <c r="AV361" s="253"/>
      <c r="AY361" s="248"/>
      <c r="AZ361" s="230"/>
      <c r="BA361" s="230"/>
      <c r="BB361" s="230"/>
      <c r="BC361" s="230"/>
      <c r="BD361" s="230"/>
      <c r="BE361" s="230"/>
      <c r="BF361" s="230"/>
      <c r="BG361" s="230"/>
      <c r="BH361" s="248"/>
      <c r="BI361" s="230"/>
      <c r="BJ361" s="249"/>
    </row>
    <row r="362" spans="1:62" ht="14.25" customHeight="1" x14ac:dyDescent="0.45">
      <c r="A362" s="224"/>
      <c r="D362" s="239"/>
      <c r="E362" s="226"/>
      <c r="F362" s="227"/>
      <c r="G362" s="228"/>
      <c r="H362" s="229"/>
      <c r="K362" s="231"/>
      <c r="L362" s="229"/>
      <c r="M362" s="231"/>
      <c r="N362" s="231"/>
      <c r="O362" s="231"/>
      <c r="P362" s="251"/>
      <c r="Q362" s="251"/>
      <c r="R362" s="251"/>
      <c r="S362" s="252"/>
      <c r="T362" s="237"/>
      <c r="U362" s="238"/>
      <c r="V362" s="335"/>
      <c r="W362" s="484"/>
      <c r="X362" s="485"/>
      <c r="Y362" s="335"/>
      <c r="Z362" s="239"/>
      <c r="AA362" s="238"/>
      <c r="AB362" s="240"/>
      <c r="AC362" s="239"/>
      <c r="AD362" s="238"/>
      <c r="AE362" s="343"/>
      <c r="AF362" s="335"/>
      <c r="AG362" s="485"/>
      <c r="AH362" s="241"/>
      <c r="AI362" s="242"/>
      <c r="AJ362" s="238"/>
      <c r="AK362" s="240"/>
      <c r="AL362" s="240"/>
      <c r="AM362" s="240"/>
      <c r="AN362" s="240"/>
      <c r="AQ362" s="253"/>
      <c r="AR362" s="224"/>
      <c r="AV362" s="253"/>
      <c r="AY362" s="248"/>
      <c r="AZ362" s="230"/>
      <c r="BA362" s="230"/>
      <c r="BB362" s="230"/>
      <c r="BC362" s="230"/>
      <c r="BD362" s="230"/>
      <c r="BE362" s="230"/>
      <c r="BF362" s="230"/>
      <c r="BG362" s="230"/>
      <c r="BH362" s="248"/>
      <c r="BI362" s="230"/>
      <c r="BJ362" s="249"/>
    </row>
    <row r="363" spans="1:62" ht="14.25" customHeight="1" x14ac:dyDescent="0.45">
      <c r="A363" s="224"/>
      <c r="D363" s="239"/>
      <c r="E363" s="226"/>
      <c r="F363" s="227"/>
      <c r="G363" s="228"/>
      <c r="H363" s="229"/>
      <c r="K363" s="231"/>
      <c r="L363" s="229"/>
      <c r="M363" s="231"/>
      <c r="N363" s="231"/>
      <c r="O363" s="231"/>
      <c r="P363" s="251"/>
      <c r="Q363" s="251"/>
      <c r="R363" s="251"/>
      <c r="S363" s="252"/>
      <c r="T363" s="237"/>
      <c r="U363" s="238"/>
      <c r="V363" s="335"/>
      <c r="W363" s="484"/>
      <c r="X363" s="485"/>
      <c r="Y363" s="335"/>
      <c r="Z363" s="239"/>
      <c r="AA363" s="238"/>
      <c r="AB363" s="240"/>
      <c r="AC363" s="239"/>
      <c r="AD363" s="238"/>
      <c r="AE363" s="343"/>
      <c r="AF363" s="335"/>
      <c r="AG363" s="485"/>
      <c r="AH363" s="241"/>
      <c r="AI363" s="242"/>
      <c r="AJ363" s="238"/>
      <c r="AK363" s="240"/>
      <c r="AL363" s="240"/>
      <c r="AM363" s="240"/>
      <c r="AN363" s="240"/>
      <c r="AQ363" s="253"/>
      <c r="AR363" s="224"/>
      <c r="AV363" s="253"/>
      <c r="AY363" s="248"/>
      <c r="AZ363" s="230"/>
      <c r="BA363" s="230"/>
      <c r="BB363" s="230"/>
      <c r="BC363" s="230"/>
      <c r="BD363" s="230"/>
      <c r="BE363" s="230"/>
      <c r="BF363" s="230"/>
      <c r="BG363" s="230"/>
      <c r="BH363" s="248"/>
      <c r="BI363" s="230"/>
      <c r="BJ363" s="249"/>
    </row>
    <row r="364" spans="1:62" ht="14.25" customHeight="1" x14ac:dyDescent="0.45">
      <c r="A364" s="224"/>
      <c r="D364" s="239"/>
      <c r="E364" s="226"/>
      <c r="F364" s="227"/>
      <c r="G364" s="228"/>
      <c r="H364" s="229"/>
      <c r="K364" s="231"/>
      <c r="L364" s="229"/>
      <c r="M364" s="231"/>
      <c r="N364" s="231"/>
      <c r="O364" s="231"/>
      <c r="P364" s="251"/>
      <c r="Q364" s="251"/>
      <c r="R364" s="251"/>
      <c r="S364" s="252"/>
      <c r="T364" s="237"/>
      <c r="U364" s="238"/>
      <c r="V364" s="335"/>
      <c r="W364" s="484"/>
      <c r="X364" s="485"/>
      <c r="Y364" s="335"/>
      <c r="Z364" s="239"/>
      <c r="AA364" s="238"/>
      <c r="AB364" s="240"/>
      <c r="AC364" s="239"/>
      <c r="AD364" s="238"/>
      <c r="AE364" s="343"/>
      <c r="AF364" s="335"/>
      <c r="AG364" s="485"/>
      <c r="AH364" s="241"/>
      <c r="AI364" s="242"/>
      <c r="AJ364" s="238"/>
      <c r="AK364" s="240"/>
      <c r="AL364" s="240"/>
      <c r="AM364" s="240"/>
      <c r="AN364" s="240"/>
      <c r="AQ364" s="253"/>
      <c r="AR364" s="224"/>
      <c r="AV364" s="253"/>
      <c r="AY364" s="248"/>
      <c r="AZ364" s="230"/>
      <c r="BA364" s="230"/>
      <c r="BB364" s="230"/>
      <c r="BC364" s="230"/>
      <c r="BD364" s="230"/>
      <c r="BE364" s="230"/>
      <c r="BF364" s="230"/>
      <c r="BG364" s="230"/>
      <c r="BH364" s="248"/>
      <c r="BI364" s="230"/>
      <c r="BJ364" s="249"/>
    </row>
    <row r="365" spans="1:62" ht="14.25" customHeight="1" x14ac:dyDescent="0.45">
      <c r="A365" s="224"/>
      <c r="D365" s="239"/>
      <c r="E365" s="226"/>
      <c r="F365" s="227"/>
      <c r="G365" s="228"/>
      <c r="H365" s="229"/>
      <c r="K365" s="231"/>
      <c r="L365" s="229"/>
      <c r="M365" s="231"/>
      <c r="N365" s="231"/>
      <c r="O365" s="231"/>
      <c r="P365" s="251"/>
      <c r="Q365" s="251"/>
      <c r="R365" s="251"/>
      <c r="S365" s="252"/>
      <c r="T365" s="237"/>
      <c r="U365" s="238"/>
      <c r="V365" s="335"/>
      <c r="W365" s="484"/>
      <c r="X365" s="485"/>
      <c r="Y365" s="335"/>
      <c r="Z365" s="239"/>
      <c r="AA365" s="238"/>
      <c r="AB365" s="240"/>
      <c r="AC365" s="239"/>
      <c r="AD365" s="238"/>
      <c r="AE365" s="343"/>
      <c r="AF365" s="335"/>
      <c r="AG365" s="485"/>
      <c r="AH365" s="241"/>
      <c r="AI365" s="242"/>
      <c r="AJ365" s="238"/>
      <c r="AK365" s="240"/>
      <c r="AL365" s="240"/>
      <c r="AM365" s="240"/>
      <c r="AN365" s="240"/>
      <c r="AQ365" s="253"/>
      <c r="AR365" s="224"/>
      <c r="AV365" s="253"/>
      <c r="AY365" s="248"/>
      <c r="AZ365" s="230"/>
      <c r="BA365" s="230"/>
      <c r="BB365" s="230"/>
      <c r="BC365" s="230"/>
      <c r="BD365" s="230"/>
      <c r="BE365" s="230"/>
      <c r="BF365" s="230"/>
      <c r="BG365" s="230"/>
      <c r="BH365" s="248"/>
      <c r="BI365" s="230"/>
      <c r="BJ365" s="249"/>
    </row>
    <row r="366" spans="1:62" ht="14.25" customHeight="1" x14ac:dyDescent="0.45">
      <c r="A366" s="224"/>
      <c r="D366" s="239"/>
      <c r="E366" s="226"/>
      <c r="F366" s="227"/>
      <c r="G366" s="228"/>
      <c r="H366" s="229"/>
      <c r="K366" s="231"/>
      <c r="L366" s="229"/>
      <c r="M366" s="231"/>
      <c r="N366" s="231"/>
      <c r="O366" s="231"/>
      <c r="P366" s="251"/>
      <c r="Q366" s="251"/>
      <c r="R366" s="251"/>
      <c r="S366" s="252"/>
      <c r="T366" s="237"/>
      <c r="U366" s="238"/>
      <c r="V366" s="335"/>
      <c r="W366" s="484"/>
      <c r="X366" s="485"/>
      <c r="Y366" s="335"/>
      <c r="Z366" s="239"/>
      <c r="AA366" s="238"/>
      <c r="AB366" s="240"/>
      <c r="AC366" s="239"/>
      <c r="AD366" s="238"/>
      <c r="AE366" s="343"/>
      <c r="AF366" s="335"/>
      <c r="AG366" s="485"/>
      <c r="AH366" s="241"/>
      <c r="AI366" s="242"/>
      <c r="AJ366" s="238"/>
      <c r="AK366" s="240"/>
      <c r="AL366" s="240"/>
      <c r="AM366" s="240"/>
      <c r="AN366" s="240"/>
      <c r="AQ366" s="253"/>
      <c r="AR366" s="224"/>
      <c r="AV366" s="253"/>
      <c r="AY366" s="248"/>
      <c r="AZ366" s="230"/>
      <c r="BA366" s="230"/>
      <c r="BB366" s="230"/>
      <c r="BC366" s="230"/>
      <c r="BD366" s="230"/>
      <c r="BE366" s="230"/>
      <c r="BF366" s="230"/>
      <c r="BG366" s="230"/>
      <c r="BH366" s="248"/>
      <c r="BI366" s="230"/>
      <c r="BJ366" s="249"/>
    </row>
    <row r="367" spans="1:62" ht="14.25" customHeight="1" x14ac:dyDescent="0.45">
      <c r="A367" s="224"/>
      <c r="D367" s="239"/>
      <c r="E367" s="226"/>
      <c r="F367" s="227"/>
      <c r="G367" s="228"/>
      <c r="H367" s="229"/>
      <c r="K367" s="231"/>
      <c r="L367" s="229"/>
      <c r="M367" s="231"/>
      <c r="N367" s="231"/>
      <c r="O367" s="231"/>
      <c r="P367" s="251"/>
      <c r="Q367" s="251"/>
      <c r="R367" s="251"/>
      <c r="S367" s="252"/>
      <c r="T367" s="237"/>
      <c r="U367" s="238"/>
      <c r="V367" s="335"/>
      <c r="W367" s="484"/>
      <c r="X367" s="485"/>
      <c r="Y367" s="335"/>
      <c r="Z367" s="239"/>
      <c r="AA367" s="238"/>
      <c r="AB367" s="240"/>
      <c r="AC367" s="239"/>
      <c r="AD367" s="238"/>
      <c r="AE367" s="343"/>
      <c r="AF367" s="335"/>
      <c r="AG367" s="485"/>
      <c r="AH367" s="241"/>
      <c r="AI367" s="242"/>
      <c r="AJ367" s="238"/>
      <c r="AK367" s="240"/>
      <c r="AL367" s="240"/>
      <c r="AM367" s="240"/>
      <c r="AN367" s="240"/>
      <c r="AQ367" s="253"/>
      <c r="AR367" s="224"/>
      <c r="AV367" s="253"/>
      <c r="AY367" s="248"/>
      <c r="AZ367" s="230"/>
      <c r="BA367" s="230"/>
      <c r="BB367" s="230"/>
      <c r="BC367" s="230"/>
      <c r="BD367" s="230"/>
      <c r="BE367" s="230"/>
      <c r="BF367" s="230"/>
      <c r="BG367" s="230"/>
      <c r="BH367" s="248"/>
      <c r="BI367" s="230"/>
      <c r="BJ367" s="249"/>
    </row>
    <row r="368" spans="1:62" ht="14.25" customHeight="1" x14ac:dyDescent="0.45">
      <c r="A368" s="224"/>
      <c r="D368" s="239"/>
      <c r="E368" s="226"/>
      <c r="F368" s="227"/>
      <c r="G368" s="228"/>
      <c r="H368" s="229"/>
      <c r="K368" s="231"/>
      <c r="L368" s="229"/>
      <c r="M368" s="231"/>
      <c r="N368" s="231"/>
      <c r="O368" s="231"/>
      <c r="P368" s="251"/>
      <c r="Q368" s="251"/>
      <c r="R368" s="251"/>
      <c r="S368" s="252"/>
      <c r="T368" s="237"/>
      <c r="U368" s="238"/>
      <c r="V368" s="335"/>
      <c r="W368" s="484"/>
      <c r="X368" s="485"/>
      <c r="Y368" s="335"/>
      <c r="Z368" s="239"/>
      <c r="AA368" s="238"/>
      <c r="AB368" s="240"/>
      <c r="AC368" s="239"/>
      <c r="AD368" s="238"/>
      <c r="AE368" s="343"/>
      <c r="AF368" s="335"/>
      <c r="AG368" s="485"/>
      <c r="AH368" s="241"/>
      <c r="AI368" s="242"/>
      <c r="AJ368" s="238"/>
      <c r="AK368" s="240"/>
      <c r="AL368" s="240"/>
      <c r="AM368" s="240"/>
      <c r="AN368" s="240"/>
      <c r="AQ368" s="253"/>
      <c r="AR368" s="224"/>
      <c r="AV368" s="253"/>
      <c r="AY368" s="248"/>
      <c r="AZ368" s="230"/>
      <c r="BA368" s="230"/>
      <c r="BB368" s="230"/>
      <c r="BC368" s="230"/>
      <c r="BD368" s="230"/>
      <c r="BE368" s="230"/>
      <c r="BF368" s="230"/>
      <c r="BG368" s="230"/>
      <c r="BH368" s="248"/>
      <c r="BI368" s="230"/>
      <c r="BJ368" s="249"/>
    </row>
    <row r="369" spans="1:62" ht="14.25" customHeight="1" x14ac:dyDescent="0.45">
      <c r="A369" s="224"/>
      <c r="D369" s="239"/>
      <c r="E369" s="226"/>
      <c r="F369" s="227"/>
      <c r="G369" s="228"/>
      <c r="H369" s="229"/>
      <c r="K369" s="231"/>
      <c r="L369" s="229"/>
      <c r="M369" s="231"/>
      <c r="N369" s="231"/>
      <c r="O369" s="231"/>
      <c r="P369" s="251"/>
      <c r="Q369" s="251"/>
      <c r="R369" s="251"/>
      <c r="S369" s="252"/>
      <c r="T369" s="237"/>
      <c r="U369" s="238"/>
      <c r="V369" s="335"/>
      <c r="W369" s="484"/>
      <c r="X369" s="485"/>
      <c r="Y369" s="335"/>
      <c r="Z369" s="239"/>
      <c r="AA369" s="238"/>
      <c r="AB369" s="240"/>
      <c r="AC369" s="239"/>
      <c r="AD369" s="238"/>
      <c r="AE369" s="343"/>
      <c r="AF369" s="335"/>
      <c r="AG369" s="485"/>
      <c r="AH369" s="241"/>
      <c r="AI369" s="242"/>
      <c r="AJ369" s="238"/>
      <c r="AK369" s="240"/>
      <c r="AL369" s="240"/>
      <c r="AM369" s="240"/>
      <c r="AN369" s="240"/>
      <c r="AQ369" s="253"/>
      <c r="AR369" s="224"/>
      <c r="AV369" s="253"/>
      <c r="AY369" s="248"/>
      <c r="AZ369" s="230"/>
      <c r="BA369" s="230"/>
      <c r="BB369" s="230"/>
      <c r="BC369" s="230"/>
      <c r="BD369" s="230"/>
      <c r="BE369" s="230"/>
      <c r="BF369" s="230"/>
      <c r="BG369" s="230"/>
      <c r="BH369" s="248"/>
      <c r="BI369" s="230"/>
      <c r="BJ369" s="249"/>
    </row>
    <row r="370" spans="1:62" ht="14.25" customHeight="1" x14ac:dyDescent="0.45">
      <c r="A370" s="224"/>
      <c r="D370" s="239"/>
      <c r="E370" s="226"/>
      <c r="F370" s="227"/>
      <c r="G370" s="228"/>
      <c r="H370" s="229"/>
      <c r="K370" s="231"/>
      <c r="L370" s="229"/>
      <c r="M370" s="231"/>
      <c r="N370" s="231"/>
      <c r="O370" s="231"/>
      <c r="P370" s="251"/>
      <c r="Q370" s="251"/>
      <c r="R370" s="251"/>
      <c r="S370" s="252"/>
      <c r="T370" s="237"/>
      <c r="U370" s="238"/>
      <c r="V370" s="335"/>
      <c r="W370" s="484"/>
      <c r="X370" s="485"/>
      <c r="Y370" s="335"/>
      <c r="Z370" s="239"/>
      <c r="AA370" s="238"/>
      <c r="AB370" s="240"/>
      <c r="AC370" s="239"/>
      <c r="AD370" s="238"/>
      <c r="AE370" s="343"/>
      <c r="AF370" s="335"/>
      <c r="AG370" s="485"/>
      <c r="AH370" s="241"/>
      <c r="AI370" s="242"/>
      <c r="AJ370" s="238"/>
      <c r="AK370" s="240"/>
      <c r="AL370" s="240"/>
      <c r="AM370" s="240"/>
      <c r="AN370" s="240"/>
      <c r="AQ370" s="253"/>
      <c r="AR370" s="224"/>
      <c r="AV370" s="253"/>
      <c r="AY370" s="248"/>
      <c r="AZ370" s="230"/>
      <c r="BA370" s="230"/>
      <c r="BB370" s="230"/>
      <c r="BC370" s="230"/>
      <c r="BD370" s="230"/>
      <c r="BE370" s="230"/>
      <c r="BF370" s="230"/>
      <c r="BG370" s="230"/>
      <c r="BH370" s="248"/>
      <c r="BI370" s="230"/>
      <c r="BJ370" s="249"/>
    </row>
    <row r="371" spans="1:62" ht="14.25" customHeight="1" x14ac:dyDescent="0.45">
      <c r="A371" s="224"/>
      <c r="D371" s="239"/>
      <c r="E371" s="226"/>
      <c r="F371" s="227"/>
      <c r="G371" s="228"/>
      <c r="H371" s="229"/>
      <c r="K371" s="231"/>
      <c r="L371" s="229"/>
      <c r="M371" s="231"/>
      <c r="N371" s="231"/>
      <c r="O371" s="231"/>
      <c r="P371" s="251"/>
      <c r="Q371" s="251"/>
      <c r="R371" s="251"/>
      <c r="S371" s="252"/>
      <c r="T371" s="237"/>
      <c r="U371" s="238"/>
      <c r="V371" s="335"/>
      <c r="W371" s="484"/>
      <c r="X371" s="485"/>
      <c r="Y371" s="335"/>
      <c r="Z371" s="239"/>
      <c r="AA371" s="238"/>
      <c r="AB371" s="240"/>
      <c r="AC371" s="239"/>
      <c r="AD371" s="238"/>
      <c r="AE371" s="343"/>
      <c r="AF371" s="335"/>
      <c r="AG371" s="485"/>
      <c r="AH371" s="241"/>
      <c r="AI371" s="242"/>
      <c r="AJ371" s="238"/>
      <c r="AK371" s="240"/>
      <c r="AL371" s="240"/>
      <c r="AM371" s="240"/>
      <c r="AN371" s="240"/>
      <c r="AQ371" s="253"/>
      <c r="AR371" s="224"/>
      <c r="AV371" s="253"/>
      <c r="AY371" s="248"/>
      <c r="AZ371" s="230"/>
      <c r="BA371" s="230"/>
      <c r="BB371" s="230"/>
      <c r="BC371" s="230"/>
      <c r="BD371" s="230"/>
      <c r="BE371" s="230"/>
      <c r="BF371" s="230"/>
      <c r="BG371" s="230"/>
      <c r="BH371" s="248"/>
      <c r="BI371" s="230"/>
      <c r="BJ371" s="249"/>
    </row>
    <row r="372" spans="1:62" ht="14.25" customHeight="1" x14ac:dyDescent="0.45">
      <c r="A372" s="224"/>
      <c r="D372" s="239"/>
      <c r="E372" s="226"/>
      <c r="F372" s="227"/>
      <c r="G372" s="228"/>
      <c r="H372" s="229"/>
      <c r="K372" s="231"/>
      <c r="L372" s="229"/>
      <c r="M372" s="231"/>
      <c r="N372" s="231"/>
      <c r="O372" s="231"/>
      <c r="P372" s="251"/>
      <c r="Q372" s="251"/>
      <c r="R372" s="251"/>
      <c r="S372" s="252"/>
      <c r="T372" s="237"/>
      <c r="U372" s="238"/>
      <c r="V372" s="335"/>
      <c r="W372" s="484"/>
      <c r="X372" s="485"/>
      <c r="Y372" s="335"/>
      <c r="Z372" s="239"/>
      <c r="AA372" s="238"/>
      <c r="AB372" s="240"/>
      <c r="AC372" s="239"/>
      <c r="AD372" s="238"/>
      <c r="AE372" s="343"/>
      <c r="AF372" s="335"/>
      <c r="AG372" s="485"/>
      <c r="AH372" s="241"/>
      <c r="AI372" s="242"/>
      <c r="AJ372" s="238"/>
      <c r="AK372" s="240"/>
      <c r="AL372" s="240"/>
      <c r="AM372" s="240"/>
      <c r="AN372" s="240"/>
      <c r="AQ372" s="253"/>
      <c r="AR372" s="224"/>
      <c r="AV372" s="253"/>
      <c r="AY372" s="248"/>
      <c r="AZ372" s="230"/>
      <c r="BA372" s="230"/>
      <c r="BB372" s="230"/>
      <c r="BC372" s="230"/>
      <c r="BD372" s="230"/>
      <c r="BE372" s="230"/>
      <c r="BF372" s="230"/>
      <c r="BG372" s="230"/>
      <c r="BH372" s="248"/>
      <c r="BI372" s="230"/>
      <c r="BJ372" s="249"/>
    </row>
    <row r="373" spans="1:62" ht="14.25" customHeight="1" x14ac:dyDescent="0.45">
      <c r="A373" s="224"/>
      <c r="D373" s="239"/>
      <c r="E373" s="226"/>
      <c r="F373" s="227"/>
      <c r="G373" s="228"/>
      <c r="H373" s="229"/>
      <c r="K373" s="231"/>
      <c r="L373" s="229"/>
      <c r="M373" s="231"/>
      <c r="N373" s="231"/>
      <c r="O373" s="231"/>
      <c r="P373" s="251"/>
      <c r="Q373" s="251"/>
      <c r="R373" s="251"/>
      <c r="S373" s="252"/>
      <c r="T373" s="237"/>
      <c r="U373" s="238"/>
      <c r="V373" s="335"/>
      <c r="W373" s="484"/>
      <c r="X373" s="485"/>
      <c r="Y373" s="335"/>
      <c r="Z373" s="239"/>
      <c r="AA373" s="238"/>
      <c r="AB373" s="240"/>
      <c r="AC373" s="239"/>
      <c r="AD373" s="238"/>
      <c r="AE373" s="343"/>
      <c r="AF373" s="335"/>
      <c r="AG373" s="485"/>
      <c r="AH373" s="241"/>
      <c r="AI373" s="242"/>
      <c r="AJ373" s="238"/>
      <c r="AK373" s="240"/>
      <c r="AL373" s="240"/>
      <c r="AM373" s="240"/>
      <c r="AN373" s="240"/>
      <c r="AQ373" s="253"/>
      <c r="AR373" s="224"/>
      <c r="AV373" s="253"/>
      <c r="AY373" s="248"/>
      <c r="AZ373" s="230"/>
      <c r="BA373" s="230"/>
      <c r="BB373" s="230"/>
      <c r="BC373" s="230"/>
      <c r="BD373" s="230"/>
      <c r="BE373" s="230"/>
      <c r="BF373" s="230"/>
      <c r="BG373" s="230"/>
      <c r="BH373" s="248"/>
      <c r="BI373" s="230"/>
      <c r="BJ373" s="249"/>
    </row>
    <row r="374" spans="1:62" ht="14.25" customHeight="1" x14ac:dyDescent="0.45">
      <c r="A374" s="224"/>
      <c r="D374" s="239"/>
      <c r="E374" s="226"/>
      <c r="F374" s="227"/>
      <c r="G374" s="228"/>
      <c r="H374" s="229"/>
      <c r="K374" s="231"/>
      <c r="L374" s="229"/>
      <c r="M374" s="231"/>
      <c r="N374" s="231"/>
      <c r="O374" s="231"/>
      <c r="P374" s="251"/>
      <c r="Q374" s="251"/>
      <c r="R374" s="251"/>
      <c r="S374" s="252"/>
      <c r="T374" s="237"/>
      <c r="U374" s="238"/>
      <c r="V374" s="335"/>
      <c r="W374" s="484"/>
      <c r="X374" s="485"/>
      <c r="Y374" s="335"/>
      <c r="Z374" s="239"/>
      <c r="AA374" s="238"/>
      <c r="AB374" s="240"/>
      <c r="AC374" s="239"/>
      <c r="AD374" s="238"/>
      <c r="AE374" s="343"/>
      <c r="AF374" s="335"/>
      <c r="AG374" s="485"/>
      <c r="AH374" s="241"/>
      <c r="AI374" s="242"/>
      <c r="AJ374" s="238"/>
      <c r="AK374" s="240"/>
      <c r="AL374" s="240"/>
      <c r="AM374" s="240"/>
      <c r="AN374" s="240"/>
      <c r="AQ374" s="253"/>
      <c r="AR374" s="224"/>
      <c r="AV374" s="253"/>
      <c r="AY374" s="248"/>
      <c r="AZ374" s="230"/>
      <c r="BA374" s="230"/>
      <c r="BB374" s="230"/>
      <c r="BC374" s="230"/>
      <c r="BD374" s="230"/>
      <c r="BE374" s="230"/>
      <c r="BF374" s="230"/>
      <c r="BG374" s="230"/>
      <c r="BH374" s="248"/>
      <c r="BI374" s="230"/>
      <c r="BJ374" s="249"/>
    </row>
    <row r="375" spans="1:62" ht="14.25" customHeight="1" x14ac:dyDescent="0.45">
      <c r="A375" s="224"/>
      <c r="D375" s="239"/>
      <c r="E375" s="226"/>
      <c r="F375" s="227"/>
      <c r="G375" s="228"/>
      <c r="H375" s="229"/>
      <c r="K375" s="231"/>
      <c r="L375" s="229"/>
      <c r="M375" s="231"/>
      <c r="N375" s="231"/>
      <c r="O375" s="231"/>
      <c r="P375" s="251"/>
      <c r="Q375" s="251"/>
      <c r="R375" s="251"/>
      <c r="S375" s="252"/>
      <c r="T375" s="237"/>
      <c r="U375" s="238"/>
      <c r="V375" s="335"/>
      <c r="W375" s="484"/>
      <c r="X375" s="485"/>
      <c r="Y375" s="335"/>
      <c r="Z375" s="239"/>
      <c r="AA375" s="238"/>
      <c r="AB375" s="240"/>
      <c r="AC375" s="239"/>
      <c r="AD375" s="238"/>
      <c r="AE375" s="343"/>
      <c r="AF375" s="335"/>
      <c r="AG375" s="485"/>
      <c r="AH375" s="241"/>
      <c r="AI375" s="242"/>
      <c r="AJ375" s="238"/>
      <c r="AK375" s="240"/>
      <c r="AL375" s="240"/>
      <c r="AM375" s="240"/>
      <c r="AN375" s="240"/>
      <c r="AQ375" s="253"/>
      <c r="AR375" s="224"/>
      <c r="AV375" s="253"/>
      <c r="AY375" s="248"/>
      <c r="AZ375" s="230"/>
      <c r="BA375" s="230"/>
      <c r="BB375" s="230"/>
      <c r="BC375" s="230"/>
      <c r="BD375" s="230"/>
      <c r="BE375" s="230"/>
      <c r="BF375" s="230"/>
      <c r="BG375" s="230"/>
      <c r="BH375" s="248"/>
      <c r="BI375" s="230"/>
      <c r="BJ375" s="249"/>
    </row>
    <row r="376" spans="1:62" ht="14.25" customHeight="1" x14ac:dyDescent="0.45">
      <c r="A376" s="224"/>
      <c r="D376" s="239"/>
      <c r="E376" s="226"/>
      <c r="F376" s="227"/>
      <c r="G376" s="228"/>
      <c r="H376" s="229"/>
      <c r="K376" s="231"/>
      <c r="L376" s="229"/>
      <c r="M376" s="231"/>
      <c r="N376" s="231"/>
      <c r="O376" s="231"/>
      <c r="P376" s="251"/>
      <c r="Q376" s="251"/>
      <c r="R376" s="251"/>
      <c r="S376" s="252"/>
      <c r="T376" s="237"/>
      <c r="U376" s="238"/>
      <c r="V376" s="335"/>
      <c r="W376" s="484"/>
      <c r="X376" s="485"/>
      <c r="Y376" s="335"/>
      <c r="Z376" s="239"/>
      <c r="AA376" s="238"/>
      <c r="AB376" s="240"/>
      <c r="AC376" s="239"/>
      <c r="AD376" s="238"/>
      <c r="AE376" s="343"/>
      <c r="AF376" s="335"/>
      <c r="AG376" s="485"/>
      <c r="AH376" s="241"/>
      <c r="AI376" s="242"/>
      <c r="AJ376" s="238"/>
      <c r="AK376" s="240"/>
      <c r="AL376" s="240"/>
      <c r="AM376" s="240"/>
      <c r="AN376" s="240"/>
      <c r="AQ376" s="253"/>
      <c r="AR376" s="224"/>
      <c r="AV376" s="253"/>
      <c r="AY376" s="248"/>
      <c r="AZ376" s="230"/>
      <c r="BA376" s="230"/>
      <c r="BB376" s="230"/>
      <c r="BC376" s="230"/>
      <c r="BD376" s="230"/>
      <c r="BE376" s="230"/>
      <c r="BF376" s="230"/>
      <c r="BG376" s="230"/>
      <c r="BH376" s="248"/>
      <c r="BI376" s="230"/>
      <c r="BJ376" s="249"/>
    </row>
    <row r="377" spans="1:62" ht="14.25" customHeight="1" x14ac:dyDescent="0.45">
      <c r="A377" s="224"/>
      <c r="D377" s="239"/>
      <c r="E377" s="226"/>
      <c r="F377" s="227"/>
      <c r="G377" s="228"/>
      <c r="H377" s="229"/>
      <c r="K377" s="231"/>
      <c r="L377" s="229"/>
      <c r="M377" s="231"/>
      <c r="N377" s="231"/>
      <c r="O377" s="231"/>
      <c r="P377" s="251"/>
      <c r="Q377" s="251"/>
      <c r="R377" s="251"/>
      <c r="S377" s="252"/>
      <c r="T377" s="237"/>
      <c r="U377" s="238"/>
      <c r="V377" s="335"/>
      <c r="W377" s="484"/>
      <c r="X377" s="485"/>
      <c r="Y377" s="335"/>
      <c r="Z377" s="239"/>
      <c r="AA377" s="238"/>
      <c r="AB377" s="240"/>
      <c r="AC377" s="239"/>
      <c r="AD377" s="238"/>
      <c r="AE377" s="343"/>
      <c r="AF377" s="335"/>
      <c r="AG377" s="485"/>
      <c r="AH377" s="241"/>
      <c r="AI377" s="242"/>
      <c r="AJ377" s="238"/>
      <c r="AK377" s="240"/>
      <c r="AL377" s="240"/>
      <c r="AM377" s="240"/>
      <c r="AN377" s="240"/>
      <c r="AQ377" s="253"/>
      <c r="AR377" s="224"/>
      <c r="AV377" s="253"/>
      <c r="AY377" s="248"/>
      <c r="AZ377" s="230"/>
      <c r="BA377" s="230"/>
      <c r="BB377" s="230"/>
      <c r="BC377" s="230"/>
      <c r="BD377" s="230"/>
      <c r="BE377" s="230"/>
      <c r="BF377" s="230"/>
      <c r="BG377" s="230"/>
      <c r="BH377" s="248"/>
      <c r="BI377" s="230"/>
      <c r="BJ377" s="249"/>
    </row>
    <row r="378" spans="1:62" ht="14.25" customHeight="1" x14ac:dyDescent="0.45">
      <c r="A378" s="224"/>
      <c r="D378" s="239"/>
      <c r="E378" s="226"/>
      <c r="F378" s="227"/>
      <c r="G378" s="228"/>
      <c r="H378" s="229"/>
      <c r="K378" s="231"/>
      <c r="L378" s="229"/>
      <c r="M378" s="231"/>
      <c r="N378" s="231"/>
      <c r="O378" s="231"/>
      <c r="P378" s="251"/>
      <c r="Q378" s="251"/>
      <c r="R378" s="251"/>
      <c r="S378" s="252"/>
      <c r="T378" s="237"/>
      <c r="U378" s="238"/>
      <c r="V378" s="335"/>
      <c r="W378" s="484"/>
      <c r="X378" s="485"/>
      <c r="Y378" s="335"/>
      <c r="Z378" s="239"/>
      <c r="AA378" s="238"/>
      <c r="AB378" s="240"/>
      <c r="AC378" s="239"/>
      <c r="AD378" s="238"/>
      <c r="AE378" s="343"/>
      <c r="AF378" s="335"/>
      <c r="AG378" s="485"/>
      <c r="AH378" s="241"/>
      <c r="AI378" s="242"/>
      <c r="AJ378" s="238"/>
      <c r="AK378" s="240"/>
      <c r="AL378" s="240"/>
      <c r="AM378" s="240"/>
      <c r="AN378" s="240"/>
      <c r="AQ378" s="253"/>
      <c r="AR378" s="224"/>
      <c r="AV378" s="253"/>
      <c r="AY378" s="248"/>
      <c r="AZ378" s="230"/>
      <c r="BA378" s="230"/>
      <c r="BB378" s="230"/>
      <c r="BC378" s="230"/>
      <c r="BD378" s="230"/>
      <c r="BE378" s="230"/>
      <c r="BF378" s="230"/>
      <c r="BG378" s="230"/>
      <c r="BH378" s="248"/>
      <c r="BI378" s="230"/>
      <c r="BJ378" s="249"/>
    </row>
    <row r="379" spans="1:62" ht="14.25" customHeight="1" x14ac:dyDescent="0.45">
      <c r="A379" s="224"/>
      <c r="D379" s="239"/>
      <c r="E379" s="226"/>
      <c r="F379" s="227"/>
      <c r="G379" s="228"/>
      <c r="H379" s="229"/>
      <c r="K379" s="231"/>
      <c r="L379" s="229"/>
      <c r="M379" s="231"/>
      <c r="N379" s="231"/>
      <c r="O379" s="231"/>
      <c r="P379" s="251"/>
      <c r="Q379" s="251"/>
      <c r="R379" s="251"/>
      <c r="S379" s="252"/>
      <c r="T379" s="237"/>
      <c r="U379" s="238"/>
      <c r="V379" s="335"/>
      <c r="W379" s="484"/>
      <c r="X379" s="485"/>
      <c r="Y379" s="335"/>
      <c r="Z379" s="239"/>
      <c r="AA379" s="238"/>
      <c r="AB379" s="240"/>
      <c r="AC379" s="239"/>
      <c r="AD379" s="238"/>
      <c r="AE379" s="343"/>
      <c r="AF379" s="335"/>
      <c r="AG379" s="485"/>
      <c r="AH379" s="241"/>
      <c r="AI379" s="242"/>
      <c r="AJ379" s="238"/>
      <c r="AK379" s="240"/>
      <c r="AL379" s="240"/>
      <c r="AM379" s="240"/>
      <c r="AN379" s="240"/>
      <c r="AQ379" s="253"/>
      <c r="AR379" s="224"/>
      <c r="AV379" s="253"/>
      <c r="AY379" s="248"/>
      <c r="AZ379" s="230"/>
      <c r="BA379" s="230"/>
      <c r="BB379" s="230"/>
      <c r="BC379" s="230"/>
      <c r="BD379" s="230"/>
      <c r="BE379" s="230"/>
      <c r="BF379" s="230"/>
      <c r="BG379" s="230"/>
      <c r="BH379" s="248"/>
      <c r="BI379" s="230"/>
      <c r="BJ379" s="249"/>
    </row>
    <row r="380" spans="1:62" ht="14.25" customHeight="1" x14ac:dyDescent="0.45">
      <c r="A380" s="224"/>
      <c r="D380" s="239"/>
      <c r="E380" s="226"/>
      <c r="F380" s="227"/>
      <c r="G380" s="228"/>
      <c r="H380" s="229"/>
      <c r="K380" s="231"/>
      <c r="L380" s="229"/>
      <c r="M380" s="231"/>
      <c r="N380" s="231"/>
      <c r="O380" s="231"/>
      <c r="P380" s="251"/>
      <c r="Q380" s="251"/>
      <c r="R380" s="251"/>
      <c r="S380" s="252"/>
      <c r="T380" s="237"/>
      <c r="U380" s="238"/>
      <c r="V380" s="335"/>
      <c r="W380" s="484"/>
      <c r="X380" s="485"/>
      <c r="Y380" s="335"/>
      <c r="Z380" s="239"/>
      <c r="AA380" s="238"/>
      <c r="AB380" s="240"/>
      <c r="AC380" s="239"/>
      <c r="AD380" s="238"/>
      <c r="AE380" s="343"/>
      <c r="AF380" s="335"/>
      <c r="AG380" s="485"/>
      <c r="AH380" s="241"/>
      <c r="AI380" s="242"/>
      <c r="AJ380" s="238"/>
      <c r="AK380" s="240"/>
      <c r="AL380" s="240"/>
      <c r="AM380" s="240"/>
      <c r="AN380" s="240"/>
      <c r="AQ380" s="253"/>
      <c r="AR380" s="224"/>
      <c r="AV380" s="253"/>
      <c r="AY380" s="248"/>
      <c r="AZ380" s="230"/>
      <c r="BA380" s="230"/>
      <c r="BB380" s="230"/>
      <c r="BC380" s="230"/>
      <c r="BD380" s="230"/>
      <c r="BE380" s="230"/>
      <c r="BF380" s="230"/>
      <c r="BG380" s="230"/>
      <c r="BH380" s="248"/>
      <c r="BI380" s="230"/>
      <c r="BJ380" s="249"/>
    </row>
    <row r="381" spans="1:62" ht="14.25" customHeight="1" x14ac:dyDescent="0.45">
      <c r="A381" s="224"/>
      <c r="D381" s="239"/>
      <c r="E381" s="226"/>
      <c r="F381" s="227"/>
      <c r="G381" s="228"/>
      <c r="H381" s="229"/>
      <c r="K381" s="231"/>
      <c r="L381" s="229"/>
      <c r="M381" s="231"/>
      <c r="N381" s="231"/>
      <c r="O381" s="231"/>
      <c r="P381" s="251"/>
      <c r="Q381" s="251"/>
      <c r="R381" s="251"/>
      <c r="S381" s="252"/>
      <c r="T381" s="237"/>
      <c r="U381" s="238"/>
      <c r="V381" s="335"/>
      <c r="W381" s="484"/>
      <c r="X381" s="485"/>
      <c r="Y381" s="335"/>
      <c r="Z381" s="239"/>
      <c r="AA381" s="238"/>
      <c r="AB381" s="240"/>
      <c r="AC381" s="239"/>
      <c r="AD381" s="238"/>
      <c r="AE381" s="343"/>
      <c r="AF381" s="335"/>
      <c r="AG381" s="485"/>
      <c r="AH381" s="241"/>
      <c r="AI381" s="242"/>
      <c r="AJ381" s="238"/>
      <c r="AK381" s="240"/>
      <c r="AL381" s="240"/>
      <c r="AM381" s="240"/>
      <c r="AN381" s="240"/>
      <c r="AQ381" s="253"/>
      <c r="AR381" s="224"/>
      <c r="AV381" s="253"/>
      <c r="AY381" s="248"/>
      <c r="AZ381" s="230"/>
      <c r="BA381" s="230"/>
      <c r="BB381" s="230"/>
      <c r="BC381" s="230"/>
      <c r="BD381" s="230"/>
      <c r="BE381" s="230"/>
      <c r="BF381" s="230"/>
      <c r="BG381" s="230"/>
      <c r="BH381" s="248"/>
      <c r="BI381" s="230"/>
      <c r="BJ381" s="249"/>
    </row>
    <row r="382" spans="1:62" ht="14.25" customHeight="1" x14ac:dyDescent="0.45">
      <c r="A382" s="224"/>
      <c r="D382" s="239"/>
      <c r="E382" s="226"/>
      <c r="F382" s="227"/>
      <c r="G382" s="228"/>
      <c r="H382" s="229"/>
      <c r="K382" s="231"/>
      <c r="L382" s="229"/>
      <c r="M382" s="231"/>
      <c r="N382" s="231"/>
      <c r="O382" s="231"/>
      <c r="P382" s="251"/>
      <c r="Q382" s="251"/>
      <c r="R382" s="251"/>
      <c r="S382" s="252"/>
      <c r="T382" s="237"/>
      <c r="U382" s="238"/>
      <c r="V382" s="335"/>
      <c r="W382" s="484"/>
      <c r="X382" s="485"/>
      <c r="Y382" s="335"/>
      <c r="Z382" s="239"/>
      <c r="AA382" s="238"/>
      <c r="AB382" s="240"/>
      <c r="AC382" s="239"/>
      <c r="AD382" s="238"/>
      <c r="AE382" s="343"/>
      <c r="AF382" s="335"/>
      <c r="AG382" s="485"/>
      <c r="AH382" s="241"/>
      <c r="AI382" s="242"/>
      <c r="AJ382" s="238"/>
      <c r="AK382" s="240"/>
      <c r="AL382" s="240"/>
      <c r="AM382" s="240"/>
      <c r="AN382" s="240"/>
      <c r="AQ382" s="253"/>
      <c r="AR382" s="224"/>
      <c r="AV382" s="253"/>
      <c r="AY382" s="248"/>
      <c r="AZ382" s="230"/>
      <c r="BA382" s="230"/>
      <c r="BB382" s="230"/>
      <c r="BC382" s="230"/>
      <c r="BD382" s="230"/>
      <c r="BE382" s="230"/>
      <c r="BF382" s="230"/>
      <c r="BG382" s="230"/>
      <c r="BH382" s="248"/>
      <c r="BI382" s="230"/>
      <c r="BJ382" s="249"/>
    </row>
    <row r="383" spans="1:62" ht="14.25" customHeight="1" x14ac:dyDescent="0.45">
      <c r="A383" s="224"/>
      <c r="D383" s="239"/>
      <c r="E383" s="226"/>
      <c r="F383" s="227"/>
      <c r="G383" s="228"/>
      <c r="H383" s="229"/>
      <c r="K383" s="231"/>
      <c r="L383" s="229"/>
      <c r="M383" s="231"/>
      <c r="N383" s="231"/>
      <c r="O383" s="231"/>
      <c r="P383" s="251"/>
      <c r="Q383" s="251"/>
      <c r="R383" s="251"/>
      <c r="S383" s="252"/>
      <c r="T383" s="237"/>
      <c r="U383" s="238"/>
      <c r="V383" s="335"/>
      <c r="W383" s="484"/>
      <c r="X383" s="485"/>
      <c r="Y383" s="335"/>
      <c r="Z383" s="239"/>
      <c r="AA383" s="238"/>
      <c r="AB383" s="240"/>
      <c r="AC383" s="239"/>
      <c r="AD383" s="238"/>
      <c r="AE383" s="343"/>
      <c r="AF383" s="335"/>
      <c r="AG383" s="485"/>
      <c r="AH383" s="241"/>
      <c r="AI383" s="242"/>
      <c r="AJ383" s="238"/>
      <c r="AK383" s="240"/>
      <c r="AL383" s="240"/>
      <c r="AM383" s="240"/>
      <c r="AN383" s="240"/>
      <c r="AQ383" s="253"/>
      <c r="AR383" s="224"/>
      <c r="AV383" s="253"/>
      <c r="AY383" s="248"/>
      <c r="AZ383" s="230"/>
      <c r="BA383" s="230"/>
      <c r="BB383" s="230"/>
      <c r="BC383" s="230"/>
      <c r="BD383" s="230"/>
      <c r="BE383" s="230"/>
      <c r="BF383" s="230"/>
      <c r="BG383" s="230"/>
      <c r="BH383" s="248"/>
      <c r="BI383" s="230"/>
      <c r="BJ383" s="249"/>
    </row>
    <row r="384" spans="1:62" ht="14.25" customHeight="1" x14ac:dyDescent="0.45">
      <c r="A384" s="224"/>
      <c r="D384" s="239"/>
      <c r="E384" s="226"/>
      <c r="F384" s="227"/>
      <c r="G384" s="228"/>
      <c r="H384" s="229"/>
      <c r="K384" s="231"/>
      <c r="L384" s="229"/>
      <c r="M384" s="231"/>
      <c r="N384" s="231"/>
      <c r="O384" s="231"/>
      <c r="P384" s="251"/>
      <c r="Q384" s="251"/>
      <c r="R384" s="251"/>
      <c r="S384" s="252"/>
      <c r="T384" s="237"/>
      <c r="U384" s="238"/>
      <c r="V384" s="335"/>
      <c r="W384" s="484"/>
      <c r="X384" s="485"/>
      <c r="Y384" s="335"/>
      <c r="Z384" s="239"/>
      <c r="AA384" s="238"/>
      <c r="AB384" s="240"/>
      <c r="AC384" s="239"/>
      <c r="AD384" s="238"/>
      <c r="AE384" s="343"/>
      <c r="AF384" s="335"/>
      <c r="AG384" s="485"/>
      <c r="AH384" s="241"/>
      <c r="AI384" s="242"/>
      <c r="AJ384" s="238"/>
      <c r="AK384" s="240"/>
      <c r="AL384" s="240"/>
      <c r="AM384" s="240"/>
      <c r="AN384" s="240"/>
      <c r="AQ384" s="253"/>
      <c r="AR384" s="224"/>
      <c r="AV384" s="253"/>
      <c r="AY384" s="248"/>
      <c r="AZ384" s="230"/>
      <c r="BA384" s="230"/>
      <c r="BB384" s="230"/>
      <c r="BC384" s="230"/>
      <c r="BD384" s="230"/>
      <c r="BE384" s="230"/>
      <c r="BF384" s="230"/>
      <c r="BG384" s="230"/>
      <c r="BH384" s="248"/>
      <c r="BI384" s="230"/>
      <c r="BJ384" s="249"/>
    </row>
    <row r="385" spans="1:62" ht="14.25" customHeight="1" x14ac:dyDescent="0.45">
      <c r="A385" s="224"/>
      <c r="D385" s="239"/>
      <c r="E385" s="226"/>
      <c r="F385" s="227"/>
      <c r="G385" s="228"/>
      <c r="H385" s="229"/>
      <c r="K385" s="231"/>
      <c r="L385" s="229"/>
      <c r="M385" s="231"/>
      <c r="N385" s="231"/>
      <c r="O385" s="231"/>
      <c r="P385" s="251"/>
      <c r="Q385" s="251"/>
      <c r="R385" s="251"/>
      <c r="S385" s="252"/>
      <c r="T385" s="237"/>
      <c r="U385" s="238"/>
      <c r="V385" s="335"/>
      <c r="W385" s="484"/>
      <c r="X385" s="485"/>
      <c r="Y385" s="335"/>
      <c r="Z385" s="239"/>
      <c r="AA385" s="238"/>
      <c r="AB385" s="240"/>
      <c r="AC385" s="239"/>
      <c r="AD385" s="238"/>
      <c r="AE385" s="343"/>
      <c r="AF385" s="335"/>
      <c r="AG385" s="485"/>
      <c r="AH385" s="241"/>
      <c r="AI385" s="242"/>
      <c r="AJ385" s="238"/>
      <c r="AK385" s="240"/>
      <c r="AL385" s="240"/>
      <c r="AM385" s="240"/>
      <c r="AN385" s="240"/>
      <c r="AQ385" s="253"/>
      <c r="AR385" s="224"/>
      <c r="AV385" s="253"/>
      <c r="AY385" s="248"/>
      <c r="AZ385" s="230"/>
      <c r="BA385" s="230"/>
      <c r="BB385" s="230"/>
      <c r="BC385" s="230"/>
      <c r="BD385" s="230"/>
      <c r="BE385" s="230"/>
      <c r="BF385" s="230"/>
      <c r="BG385" s="230"/>
      <c r="BH385" s="248"/>
      <c r="BI385" s="230"/>
      <c r="BJ385" s="249"/>
    </row>
    <row r="386" spans="1:62" ht="14.25" customHeight="1" x14ac:dyDescent="0.45">
      <c r="A386" s="224"/>
      <c r="D386" s="239"/>
      <c r="E386" s="226"/>
      <c r="F386" s="227"/>
      <c r="G386" s="228"/>
      <c r="H386" s="229"/>
      <c r="K386" s="231"/>
      <c r="L386" s="229"/>
      <c r="M386" s="231"/>
      <c r="N386" s="231"/>
      <c r="O386" s="231"/>
      <c r="P386" s="251"/>
      <c r="Q386" s="251"/>
      <c r="R386" s="251"/>
      <c r="S386" s="252"/>
      <c r="T386" s="237"/>
      <c r="U386" s="238"/>
      <c r="V386" s="335"/>
      <c r="W386" s="484"/>
      <c r="X386" s="485"/>
      <c r="Y386" s="335"/>
      <c r="Z386" s="239"/>
      <c r="AA386" s="238"/>
      <c r="AB386" s="240"/>
      <c r="AC386" s="239"/>
      <c r="AD386" s="238"/>
      <c r="AE386" s="343"/>
      <c r="AF386" s="335"/>
      <c r="AG386" s="485"/>
      <c r="AH386" s="241"/>
      <c r="AI386" s="242"/>
      <c r="AJ386" s="238"/>
      <c r="AK386" s="240"/>
      <c r="AL386" s="240"/>
      <c r="AM386" s="240"/>
      <c r="AN386" s="240"/>
      <c r="AQ386" s="253"/>
      <c r="AR386" s="224"/>
      <c r="AV386" s="253"/>
      <c r="AY386" s="248"/>
      <c r="AZ386" s="230"/>
      <c r="BA386" s="230"/>
      <c r="BB386" s="230"/>
      <c r="BC386" s="230"/>
      <c r="BD386" s="230"/>
      <c r="BE386" s="230"/>
      <c r="BF386" s="230"/>
      <c r="BG386" s="230"/>
      <c r="BH386" s="248"/>
      <c r="BI386" s="230"/>
      <c r="BJ386" s="249"/>
    </row>
    <row r="387" spans="1:62" ht="14.25" customHeight="1" x14ac:dyDescent="0.45">
      <c r="A387" s="224"/>
      <c r="D387" s="239"/>
      <c r="E387" s="226"/>
      <c r="F387" s="227"/>
      <c r="G387" s="228"/>
      <c r="H387" s="229"/>
      <c r="K387" s="231"/>
      <c r="L387" s="229"/>
      <c r="M387" s="231"/>
      <c r="N387" s="231"/>
      <c r="O387" s="231"/>
      <c r="P387" s="251"/>
      <c r="Q387" s="251"/>
      <c r="R387" s="251"/>
      <c r="S387" s="252"/>
      <c r="T387" s="237"/>
      <c r="U387" s="238"/>
      <c r="V387" s="335"/>
      <c r="W387" s="484"/>
      <c r="X387" s="485"/>
      <c r="Y387" s="335"/>
      <c r="Z387" s="239"/>
      <c r="AA387" s="238"/>
      <c r="AB387" s="240"/>
      <c r="AC387" s="239"/>
      <c r="AD387" s="238"/>
      <c r="AE387" s="343"/>
      <c r="AF387" s="335"/>
      <c r="AG387" s="485"/>
      <c r="AH387" s="241"/>
      <c r="AI387" s="242"/>
      <c r="AJ387" s="238"/>
      <c r="AK387" s="240"/>
      <c r="AL387" s="240"/>
      <c r="AM387" s="240"/>
      <c r="AN387" s="240"/>
      <c r="AQ387" s="253"/>
      <c r="AR387" s="224"/>
      <c r="AV387" s="253"/>
      <c r="AY387" s="248"/>
      <c r="AZ387" s="230"/>
      <c r="BA387" s="230"/>
      <c r="BB387" s="230"/>
      <c r="BC387" s="230"/>
      <c r="BD387" s="230"/>
      <c r="BE387" s="230"/>
      <c r="BF387" s="230"/>
      <c r="BG387" s="230"/>
      <c r="BH387" s="248"/>
      <c r="BI387" s="230"/>
      <c r="BJ387" s="249"/>
    </row>
    <row r="388" spans="1:62" ht="14.25" customHeight="1" x14ac:dyDescent="0.45">
      <c r="A388" s="224"/>
      <c r="D388" s="239"/>
      <c r="E388" s="226"/>
      <c r="F388" s="227"/>
      <c r="G388" s="228"/>
      <c r="H388" s="229"/>
      <c r="K388" s="231"/>
      <c r="L388" s="229"/>
      <c r="M388" s="231"/>
      <c r="N388" s="231"/>
      <c r="O388" s="231"/>
      <c r="P388" s="251"/>
      <c r="Q388" s="251"/>
      <c r="R388" s="251"/>
      <c r="S388" s="252"/>
      <c r="T388" s="237"/>
      <c r="U388" s="238"/>
      <c r="V388" s="335"/>
      <c r="W388" s="484"/>
      <c r="X388" s="485"/>
      <c r="Y388" s="335"/>
      <c r="Z388" s="239"/>
      <c r="AA388" s="238"/>
      <c r="AB388" s="240"/>
      <c r="AC388" s="239"/>
      <c r="AD388" s="238"/>
      <c r="AE388" s="343"/>
      <c r="AF388" s="335"/>
      <c r="AG388" s="485"/>
      <c r="AH388" s="241"/>
      <c r="AI388" s="242"/>
      <c r="AJ388" s="238"/>
      <c r="AK388" s="240"/>
      <c r="AL388" s="240"/>
      <c r="AM388" s="240"/>
      <c r="AN388" s="240"/>
      <c r="AQ388" s="253"/>
      <c r="AR388" s="224"/>
      <c r="AV388" s="253"/>
      <c r="AY388" s="248"/>
      <c r="AZ388" s="230"/>
      <c r="BA388" s="230"/>
      <c r="BB388" s="230"/>
      <c r="BC388" s="230"/>
      <c r="BD388" s="230"/>
      <c r="BE388" s="230"/>
      <c r="BF388" s="230"/>
      <c r="BG388" s="230"/>
      <c r="BH388" s="248"/>
      <c r="BI388" s="230"/>
      <c r="BJ388" s="249"/>
    </row>
    <row r="389" spans="1:62" ht="14.25" customHeight="1" x14ac:dyDescent="0.45">
      <c r="A389" s="224"/>
      <c r="D389" s="239"/>
      <c r="E389" s="226"/>
      <c r="F389" s="227"/>
      <c r="G389" s="228"/>
      <c r="H389" s="229"/>
      <c r="K389" s="231"/>
      <c r="L389" s="229"/>
      <c r="M389" s="231"/>
      <c r="N389" s="231"/>
      <c r="O389" s="231"/>
      <c r="P389" s="251"/>
      <c r="Q389" s="251"/>
      <c r="R389" s="251"/>
      <c r="S389" s="252"/>
      <c r="T389" s="237"/>
      <c r="U389" s="238"/>
      <c r="V389" s="335"/>
      <c r="W389" s="484"/>
      <c r="X389" s="485"/>
      <c r="Y389" s="335"/>
      <c r="Z389" s="239"/>
      <c r="AA389" s="238"/>
      <c r="AB389" s="240"/>
      <c r="AC389" s="239"/>
      <c r="AD389" s="238"/>
      <c r="AE389" s="343"/>
      <c r="AF389" s="335"/>
      <c r="AG389" s="485"/>
      <c r="AH389" s="241"/>
      <c r="AI389" s="242"/>
      <c r="AJ389" s="238"/>
      <c r="AK389" s="240"/>
      <c r="AL389" s="240"/>
      <c r="AM389" s="240"/>
      <c r="AN389" s="240"/>
      <c r="AQ389" s="253"/>
      <c r="AR389" s="224"/>
      <c r="AV389" s="253"/>
      <c r="AY389" s="248"/>
      <c r="AZ389" s="230"/>
      <c r="BA389" s="230"/>
      <c r="BB389" s="230"/>
      <c r="BC389" s="230"/>
      <c r="BD389" s="230"/>
      <c r="BE389" s="230"/>
      <c r="BF389" s="230"/>
      <c r="BG389" s="230"/>
      <c r="BH389" s="248"/>
      <c r="BI389" s="230"/>
      <c r="BJ389" s="249"/>
    </row>
    <row r="390" spans="1:62" ht="14.25" customHeight="1" x14ac:dyDescent="0.45">
      <c r="A390" s="224"/>
      <c r="D390" s="239"/>
      <c r="E390" s="226"/>
      <c r="F390" s="227"/>
      <c r="G390" s="228"/>
      <c r="H390" s="229"/>
      <c r="K390" s="231"/>
      <c r="L390" s="229"/>
      <c r="M390" s="231"/>
      <c r="N390" s="231"/>
      <c r="O390" s="231"/>
      <c r="P390" s="251"/>
      <c r="Q390" s="251"/>
      <c r="R390" s="251"/>
      <c r="S390" s="252"/>
      <c r="T390" s="237"/>
      <c r="U390" s="238"/>
      <c r="V390" s="335"/>
      <c r="W390" s="484"/>
      <c r="X390" s="485"/>
      <c r="Y390" s="335"/>
      <c r="Z390" s="239"/>
      <c r="AA390" s="238"/>
      <c r="AB390" s="240"/>
      <c r="AC390" s="239"/>
      <c r="AD390" s="238"/>
      <c r="AE390" s="343"/>
      <c r="AF390" s="335"/>
      <c r="AG390" s="485"/>
      <c r="AH390" s="241"/>
      <c r="AI390" s="242"/>
      <c r="AJ390" s="238"/>
      <c r="AK390" s="240"/>
      <c r="AL390" s="240"/>
      <c r="AM390" s="240"/>
      <c r="AN390" s="240"/>
      <c r="AQ390" s="253"/>
      <c r="AR390" s="224"/>
      <c r="AV390" s="253"/>
      <c r="AY390" s="248"/>
      <c r="AZ390" s="230"/>
      <c r="BA390" s="230"/>
      <c r="BB390" s="230"/>
      <c r="BC390" s="230"/>
      <c r="BD390" s="230"/>
      <c r="BE390" s="230"/>
      <c r="BF390" s="230"/>
      <c r="BG390" s="230"/>
      <c r="BH390" s="248"/>
      <c r="BI390" s="230"/>
      <c r="BJ390" s="249"/>
    </row>
    <row r="391" spans="1:62" ht="14.25" customHeight="1" x14ac:dyDescent="0.45">
      <c r="A391" s="224"/>
      <c r="D391" s="239"/>
      <c r="E391" s="226"/>
      <c r="F391" s="227"/>
      <c r="G391" s="228"/>
      <c r="H391" s="229"/>
      <c r="K391" s="231"/>
      <c r="L391" s="229"/>
      <c r="M391" s="231"/>
      <c r="N391" s="231"/>
      <c r="O391" s="231"/>
      <c r="P391" s="251"/>
      <c r="Q391" s="251"/>
      <c r="R391" s="251"/>
      <c r="S391" s="252"/>
      <c r="T391" s="237"/>
      <c r="U391" s="238"/>
      <c r="V391" s="335"/>
      <c r="W391" s="484"/>
      <c r="X391" s="485"/>
      <c r="Y391" s="335"/>
      <c r="Z391" s="239"/>
      <c r="AA391" s="238"/>
      <c r="AB391" s="240"/>
      <c r="AC391" s="239"/>
      <c r="AD391" s="238"/>
      <c r="AE391" s="343"/>
      <c r="AF391" s="335"/>
      <c r="AG391" s="485"/>
      <c r="AH391" s="241"/>
      <c r="AI391" s="242"/>
      <c r="AJ391" s="238"/>
      <c r="AK391" s="240"/>
      <c r="AL391" s="240"/>
      <c r="AM391" s="240"/>
      <c r="AN391" s="240"/>
      <c r="AQ391" s="253"/>
      <c r="AR391" s="224"/>
      <c r="AV391" s="253"/>
      <c r="AY391" s="248"/>
      <c r="AZ391" s="230"/>
      <c r="BA391" s="230"/>
      <c r="BB391" s="230"/>
      <c r="BC391" s="230"/>
      <c r="BD391" s="230"/>
      <c r="BE391" s="230"/>
      <c r="BF391" s="230"/>
      <c r="BG391" s="230"/>
      <c r="BH391" s="248"/>
      <c r="BI391" s="230"/>
      <c r="BJ391" s="249"/>
    </row>
    <row r="392" spans="1:62" ht="14.25" customHeight="1" x14ac:dyDescent="0.45">
      <c r="A392" s="224"/>
      <c r="D392" s="239"/>
      <c r="E392" s="226"/>
      <c r="F392" s="227"/>
      <c r="G392" s="228"/>
      <c r="H392" s="229"/>
      <c r="K392" s="231"/>
      <c r="L392" s="229"/>
      <c r="M392" s="231"/>
      <c r="N392" s="231"/>
      <c r="O392" s="231"/>
      <c r="P392" s="251"/>
      <c r="Q392" s="251"/>
      <c r="R392" s="251"/>
      <c r="S392" s="252"/>
      <c r="T392" s="237"/>
      <c r="U392" s="238"/>
      <c r="V392" s="335"/>
      <c r="W392" s="484"/>
      <c r="X392" s="485"/>
      <c r="Y392" s="335"/>
      <c r="Z392" s="239"/>
      <c r="AA392" s="238"/>
      <c r="AB392" s="240"/>
      <c r="AC392" s="239"/>
      <c r="AD392" s="238"/>
      <c r="AE392" s="343"/>
      <c r="AF392" s="335"/>
      <c r="AG392" s="485"/>
      <c r="AH392" s="241"/>
      <c r="AI392" s="242"/>
      <c r="AJ392" s="238"/>
      <c r="AK392" s="240"/>
      <c r="AL392" s="240"/>
      <c r="AM392" s="240"/>
      <c r="AN392" s="240"/>
      <c r="AQ392" s="253"/>
      <c r="AR392" s="224"/>
      <c r="AV392" s="253"/>
      <c r="AY392" s="248"/>
      <c r="AZ392" s="230"/>
      <c r="BA392" s="230"/>
      <c r="BB392" s="230"/>
      <c r="BC392" s="230"/>
      <c r="BD392" s="230"/>
      <c r="BE392" s="230"/>
      <c r="BF392" s="230"/>
      <c r="BG392" s="230"/>
      <c r="BH392" s="248"/>
      <c r="BI392" s="230"/>
      <c r="BJ392" s="249"/>
    </row>
    <row r="393" spans="1:62" ht="14.25" customHeight="1" x14ac:dyDescent="0.45">
      <c r="A393" s="224"/>
      <c r="D393" s="239"/>
      <c r="E393" s="226"/>
      <c r="F393" s="227"/>
      <c r="G393" s="228"/>
      <c r="H393" s="229"/>
      <c r="K393" s="231"/>
      <c r="L393" s="229"/>
      <c r="M393" s="231"/>
      <c r="N393" s="231"/>
      <c r="O393" s="231"/>
      <c r="P393" s="251"/>
      <c r="Q393" s="251"/>
      <c r="R393" s="251"/>
      <c r="S393" s="252"/>
      <c r="T393" s="237"/>
      <c r="U393" s="238"/>
      <c r="V393" s="335"/>
      <c r="W393" s="484"/>
      <c r="X393" s="485"/>
      <c r="Y393" s="335"/>
      <c r="Z393" s="239"/>
      <c r="AA393" s="238"/>
      <c r="AB393" s="240"/>
      <c r="AC393" s="239"/>
      <c r="AD393" s="238"/>
      <c r="AE393" s="343"/>
      <c r="AF393" s="335"/>
      <c r="AG393" s="485"/>
      <c r="AH393" s="241"/>
      <c r="AI393" s="242"/>
      <c r="AJ393" s="238"/>
      <c r="AK393" s="240"/>
      <c r="AL393" s="240"/>
      <c r="AM393" s="240"/>
      <c r="AN393" s="240"/>
      <c r="AQ393" s="253"/>
      <c r="AR393" s="224"/>
      <c r="AV393" s="253"/>
      <c r="AY393" s="248"/>
      <c r="AZ393" s="230"/>
      <c r="BA393" s="230"/>
      <c r="BB393" s="230"/>
      <c r="BC393" s="230"/>
      <c r="BD393" s="230"/>
      <c r="BE393" s="230"/>
      <c r="BF393" s="230"/>
      <c r="BG393" s="230"/>
      <c r="BH393" s="248"/>
      <c r="BI393" s="230"/>
      <c r="BJ393" s="249"/>
    </row>
    <row r="394" spans="1:62" ht="14.25" customHeight="1" x14ac:dyDescent="0.45">
      <c r="A394" s="224"/>
      <c r="D394" s="239"/>
      <c r="E394" s="226"/>
      <c r="F394" s="227"/>
      <c r="G394" s="228"/>
      <c r="H394" s="229"/>
      <c r="K394" s="231"/>
      <c r="L394" s="229"/>
      <c r="M394" s="231"/>
      <c r="N394" s="231"/>
      <c r="O394" s="231"/>
      <c r="P394" s="251"/>
      <c r="Q394" s="251"/>
      <c r="R394" s="251"/>
      <c r="S394" s="252"/>
      <c r="T394" s="237"/>
      <c r="U394" s="238"/>
      <c r="V394" s="335"/>
      <c r="W394" s="484"/>
      <c r="X394" s="485"/>
      <c r="Y394" s="335"/>
      <c r="Z394" s="239"/>
      <c r="AA394" s="238"/>
      <c r="AB394" s="240"/>
      <c r="AC394" s="239"/>
      <c r="AD394" s="238"/>
      <c r="AE394" s="343"/>
      <c r="AF394" s="335"/>
      <c r="AG394" s="485"/>
      <c r="AH394" s="241"/>
      <c r="AI394" s="242"/>
      <c r="AJ394" s="238"/>
      <c r="AK394" s="240"/>
      <c r="AL394" s="240"/>
      <c r="AM394" s="240"/>
      <c r="AN394" s="240"/>
      <c r="AQ394" s="253"/>
      <c r="AR394" s="224"/>
      <c r="AV394" s="253"/>
      <c r="AY394" s="248"/>
      <c r="AZ394" s="230"/>
      <c r="BA394" s="230"/>
      <c r="BB394" s="230"/>
      <c r="BC394" s="230"/>
      <c r="BD394" s="230"/>
      <c r="BE394" s="230"/>
      <c r="BF394" s="230"/>
      <c r="BG394" s="230"/>
      <c r="BH394" s="248"/>
      <c r="BI394" s="230"/>
      <c r="BJ394" s="249"/>
    </row>
    <row r="395" spans="1:62" ht="14.25" customHeight="1" x14ac:dyDescent="0.45">
      <c r="A395" s="224"/>
      <c r="D395" s="239"/>
      <c r="E395" s="226"/>
      <c r="F395" s="227"/>
      <c r="G395" s="228"/>
      <c r="H395" s="229"/>
      <c r="K395" s="231"/>
      <c r="L395" s="229"/>
      <c r="M395" s="231"/>
      <c r="N395" s="231"/>
      <c r="O395" s="231"/>
      <c r="P395" s="251"/>
      <c r="Q395" s="251"/>
      <c r="R395" s="251"/>
      <c r="S395" s="252"/>
      <c r="T395" s="237"/>
      <c r="U395" s="238"/>
      <c r="V395" s="335"/>
      <c r="W395" s="484"/>
      <c r="X395" s="485"/>
      <c r="Y395" s="335"/>
      <c r="Z395" s="239"/>
      <c r="AA395" s="238"/>
      <c r="AB395" s="240"/>
      <c r="AC395" s="239"/>
      <c r="AD395" s="238"/>
      <c r="AE395" s="343"/>
      <c r="AF395" s="335"/>
      <c r="AG395" s="485"/>
      <c r="AH395" s="241"/>
      <c r="AI395" s="242"/>
      <c r="AJ395" s="238"/>
      <c r="AK395" s="240"/>
      <c r="AL395" s="240"/>
      <c r="AM395" s="240"/>
      <c r="AN395" s="240"/>
      <c r="AQ395" s="253"/>
      <c r="AR395" s="224"/>
      <c r="AV395" s="253"/>
      <c r="AY395" s="248"/>
      <c r="AZ395" s="230"/>
      <c r="BA395" s="230"/>
      <c r="BB395" s="230"/>
      <c r="BC395" s="230"/>
      <c r="BD395" s="230"/>
      <c r="BE395" s="230"/>
      <c r="BF395" s="230"/>
      <c r="BG395" s="230"/>
      <c r="BH395" s="248"/>
      <c r="BI395" s="230"/>
      <c r="BJ395" s="249"/>
    </row>
    <row r="396" spans="1:62" ht="14.25" customHeight="1" x14ac:dyDescent="0.45">
      <c r="A396" s="224"/>
      <c r="D396" s="239"/>
      <c r="E396" s="226"/>
      <c r="F396" s="227"/>
      <c r="G396" s="228"/>
      <c r="H396" s="229"/>
      <c r="K396" s="231"/>
      <c r="L396" s="229"/>
      <c r="M396" s="231"/>
      <c r="N396" s="231"/>
      <c r="O396" s="231"/>
      <c r="P396" s="251"/>
      <c r="Q396" s="251"/>
      <c r="R396" s="251"/>
      <c r="S396" s="252"/>
      <c r="T396" s="237"/>
      <c r="U396" s="238"/>
      <c r="V396" s="335"/>
      <c r="W396" s="484"/>
      <c r="X396" s="485"/>
      <c r="Y396" s="335"/>
      <c r="Z396" s="239"/>
      <c r="AA396" s="238"/>
      <c r="AB396" s="240"/>
      <c r="AC396" s="239"/>
      <c r="AD396" s="238"/>
      <c r="AE396" s="343"/>
      <c r="AF396" s="335"/>
      <c r="AG396" s="485"/>
      <c r="AH396" s="241"/>
      <c r="AI396" s="242"/>
      <c r="AJ396" s="238"/>
      <c r="AK396" s="240"/>
      <c r="AL396" s="240"/>
      <c r="AM396" s="240"/>
      <c r="AN396" s="240"/>
      <c r="AQ396" s="253"/>
      <c r="AR396" s="224"/>
      <c r="AV396" s="253"/>
      <c r="AY396" s="248"/>
      <c r="AZ396" s="230"/>
      <c r="BA396" s="230"/>
      <c r="BB396" s="230"/>
      <c r="BC396" s="230"/>
      <c r="BD396" s="230"/>
      <c r="BE396" s="230"/>
      <c r="BF396" s="230"/>
      <c r="BG396" s="230"/>
      <c r="BH396" s="248"/>
      <c r="BI396" s="230"/>
      <c r="BJ396" s="249"/>
    </row>
    <row r="397" spans="1:62" ht="14.25" customHeight="1" x14ac:dyDescent="0.45">
      <c r="A397" s="224"/>
      <c r="D397" s="239"/>
      <c r="E397" s="226"/>
      <c r="F397" s="227"/>
      <c r="G397" s="228"/>
      <c r="H397" s="229"/>
      <c r="K397" s="231"/>
      <c r="L397" s="229"/>
      <c r="M397" s="231"/>
      <c r="N397" s="231"/>
      <c r="O397" s="231"/>
      <c r="P397" s="251"/>
      <c r="Q397" s="251"/>
      <c r="R397" s="251"/>
      <c r="S397" s="252"/>
      <c r="T397" s="237"/>
      <c r="U397" s="238"/>
      <c r="V397" s="335"/>
      <c r="W397" s="484"/>
      <c r="X397" s="485"/>
      <c r="Y397" s="335"/>
      <c r="Z397" s="239"/>
      <c r="AA397" s="238"/>
      <c r="AB397" s="240"/>
      <c r="AC397" s="239"/>
      <c r="AD397" s="238"/>
      <c r="AE397" s="343"/>
      <c r="AF397" s="335"/>
      <c r="AG397" s="485"/>
      <c r="AH397" s="241"/>
      <c r="AI397" s="242"/>
      <c r="AJ397" s="238"/>
      <c r="AK397" s="240"/>
      <c r="AL397" s="240"/>
      <c r="AM397" s="240"/>
      <c r="AN397" s="240"/>
      <c r="AQ397" s="253"/>
      <c r="AR397" s="224"/>
      <c r="AV397" s="253"/>
      <c r="AY397" s="248"/>
      <c r="AZ397" s="230"/>
      <c r="BA397" s="230"/>
      <c r="BB397" s="230"/>
      <c r="BC397" s="230"/>
      <c r="BD397" s="230"/>
      <c r="BE397" s="230"/>
      <c r="BF397" s="230"/>
      <c r="BG397" s="230"/>
      <c r="BH397" s="248"/>
      <c r="BI397" s="230"/>
      <c r="BJ397" s="249"/>
    </row>
    <row r="398" spans="1:62" ht="14.25" customHeight="1" x14ac:dyDescent="0.45">
      <c r="A398" s="224"/>
      <c r="D398" s="239"/>
      <c r="E398" s="226"/>
      <c r="F398" s="227"/>
      <c r="G398" s="228"/>
      <c r="H398" s="229"/>
      <c r="K398" s="231"/>
      <c r="L398" s="229"/>
      <c r="M398" s="231"/>
      <c r="N398" s="231"/>
      <c r="O398" s="231"/>
      <c r="P398" s="251"/>
      <c r="Q398" s="251"/>
      <c r="R398" s="251"/>
      <c r="S398" s="252"/>
      <c r="T398" s="237"/>
      <c r="U398" s="238"/>
      <c r="V398" s="335"/>
      <c r="W398" s="484"/>
      <c r="X398" s="485"/>
      <c r="Y398" s="335"/>
      <c r="Z398" s="239"/>
      <c r="AA398" s="238"/>
      <c r="AB398" s="240"/>
      <c r="AC398" s="239"/>
      <c r="AD398" s="238"/>
      <c r="AE398" s="343"/>
      <c r="AF398" s="335"/>
      <c r="AG398" s="485"/>
      <c r="AH398" s="241"/>
      <c r="AI398" s="242"/>
      <c r="AJ398" s="238"/>
      <c r="AK398" s="240"/>
      <c r="AL398" s="240"/>
      <c r="AM398" s="240"/>
      <c r="AN398" s="240"/>
      <c r="AQ398" s="253"/>
      <c r="AR398" s="224"/>
      <c r="AV398" s="253"/>
      <c r="AY398" s="248"/>
      <c r="AZ398" s="230"/>
      <c r="BA398" s="230"/>
      <c r="BB398" s="230"/>
      <c r="BC398" s="230"/>
      <c r="BD398" s="230"/>
      <c r="BE398" s="230"/>
      <c r="BF398" s="230"/>
      <c r="BG398" s="230"/>
      <c r="BH398" s="248"/>
      <c r="BI398" s="230"/>
      <c r="BJ398" s="249"/>
    </row>
    <row r="399" spans="1:62" ht="14.25" customHeight="1" x14ac:dyDescent="0.45">
      <c r="A399" s="224"/>
      <c r="D399" s="239"/>
      <c r="E399" s="226"/>
      <c r="F399" s="227"/>
      <c r="G399" s="228"/>
      <c r="H399" s="229"/>
      <c r="K399" s="231"/>
      <c r="L399" s="229"/>
      <c r="M399" s="231"/>
      <c r="N399" s="231"/>
      <c r="O399" s="231"/>
      <c r="P399" s="251"/>
      <c r="Q399" s="251"/>
      <c r="R399" s="251"/>
      <c r="S399" s="252"/>
      <c r="T399" s="237"/>
      <c r="U399" s="238"/>
      <c r="V399" s="335"/>
      <c r="W399" s="484"/>
      <c r="X399" s="485"/>
      <c r="Y399" s="335"/>
      <c r="Z399" s="239"/>
      <c r="AA399" s="238"/>
      <c r="AB399" s="240"/>
      <c r="AC399" s="239"/>
      <c r="AD399" s="238"/>
      <c r="AE399" s="343"/>
      <c r="AF399" s="335"/>
      <c r="AG399" s="485"/>
      <c r="AH399" s="241"/>
      <c r="AI399" s="242"/>
      <c r="AJ399" s="238"/>
      <c r="AK399" s="240"/>
      <c r="AL399" s="240"/>
      <c r="AM399" s="240"/>
      <c r="AN399" s="240"/>
      <c r="AQ399" s="253"/>
      <c r="AR399" s="224"/>
      <c r="AV399" s="253"/>
      <c r="AY399" s="248"/>
      <c r="AZ399" s="230"/>
      <c r="BA399" s="230"/>
      <c r="BB399" s="230"/>
      <c r="BC399" s="230"/>
      <c r="BD399" s="230"/>
      <c r="BE399" s="230"/>
      <c r="BF399" s="230"/>
      <c r="BG399" s="230"/>
      <c r="BH399" s="248"/>
      <c r="BI399" s="230"/>
      <c r="BJ399" s="249"/>
    </row>
    <row r="400" spans="1:62" ht="14.25" customHeight="1" x14ac:dyDescent="0.45">
      <c r="A400" s="224"/>
      <c r="D400" s="239"/>
      <c r="E400" s="226"/>
      <c r="F400" s="227"/>
      <c r="G400" s="228"/>
      <c r="H400" s="229"/>
      <c r="K400" s="231"/>
      <c r="L400" s="229"/>
      <c r="M400" s="231"/>
      <c r="N400" s="231"/>
      <c r="O400" s="231"/>
      <c r="P400" s="251"/>
      <c r="Q400" s="251"/>
      <c r="R400" s="251"/>
      <c r="S400" s="252"/>
      <c r="T400" s="237"/>
      <c r="U400" s="238"/>
      <c r="V400" s="335"/>
      <c r="W400" s="484"/>
      <c r="X400" s="485"/>
      <c r="Y400" s="335"/>
      <c r="Z400" s="239"/>
      <c r="AA400" s="238"/>
      <c r="AB400" s="240"/>
      <c r="AC400" s="239"/>
      <c r="AD400" s="238"/>
      <c r="AE400" s="343"/>
      <c r="AF400" s="335"/>
      <c r="AG400" s="485"/>
      <c r="AH400" s="241"/>
      <c r="AI400" s="242"/>
      <c r="AJ400" s="238"/>
      <c r="AK400" s="240"/>
      <c r="AL400" s="240"/>
      <c r="AM400" s="240"/>
      <c r="AN400" s="240"/>
      <c r="AQ400" s="253"/>
      <c r="AR400" s="224"/>
      <c r="AV400" s="253"/>
      <c r="AY400" s="248"/>
      <c r="AZ400" s="230"/>
      <c r="BA400" s="230"/>
      <c r="BB400" s="230"/>
      <c r="BC400" s="230"/>
      <c r="BD400" s="230"/>
      <c r="BE400" s="230"/>
      <c r="BF400" s="230"/>
      <c r="BG400" s="230"/>
      <c r="BH400" s="248"/>
      <c r="BI400" s="230"/>
      <c r="BJ400" s="249"/>
    </row>
    <row r="401" spans="1:62" ht="14.25" customHeight="1" x14ac:dyDescent="0.45">
      <c r="A401" s="224"/>
      <c r="D401" s="239"/>
      <c r="E401" s="226"/>
      <c r="F401" s="227"/>
      <c r="G401" s="228"/>
      <c r="H401" s="229"/>
      <c r="K401" s="231"/>
      <c r="L401" s="229"/>
      <c r="M401" s="231"/>
      <c r="N401" s="231"/>
      <c r="O401" s="231"/>
      <c r="P401" s="251"/>
      <c r="Q401" s="251"/>
      <c r="R401" s="251"/>
      <c r="S401" s="252"/>
      <c r="T401" s="237"/>
      <c r="U401" s="238"/>
      <c r="V401" s="335"/>
      <c r="W401" s="484"/>
      <c r="X401" s="485"/>
      <c r="Y401" s="335"/>
      <c r="Z401" s="239"/>
      <c r="AA401" s="238"/>
      <c r="AB401" s="240"/>
      <c r="AC401" s="239"/>
      <c r="AD401" s="238"/>
      <c r="AE401" s="343"/>
      <c r="AF401" s="335"/>
      <c r="AG401" s="485"/>
      <c r="AH401" s="241"/>
      <c r="AI401" s="242"/>
      <c r="AJ401" s="238"/>
      <c r="AK401" s="240"/>
      <c r="AL401" s="240"/>
      <c r="AM401" s="240"/>
      <c r="AN401" s="240"/>
      <c r="AQ401" s="253"/>
      <c r="AR401" s="224"/>
      <c r="AV401" s="253"/>
      <c r="AY401" s="248"/>
      <c r="AZ401" s="230"/>
      <c r="BA401" s="230"/>
      <c r="BB401" s="230"/>
      <c r="BC401" s="230"/>
      <c r="BD401" s="230"/>
      <c r="BE401" s="230"/>
      <c r="BF401" s="230"/>
      <c r="BG401" s="230"/>
      <c r="BH401" s="248"/>
      <c r="BI401" s="230"/>
      <c r="BJ401" s="249"/>
    </row>
    <row r="402" spans="1:62" ht="14.25" customHeight="1" x14ac:dyDescent="0.45">
      <c r="A402" s="224"/>
      <c r="D402" s="239"/>
      <c r="E402" s="226"/>
      <c r="F402" s="227"/>
      <c r="G402" s="228"/>
      <c r="H402" s="229"/>
      <c r="K402" s="231"/>
      <c r="L402" s="229"/>
      <c r="M402" s="231"/>
      <c r="N402" s="231"/>
      <c r="O402" s="231"/>
      <c r="P402" s="251"/>
      <c r="Q402" s="251"/>
      <c r="R402" s="251"/>
      <c r="S402" s="252"/>
      <c r="T402" s="237"/>
      <c r="U402" s="238"/>
      <c r="V402" s="335"/>
      <c r="W402" s="484"/>
      <c r="X402" s="485"/>
      <c r="Y402" s="335"/>
      <c r="Z402" s="239"/>
      <c r="AA402" s="238"/>
      <c r="AB402" s="240"/>
      <c r="AC402" s="239"/>
      <c r="AD402" s="238"/>
      <c r="AE402" s="343"/>
      <c r="AF402" s="335"/>
      <c r="AG402" s="485"/>
      <c r="AH402" s="241"/>
      <c r="AI402" s="242"/>
      <c r="AJ402" s="238"/>
      <c r="AK402" s="240"/>
      <c r="AL402" s="240"/>
      <c r="AM402" s="240"/>
      <c r="AN402" s="240"/>
      <c r="AQ402" s="253"/>
      <c r="AR402" s="224"/>
      <c r="AV402" s="253"/>
      <c r="AY402" s="248"/>
      <c r="AZ402" s="230"/>
      <c r="BA402" s="230"/>
      <c r="BB402" s="230"/>
      <c r="BC402" s="230"/>
      <c r="BD402" s="230"/>
      <c r="BE402" s="230"/>
      <c r="BF402" s="230"/>
      <c r="BG402" s="230"/>
      <c r="BH402" s="248"/>
      <c r="BI402" s="230"/>
      <c r="BJ402" s="249"/>
    </row>
    <row r="403" spans="1:62" ht="14.25" customHeight="1" x14ac:dyDescent="0.45">
      <c r="A403" s="224"/>
      <c r="D403" s="239"/>
      <c r="E403" s="226"/>
      <c r="F403" s="227"/>
      <c r="G403" s="228"/>
      <c r="H403" s="229"/>
      <c r="K403" s="231"/>
      <c r="L403" s="229"/>
      <c r="M403" s="231"/>
      <c r="N403" s="231"/>
      <c r="O403" s="231"/>
      <c r="P403" s="251"/>
      <c r="Q403" s="251"/>
      <c r="R403" s="251"/>
      <c r="S403" s="252"/>
      <c r="T403" s="237"/>
      <c r="U403" s="238"/>
      <c r="V403" s="335"/>
      <c r="W403" s="484"/>
      <c r="X403" s="485"/>
      <c r="Y403" s="335"/>
      <c r="Z403" s="239"/>
      <c r="AA403" s="238"/>
      <c r="AB403" s="240"/>
      <c r="AC403" s="239"/>
      <c r="AD403" s="238"/>
      <c r="AE403" s="343"/>
      <c r="AF403" s="335"/>
      <c r="AG403" s="485"/>
      <c r="AH403" s="241"/>
      <c r="AI403" s="242"/>
      <c r="AJ403" s="238"/>
      <c r="AK403" s="240"/>
      <c r="AL403" s="240"/>
      <c r="AM403" s="240"/>
      <c r="AN403" s="240"/>
      <c r="AQ403" s="253"/>
      <c r="AR403" s="224"/>
      <c r="AV403" s="253"/>
      <c r="AY403" s="248"/>
      <c r="AZ403" s="230"/>
      <c r="BA403" s="230"/>
      <c r="BB403" s="230"/>
      <c r="BC403" s="230"/>
      <c r="BD403" s="230"/>
      <c r="BE403" s="230"/>
      <c r="BF403" s="230"/>
      <c r="BG403" s="230"/>
      <c r="BH403" s="248"/>
      <c r="BI403" s="230"/>
      <c r="BJ403" s="249"/>
    </row>
    <row r="404" spans="1:62" ht="14.25" customHeight="1" x14ac:dyDescent="0.45">
      <c r="A404" s="224"/>
      <c r="D404" s="239"/>
      <c r="E404" s="226"/>
      <c r="F404" s="227"/>
      <c r="G404" s="228"/>
      <c r="H404" s="229"/>
      <c r="K404" s="231"/>
      <c r="L404" s="229"/>
      <c r="M404" s="231"/>
      <c r="N404" s="231"/>
      <c r="O404" s="231"/>
      <c r="P404" s="251"/>
      <c r="Q404" s="251"/>
      <c r="R404" s="251"/>
      <c r="S404" s="252"/>
      <c r="T404" s="237"/>
      <c r="U404" s="238"/>
      <c r="V404" s="335"/>
      <c r="W404" s="484"/>
      <c r="X404" s="485"/>
      <c r="Y404" s="335"/>
      <c r="Z404" s="239"/>
      <c r="AA404" s="238"/>
      <c r="AB404" s="240"/>
      <c r="AC404" s="239"/>
      <c r="AD404" s="238"/>
      <c r="AE404" s="343"/>
      <c r="AF404" s="335"/>
      <c r="AG404" s="485"/>
      <c r="AH404" s="241"/>
      <c r="AI404" s="242"/>
      <c r="AJ404" s="238"/>
      <c r="AK404" s="240"/>
      <c r="AL404" s="240"/>
      <c r="AM404" s="240"/>
      <c r="AN404" s="240"/>
      <c r="AQ404" s="253"/>
      <c r="AR404" s="224"/>
      <c r="AV404" s="253"/>
      <c r="AY404" s="248"/>
      <c r="AZ404" s="230"/>
      <c r="BA404" s="230"/>
      <c r="BB404" s="230"/>
      <c r="BC404" s="230"/>
      <c r="BD404" s="230"/>
      <c r="BE404" s="230"/>
      <c r="BF404" s="230"/>
      <c r="BG404" s="230"/>
      <c r="BH404" s="248"/>
      <c r="BI404" s="230"/>
      <c r="BJ404" s="249"/>
    </row>
    <row r="405" spans="1:62" ht="14.25" customHeight="1" x14ac:dyDescent="0.45">
      <c r="A405" s="224"/>
      <c r="D405" s="239"/>
      <c r="E405" s="226"/>
      <c r="F405" s="227"/>
      <c r="G405" s="228"/>
      <c r="H405" s="229"/>
      <c r="K405" s="231"/>
      <c r="L405" s="229"/>
      <c r="M405" s="231"/>
      <c r="N405" s="231"/>
      <c r="O405" s="231"/>
      <c r="P405" s="251"/>
      <c r="Q405" s="251"/>
      <c r="R405" s="251"/>
      <c r="S405" s="252"/>
      <c r="T405" s="237"/>
      <c r="U405" s="238"/>
      <c r="V405" s="335"/>
      <c r="W405" s="484"/>
      <c r="X405" s="485"/>
      <c r="Y405" s="335"/>
      <c r="Z405" s="239"/>
      <c r="AA405" s="238"/>
      <c r="AB405" s="240"/>
      <c r="AC405" s="239"/>
      <c r="AD405" s="238"/>
      <c r="AE405" s="343"/>
      <c r="AF405" s="335"/>
      <c r="AG405" s="485"/>
      <c r="AH405" s="241"/>
      <c r="AI405" s="242"/>
      <c r="AJ405" s="238"/>
      <c r="AK405" s="240"/>
      <c r="AL405" s="240"/>
      <c r="AM405" s="240"/>
      <c r="AN405" s="240"/>
      <c r="AQ405" s="253"/>
      <c r="AR405" s="224"/>
      <c r="AV405" s="253"/>
      <c r="AY405" s="248"/>
      <c r="AZ405" s="230"/>
      <c r="BA405" s="230"/>
      <c r="BB405" s="230"/>
      <c r="BC405" s="230"/>
      <c r="BD405" s="230"/>
      <c r="BE405" s="230"/>
      <c r="BF405" s="230"/>
      <c r="BG405" s="230"/>
      <c r="BH405" s="248"/>
      <c r="BI405" s="230"/>
      <c r="BJ405" s="249"/>
    </row>
    <row r="406" spans="1:62" ht="14.25" customHeight="1" x14ac:dyDescent="0.45">
      <c r="A406" s="224"/>
      <c r="D406" s="239"/>
      <c r="E406" s="226"/>
      <c r="F406" s="227"/>
      <c r="G406" s="228"/>
      <c r="H406" s="229"/>
      <c r="K406" s="231"/>
      <c r="L406" s="229"/>
      <c r="M406" s="231"/>
      <c r="N406" s="231"/>
      <c r="O406" s="231"/>
      <c r="P406" s="251"/>
      <c r="Q406" s="251"/>
      <c r="R406" s="251"/>
      <c r="S406" s="252"/>
      <c r="T406" s="237"/>
      <c r="U406" s="238"/>
      <c r="V406" s="335"/>
      <c r="W406" s="484"/>
      <c r="X406" s="485"/>
      <c r="Y406" s="335"/>
      <c r="Z406" s="239"/>
      <c r="AA406" s="238"/>
      <c r="AB406" s="240"/>
      <c r="AC406" s="239"/>
      <c r="AD406" s="238"/>
      <c r="AE406" s="343"/>
      <c r="AF406" s="335"/>
      <c r="AG406" s="485"/>
      <c r="AH406" s="241"/>
      <c r="AI406" s="242"/>
      <c r="AJ406" s="238"/>
      <c r="AK406" s="240"/>
      <c r="AL406" s="240"/>
      <c r="AM406" s="240"/>
      <c r="AN406" s="240"/>
      <c r="AQ406" s="253"/>
      <c r="AR406" s="224"/>
      <c r="AV406" s="253"/>
      <c r="AY406" s="248"/>
      <c r="AZ406" s="230"/>
      <c r="BA406" s="230"/>
      <c r="BB406" s="230"/>
      <c r="BC406" s="230"/>
      <c r="BD406" s="230"/>
      <c r="BE406" s="230"/>
      <c r="BF406" s="230"/>
      <c r="BG406" s="230"/>
      <c r="BH406" s="248"/>
      <c r="BI406" s="230"/>
      <c r="BJ406" s="249"/>
    </row>
    <row r="407" spans="1:62" ht="14.25" customHeight="1" x14ac:dyDescent="0.45">
      <c r="A407" s="224"/>
      <c r="D407" s="239"/>
      <c r="E407" s="226"/>
      <c r="F407" s="227"/>
      <c r="G407" s="228"/>
      <c r="H407" s="229"/>
      <c r="K407" s="231"/>
      <c r="L407" s="229"/>
      <c r="M407" s="231"/>
      <c r="N407" s="231"/>
      <c r="O407" s="231"/>
      <c r="P407" s="251"/>
      <c r="Q407" s="251"/>
      <c r="R407" s="251"/>
      <c r="S407" s="252"/>
      <c r="T407" s="237"/>
      <c r="U407" s="238"/>
      <c r="V407" s="335"/>
      <c r="W407" s="484"/>
      <c r="X407" s="485"/>
      <c r="Y407" s="335"/>
      <c r="Z407" s="239"/>
      <c r="AA407" s="238"/>
      <c r="AB407" s="240"/>
      <c r="AC407" s="239"/>
      <c r="AD407" s="238"/>
      <c r="AE407" s="343"/>
      <c r="AF407" s="335"/>
      <c r="AG407" s="485"/>
      <c r="AH407" s="241"/>
      <c r="AI407" s="242"/>
      <c r="AJ407" s="238"/>
      <c r="AK407" s="240"/>
      <c r="AL407" s="240"/>
      <c r="AM407" s="240"/>
      <c r="AN407" s="240"/>
      <c r="AQ407" s="253"/>
      <c r="AR407" s="224"/>
      <c r="AV407" s="253"/>
      <c r="AY407" s="248"/>
      <c r="AZ407" s="230"/>
      <c r="BA407" s="230"/>
      <c r="BB407" s="230"/>
      <c r="BC407" s="230"/>
      <c r="BD407" s="230"/>
      <c r="BE407" s="230"/>
      <c r="BF407" s="230"/>
      <c r="BG407" s="230"/>
      <c r="BH407" s="248"/>
      <c r="BI407" s="230"/>
      <c r="BJ407" s="249"/>
    </row>
    <row r="408" spans="1:62" ht="14.25" customHeight="1" x14ac:dyDescent="0.45">
      <c r="A408" s="224"/>
      <c r="D408" s="239"/>
      <c r="E408" s="226"/>
      <c r="F408" s="227"/>
      <c r="G408" s="228"/>
      <c r="H408" s="229"/>
      <c r="K408" s="231"/>
      <c r="L408" s="229"/>
      <c r="M408" s="231"/>
      <c r="N408" s="231"/>
      <c r="O408" s="231"/>
      <c r="P408" s="251"/>
      <c r="Q408" s="251"/>
      <c r="R408" s="251"/>
      <c r="S408" s="252"/>
      <c r="T408" s="237"/>
      <c r="U408" s="238"/>
      <c r="V408" s="335"/>
      <c r="W408" s="484"/>
      <c r="X408" s="485"/>
      <c r="Y408" s="335"/>
      <c r="Z408" s="239"/>
      <c r="AA408" s="238"/>
      <c r="AB408" s="240"/>
      <c r="AC408" s="239"/>
      <c r="AD408" s="238"/>
      <c r="AE408" s="343"/>
      <c r="AF408" s="335"/>
      <c r="AG408" s="485"/>
      <c r="AH408" s="241"/>
      <c r="AI408" s="242"/>
      <c r="AJ408" s="238"/>
      <c r="AK408" s="240"/>
      <c r="AL408" s="240"/>
      <c r="AM408" s="240"/>
      <c r="AN408" s="240"/>
      <c r="AQ408" s="253"/>
      <c r="AR408" s="224"/>
      <c r="AV408" s="253"/>
      <c r="AY408" s="248"/>
      <c r="AZ408" s="230"/>
      <c r="BA408" s="230"/>
      <c r="BB408" s="230"/>
      <c r="BC408" s="230"/>
      <c r="BD408" s="230"/>
      <c r="BE408" s="230"/>
      <c r="BF408" s="230"/>
      <c r="BG408" s="230"/>
      <c r="BH408" s="248"/>
      <c r="BI408" s="230"/>
      <c r="BJ408" s="249"/>
    </row>
    <row r="409" spans="1:62" ht="14.25" customHeight="1" x14ac:dyDescent="0.45">
      <c r="A409" s="224"/>
      <c r="D409" s="239"/>
      <c r="E409" s="226"/>
      <c r="F409" s="227"/>
      <c r="G409" s="228"/>
      <c r="H409" s="229"/>
      <c r="K409" s="231"/>
      <c r="L409" s="229"/>
      <c r="M409" s="231"/>
      <c r="N409" s="231"/>
      <c r="O409" s="231"/>
      <c r="P409" s="251"/>
      <c r="Q409" s="251"/>
      <c r="R409" s="251"/>
      <c r="S409" s="252"/>
      <c r="T409" s="237"/>
      <c r="U409" s="238"/>
      <c r="V409" s="335"/>
      <c r="W409" s="484"/>
      <c r="X409" s="485"/>
      <c r="Y409" s="335"/>
      <c r="Z409" s="239"/>
      <c r="AA409" s="238"/>
      <c r="AB409" s="240"/>
      <c r="AC409" s="239"/>
      <c r="AD409" s="238"/>
      <c r="AE409" s="343"/>
      <c r="AF409" s="335"/>
      <c r="AG409" s="485"/>
      <c r="AH409" s="241"/>
      <c r="AI409" s="242"/>
      <c r="AJ409" s="238"/>
      <c r="AK409" s="240"/>
      <c r="AL409" s="240"/>
      <c r="AM409" s="240"/>
      <c r="AN409" s="240"/>
      <c r="AQ409" s="253"/>
      <c r="AR409" s="224"/>
      <c r="AV409" s="253"/>
      <c r="AY409" s="248"/>
      <c r="AZ409" s="230"/>
      <c r="BA409" s="230"/>
      <c r="BB409" s="230"/>
      <c r="BC409" s="230"/>
      <c r="BD409" s="230"/>
      <c r="BE409" s="230"/>
      <c r="BF409" s="230"/>
      <c r="BG409" s="230"/>
      <c r="BH409" s="248"/>
      <c r="BI409" s="230"/>
      <c r="BJ409" s="249"/>
    </row>
    <row r="410" spans="1:62" ht="14.25" customHeight="1" x14ac:dyDescent="0.45">
      <c r="A410" s="224"/>
      <c r="D410" s="239"/>
      <c r="E410" s="226"/>
      <c r="F410" s="227"/>
      <c r="G410" s="228"/>
      <c r="H410" s="229"/>
      <c r="K410" s="231"/>
      <c r="L410" s="229"/>
      <c r="M410" s="231"/>
      <c r="N410" s="231"/>
      <c r="O410" s="231"/>
      <c r="P410" s="251"/>
      <c r="Q410" s="251"/>
      <c r="R410" s="251"/>
      <c r="S410" s="252"/>
      <c r="T410" s="237"/>
      <c r="U410" s="238"/>
      <c r="V410" s="335"/>
      <c r="W410" s="484"/>
      <c r="X410" s="485"/>
      <c r="Y410" s="335"/>
      <c r="Z410" s="239"/>
      <c r="AA410" s="238"/>
      <c r="AB410" s="240"/>
      <c r="AC410" s="239"/>
      <c r="AD410" s="238"/>
      <c r="AE410" s="343"/>
      <c r="AF410" s="335"/>
      <c r="AG410" s="485"/>
      <c r="AH410" s="241"/>
      <c r="AI410" s="242"/>
      <c r="AJ410" s="238"/>
      <c r="AK410" s="240"/>
      <c r="AL410" s="240"/>
      <c r="AM410" s="240"/>
      <c r="AN410" s="240"/>
      <c r="AQ410" s="253"/>
      <c r="AR410" s="224"/>
      <c r="AV410" s="253"/>
      <c r="AY410" s="248"/>
      <c r="AZ410" s="230"/>
      <c r="BA410" s="230"/>
      <c r="BB410" s="230"/>
      <c r="BC410" s="230"/>
      <c r="BD410" s="230"/>
      <c r="BE410" s="230"/>
      <c r="BF410" s="230"/>
      <c r="BG410" s="230"/>
      <c r="BH410" s="248"/>
      <c r="BI410" s="230"/>
      <c r="BJ410" s="249"/>
    </row>
    <row r="411" spans="1:62" ht="14.25" customHeight="1" x14ac:dyDescent="0.45">
      <c r="A411" s="224"/>
      <c r="D411" s="239"/>
      <c r="E411" s="226"/>
      <c r="F411" s="227"/>
      <c r="G411" s="228"/>
      <c r="H411" s="229"/>
      <c r="K411" s="231"/>
      <c r="L411" s="229"/>
      <c r="M411" s="231"/>
      <c r="N411" s="231"/>
      <c r="O411" s="231"/>
      <c r="P411" s="251"/>
      <c r="Q411" s="251"/>
      <c r="R411" s="251"/>
      <c r="S411" s="252"/>
      <c r="T411" s="237"/>
      <c r="U411" s="238"/>
      <c r="V411" s="335"/>
      <c r="W411" s="484"/>
      <c r="X411" s="485"/>
      <c r="Y411" s="335"/>
      <c r="Z411" s="239"/>
      <c r="AA411" s="238"/>
      <c r="AB411" s="240"/>
      <c r="AC411" s="239"/>
      <c r="AD411" s="238"/>
      <c r="AE411" s="343"/>
      <c r="AF411" s="335"/>
      <c r="AG411" s="485"/>
      <c r="AH411" s="241"/>
      <c r="AI411" s="242"/>
      <c r="AJ411" s="238"/>
      <c r="AK411" s="240"/>
      <c r="AL411" s="240"/>
      <c r="AM411" s="240"/>
      <c r="AN411" s="240"/>
      <c r="AQ411" s="253"/>
      <c r="AR411" s="224"/>
      <c r="AV411" s="253"/>
      <c r="AY411" s="248"/>
      <c r="AZ411" s="230"/>
      <c r="BA411" s="230"/>
      <c r="BB411" s="230"/>
      <c r="BC411" s="230"/>
      <c r="BD411" s="230"/>
      <c r="BE411" s="230"/>
      <c r="BF411" s="230"/>
      <c r="BG411" s="230"/>
      <c r="BH411" s="248"/>
      <c r="BI411" s="230"/>
      <c r="BJ411" s="249"/>
    </row>
    <row r="412" spans="1:62" ht="14.25" customHeight="1" x14ac:dyDescent="0.45">
      <c r="A412" s="224"/>
      <c r="D412" s="239"/>
      <c r="E412" s="226"/>
      <c r="F412" s="227"/>
      <c r="G412" s="228"/>
      <c r="H412" s="229"/>
      <c r="K412" s="231"/>
      <c r="L412" s="229"/>
      <c r="M412" s="231"/>
      <c r="N412" s="231"/>
      <c r="O412" s="231"/>
      <c r="P412" s="251"/>
      <c r="Q412" s="251"/>
      <c r="R412" s="251"/>
      <c r="S412" s="252"/>
      <c r="T412" s="237"/>
      <c r="U412" s="238"/>
      <c r="V412" s="335"/>
      <c r="W412" s="484"/>
      <c r="X412" s="485"/>
      <c r="Y412" s="335"/>
      <c r="Z412" s="239"/>
      <c r="AA412" s="238"/>
      <c r="AB412" s="240"/>
      <c r="AC412" s="239"/>
      <c r="AD412" s="238"/>
      <c r="AE412" s="343"/>
      <c r="AF412" s="335"/>
      <c r="AG412" s="485"/>
      <c r="AH412" s="241"/>
      <c r="AI412" s="242"/>
      <c r="AJ412" s="238"/>
      <c r="AK412" s="240"/>
      <c r="AL412" s="240"/>
      <c r="AM412" s="240"/>
      <c r="AN412" s="240"/>
      <c r="AQ412" s="253"/>
      <c r="AR412" s="224"/>
      <c r="AV412" s="253"/>
      <c r="AY412" s="248"/>
      <c r="AZ412" s="230"/>
      <c r="BA412" s="230"/>
      <c r="BB412" s="230"/>
      <c r="BC412" s="230"/>
      <c r="BD412" s="230"/>
      <c r="BE412" s="230"/>
      <c r="BF412" s="230"/>
      <c r="BG412" s="230"/>
      <c r="BH412" s="248"/>
      <c r="BI412" s="230"/>
      <c r="BJ412" s="249"/>
    </row>
    <row r="413" spans="1:62" ht="14.25" customHeight="1" x14ac:dyDescent="0.45">
      <c r="A413" s="224"/>
      <c r="D413" s="239"/>
      <c r="E413" s="226"/>
      <c r="F413" s="227"/>
      <c r="G413" s="228"/>
      <c r="H413" s="229"/>
      <c r="K413" s="231"/>
      <c r="L413" s="229"/>
      <c r="M413" s="231"/>
      <c r="N413" s="231"/>
      <c r="O413" s="231"/>
      <c r="P413" s="251"/>
      <c r="Q413" s="251"/>
      <c r="R413" s="251"/>
      <c r="S413" s="252"/>
      <c r="T413" s="237"/>
      <c r="U413" s="238"/>
      <c r="V413" s="335"/>
      <c r="W413" s="484"/>
      <c r="X413" s="485"/>
      <c r="Y413" s="335"/>
      <c r="Z413" s="239"/>
      <c r="AA413" s="238"/>
      <c r="AB413" s="240"/>
      <c r="AC413" s="239"/>
      <c r="AD413" s="238"/>
      <c r="AE413" s="343"/>
      <c r="AF413" s="335"/>
      <c r="AG413" s="485"/>
      <c r="AH413" s="241"/>
      <c r="AI413" s="242"/>
      <c r="AJ413" s="238"/>
      <c r="AK413" s="240"/>
      <c r="AL413" s="240"/>
      <c r="AM413" s="240"/>
      <c r="AN413" s="240"/>
      <c r="AQ413" s="253"/>
      <c r="AR413" s="224"/>
      <c r="AV413" s="253"/>
      <c r="AY413" s="248"/>
      <c r="AZ413" s="230"/>
      <c r="BA413" s="230"/>
      <c r="BB413" s="230"/>
      <c r="BC413" s="230"/>
      <c r="BD413" s="230"/>
      <c r="BE413" s="230"/>
      <c r="BF413" s="230"/>
      <c r="BG413" s="230"/>
      <c r="BH413" s="248"/>
      <c r="BI413" s="230"/>
      <c r="BJ413" s="249"/>
    </row>
    <row r="414" spans="1:62" ht="14.25" customHeight="1" x14ac:dyDescent="0.45">
      <c r="A414" s="224"/>
      <c r="D414" s="239"/>
      <c r="E414" s="226"/>
      <c r="F414" s="227"/>
      <c r="G414" s="228"/>
      <c r="H414" s="229"/>
      <c r="K414" s="231"/>
      <c r="L414" s="229"/>
      <c r="M414" s="231"/>
      <c r="N414" s="231"/>
      <c r="O414" s="231"/>
      <c r="P414" s="251"/>
      <c r="Q414" s="251"/>
      <c r="R414" s="251"/>
      <c r="S414" s="252"/>
      <c r="T414" s="237"/>
      <c r="U414" s="238"/>
      <c r="V414" s="335"/>
      <c r="W414" s="484"/>
      <c r="X414" s="485"/>
      <c r="Y414" s="335"/>
      <c r="Z414" s="239"/>
      <c r="AA414" s="238"/>
      <c r="AB414" s="240"/>
      <c r="AC414" s="239"/>
      <c r="AD414" s="238"/>
      <c r="AE414" s="343"/>
      <c r="AF414" s="335"/>
      <c r="AG414" s="485"/>
      <c r="AH414" s="241"/>
      <c r="AI414" s="242"/>
      <c r="AJ414" s="238"/>
      <c r="AK414" s="240"/>
      <c r="AL414" s="240"/>
      <c r="AM414" s="240"/>
      <c r="AN414" s="240"/>
      <c r="AQ414" s="253"/>
      <c r="AR414" s="224"/>
      <c r="AV414" s="253"/>
      <c r="AY414" s="248"/>
      <c r="AZ414" s="230"/>
      <c r="BA414" s="230"/>
      <c r="BB414" s="230"/>
      <c r="BC414" s="230"/>
      <c r="BD414" s="230"/>
      <c r="BE414" s="230"/>
      <c r="BF414" s="230"/>
      <c r="BG414" s="230"/>
      <c r="BH414" s="248"/>
      <c r="BI414" s="230"/>
      <c r="BJ414" s="249"/>
    </row>
    <row r="415" spans="1:62" ht="14.25" customHeight="1" x14ac:dyDescent="0.45">
      <c r="A415" s="224"/>
      <c r="D415" s="239"/>
      <c r="E415" s="226"/>
      <c r="F415" s="227"/>
      <c r="G415" s="228"/>
      <c r="H415" s="229"/>
      <c r="K415" s="231"/>
      <c r="L415" s="229"/>
      <c r="M415" s="231"/>
      <c r="N415" s="231"/>
      <c r="O415" s="231"/>
      <c r="P415" s="251"/>
      <c r="Q415" s="251"/>
      <c r="R415" s="251"/>
      <c r="S415" s="252"/>
      <c r="T415" s="237"/>
      <c r="U415" s="238"/>
      <c r="V415" s="335"/>
      <c r="W415" s="484"/>
      <c r="X415" s="485"/>
      <c r="Y415" s="335"/>
      <c r="Z415" s="239"/>
      <c r="AA415" s="238"/>
      <c r="AB415" s="240"/>
      <c r="AC415" s="239"/>
      <c r="AD415" s="238"/>
      <c r="AE415" s="343"/>
      <c r="AF415" s="335"/>
      <c r="AG415" s="485"/>
      <c r="AH415" s="241"/>
      <c r="AI415" s="242"/>
      <c r="AJ415" s="238"/>
      <c r="AK415" s="240"/>
      <c r="AL415" s="240"/>
      <c r="AM415" s="240"/>
      <c r="AN415" s="240"/>
      <c r="AQ415" s="253"/>
      <c r="AR415" s="224"/>
      <c r="AV415" s="253"/>
      <c r="AY415" s="248"/>
      <c r="AZ415" s="230"/>
      <c r="BA415" s="230"/>
      <c r="BB415" s="230"/>
      <c r="BC415" s="230"/>
      <c r="BD415" s="230"/>
      <c r="BE415" s="230"/>
      <c r="BF415" s="230"/>
      <c r="BG415" s="230"/>
      <c r="BH415" s="248"/>
      <c r="BI415" s="230"/>
      <c r="BJ415" s="249"/>
    </row>
    <row r="416" spans="1:62" ht="14.25" customHeight="1" x14ac:dyDescent="0.45">
      <c r="A416" s="224"/>
      <c r="D416" s="239"/>
      <c r="E416" s="226"/>
      <c r="F416" s="227"/>
      <c r="G416" s="228"/>
      <c r="H416" s="229"/>
      <c r="K416" s="231"/>
      <c r="L416" s="229"/>
      <c r="M416" s="231"/>
      <c r="N416" s="231"/>
      <c r="O416" s="231"/>
      <c r="P416" s="251"/>
      <c r="Q416" s="251"/>
      <c r="R416" s="251"/>
      <c r="S416" s="252"/>
      <c r="T416" s="237"/>
      <c r="U416" s="238"/>
      <c r="V416" s="335"/>
      <c r="W416" s="484"/>
      <c r="X416" s="485"/>
      <c r="Y416" s="335"/>
      <c r="Z416" s="239"/>
      <c r="AA416" s="238"/>
      <c r="AB416" s="240"/>
      <c r="AC416" s="239"/>
      <c r="AD416" s="238"/>
      <c r="AE416" s="343"/>
      <c r="AF416" s="335"/>
      <c r="AG416" s="485"/>
      <c r="AH416" s="241"/>
      <c r="AI416" s="242"/>
      <c r="AJ416" s="238"/>
      <c r="AK416" s="240"/>
      <c r="AL416" s="240"/>
      <c r="AM416" s="240"/>
      <c r="AN416" s="240"/>
      <c r="AQ416" s="253"/>
      <c r="AR416" s="224"/>
      <c r="AV416" s="253"/>
      <c r="AY416" s="248"/>
      <c r="AZ416" s="230"/>
      <c r="BA416" s="230"/>
      <c r="BB416" s="230"/>
      <c r="BC416" s="230"/>
      <c r="BD416" s="230"/>
      <c r="BE416" s="230"/>
      <c r="BF416" s="230"/>
      <c r="BG416" s="230"/>
      <c r="BH416" s="248"/>
      <c r="BI416" s="230"/>
      <c r="BJ416" s="249"/>
    </row>
    <row r="417" spans="1:62" ht="14.25" customHeight="1" x14ac:dyDescent="0.45">
      <c r="A417" s="224"/>
      <c r="D417" s="239"/>
      <c r="E417" s="226"/>
      <c r="F417" s="227"/>
      <c r="G417" s="228"/>
      <c r="H417" s="229"/>
      <c r="K417" s="231"/>
      <c r="L417" s="229"/>
      <c r="M417" s="231"/>
      <c r="N417" s="231"/>
      <c r="O417" s="231"/>
      <c r="P417" s="251"/>
      <c r="Q417" s="251"/>
      <c r="R417" s="251"/>
      <c r="S417" s="252"/>
      <c r="T417" s="237"/>
      <c r="U417" s="238"/>
      <c r="V417" s="335"/>
      <c r="W417" s="484"/>
      <c r="X417" s="485"/>
      <c r="Y417" s="335"/>
      <c r="Z417" s="239"/>
      <c r="AA417" s="238"/>
      <c r="AB417" s="240"/>
      <c r="AC417" s="239"/>
      <c r="AD417" s="238"/>
      <c r="AE417" s="343"/>
      <c r="AF417" s="335"/>
      <c r="AG417" s="485"/>
      <c r="AH417" s="241"/>
      <c r="AI417" s="242"/>
      <c r="AJ417" s="238"/>
      <c r="AK417" s="240"/>
      <c r="AL417" s="240"/>
      <c r="AM417" s="240"/>
      <c r="AN417" s="240"/>
      <c r="AQ417" s="253"/>
      <c r="AR417" s="224"/>
      <c r="AV417" s="253"/>
      <c r="AY417" s="248"/>
      <c r="AZ417" s="230"/>
      <c r="BA417" s="230"/>
      <c r="BB417" s="230"/>
      <c r="BC417" s="230"/>
      <c r="BD417" s="230"/>
      <c r="BE417" s="230"/>
      <c r="BF417" s="230"/>
      <c r="BG417" s="230"/>
      <c r="BH417" s="248"/>
      <c r="BI417" s="230"/>
      <c r="BJ417" s="249"/>
    </row>
    <row r="418" spans="1:62" ht="14.25" customHeight="1" x14ac:dyDescent="0.45">
      <c r="A418" s="224"/>
      <c r="D418" s="239"/>
      <c r="E418" s="226"/>
      <c r="F418" s="227"/>
      <c r="G418" s="228"/>
      <c r="H418" s="229"/>
      <c r="K418" s="231"/>
      <c r="L418" s="229"/>
      <c r="M418" s="231"/>
      <c r="N418" s="231"/>
      <c r="O418" s="231"/>
      <c r="P418" s="251"/>
      <c r="Q418" s="251"/>
      <c r="R418" s="251"/>
      <c r="S418" s="252"/>
      <c r="T418" s="237"/>
      <c r="U418" s="238"/>
      <c r="V418" s="335"/>
      <c r="W418" s="484"/>
      <c r="X418" s="485"/>
      <c r="Y418" s="335"/>
      <c r="Z418" s="239"/>
      <c r="AA418" s="238"/>
      <c r="AB418" s="240"/>
      <c r="AC418" s="239"/>
      <c r="AD418" s="238"/>
      <c r="AE418" s="343"/>
      <c r="AF418" s="335"/>
      <c r="AG418" s="485"/>
      <c r="AH418" s="241"/>
      <c r="AI418" s="242"/>
      <c r="AJ418" s="238"/>
      <c r="AK418" s="240"/>
      <c r="AL418" s="240"/>
      <c r="AM418" s="240"/>
      <c r="AN418" s="240"/>
      <c r="AQ418" s="253"/>
      <c r="AR418" s="224"/>
      <c r="AV418" s="253"/>
      <c r="AY418" s="248"/>
      <c r="AZ418" s="230"/>
      <c r="BA418" s="230"/>
      <c r="BB418" s="230"/>
      <c r="BC418" s="230"/>
      <c r="BD418" s="230"/>
      <c r="BE418" s="230"/>
      <c r="BF418" s="230"/>
      <c r="BG418" s="230"/>
      <c r="BH418" s="248"/>
      <c r="BI418" s="230"/>
      <c r="BJ418" s="249"/>
    </row>
    <row r="419" spans="1:62" ht="14.25" customHeight="1" x14ac:dyDescent="0.45">
      <c r="A419" s="224"/>
      <c r="D419" s="239"/>
      <c r="E419" s="226"/>
      <c r="F419" s="227"/>
      <c r="G419" s="228"/>
      <c r="H419" s="229"/>
      <c r="K419" s="231"/>
      <c r="L419" s="229"/>
      <c r="M419" s="231"/>
      <c r="N419" s="231"/>
      <c r="O419" s="231"/>
      <c r="P419" s="251"/>
      <c r="Q419" s="251"/>
      <c r="R419" s="251"/>
      <c r="S419" s="252"/>
      <c r="T419" s="237"/>
      <c r="U419" s="238"/>
      <c r="V419" s="335"/>
      <c r="W419" s="484"/>
      <c r="X419" s="485"/>
      <c r="Y419" s="335"/>
      <c r="Z419" s="239"/>
      <c r="AA419" s="238"/>
      <c r="AB419" s="240"/>
      <c r="AC419" s="239"/>
      <c r="AD419" s="238"/>
      <c r="AE419" s="343"/>
      <c r="AF419" s="335"/>
      <c r="AG419" s="485"/>
      <c r="AH419" s="241"/>
      <c r="AI419" s="242"/>
      <c r="AJ419" s="238"/>
      <c r="AK419" s="240"/>
      <c r="AL419" s="240"/>
      <c r="AM419" s="240"/>
      <c r="AN419" s="240"/>
      <c r="AQ419" s="253"/>
      <c r="AR419" s="224"/>
      <c r="AV419" s="253"/>
      <c r="AY419" s="248"/>
      <c r="AZ419" s="230"/>
      <c r="BA419" s="230"/>
      <c r="BB419" s="230"/>
      <c r="BC419" s="230"/>
      <c r="BD419" s="230"/>
      <c r="BE419" s="230"/>
      <c r="BF419" s="230"/>
      <c r="BG419" s="230"/>
      <c r="BH419" s="248"/>
      <c r="BI419" s="230"/>
      <c r="BJ419" s="249"/>
    </row>
    <row r="420" spans="1:62" ht="14.25" customHeight="1" x14ac:dyDescent="0.45">
      <c r="A420" s="224"/>
      <c r="D420" s="239"/>
      <c r="E420" s="226"/>
      <c r="F420" s="227"/>
      <c r="G420" s="228"/>
      <c r="H420" s="229"/>
      <c r="K420" s="231"/>
      <c r="L420" s="229"/>
      <c r="M420" s="231"/>
      <c r="N420" s="231"/>
      <c r="O420" s="231"/>
      <c r="P420" s="251"/>
      <c r="Q420" s="251"/>
      <c r="R420" s="251"/>
      <c r="S420" s="252"/>
      <c r="T420" s="237"/>
      <c r="U420" s="238"/>
      <c r="V420" s="335"/>
      <c r="W420" s="484"/>
      <c r="X420" s="485"/>
      <c r="Y420" s="335"/>
      <c r="Z420" s="239"/>
      <c r="AA420" s="238"/>
      <c r="AB420" s="240"/>
      <c r="AC420" s="239"/>
      <c r="AD420" s="238"/>
      <c r="AE420" s="343"/>
      <c r="AF420" s="335"/>
      <c r="AG420" s="485"/>
      <c r="AH420" s="241"/>
      <c r="AI420" s="242"/>
      <c r="AJ420" s="238"/>
      <c r="AK420" s="240"/>
      <c r="AL420" s="240"/>
      <c r="AM420" s="240"/>
      <c r="AN420" s="240"/>
      <c r="AQ420" s="253"/>
      <c r="AR420" s="224"/>
      <c r="AV420" s="253"/>
      <c r="AY420" s="248"/>
      <c r="AZ420" s="230"/>
      <c r="BA420" s="230"/>
      <c r="BB420" s="230"/>
      <c r="BC420" s="230"/>
      <c r="BD420" s="230"/>
      <c r="BE420" s="230"/>
      <c r="BF420" s="230"/>
      <c r="BG420" s="230"/>
      <c r="BH420" s="248"/>
      <c r="BI420" s="230"/>
      <c r="BJ420" s="249"/>
    </row>
    <row r="421" spans="1:62" ht="14.25" customHeight="1" x14ac:dyDescent="0.45">
      <c r="A421" s="224"/>
      <c r="D421" s="239"/>
      <c r="E421" s="226"/>
      <c r="F421" s="227"/>
      <c r="G421" s="228"/>
      <c r="H421" s="229"/>
      <c r="K421" s="231"/>
      <c r="L421" s="229"/>
      <c r="M421" s="231"/>
      <c r="N421" s="231"/>
      <c r="O421" s="231"/>
      <c r="P421" s="251"/>
      <c r="Q421" s="251"/>
      <c r="R421" s="251"/>
      <c r="S421" s="252"/>
      <c r="T421" s="237"/>
      <c r="U421" s="238"/>
      <c r="V421" s="335"/>
      <c r="W421" s="484"/>
      <c r="X421" s="485"/>
      <c r="Y421" s="335"/>
      <c r="Z421" s="239"/>
      <c r="AA421" s="238"/>
      <c r="AB421" s="240"/>
      <c r="AC421" s="239"/>
      <c r="AD421" s="238"/>
      <c r="AE421" s="343"/>
      <c r="AF421" s="335"/>
      <c r="AG421" s="485"/>
      <c r="AH421" s="241"/>
      <c r="AI421" s="242"/>
      <c r="AJ421" s="238"/>
      <c r="AK421" s="240"/>
      <c r="AL421" s="240"/>
      <c r="AM421" s="240"/>
      <c r="AN421" s="240"/>
      <c r="AQ421" s="253"/>
      <c r="AR421" s="224"/>
      <c r="AV421" s="253"/>
      <c r="AY421" s="248"/>
      <c r="AZ421" s="230"/>
      <c r="BA421" s="230"/>
      <c r="BB421" s="230"/>
      <c r="BC421" s="230"/>
      <c r="BD421" s="230"/>
      <c r="BE421" s="230"/>
      <c r="BF421" s="230"/>
      <c r="BG421" s="230"/>
      <c r="BH421" s="248"/>
      <c r="BI421" s="230"/>
      <c r="BJ421" s="249"/>
    </row>
    <row r="422" spans="1:62" ht="14.25" customHeight="1" x14ac:dyDescent="0.45">
      <c r="A422" s="224"/>
      <c r="D422" s="239"/>
      <c r="E422" s="226"/>
      <c r="F422" s="227"/>
      <c r="G422" s="228"/>
      <c r="H422" s="229"/>
      <c r="K422" s="231"/>
      <c r="L422" s="229"/>
      <c r="M422" s="231"/>
      <c r="N422" s="231"/>
      <c r="O422" s="231"/>
      <c r="P422" s="251"/>
      <c r="Q422" s="251"/>
      <c r="R422" s="251"/>
      <c r="S422" s="252"/>
      <c r="T422" s="237"/>
      <c r="U422" s="238"/>
      <c r="V422" s="335"/>
      <c r="W422" s="484"/>
      <c r="X422" s="485"/>
      <c r="Y422" s="335"/>
      <c r="Z422" s="239"/>
      <c r="AA422" s="238"/>
      <c r="AB422" s="240"/>
      <c r="AC422" s="239"/>
      <c r="AD422" s="238"/>
      <c r="AE422" s="343"/>
      <c r="AF422" s="335"/>
      <c r="AG422" s="485"/>
      <c r="AH422" s="241"/>
      <c r="AI422" s="242"/>
      <c r="AJ422" s="238"/>
      <c r="AK422" s="240"/>
      <c r="AL422" s="240"/>
      <c r="AM422" s="240"/>
      <c r="AN422" s="240"/>
      <c r="AQ422" s="253"/>
      <c r="AR422" s="224"/>
      <c r="AV422" s="253"/>
      <c r="AY422" s="248"/>
      <c r="AZ422" s="230"/>
      <c r="BA422" s="230"/>
      <c r="BB422" s="230"/>
      <c r="BC422" s="230"/>
      <c r="BD422" s="230"/>
      <c r="BE422" s="230"/>
      <c r="BF422" s="230"/>
      <c r="BG422" s="230"/>
      <c r="BH422" s="248"/>
      <c r="BI422" s="230"/>
      <c r="BJ422" s="249"/>
    </row>
    <row r="423" spans="1:62" ht="14.25" customHeight="1" x14ac:dyDescent="0.45">
      <c r="A423" s="224"/>
      <c r="D423" s="239"/>
      <c r="E423" s="226"/>
      <c r="F423" s="227"/>
      <c r="G423" s="228"/>
      <c r="H423" s="229"/>
      <c r="K423" s="231"/>
      <c r="L423" s="229"/>
      <c r="M423" s="231"/>
      <c r="N423" s="231"/>
      <c r="O423" s="231"/>
      <c r="P423" s="251"/>
      <c r="Q423" s="251"/>
      <c r="R423" s="251"/>
      <c r="S423" s="252"/>
      <c r="T423" s="237"/>
      <c r="U423" s="238"/>
      <c r="V423" s="335"/>
      <c r="W423" s="484"/>
      <c r="X423" s="485"/>
      <c r="Y423" s="335"/>
      <c r="Z423" s="239"/>
      <c r="AA423" s="238"/>
      <c r="AB423" s="240"/>
      <c r="AC423" s="239"/>
      <c r="AD423" s="238"/>
      <c r="AE423" s="343"/>
      <c r="AF423" s="335"/>
      <c r="AG423" s="485"/>
      <c r="AH423" s="241"/>
      <c r="AI423" s="242"/>
      <c r="AJ423" s="238"/>
      <c r="AK423" s="240"/>
      <c r="AL423" s="240"/>
      <c r="AM423" s="240"/>
      <c r="AN423" s="240"/>
      <c r="AQ423" s="253"/>
      <c r="AR423" s="224"/>
      <c r="AV423" s="253"/>
      <c r="AY423" s="248"/>
      <c r="AZ423" s="230"/>
      <c r="BA423" s="230"/>
      <c r="BB423" s="230"/>
      <c r="BC423" s="230"/>
      <c r="BD423" s="230"/>
      <c r="BE423" s="230"/>
      <c r="BF423" s="230"/>
      <c r="BG423" s="230"/>
      <c r="BH423" s="248"/>
      <c r="BI423" s="230"/>
      <c r="BJ423" s="249"/>
    </row>
    <row r="424" spans="1:62" ht="14.25" customHeight="1" x14ac:dyDescent="0.45">
      <c r="A424" s="224"/>
      <c r="D424" s="239"/>
      <c r="E424" s="226"/>
      <c r="F424" s="227"/>
      <c r="G424" s="228"/>
      <c r="H424" s="229"/>
      <c r="K424" s="231"/>
      <c r="L424" s="229"/>
      <c r="M424" s="231"/>
      <c r="N424" s="231"/>
      <c r="O424" s="231"/>
      <c r="P424" s="251"/>
      <c r="Q424" s="251"/>
      <c r="R424" s="251"/>
      <c r="S424" s="252"/>
      <c r="T424" s="237"/>
      <c r="U424" s="238"/>
      <c r="V424" s="335"/>
      <c r="W424" s="484"/>
      <c r="X424" s="485"/>
      <c r="Y424" s="335"/>
      <c r="Z424" s="239"/>
      <c r="AA424" s="238"/>
      <c r="AB424" s="240"/>
      <c r="AC424" s="239"/>
      <c r="AD424" s="238"/>
      <c r="AE424" s="343"/>
      <c r="AF424" s="335"/>
      <c r="AG424" s="485"/>
      <c r="AH424" s="241"/>
      <c r="AI424" s="242"/>
      <c r="AJ424" s="238"/>
      <c r="AK424" s="240"/>
      <c r="AL424" s="240"/>
      <c r="AM424" s="240"/>
      <c r="AN424" s="240"/>
      <c r="AQ424" s="253"/>
      <c r="AR424" s="224"/>
      <c r="AV424" s="253"/>
      <c r="AY424" s="248"/>
      <c r="AZ424" s="230"/>
      <c r="BA424" s="230"/>
      <c r="BB424" s="230"/>
      <c r="BC424" s="230"/>
      <c r="BD424" s="230"/>
      <c r="BE424" s="230"/>
      <c r="BF424" s="230"/>
      <c r="BG424" s="230"/>
      <c r="BH424" s="248"/>
      <c r="BI424" s="230"/>
      <c r="BJ424" s="249"/>
    </row>
    <row r="425" spans="1:62" ht="14.25" customHeight="1" x14ac:dyDescent="0.45">
      <c r="A425" s="224"/>
      <c r="D425" s="239"/>
      <c r="E425" s="226"/>
      <c r="F425" s="227"/>
      <c r="G425" s="228"/>
      <c r="H425" s="229"/>
      <c r="K425" s="231"/>
      <c r="L425" s="229"/>
      <c r="M425" s="231"/>
      <c r="N425" s="231"/>
      <c r="O425" s="231"/>
      <c r="P425" s="251"/>
      <c r="Q425" s="251"/>
      <c r="R425" s="251"/>
      <c r="S425" s="252"/>
      <c r="T425" s="237"/>
      <c r="U425" s="238"/>
      <c r="V425" s="335"/>
      <c r="W425" s="484"/>
      <c r="X425" s="485"/>
      <c r="Y425" s="335"/>
      <c r="Z425" s="239"/>
      <c r="AA425" s="238"/>
      <c r="AB425" s="240"/>
      <c r="AC425" s="239"/>
      <c r="AD425" s="238"/>
      <c r="AE425" s="343"/>
      <c r="AF425" s="335"/>
      <c r="AG425" s="485"/>
      <c r="AH425" s="241"/>
      <c r="AI425" s="242"/>
      <c r="AJ425" s="238"/>
      <c r="AK425" s="240"/>
      <c r="AL425" s="240"/>
      <c r="AM425" s="240"/>
      <c r="AN425" s="240"/>
      <c r="AQ425" s="253"/>
      <c r="AR425" s="224"/>
      <c r="AV425" s="253"/>
      <c r="AY425" s="248"/>
      <c r="AZ425" s="230"/>
      <c r="BA425" s="230"/>
      <c r="BB425" s="230"/>
      <c r="BC425" s="230"/>
      <c r="BD425" s="230"/>
      <c r="BE425" s="230"/>
      <c r="BF425" s="230"/>
      <c r="BG425" s="230"/>
      <c r="BH425" s="248"/>
      <c r="BI425" s="230"/>
      <c r="BJ425" s="249"/>
    </row>
    <row r="426" spans="1:62" ht="14.25" customHeight="1" x14ac:dyDescent="0.45">
      <c r="A426" s="224"/>
      <c r="D426" s="239"/>
      <c r="E426" s="226"/>
      <c r="F426" s="227"/>
      <c r="G426" s="228"/>
      <c r="H426" s="229"/>
      <c r="K426" s="231"/>
      <c r="L426" s="229"/>
      <c r="M426" s="231"/>
      <c r="N426" s="231"/>
      <c r="O426" s="231"/>
      <c r="P426" s="251"/>
      <c r="Q426" s="251"/>
      <c r="R426" s="251"/>
      <c r="S426" s="252"/>
      <c r="T426" s="237"/>
      <c r="U426" s="238"/>
      <c r="V426" s="335"/>
      <c r="W426" s="484"/>
      <c r="X426" s="485"/>
      <c r="Y426" s="335"/>
      <c r="Z426" s="239"/>
      <c r="AA426" s="238"/>
      <c r="AB426" s="240"/>
      <c r="AC426" s="239"/>
      <c r="AD426" s="238"/>
      <c r="AE426" s="343"/>
      <c r="AF426" s="335"/>
      <c r="AG426" s="485"/>
      <c r="AH426" s="241"/>
      <c r="AI426" s="242"/>
      <c r="AJ426" s="238"/>
      <c r="AK426" s="240"/>
      <c r="AL426" s="240"/>
      <c r="AM426" s="240"/>
      <c r="AN426" s="240"/>
      <c r="AQ426" s="253"/>
      <c r="AR426" s="224"/>
      <c r="AV426" s="253"/>
      <c r="AY426" s="248"/>
      <c r="AZ426" s="230"/>
      <c r="BA426" s="230"/>
      <c r="BB426" s="230"/>
      <c r="BC426" s="230"/>
      <c r="BD426" s="230"/>
      <c r="BE426" s="230"/>
      <c r="BF426" s="230"/>
      <c r="BG426" s="230"/>
      <c r="BH426" s="248"/>
      <c r="BI426" s="230"/>
      <c r="BJ426" s="249"/>
    </row>
    <row r="427" spans="1:62" ht="14.25" customHeight="1" x14ac:dyDescent="0.45">
      <c r="A427" s="224"/>
      <c r="D427" s="239"/>
      <c r="E427" s="226"/>
      <c r="F427" s="227"/>
      <c r="G427" s="228"/>
      <c r="H427" s="229"/>
      <c r="K427" s="231"/>
      <c r="L427" s="229"/>
      <c r="M427" s="231"/>
      <c r="N427" s="231"/>
      <c r="O427" s="231"/>
      <c r="P427" s="251"/>
      <c r="Q427" s="251"/>
      <c r="R427" s="251"/>
      <c r="S427" s="252"/>
      <c r="T427" s="237"/>
      <c r="U427" s="238"/>
      <c r="V427" s="335"/>
      <c r="W427" s="484"/>
      <c r="X427" s="485"/>
      <c r="Y427" s="335"/>
      <c r="Z427" s="239"/>
      <c r="AA427" s="238"/>
      <c r="AB427" s="240"/>
      <c r="AC427" s="239"/>
      <c r="AD427" s="238"/>
      <c r="AE427" s="343"/>
      <c r="AF427" s="335"/>
      <c r="AG427" s="485"/>
      <c r="AH427" s="241"/>
      <c r="AI427" s="242"/>
      <c r="AJ427" s="238"/>
      <c r="AK427" s="240"/>
      <c r="AL427" s="240"/>
      <c r="AM427" s="240"/>
      <c r="AN427" s="240"/>
      <c r="AQ427" s="253"/>
      <c r="AR427" s="224"/>
      <c r="AV427" s="253"/>
      <c r="AY427" s="248"/>
      <c r="AZ427" s="230"/>
      <c r="BA427" s="230"/>
      <c r="BB427" s="230"/>
      <c r="BC427" s="230"/>
      <c r="BD427" s="230"/>
      <c r="BE427" s="230"/>
      <c r="BF427" s="230"/>
      <c r="BG427" s="230"/>
      <c r="BH427" s="248"/>
      <c r="BI427" s="230"/>
      <c r="BJ427" s="249"/>
    </row>
    <row r="428" spans="1:62" ht="14.25" customHeight="1" x14ac:dyDescent="0.45">
      <c r="A428" s="224"/>
      <c r="D428" s="239"/>
      <c r="E428" s="226"/>
      <c r="F428" s="227"/>
      <c r="G428" s="228"/>
      <c r="H428" s="229"/>
      <c r="K428" s="231"/>
      <c r="L428" s="229"/>
      <c r="M428" s="231"/>
      <c r="N428" s="231"/>
      <c r="O428" s="231"/>
      <c r="P428" s="251"/>
      <c r="Q428" s="251"/>
      <c r="R428" s="251"/>
      <c r="S428" s="252"/>
      <c r="T428" s="237"/>
      <c r="U428" s="238"/>
      <c r="V428" s="335"/>
      <c r="W428" s="484"/>
      <c r="X428" s="485"/>
      <c r="Y428" s="335"/>
      <c r="Z428" s="239"/>
      <c r="AA428" s="238"/>
      <c r="AB428" s="240"/>
      <c r="AC428" s="239"/>
      <c r="AD428" s="238"/>
      <c r="AE428" s="343"/>
      <c r="AF428" s="335"/>
      <c r="AG428" s="485"/>
      <c r="AH428" s="241"/>
      <c r="AI428" s="242"/>
      <c r="AJ428" s="238"/>
      <c r="AK428" s="240"/>
      <c r="AL428" s="240"/>
      <c r="AM428" s="240"/>
      <c r="AN428" s="240"/>
      <c r="AQ428" s="253"/>
      <c r="AR428" s="224"/>
      <c r="AV428" s="253"/>
      <c r="AY428" s="248"/>
      <c r="AZ428" s="230"/>
      <c r="BA428" s="230"/>
      <c r="BB428" s="230"/>
      <c r="BC428" s="230"/>
      <c r="BD428" s="230"/>
      <c r="BE428" s="230"/>
      <c r="BF428" s="230"/>
      <c r="BG428" s="230"/>
      <c r="BH428" s="248"/>
      <c r="BI428" s="230"/>
      <c r="BJ428" s="249"/>
    </row>
    <row r="429" spans="1:62" ht="14.25" customHeight="1" x14ac:dyDescent="0.45">
      <c r="A429" s="224"/>
      <c r="D429" s="239"/>
      <c r="E429" s="226"/>
      <c r="F429" s="227"/>
      <c r="G429" s="228"/>
      <c r="H429" s="229"/>
      <c r="K429" s="231"/>
      <c r="L429" s="229"/>
      <c r="M429" s="231"/>
      <c r="N429" s="231"/>
      <c r="O429" s="231"/>
      <c r="P429" s="251"/>
      <c r="Q429" s="251"/>
      <c r="R429" s="251"/>
      <c r="S429" s="252"/>
      <c r="T429" s="237"/>
      <c r="U429" s="238"/>
      <c r="V429" s="335"/>
      <c r="W429" s="484"/>
      <c r="X429" s="485"/>
      <c r="Y429" s="335"/>
      <c r="Z429" s="239"/>
      <c r="AA429" s="238"/>
      <c r="AB429" s="240"/>
      <c r="AC429" s="239"/>
      <c r="AD429" s="238"/>
      <c r="AE429" s="343"/>
      <c r="AF429" s="335"/>
      <c r="AG429" s="485"/>
      <c r="AH429" s="241"/>
      <c r="AI429" s="242"/>
      <c r="AJ429" s="238"/>
      <c r="AK429" s="240"/>
      <c r="AL429" s="240"/>
      <c r="AM429" s="240"/>
      <c r="AN429" s="240"/>
      <c r="AQ429" s="253"/>
      <c r="AR429" s="224"/>
      <c r="AV429" s="253"/>
      <c r="AY429" s="248"/>
      <c r="AZ429" s="230"/>
      <c r="BA429" s="230"/>
      <c r="BB429" s="230"/>
      <c r="BC429" s="230"/>
      <c r="BD429" s="230"/>
      <c r="BE429" s="230"/>
      <c r="BF429" s="230"/>
      <c r="BG429" s="230"/>
      <c r="BH429" s="248"/>
      <c r="BI429" s="230"/>
      <c r="BJ429" s="249"/>
    </row>
    <row r="430" spans="1:62" ht="14.25" customHeight="1" x14ac:dyDescent="0.45">
      <c r="A430" s="224"/>
      <c r="D430" s="239"/>
      <c r="E430" s="226"/>
      <c r="F430" s="227"/>
      <c r="G430" s="228"/>
      <c r="H430" s="229"/>
      <c r="K430" s="231"/>
      <c r="L430" s="229"/>
      <c r="M430" s="231"/>
      <c r="N430" s="231"/>
      <c r="O430" s="231"/>
      <c r="P430" s="251"/>
      <c r="Q430" s="251"/>
      <c r="R430" s="251"/>
      <c r="S430" s="252"/>
      <c r="T430" s="237"/>
      <c r="U430" s="238"/>
      <c r="V430" s="335"/>
      <c r="W430" s="484"/>
      <c r="X430" s="485"/>
      <c r="Y430" s="335"/>
      <c r="Z430" s="239"/>
      <c r="AA430" s="238"/>
      <c r="AB430" s="240"/>
      <c r="AC430" s="239"/>
      <c r="AD430" s="238"/>
      <c r="AE430" s="343"/>
      <c r="AF430" s="335"/>
      <c r="AG430" s="485"/>
      <c r="AH430" s="241"/>
      <c r="AI430" s="242"/>
      <c r="AJ430" s="238"/>
      <c r="AK430" s="240"/>
      <c r="AL430" s="240"/>
      <c r="AM430" s="240"/>
      <c r="AN430" s="240"/>
      <c r="AQ430" s="253"/>
      <c r="AR430" s="224"/>
      <c r="AV430" s="253"/>
      <c r="AY430" s="248"/>
      <c r="AZ430" s="230"/>
      <c r="BA430" s="230"/>
      <c r="BB430" s="230"/>
      <c r="BC430" s="230"/>
      <c r="BD430" s="230"/>
      <c r="BE430" s="230"/>
      <c r="BF430" s="230"/>
      <c r="BG430" s="230"/>
      <c r="BH430" s="248"/>
      <c r="BI430" s="230"/>
      <c r="BJ430" s="249"/>
    </row>
    <row r="431" spans="1:62" ht="14.25" customHeight="1" x14ac:dyDescent="0.45">
      <c r="A431" s="224"/>
      <c r="D431" s="239"/>
      <c r="E431" s="226"/>
      <c r="F431" s="227"/>
      <c r="G431" s="228"/>
      <c r="H431" s="229"/>
      <c r="K431" s="231"/>
      <c r="L431" s="229"/>
      <c r="M431" s="231"/>
      <c r="N431" s="231"/>
      <c r="O431" s="231"/>
      <c r="P431" s="251"/>
      <c r="Q431" s="251"/>
      <c r="R431" s="251"/>
      <c r="S431" s="252"/>
      <c r="T431" s="237"/>
      <c r="U431" s="238"/>
      <c r="V431" s="335"/>
      <c r="W431" s="484"/>
      <c r="X431" s="485"/>
      <c r="Y431" s="335"/>
      <c r="Z431" s="239"/>
      <c r="AA431" s="238"/>
      <c r="AB431" s="240"/>
      <c r="AC431" s="239"/>
      <c r="AD431" s="238"/>
      <c r="AE431" s="343"/>
      <c r="AF431" s="335"/>
      <c r="AG431" s="485"/>
      <c r="AH431" s="241"/>
      <c r="AI431" s="242"/>
      <c r="AJ431" s="238"/>
      <c r="AK431" s="240"/>
      <c r="AL431" s="240"/>
      <c r="AM431" s="240"/>
      <c r="AN431" s="240"/>
      <c r="AQ431" s="253"/>
      <c r="AR431" s="224"/>
      <c r="AV431" s="253"/>
      <c r="AY431" s="248"/>
      <c r="AZ431" s="230"/>
      <c r="BA431" s="230"/>
      <c r="BB431" s="230"/>
      <c r="BC431" s="230"/>
      <c r="BD431" s="230"/>
      <c r="BE431" s="230"/>
      <c r="BF431" s="230"/>
      <c r="BG431" s="230"/>
      <c r="BH431" s="248"/>
      <c r="BI431" s="230"/>
      <c r="BJ431" s="249"/>
    </row>
    <row r="432" spans="1:62" ht="14.25" customHeight="1" x14ac:dyDescent="0.45">
      <c r="A432" s="224"/>
      <c r="D432" s="239"/>
      <c r="E432" s="226"/>
      <c r="F432" s="227"/>
      <c r="G432" s="228"/>
      <c r="H432" s="229"/>
      <c r="K432" s="231"/>
      <c r="L432" s="229"/>
      <c r="M432" s="231"/>
      <c r="N432" s="231"/>
      <c r="O432" s="231"/>
      <c r="P432" s="251"/>
      <c r="Q432" s="251"/>
      <c r="R432" s="251"/>
      <c r="S432" s="252"/>
      <c r="T432" s="237"/>
      <c r="U432" s="238"/>
      <c r="V432" s="335"/>
      <c r="W432" s="484"/>
      <c r="X432" s="485"/>
      <c r="Y432" s="335"/>
      <c r="Z432" s="239"/>
      <c r="AA432" s="238"/>
      <c r="AB432" s="240"/>
      <c r="AC432" s="239"/>
      <c r="AD432" s="238"/>
      <c r="AE432" s="343"/>
      <c r="AF432" s="335"/>
      <c r="AG432" s="485"/>
      <c r="AH432" s="241"/>
      <c r="AI432" s="242"/>
      <c r="AJ432" s="238"/>
      <c r="AK432" s="240"/>
      <c r="AL432" s="240"/>
      <c r="AM432" s="240"/>
      <c r="AN432" s="240"/>
      <c r="AQ432" s="253"/>
      <c r="AR432" s="224"/>
      <c r="AV432" s="253"/>
      <c r="AY432" s="248"/>
      <c r="AZ432" s="230"/>
      <c r="BA432" s="230"/>
      <c r="BB432" s="230"/>
      <c r="BC432" s="230"/>
      <c r="BD432" s="230"/>
      <c r="BE432" s="230"/>
      <c r="BF432" s="230"/>
      <c r="BG432" s="230"/>
      <c r="BH432" s="248"/>
      <c r="BI432" s="230"/>
      <c r="BJ432" s="249"/>
    </row>
    <row r="433" spans="1:62" ht="14.25" customHeight="1" x14ac:dyDescent="0.45">
      <c r="A433" s="224"/>
      <c r="D433" s="239"/>
      <c r="E433" s="226"/>
      <c r="F433" s="227"/>
      <c r="G433" s="228"/>
      <c r="H433" s="229"/>
      <c r="K433" s="231"/>
      <c r="L433" s="229"/>
      <c r="M433" s="231"/>
      <c r="N433" s="231"/>
      <c r="O433" s="231"/>
      <c r="P433" s="251"/>
      <c r="Q433" s="251"/>
      <c r="R433" s="251"/>
      <c r="S433" s="252"/>
      <c r="T433" s="237"/>
      <c r="U433" s="238"/>
      <c r="V433" s="335"/>
      <c r="W433" s="484"/>
      <c r="X433" s="485"/>
      <c r="Y433" s="335"/>
      <c r="Z433" s="239"/>
      <c r="AA433" s="238"/>
      <c r="AB433" s="240"/>
      <c r="AC433" s="239"/>
      <c r="AD433" s="238"/>
      <c r="AE433" s="343"/>
      <c r="AF433" s="335"/>
      <c r="AG433" s="485"/>
      <c r="AH433" s="241"/>
      <c r="AI433" s="242"/>
      <c r="AJ433" s="238"/>
      <c r="AK433" s="240"/>
      <c r="AL433" s="240"/>
      <c r="AM433" s="240"/>
      <c r="AN433" s="240"/>
      <c r="AQ433" s="253"/>
      <c r="AR433" s="224"/>
      <c r="AV433" s="253"/>
      <c r="AY433" s="248"/>
      <c r="AZ433" s="230"/>
      <c r="BA433" s="230"/>
      <c r="BB433" s="230"/>
      <c r="BC433" s="230"/>
      <c r="BD433" s="230"/>
      <c r="BE433" s="230"/>
      <c r="BF433" s="230"/>
      <c r="BG433" s="230"/>
      <c r="BH433" s="248"/>
      <c r="BI433" s="230"/>
      <c r="BJ433" s="249"/>
    </row>
    <row r="434" spans="1:62" ht="14.25" customHeight="1" x14ac:dyDescent="0.45">
      <c r="A434" s="224"/>
      <c r="D434" s="239"/>
      <c r="E434" s="226"/>
      <c r="F434" s="227"/>
      <c r="G434" s="228"/>
      <c r="H434" s="229"/>
      <c r="K434" s="231"/>
      <c r="L434" s="229"/>
      <c r="M434" s="231"/>
      <c r="N434" s="231"/>
      <c r="O434" s="231"/>
      <c r="P434" s="251"/>
      <c r="Q434" s="251"/>
      <c r="R434" s="251"/>
      <c r="S434" s="252"/>
      <c r="T434" s="237"/>
      <c r="U434" s="238"/>
      <c r="V434" s="335"/>
      <c r="W434" s="484"/>
      <c r="X434" s="485"/>
      <c r="Y434" s="335"/>
      <c r="Z434" s="239"/>
      <c r="AA434" s="238"/>
      <c r="AB434" s="240"/>
      <c r="AC434" s="239"/>
      <c r="AD434" s="238"/>
      <c r="AE434" s="343"/>
      <c r="AF434" s="335"/>
      <c r="AG434" s="485"/>
      <c r="AH434" s="241"/>
      <c r="AI434" s="242"/>
      <c r="AJ434" s="238"/>
      <c r="AK434" s="240"/>
      <c r="AL434" s="240"/>
      <c r="AM434" s="240"/>
      <c r="AN434" s="240"/>
      <c r="AQ434" s="253"/>
      <c r="AR434" s="224"/>
      <c r="AV434" s="253"/>
      <c r="AY434" s="248"/>
      <c r="AZ434" s="230"/>
      <c r="BA434" s="230"/>
      <c r="BB434" s="230"/>
      <c r="BC434" s="230"/>
      <c r="BD434" s="230"/>
      <c r="BE434" s="230"/>
      <c r="BF434" s="230"/>
      <c r="BG434" s="230"/>
      <c r="BH434" s="248"/>
      <c r="BI434" s="230"/>
      <c r="BJ434" s="249"/>
    </row>
    <row r="435" spans="1:62" ht="14.25" customHeight="1" x14ac:dyDescent="0.45">
      <c r="A435" s="224"/>
      <c r="D435" s="239"/>
      <c r="E435" s="226"/>
      <c r="F435" s="227"/>
      <c r="G435" s="228"/>
      <c r="H435" s="229"/>
      <c r="K435" s="231"/>
      <c r="L435" s="229"/>
      <c r="M435" s="231"/>
      <c r="N435" s="231"/>
      <c r="O435" s="231"/>
      <c r="P435" s="251"/>
      <c r="Q435" s="251"/>
      <c r="R435" s="251"/>
      <c r="S435" s="252"/>
      <c r="T435" s="237"/>
      <c r="U435" s="238"/>
      <c r="V435" s="335"/>
      <c r="W435" s="484"/>
      <c r="X435" s="485"/>
      <c r="Y435" s="335"/>
      <c r="Z435" s="239"/>
      <c r="AA435" s="238"/>
      <c r="AB435" s="240"/>
      <c r="AC435" s="239"/>
      <c r="AD435" s="238"/>
      <c r="AE435" s="343"/>
      <c r="AF435" s="335"/>
      <c r="AG435" s="485"/>
      <c r="AH435" s="241"/>
      <c r="AI435" s="242"/>
      <c r="AJ435" s="238"/>
      <c r="AK435" s="240"/>
      <c r="AL435" s="240"/>
      <c r="AM435" s="240"/>
      <c r="AN435" s="240"/>
      <c r="AQ435" s="253"/>
      <c r="AR435" s="224"/>
      <c r="AV435" s="253"/>
      <c r="AY435" s="248"/>
      <c r="AZ435" s="230"/>
      <c r="BA435" s="230"/>
      <c r="BB435" s="230"/>
      <c r="BC435" s="230"/>
      <c r="BD435" s="230"/>
      <c r="BE435" s="230"/>
      <c r="BF435" s="230"/>
      <c r="BG435" s="230"/>
      <c r="BH435" s="248"/>
      <c r="BI435" s="230"/>
      <c r="BJ435" s="249"/>
    </row>
    <row r="436" spans="1:62" ht="14.25" customHeight="1" x14ac:dyDescent="0.45">
      <c r="A436" s="224"/>
      <c r="D436" s="239"/>
      <c r="E436" s="226"/>
      <c r="F436" s="227"/>
      <c r="G436" s="228"/>
      <c r="H436" s="229"/>
      <c r="K436" s="231"/>
      <c r="L436" s="229"/>
      <c r="M436" s="231"/>
      <c r="N436" s="231"/>
      <c r="O436" s="231"/>
      <c r="P436" s="251"/>
      <c r="Q436" s="251"/>
      <c r="R436" s="251"/>
      <c r="S436" s="252"/>
      <c r="T436" s="237"/>
      <c r="U436" s="238"/>
      <c r="V436" s="335"/>
      <c r="W436" s="484"/>
      <c r="X436" s="485"/>
      <c r="Y436" s="335"/>
      <c r="Z436" s="239"/>
      <c r="AA436" s="238"/>
      <c r="AB436" s="240"/>
      <c r="AC436" s="239"/>
      <c r="AD436" s="238"/>
      <c r="AE436" s="343"/>
      <c r="AF436" s="335"/>
      <c r="AG436" s="485"/>
      <c r="AH436" s="241"/>
      <c r="AI436" s="242"/>
      <c r="AJ436" s="238"/>
      <c r="AK436" s="240"/>
      <c r="AL436" s="240"/>
      <c r="AM436" s="240"/>
      <c r="AN436" s="240"/>
      <c r="AQ436" s="253"/>
      <c r="AR436" s="224"/>
      <c r="AV436" s="253"/>
      <c r="AY436" s="248"/>
      <c r="AZ436" s="230"/>
      <c r="BA436" s="230"/>
      <c r="BB436" s="230"/>
      <c r="BC436" s="230"/>
      <c r="BD436" s="230"/>
      <c r="BE436" s="230"/>
      <c r="BF436" s="230"/>
      <c r="BG436" s="230"/>
      <c r="BH436" s="248"/>
      <c r="BI436" s="230"/>
      <c r="BJ436" s="249"/>
    </row>
    <row r="437" spans="1:62" ht="14.25" customHeight="1" x14ac:dyDescent="0.45">
      <c r="A437" s="224"/>
      <c r="D437" s="239"/>
      <c r="E437" s="226"/>
      <c r="F437" s="227"/>
      <c r="G437" s="228"/>
      <c r="H437" s="229"/>
      <c r="K437" s="231"/>
      <c r="L437" s="229"/>
      <c r="M437" s="231"/>
      <c r="N437" s="231"/>
      <c r="O437" s="231"/>
      <c r="P437" s="251"/>
      <c r="Q437" s="251"/>
      <c r="R437" s="251"/>
      <c r="S437" s="252"/>
      <c r="T437" s="237"/>
      <c r="U437" s="238"/>
      <c r="V437" s="335"/>
      <c r="W437" s="484"/>
      <c r="X437" s="485"/>
      <c r="Y437" s="335"/>
      <c r="Z437" s="239"/>
      <c r="AA437" s="238"/>
      <c r="AB437" s="240"/>
      <c r="AC437" s="239"/>
      <c r="AD437" s="238"/>
      <c r="AE437" s="343"/>
      <c r="AF437" s="335"/>
      <c r="AG437" s="485"/>
      <c r="AH437" s="241"/>
      <c r="AI437" s="242"/>
      <c r="AJ437" s="238"/>
      <c r="AK437" s="240"/>
      <c r="AL437" s="240"/>
      <c r="AM437" s="240"/>
      <c r="AN437" s="240"/>
      <c r="AQ437" s="253"/>
      <c r="AR437" s="224"/>
      <c r="AV437" s="253"/>
      <c r="AY437" s="248"/>
      <c r="AZ437" s="230"/>
      <c r="BA437" s="230"/>
      <c r="BB437" s="230"/>
      <c r="BC437" s="230"/>
      <c r="BD437" s="230"/>
      <c r="BE437" s="230"/>
      <c r="BF437" s="230"/>
      <c r="BG437" s="230"/>
      <c r="BH437" s="248"/>
      <c r="BI437" s="230"/>
      <c r="BJ437" s="249"/>
    </row>
    <row r="438" spans="1:62" ht="14.25" customHeight="1" x14ac:dyDescent="0.45">
      <c r="A438" s="224"/>
      <c r="D438" s="239"/>
      <c r="E438" s="226"/>
      <c r="F438" s="227"/>
      <c r="G438" s="228"/>
      <c r="H438" s="229"/>
      <c r="K438" s="231"/>
      <c r="L438" s="229"/>
      <c r="M438" s="231"/>
      <c r="N438" s="231"/>
      <c r="O438" s="231"/>
      <c r="P438" s="251"/>
      <c r="Q438" s="251"/>
      <c r="R438" s="251"/>
      <c r="S438" s="252"/>
      <c r="T438" s="237"/>
      <c r="U438" s="238"/>
      <c r="V438" s="335"/>
      <c r="W438" s="484"/>
      <c r="X438" s="485"/>
      <c r="Y438" s="335"/>
      <c r="Z438" s="239"/>
      <c r="AA438" s="238"/>
      <c r="AB438" s="240"/>
      <c r="AC438" s="239"/>
      <c r="AD438" s="238"/>
      <c r="AE438" s="343"/>
      <c r="AF438" s="335"/>
      <c r="AG438" s="485"/>
      <c r="AH438" s="241"/>
      <c r="AI438" s="242"/>
      <c r="AJ438" s="238"/>
      <c r="AK438" s="240"/>
      <c r="AL438" s="240"/>
      <c r="AM438" s="240"/>
      <c r="AN438" s="240"/>
      <c r="AQ438" s="253"/>
      <c r="AR438" s="224"/>
      <c r="AV438" s="253"/>
      <c r="AY438" s="248"/>
      <c r="AZ438" s="230"/>
      <c r="BA438" s="230"/>
      <c r="BB438" s="230"/>
      <c r="BC438" s="230"/>
      <c r="BD438" s="230"/>
      <c r="BE438" s="230"/>
      <c r="BF438" s="230"/>
      <c r="BG438" s="230"/>
      <c r="BH438" s="248"/>
      <c r="BI438" s="230"/>
      <c r="BJ438" s="249"/>
    </row>
    <row r="439" spans="1:62" ht="14.25" customHeight="1" x14ac:dyDescent="0.45">
      <c r="A439" s="224"/>
      <c r="D439" s="239"/>
      <c r="E439" s="226"/>
      <c r="F439" s="227"/>
      <c r="G439" s="228"/>
      <c r="H439" s="229"/>
      <c r="K439" s="231"/>
      <c r="L439" s="229"/>
      <c r="M439" s="231"/>
      <c r="N439" s="231"/>
      <c r="O439" s="231"/>
      <c r="P439" s="251"/>
      <c r="Q439" s="251"/>
      <c r="R439" s="251"/>
      <c r="S439" s="252"/>
      <c r="T439" s="237"/>
      <c r="U439" s="238"/>
      <c r="V439" s="335"/>
      <c r="W439" s="484"/>
      <c r="X439" s="485"/>
      <c r="Y439" s="335"/>
      <c r="Z439" s="239"/>
      <c r="AA439" s="238"/>
      <c r="AB439" s="240"/>
      <c r="AC439" s="239"/>
      <c r="AD439" s="238"/>
      <c r="AE439" s="343"/>
      <c r="AF439" s="335"/>
      <c r="AG439" s="485"/>
      <c r="AH439" s="241"/>
      <c r="AI439" s="242"/>
      <c r="AJ439" s="238"/>
      <c r="AK439" s="240"/>
      <c r="AL439" s="240"/>
      <c r="AM439" s="240"/>
      <c r="AN439" s="240"/>
      <c r="AQ439" s="253"/>
      <c r="AR439" s="224"/>
      <c r="AV439" s="253"/>
      <c r="AY439" s="248"/>
      <c r="AZ439" s="230"/>
      <c r="BA439" s="230"/>
      <c r="BB439" s="230"/>
      <c r="BC439" s="230"/>
      <c r="BD439" s="230"/>
      <c r="BE439" s="230"/>
      <c r="BF439" s="230"/>
      <c r="BG439" s="230"/>
      <c r="BH439" s="248"/>
      <c r="BI439" s="230"/>
      <c r="BJ439" s="249"/>
    </row>
    <row r="440" spans="1:62" ht="14.25" customHeight="1" x14ac:dyDescent="0.45">
      <c r="A440" s="224"/>
      <c r="D440" s="239"/>
      <c r="E440" s="226"/>
      <c r="F440" s="227"/>
      <c r="G440" s="228"/>
      <c r="H440" s="229"/>
      <c r="K440" s="231"/>
      <c r="L440" s="229"/>
      <c r="M440" s="231"/>
      <c r="N440" s="231"/>
      <c r="O440" s="231"/>
      <c r="P440" s="251"/>
      <c r="Q440" s="251"/>
      <c r="R440" s="251"/>
      <c r="S440" s="252"/>
      <c r="T440" s="237"/>
      <c r="U440" s="238"/>
      <c r="V440" s="335"/>
      <c r="W440" s="484"/>
      <c r="X440" s="485"/>
      <c r="Y440" s="335"/>
      <c r="Z440" s="239"/>
      <c r="AA440" s="238"/>
      <c r="AB440" s="240"/>
      <c r="AC440" s="239"/>
      <c r="AD440" s="238"/>
      <c r="AE440" s="343"/>
      <c r="AF440" s="335"/>
      <c r="AG440" s="485"/>
      <c r="AH440" s="241"/>
      <c r="AI440" s="242"/>
      <c r="AJ440" s="238"/>
      <c r="AK440" s="240"/>
      <c r="AL440" s="240"/>
      <c r="AM440" s="240"/>
      <c r="AN440" s="240"/>
      <c r="AQ440" s="253"/>
      <c r="AR440" s="224"/>
      <c r="AV440" s="253"/>
      <c r="AY440" s="248"/>
      <c r="AZ440" s="230"/>
      <c r="BA440" s="230"/>
      <c r="BB440" s="230"/>
      <c r="BC440" s="230"/>
      <c r="BD440" s="230"/>
      <c r="BE440" s="230"/>
      <c r="BF440" s="230"/>
      <c r="BG440" s="230"/>
      <c r="BH440" s="248"/>
      <c r="BI440" s="230"/>
      <c r="BJ440" s="249"/>
    </row>
    <row r="441" spans="1:62" ht="14.25" customHeight="1" x14ac:dyDescent="0.45">
      <c r="A441" s="224"/>
      <c r="D441" s="239"/>
      <c r="E441" s="226"/>
      <c r="F441" s="227"/>
      <c r="G441" s="228"/>
      <c r="H441" s="229"/>
      <c r="K441" s="231"/>
      <c r="L441" s="229"/>
      <c r="M441" s="231"/>
      <c r="N441" s="231"/>
      <c r="O441" s="231"/>
      <c r="P441" s="251"/>
      <c r="Q441" s="251"/>
      <c r="R441" s="251"/>
      <c r="S441" s="252"/>
      <c r="T441" s="237"/>
      <c r="U441" s="238"/>
      <c r="V441" s="335"/>
      <c r="W441" s="484"/>
      <c r="X441" s="485"/>
      <c r="Y441" s="335"/>
      <c r="Z441" s="239"/>
      <c r="AA441" s="238"/>
      <c r="AB441" s="240"/>
      <c r="AC441" s="239"/>
      <c r="AD441" s="238"/>
      <c r="AE441" s="343"/>
      <c r="AF441" s="335"/>
      <c r="AG441" s="485"/>
      <c r="AH441" s="241"/>
      <c r="AI441" s="242"/>
      <c r="AJ441" s="238"/>
      <c r="AK441" s="240"/>
      <c r="AL441" s="240"/>
      <c r="AM441" s="240"/>
      <c r="AN441" s="240"/>
      <c r="AQ441" s="253"/>
      <c r="AR441" s="224"/>
      <c r="AV441" s="253"/>
      <c r="AY441" s="248"/>
      <c r="AZ441" s="230"/>
      <c r="BA441" s="230"/>
      <c r="BB441" s="230"/>
      <c r="BC441" s="230"/>
      <c r="BD441" s="230"/>
      <c r="BE441" s="230"/>
      <c r="BF441" s="230"/>
      <c r="BG441" s="230"/>
      <c r="BH441" s="248"/>
      <c r="BI441" s="230"/>
      <c r="BJ441" s="249"/>
    </row>
    <row r="442" spans="1:62" ht="14.25" customHeight="1" x14ac:dyDescent="0.45">
      <c r="A442" s="224"/>
      <c r="D442" s="239"/>
      <c r="E442" s="226"/>
      <c r="F442" s="227"/>
      <c r="G442" s="228"/>
      <c r="H442" s="229"/>
      <c r="K442" s="231"/>
      <c r="L442" s="229"/>
      <c r="M442" s="231"/>
      <c r="N442" s="231"/>
      <c r="O442" s="231"/>
      <c r="P442" s="251"/>
      <c r="Q442" s="251"/>
      <c r="R442" s="251"/>
      <c r="S442" s="252"/>
      <c r="T442" s="237"/>
      <c r="U442" s="238"/>
      <c r="V442" s="335"/>
      <c r="W442" s="484"/>
      <c r="X442" s="485"/>
      <c r="Y442" s="335"/>
      <c r="Z442" s="239"/>
      <c r="AA442" s="238"/>
      <c r="AB442" s="240"/>
      <c r="AC442" s="239"/>
      <c r="AD442" s="238"/>
      <c r="AE442" s="343"/>
      <c r="AF442" s="335"/>
      <c r="AG442" s="485"/>
      <c r="AH442" s="241"/>
      <c r="AI442" s="242"/>
      <c r="AJ442" s="238"/>
      <c r="AK442" s="240"/>
      <c r="AL442" s="240"/>
      <c r="AM442" s="240"/>
      <c r="AN442" s="240"/>
      <c r="AQ442" s="253"/>
      <c r="AR442" s="224"/>
      <c r="AV442" s="253"/>
      <c r="AY442" s="248"/>
      <c r="AZ442" s="230"/>
      <c r="BA442" s="230"/>
      <c r="BB442" s="230"/>
      <c r="BC442" s="230"/>
      <c r="BD442" s="230"/>
      <c r="BE442" s="230"/>
      <c r="BF442" s="230"/>
      <c r="BG442" s="230"/>
      <c r="BH442" s="248"/>
      <c r="BI442" s="230"/>
      <c r="BJ442" s="249"/>
    </row>
    <row r="443" spans="1:62" ht="14.25" customHeight="1" x14ac:dyDescent="0.45">
      <c r="A443" s="224"/>
      <c r="D443" s="239"/>
      <c r="E443" s="226"/>
      <c r="F443" s="227"/>
      <c r="G443" s="228"/>
      <c r="H443" s="229"/>
      <c r="K443" s="231"/>
      <c r="L443" s="229"/>
      <c r="M443" s="231"/>
      <c r="N443" s="231"/>
      <c r="O443" s="231"/>
      <c r="P443" s="251"/>
      <c r="Q443" s="251"/>
      <c r="R443" s="251"/>
      <c r="S443" s="252"/>
      <c r="T443" s="237"/>
      <c r="U443" s="238"/>
      <c r="V443" s="335"/>
      <c r="W443" s="484"/>
      <c r="X443" s="485"/>
      <c r="Y443" s="335"/>
      <c r="Z443" s="239"/>
      <c r="AA443" s="238"/>
      <c r="AB443" s="240"/>
      <c r="AC443" s="239"/>
      <c r="AD443" s="238"/>
      <c r="AE443" s="343"/>
      <c r="AF443" s="335"/>
      <c r="AG443" s="485"/>
      <c r="AH443" s="241"/>
      <c r="AI443" s="242"/>
      <c r="AJ443" s="238"/>
      <c r="AK443" s="240"/>
      <c r="AL443" s="240"/>
      <c r="AM443" s="240"/>
      <c r="AN443" s="240"/>
      <c r="AQ443" s="253"/>
      <c r="AR443" s="224"/>
      <c r="AV443" s="253"/>
      <c r="AY443" s="248"/>
      <c r="AZ443" s="230"/>
      <c r="BA443" s="230"/>
      <c r="BB443" s="230"/>
      <c r="BC443" s="230"/>
      <c r="BD443" s="230"/>
      <c r="BE443" s="230"/>
      <c r="BF443" s="230"/>
      <c r="BG443" s="230"/>
      <c r="BH443" s="248"/>
      <c r="BI443" s="230"/>
      <c r="BJ443" s="249"/>
    </row>
    <row r="444" spans="1:62" ht="14.25" customHeight="1" x14ac:dyDescent="0.45">
      <c r="A444" s="224"/>
      <c r="D444" s="239"/>
      <c r="E444" s="226"/>
      <c r="F444" s="227"/>
      <c r="G444" s="228"/>
      <c r="H444" s="229"/>
      <c r="K444" s="231"/>
      <c r="L444" s="229"/>
      <c r="M444" s="231"/>
      <c r="N444" s="231"/>
      <c r="O444" s="231"/>
      <c r="P444" s="251"/>
      <c r="Q444" s="251"/>
      <c r="R444" s="251"/>
      <c r="S444" s="252"/>
      <c r="T444" s="237"/>
      <c r="U444" s="238"/>
      <c r="V444" s="335"/>
      <c r="W444" s="484"/>
      <c r="X444" s="485"/>
      <c r="Y444" s="335"/>
      <c r="Z444" s="239"/>
      <c r="AA444" s="238"/>
      <c r="AB444" s="240"/>
      <c r="AC444" s="239"/>
      <c r="AD444" s="238"/>
      <c r="AE444" s="343"/>
      <c r="AF444" s="335"/>
      <c r="AG444" s="485"/>
      <c r="AH444" s="241"/>
      <c r="AI444" s="242"/>
      <c r="AJ444" s="238"/>
      <c r="AK444" s="240"/>
      <c r="AL444" s="240"/>
      <c r="AM444" s="240"/>
      <c r="AN444" s="240"/>
      <c r="AQ444" s="253"/>
      <c r="AR444" s="224"/>
      <c r="AV444" s="253"/>
      <c r="AY444" s="248"/>
      <c r="AZ444" s="230"/>
      <c r="BA444" s="230"/>
      <c r="BB444" s="230"/>
      <c r="BC444" s="230"/>
      <c r="BD444" s="230"/>
      <c r="BE444" s="230"/>
      <c r="BF444" s="230"/>
      <c r="BG444" s="230"/>
      <c r="BH444" s="248"/>
      <c r="BI444" s="230"/>
      <c r="BJ444" s="249"/>
    </row>
    <row r="445" spans="1:62" ht="14.25" customHeight="1" x14ac:dyDescent="0.45">
      <c r="A445" s="224"/>
      <c r="D445" s="239"/>
      <c r="E445" s="226"/>
      <c r="F445" s="227"/>
      <c r="G445" s="228"/>
      <c r="H445" s="229"/>
      <c r="K445" s="231"/>
      <c r="L445" s="229"/>
      <c r="M445" s="231"/>
      <c r="N445" s="231"/>
      <c r="O445" s="231"/>
      <c r="P445" s="251"/>
      <c r="Q445" s="251"/>
      <c r="R445" s="251"/>
      <c r="S445" s="252"/>
      <c r="T445" s="237"/>
      <c r="U445" s="238"/>
      <c r="V445" s="335"/>
      <c r="W445" s="484"/>
      <c r="X445" s="485"/>
      <c r="Y445" s="335"/>
      <c r="Z445" s="239"/>
      <c r="AA445" s="238"/>
      <c r="AB445" s="240"/>
      <c r="AC445" s="239"/>
      <c r="AD445" s="238"/>
      <c r="AE445" s="343"/>
      <c r="AF445" s="335"/>
      <c r="AG445" s="485"/>
      <c r="AH445" s="241"/>
      <c r="AI445" s="242"/>
      <c r="AJ445" s="238"/>
      <c r="AK445" s="240"/>
      <c r="AL445" s="240"/>
      <c r="AM445" s="240"/>
      <c r="AN445" s="240"/>
      <c r="AQ445" s="253"/>
      <c r="AR445" s="224"/>
      <c r="AV445" s="253"/>
      <c r="AY445" s="248"/>
      <c r="AZ445" s="230"/>
      <c r="BA445" s="230"/>
      <c r="BB445" s="230"/>
      <c r="BC445" s="230"/>
      <c r="BD445" s="230"/>
      <c r="BE445" s="230"/>
      <c r="BF445" s="230"/>
      <c r="BG445" s="230"/>
      <c r="BH445" s="248"/>
      <c r="BI445" s="230"/>
      <c r="BJ445" s="249"/>
    </row>
    <row r="446" spans="1:62" ht="14.25" customHeight="1" x14ac:dyDescent="0.45">
      <c r="A446" s="224"/>
      <c r="D446" s="239"/>
      <c r="E446" s="226"/>
      <c r="F446" s="227"/>
      <c r="G446" s="228"/>
      <c r="H446" s="229"/>
      <c r="K446" s="231"/>
      <c r="L446" s="229"/>
      <c r="M446" s="231"/>
      <c r="N446" s="231"/>
      <c r="O446" s="231"/>
      <c r="P446" s="251"/>
      <c r="Q446" s="251"/>
      <c r="R446" s="251"/>
      <c r="S446" s="252"/>
      <c r="T446" s="237"/>
      <c r="U446" s="238"/>
      <c r="V446" s="335"/>
      <c r="W446" s="484"/>
      <c r="X446" s="485"/>
      <c r="Y446" s="335"/>
      <c r="Z446" s="239"/>
      <c r="AA446" s="238"/>
      <c r="AB446" s="240"/>
      <c r="AC446" s="239"/>
      <c r="AD446" s="238"/>
      <c r="AE446" s="343"/>
      <c r="AF446" s="335"/>
      <c r="AG446" s="485"/>
      <c r="AH446" s="241"/>
      <c r="AI446" s="242"/>
      <c r="AJ446" s="238"/>
      <c r="AK446" s="240"/>
      <c r="AL446" s="240"/>
      <c r="AM446" s="240"/>
      <c r="AN446" s="240"/>
      <c r="AQ446" s="253"/>
      <c r="AR446" s="224"/>
      <c r="AV446" s="253"/>
      <c r="AY446" s="248"/>
      <c r="AZ446" s="230"/>
      <c r="BA446" s="230"/>
      <c r="BB446" s="230"/>
      <c r="BC446" s="230"/>
      <c r="BD446" s="230"/>
      <c r="BE446" s="230"/>
      <c r="BF446" s="230"/>
      <c r="BG446" s="230"/>
      <c r="BH446" s="248"/>
      <c r="BI446" s="230"/>
      <c r="BJ446" s="249"/>
    </row>
    <row r="447" spans="1:62" ht="14.25" customHeight="1" x14ac:dyDescent="0.45">
      <c r="A447" s="224"/>
      <c r="D447" s="239"/>
      <c r="E447" s="226"/>
      <c r="F447" s="227"/>
      <c r="G447" s="228"/>
      <c r="H447" s="229"/>
      <c r="K447" s="231"/>
      <c r="L447" s="229"/>
      <c r="M447" s="231"/>
      <c r="N447" s="231"/>
      <c r="O447" s="231"/>
      <c r="P447" s="251"/>
      <c r="Q447" s="251"/>
      <c r="R447" s="251"/>
      <c r="S447" s="252"/>
      <c r="T447" s="237"/>
      <c r="U447" s="238"/>
      <c r="V447" s="335"/>
      <c r="W447" s="484"/>
      <c r="X447" s="485"/>
      <c r="Y447" s="335"/>
      <c r="Z447" s="239"/>
      <c r="AA447" s="238"/>
      <c r="AB447" s="240"/>
      <c r="AC447" s="239"/>
      <c r="AD447" s="238"/>
      <c r="AE447" s="343"/>
      <c r="AF447" s="335"/>
      <c r="AG447" s="485"/>
      <c r="AH447" s="241"/>
      <c r="AI447" s="242"/>
      <c r="AJ447" s="238"/>
      <c r="AK447" s="240"/>
      <c r="AL447" s="240"/>
      <c r="AM447" s="240"/>
      <c r="AN447" s="240"/>
      <c r="AQ447" s="253"/>
      <c r="AR447" s="224"/>
      <c r="AV447" s="253"/>
      <c r="AY447" s="248"/>
      <c r="AZ447" s="230"/>
      <c r="BA447" s="230"/>
      <c r="BB447" s="230"/>
      <c r="BC447" s="230"/>
      <c r="BD447" s="230"/>
      <c r="BE447" s="230"/>
      <c r="BF447" s="230"/>
      <c r="BG447" s="230"/>
      <c r="BH447" s="248"/>
      <c r="BI447" s="230"/>
      <c r="BJ447" s="249"/>
    </row>
    <row r="448" spans="1:62" ht="14.25" customHeight="1" x14ac:dyDescent="0.45">
      <c r="A448" s="224"/>
      <c r="D448" s="239"/>
      <c r="E448" s="226"/>
      <c r="F448" s="227"/>
      <c r="G448" s="228"/>
      <c r="H448" s="229"/>
      <c r="K448" s="231"/>
      <c r="L448" s="229"/>
      <c r="M448" s="231"/>
      <c r="N448" s="231"/>
      <c r="O448" s="231"/>
      <c r="P448" s="251"/>
      <c r="Q448" s="251"/>
      <c r="R448" s="251"/>
      <c r="S448" s="252"/>
      <c r="T448" s="237"/>
      <c r="U448" s="238"/>
      <c r="V448" s="335"/>
      <c r="W448" s="484"/>
      <c r="X448" s="485"/>
      <c r="Y448" s="335"/>
      <c r="Z448" s="239"/>
      <c r="AA448" s="238"/>
      <c r="AB448" s="240"/>
      <c r="AC448" s="239"/>
      <c r="AD448" s="238"/>
      <c r="AE448" s="343"/>
      <c r="AF448" s="335"/>
      <c r="AG448" s="485"/>
      <c r="AH448" s="241"/>
      <c r="AI448" s="242"/>
      <c r="AJ448" s="238"/>
      <c r="AK448" s="240"/>
      <c r="AL448" s="240"/>
      <c r="AM448" s="240"/>
      <c r="AN448" s="240"/>
      <c r="AQ448" s="253"/>
      <c r="AR448" s="224"/>
      <c r="AV448" s="253"/>
      <c r="AY448" s="248"/>
      <c r="AZ448" s="230"/>
      <c r="BA448" s="230"/>
      <c r="BB448" s="230"/>
      <c r="BC448" s="230"/>
      <c r="BD448" s="230"/>
      <c r="BE448" s="230"/>
      <c r="BF448" s="230"/>
      <c r="BG448" s="230"/>
      <c r="BH448" s="248"/>
      <c r="BI448" s="230"/>
      <c r="BJ448" s="249"/>
    </row>
    <row r="449" spans="1:62" ht="14.25" customHeight="1" x14ac:dyDescent="0.45">
      <c r="A449" s="224"/>
      <c r="D449" s="239"/>
      <c r="E449" s="226"/>
      <c r="F449" s="227"/>
      <c r="G449" s="228"/>
      <c r="H449" s="229"/>
      <c r="K449" s="231"/>
      <c r="L449" s="229"/>
      <c r="M449" s="231"/>
      <c r="N449" s="231"/>
      <c r="O449" s="231"/>
      <c r="P449" s="251"/>
      <c r="Q449" s="251"/>
      <c r="R449" s="251"/>
      <c r="S449" s="252"/>
      <c r="T449" s="237"/>
      <c r="U449" s="238"/>
      <c r="V449" s="335"/>
      <c r="W449" s="484"/>
      <c r="X449" s="485"/>
      <c r="Y449" s="335"/>
      <c r="Z449" s="239"/>
      <c r="AA449" s="238"/>
      <c r="AB449" s="240"/>
      <c r="AC449" s="239"/>
      <c r="AD449" s="238"/>
      <c r="AE449" s="343"/>
      <c r="AF449" s="335"/>
      <c r="AG449" s="485"/>
      <c r="AH449" s="241"/>
      <c r="AI449" s="242"/>
      <c r="AJ449" s="238"/>
      <c r="AK449" s="240"/>
      <c r="AL449" s="240"/>
      <c r="AM449" s="240"/>
      <c r="AN449" s="240"/>
      <c r="AQ449" s="253"/>
      <c r="AR449" s="224"/>
      <c r="AV449" s="253"/>
      <c r="AY449" s="248"/>
      <c r="AZ449" s="230"/>
      <c r="BA449" s="230"/>
      <c r="BB449" s="230"/>
      <c r="BC449" s="230"/>
      <c r="BD449" s="230"/>
      <c r="BE449" s="230"/>
      <c r="BF449" s="230"/>
      <c r="BG449" s="230"/>
      <c r="BH449" s="248"/>
      <c r="BI449" s="230"/>
      <c r="BJ449" s="249"/>
    </row>
    <row r="450" spans="1:62" ht="14.25" customHeight="1" x14ac:dyDescent="0.45">
      <c r="A450" s="224"/>
      <c r="D450" s="239"/>
      <c r="E450" s="226"/>
      <c r="F450" s="227"/>
      <c r="G450" s="228"/>
      <c r="H450" s="229"/>
      <c r="K450" s="231"/>
      <c r="L450" s="229"/>
      <c r="M450" s="231"/>
      <c r="N450" s="231"/>
      <c r="O450" s="231"/>
      <c r="P450" s="251"/>
      <c r="Q450" s="251"/>
      <c r="R450" s="251"/>
      <c r="S450" s="252"/>
      <c r="T450" s="237"/>
      <c r="U450" s="238"/>
      <c r="V450" s="335"/>
      <c r="W450" s="484"/>
      <c r="X450" s="485"/>
      <c r="Y450" s="335"/>
      <c r="Z450" s="239"/>
      <c r="AA450" s="238"/>
      <c r="AB450" s="240"/>
      <c r="AC450" s="239"/>
      <c r="AD450" s="238"/>
      <c r="AE450" s="343"/>
      <c r="AF450" s="335"/>
      <c r="AG450" s="485"/>
      <c r="AH450" s="241"/>
      <c r="AI450" s="242"/>
      <c r="AJ450" s="238"/>
      <c r="AK450" s="240"/>
      <c r="AL450" s="240"/>
      <c r="AM450" s="240"/>
      <c r="AN450" s="240"/>
      <c r="AQ450" s="253"/>
      <c r="AR450" s="224"/>
      <c r="AV450" s="253"/>
      <c r="AY450" s="248"/>
      <c r="AZ450" s="230"/>
      <c r="BA450" s="230"/>
      <c r="BB450" s="230"/>
      <c r="BC450" s="230"/>
      <c r="BD450" s="230"/>
      <c r="BE450" s="230"/>
      <c r="BF450" s="230"/>
      <c r="BG450" s="230"/>
      <c r="BH450" s="248"/>
      <c r="BI450" s="230"/>
      <c r="BJ450" s="249"/>
    </row>
    <row r="451" spans="1:62" ht="14.25" customHeight="1" x14ac:dyDescent="0.45">
      <c r="A451" s="224"/>
      <c r="D451" s="239"/>
      <c r="E451" s="226"/>
      <c r="F451" s="227"/>
      <c r="G451" s="228"/>
      <c r="H451" s="229"/>
      <c r="K451" s="231"/>
      <c r="L451" s="229"/>
      <c r="M451" s="231"/>
      <c r="N451" s="231"/>
      <c r="O451" s="231"/>
      <c r="P451" s="251"/>
      <c r="Q451" s="251"/>
      <c r="R451" s="251"/>
      <c r="S451" s="252"/>
      <c r="T451" s="237"/>
      <c r="U451" s="238"/>
      <c r="V451" s="335"/>
      <c r="W451" s="484"/>
      <c r="X451" s="485"/>
      <c r="Y451" s="335"/>
      <c r="Z451" s="239"/>
      <c r="AA451" s="238"/>
      <c r="AB451" s="240"/>
      <c r="AC451" s="239"/>
      <c r="AD451" s="238"/>
      <c r="AE451" s="343"/>
      <c r="AF451" s="335"/>
      <c r="AG451" s="485"/>
      <c r="AH451" s="241"/>
      <c r="AI451" s="242"/>
      <c r="AJ451" s="238"/>
      <c r="AK451" s="240"/>
      <c r="AL451" s="240"/>
      <c r="AM451" s="240"/>
      <c r="AN451" s="240"/>
      <c r="AQ451" s="253"/>
      <c r="AR451" s="224"/>
      <c r="AV451" s="253"/>
      <c r="AY451" s="248"/>
      <c r="AZ451" s="230"/>
      <c r="BA451" s="230"/>
      <c r="BB451" s="230"/>
      <c r="BC451" s="230"/>
      <c r="BD451" s="230"/>
      <c r="BE451" s="230"/>
      <c r="BF451" s="230"/>
      <c r="BG451" s="230"/>
      <c r="BH451" s="248"/>
      <c r="BI451" s="230"/>
      <c r="BJ451" s="249"/>
    </row>
    <row r="452" spans="1:62" ht="14.25" customHeight="1" x14ac:dyDescent="0.45">
      <c r="A452" s="224"/>
      <c r="D452" s="239"/>
      <c r="E452" s="226"/>
      <c r="F452" s="227"/>
      <c r="G452" s="228"/>
      <c r="H452" s="229"/>
      <c r="K452" s="231"/>
      <c r="L452" s="229"/>
      <c r="M452" s="231"/>
      <c r="N452" s="231"/>
      <c r="O452" s="231"/>
      <c r="P452" s="251"/>
      <c r="Q452" s="251"/>
      <c r="R452" s="251"/>
      <c r="S452" s="252"/>
      <c r="T452" s="237"/>
      <c r="U452" s="238"/>
      <c r="V452" s="335"/>
      <c r="W452" s="484"/>
      <c r="X452" s="485"/>
      <c r="Y452" s="335"/>
      <c r="Z452" s="239"/>
      <c r="AA452" s="238"/>
      <c r="AB452" s="240"/>
      <c r="AC452" s="239"/>
      <c r="AD452" s="238"/>
      <c r="AE452" s="343"/>
      <c r="AF452" s="335"/>
      <c r="AG452" s="485"/>
      <c r="AH452" s="241"/>
      <c r="AI452" s="242"/>
      <c r="AJ452" s="238"/>
      <c r="AK452" s="240"/>
      <c r="AL452" s="240"/>
      <c r="AM452" s="240"/>
      <c r="AN452" s="240"/>
      <c r="AQ452" s="253"/>
      <c r="AR452" s="224"/>
      <c r="AV452" s="253"/>
      <c r="AY452" s="248"/>
      <c r="AZ452" s="230"/>
      <c r="BA452" s="230"/>
      <c r="BB452" s="230"/>
      <c r="BC452" s="230"/>
      <c r="BD452" s="230"/>
      <c r="BE452" s="230"/>
      <c r="BF452" s="230"/>
      <c r="BG452" s="230"/>
      <c r="BH452" s="248"/>
      <c r="BI452" s="230"/>
      <c r="BJ452" s="249"/>
    </row>
    <row r="453" spans="1:62" ht="14.25" customHeight="1" x14ac:dyDescent="0.45">
      <c r="A453" s="224"/>
      <c r="D453" s="239"/>
      <c r="E453" s="226"/>
      <c r="F453" s="227"/>
      <c r="G453" s="228"/>
      <c r="H453" s="229"/>
      <c r="K453" s="231"/>
      <c r="L453" s="229"/>
      <c r="M453" s="231"/>
      <c r="N453" s="231"/>
      <c r="O453" s="231"/>
      <c r="P453" s="251"/>
      <c r="Q453" s="251"/>
      <c r="R453" s="251"/>
      <c r="S453" s="252"/>
      <c r="T453" s="237"/>
      <c r="U453" s="238"/>
      <c r="V453" s="335"/>
      <c r="W453" s="484"/>
      <c r="X453" s="485"/>
      <c r="Y453" s="335"/>
      <c r="Z453" s="239"/>
      <c r="AA453" s="238"/>
      <c r="AB453" s="240"/>
      <c r="AC453" s="239"/>
      <c r="AD453" s="238"/>
      <c r="AE453" s="343"/>
      <c r="AF453" s="335"/>
      <c r="AG453" s="485"/>
      <c r="AH453" s="241"/>
      <c r="AI453" s="242"/>
      <c r="AJ453" s="238"/>
      <c r="AK453" s="240"/>
      <c r="AL453" s="240"/>
      <c r="AM453" s="240"/>
      <c r="AN453" s="240"/>
      <c r="AQ453" s="253"/>
      <c r="AR453" s="224"/>
      <c r="AV453" s="253"/>
      <c r="AY453" s="248"/>
      <c r="AZ453" s="230"/>
      <c r="BA453" s="230"/>
      <c r="BB453" s="230"/>
      <c r="BC453" s="230"/>
      <c r="BD453" s="230"/>
      <c r="BE453" s="230"/>
      <c r="BF453" s="230"/>
      <c r="BG453" s="230"/>
      <c r="BH453" s="248"/>
      <c r="BI453" s="230"/>
      <c r="BJ453" s="249"/>
    </row>
    <row r="454" spans="1:62" ht="14.25" customHeight="1" x14ac:dyDescent="0.45">
      <c r="A454" s="224"/>
      <c r="D454" s="239"/>
      <c r="E454" s="226"/>
      <c r="F454" s="227"/>
      <c r="G454" s="228"/>
      <c r="H454" s="229"/>
      <c r="K454" s="231"/>
      <c r="L454" s="229"/>
      <c r="M454" s="231"/>
      <c r="N454" s="231"/>
      <c r="O454" s="231"/>
      <c r="P454" s="251"/>
      <c r="Q454" s="251"/>
      <c r="R454" s="251"/>
      <c r="S454" s="252"/>
      <c r="T454" s="237"/>
      <c r="U454" s="238"/>
      <c r="V454" s="335"/>
      <c r="W454" s="484"/>
      <c r="X454" s="485"/>
      <c r="Y454" s="335"/>
      <c r="Z454" s="239"/>
      <c r="AA454" s="238"/>
      <c r="AB454" s="240"/>
      <c r="AC454" s="239"/>
      <c r="AD454" s="238"/>
      <c r="AE454" s="343"/>
      <c r="AF454" s="335"/>
      <c r="AG454" s="485"/>
      <c r="AH454" s="241"/>
      <c r="AI454" s="242"/>
      <c r="AJ454" s="238"/>
      <c r="AK454" s="240"/>
      <c r="AL454" s="240"/>
      <c r="AM454" s="240"/>
      <c r="AN454" s="240"/>
      <c r="AQ454" s="253"/>
      <c r="AR454" s="224"/>
      <c r="AV454" s="253"/>
      <c r="AY454" s="248"/>
      <c r="AZ454" s="230"/>
      <c r="BA454" s="230"/>
      <c r="BB454" s="230"/>
      <c r="BC454" s="230"/>
      <c r="BD454" s="230"/>
      <c r="BE454" s="230"/>
      <c r="BF454" s="230"/>
      <c r="BG454" s="230"/>
      <c r="BH454" s="248"/>
      <c r="BI454" s="230"/>
      <c r="BJ454" s="249"/>
    </row>
    <row r="455" spans="1:62" ht="14.25" customHeight="1" x14ac:dyDescent="0.45">
      <c r="A455" s="224"/>
      <c r="D455" s="239"/>
      <c r="E455" s="226"/>
      <c r="F455" s="227"/>
      <c r="G455" s="228"/>
      <c r="H455" s="229"/>
      <c r="K455" s="231"/>
      <c r="L455" s="229"/>
      <c r="M455" s="231"/>
      <c r="N455" s="231"/>
      <c r="O455" s="231"/>
      <c r="P455" s="251"/>
      <c r="Q455" s="251"/>
      <c r="R455" s="251"/>
      <c r="S455" s="252"/>
      <c r="T455" s="237"/>
      <c r="U455" s="238"/>
      <c r="V455" s="335"/>
      <c r="W455" s="484"/>
      <c r="X455" s="485"/>
      <c r="Y455" s="335"/>
      <c r="Z455" s="239"/>
      <c r="AA455" s="238"/>
      <c r="AB455" s="240"/>
      <c r="AC455" s="239"/>
      <c r="AD455" s="238"/>
      <c r="AE455" s="343"/>
      <c r="AF455" s="335"/>
      <c r="AG455" s="485"/>
      <c r="AH455" s="241"/>
      <c r="AI455" s="242"/>
      <c r="AJ455" s="238"/>
      <c r="AK455" s="240"/>
      <c r="AL455" s="240"/>
      <c r="AM455" s="240"/>
      <c r="AN455" s="240"/>
      <c r="AQ455" s="253"/>
      <c r="AR455" s="224"/>
      <c r="AV455" s="253"/>
      <c r="AY455" s="248"/>
      <c r="AZ455" s="230"/>
      <c r="BA455" s="230"/>
      <c r="BB455" s="230"/>
      <c r="BC455" s="230"/>
      <c r="BD455" s="230"/>
      <c r="BE455" s="230"/>
      <c r="BF455" s="230"/>
      <c r="BG455" s="230"/>
      <c r="BH455" s="248"/>
      <c r="BI455" s="230"/>
      <c r="BJ455" s="249"/>
    </row>
    <row r="456" spans="1:62" ht="14.25" customHeight="1" x14ac:dyDescent="0.45">
      <c r="A456" s="224"/>
      <c r="D456" s="239"/>
      <c r="E456" s="226"/>
      <c r="F456" s="227"/>
      <c r="G456" s="228"/>
      <c r="H456" s="229"/>
      <c r="K456" s="231"/>
      <c r="L456" s="229"/>
      <c r="M456" s="231"/>
      <c r="N456" s="231"/>
      <c r="O456" s="231"/>
      <c r="P456" s="251"/>
      <c r="Q456" s="251"/>
      <c r="R456" s="251"/>
      <c r="S456" s="252"/>
      <c r="T456" s="237"/>
      <c r="U456" s="238"/>
      <c r="V456" s="335"/>
      <c r="W456" s="484"/>
      <c r="X456" s="485"/>
      <c r="Y456" s="335"/>
      <c r="Z456" s="239"/>
      <c r="AA456" s="238"/>
      <c r="AB456" s="240"/>
      <c r="AC456" s="239"/>
      <c r="AD456" s="238"/>
      <c r="AE456" s="343"/>
      <c r="AF456" s="335"/>
      <c r="AG456" s="485"/>
      <c r="AH456" s="241"/>
      <c r="AI456" s="242"/>
      <c r="AJ456" s="238"/>
      <c r="AK456" s="240"/>
      <c r="AL456" s="240"/>
      <c r="AM456" s="240"/>
      <c r="AN456" s="240"/>
      <c r="AQ456" s="253"/>
      <c r="AR456" s="224"/>
      <c r="AV456" s="253"/>
      <c r="AY456" s="248"/>
      <c r="AZ456" s="230"/>
      <c r="BA456" s="230"/>
      <c r="BB456" s="230"/>
      <c r="BC456" s="230"/>
      <c r="BD456" s="230"/>
      <c r="BE456" s="230"/>
      <c r="BF456" s="230"/>
      <c r="BG456" s="230"/>
      <c r="BH456" s="248"/>
      <c r="BI456" s="230"/>
      <c r="BJ456" s="249"/>
    </row>
    <row r="457" spans="1:62" ht="14.25" customHeight="1" x14ac:dyDescent="0.45">
      <c r="A457" s="224"/>
      <c r="D457" s="239"/>
      <c r="E457" s="226"/>
      <c r="F457" s="227"/>
      <c r="G457" s="228"/>
      <c r="H457" s="229"/>
      <c r="K457" s="231"/>
      <c r="L457" s="229"/>
      <c r="M457" s="231"/>
      <c r="N457" s="231"/>
      <c r="O457" s="231"/>
      <c r="P457" s="251"/>
      <c r="Q457" s="251"/>
      <c r="R457" s="251"/>
      <c r="S457" s="252"/>
      <c r="T457" s="237"/>
      <c r="U457" s="238"/>
      <c r="V457" s="335"/>
      <c r="W457" s="484"/>
      <c r="X457" s="485"/>
      <c r="Y457" s="335"/>
      <c r="Z457" s="239"/>
      <c r="AA457" s="238"/>
      <c r="AB457" s="240"/>
      <c r="AC457" s="239"/>
      <c r="AD457" s="238"/>
      <c r="AE457" s="343"/>
      <c r="AF457" s="335"/>
      <c r="AG457" s="485"/>
      <c r="AH457" s="241"/>
      <c r="AI457" s="242"/>
      <c r="AJ457" s="238"/>
      <c r="AK457" s="240"/>
      <c r="AL457" s="240"/>
      <c r="AM457" s="240"/>
      <c r="AN457" s="240"/>
      <c r="AQ457" s="253"/>
      <c r="AR457" s="224"/>
      <c r="AV457" s="253"/>
      <c r="AY457" s="248"/>
      <c r="AZ457" s="230"/>
      <c r="BA457" s="230"/>
      <c r="BB457" s="230"/>
      <c r="BC457" s="230"/>
      <c r="BD457" s="230"/>
      <c r="BE457" s="230"/>
      <c r="BF457" s="230"/>
      <c r="BG457" s="230"/>
      <c r="BH457" s="248"/>
      <c r="BI457" s="230"/>
      <c r="BJ457" s="249"/>
    </row>
    <row r="458" spans="1:62" ht="14.25" customHeight="1" x14ac:dyDescent="0.45">
      <c r="A458" s="224"/>
      <c r="D458" s="239"/>
      <c r="E458" s="226"/>
      <c r="F458" s="227"/>
      <c r="G458" s="228"/>
      <c r="H458" s="229"/>
      <c r="K458" s="231"/>
      <c r="L458" s="229"/>
      <c r="M458" s="231"/>
      <c r="N458" s="231"/>
      <c r="O458" s="231"/>
      <c r="P458" s="251"/>
      <c r="Q458" s="251"/>
      <c r="R458" s="251"/>
      <c r="S458" s="252"/>
      <c r="T458" s="237"/>
      <c r="U458" s="238"/>
      <c r="V458" s="335"/>
      <c r="W458" s="484"/>
      <c r="X458" s="485"/>
      <c r="Y458" s="335"/>
      <c r="Z458" s="239"/>
      <c r="AA458" s="238"/>
      <c r="AB458" s="240"/>
      <c r="AC458" s="239"/>
      <c r="AD458" s="238"/>
      <c r="AE458" s="343"/>
      <c r="AF458" s="335"/>
      <c r="AG458" s="485"/>
      <c r="AH458" s="241"/>
      <c r="AI458" s="242"/>
      <c r="AJ458" s="238"/>
      <c r="AK458" s="240"/>
      <c r="AL458" s="240"/>
      <c r="AM458" s="240"/>
      <c r="AN458" s="240"/>
      <c r="AQ458" s="253"/>
      <c r="AR458" s="224"/>
      <c r="AV458" s="253"/>
      <c r="AY458" s="248"/>
      <c r="AZ458" s="230"/>
      <c r="BA458" s="230"/>
      <c r="BB458" s="230"/>
      <c r="BC458" s="230"/>
      <c r="BD458" s="230"/>
      <c r="BE458" s="230"/>
      <c r="BF458" s="230"/>
      <c r="BG458" s="230"/>
      <c r="BH458" s="248"/>
      <c r="BI458" s="230"/>
      <c r="BJ458" s="249"/>
    </row>
    <row r="459" spans="1:62" ht="14.25" customHeight="1" x14ac:dyDescent="0.45">
      <c r="A459" s="224"/>
      <c r="D459" s="239"/>
      <c r="E459" s="226"/>
      <c r="F459" s="227"/>
      <c r="G459" s="228"/>
      <c r="H459" s="229"/>
      <c r="K459" s="231"/>
      <c r="L459" s="229"/>
      <c r="M459" s="231"/>
      <c r="N459" s="231"/>
      <c r="O459" s="231"/>
      <c r="P459" s="251"/>
      <c r="Q459" s="251"/>
      <c r="R459" s="251"/>
      <c r="S459" s="252"/>
      <c r="T459" s="237"/>
      <c r="U459" s="238"/>
      <c r="V459" s="335"/>
      <c r="W459" s="484"/>
      <c r="X459" s="485"/>
      <c r="Y459" s="335"/>
      <c r="Z459" s="239"/>
      <c r="AA459" s="238"/>
      <c r="AB459" s="240"/>
      <c r="AC459" s="239"/>
      <c r="AD459" s="238"/>
      <c r="AE459" s="343"/>
      <c r="AF459" s="335"/>
      <c r="AG459" s="485"/>
      <c r="AH459" s="241"/>
      <c r="AI459" s="242"/>
      <c r="AJ459" s="238"/>
      <c r="AK459" s="240"/>
      <c r="AL459" s="240"/>
      <c r="AM459" s="240"/>
      <c r="AN459" s="240"/>
      <c r="AQ459" s="253"/>
      <c r="AR459" s="224"/>
      <c r="AV459" s="253"/>
      <c r="AY459" s="248"/>
      <c r="AZ459" s="230"/>
      <c r="BA459" s="230"/>
      <c r="BB459" s="230"/>
      <c r="BC459" s="230"/>
      <c r="BD459" s="230"/>
      <c r="BE459" s="230"/>
      <c r="BF459" s="230"/>
      <c r="BG459" s="230"/>
      <c r="BH459" s="248"/>
      <c r="BI459" s="230"/>
      <c r="BJ459" s="249"/>
    </row>
    <row r="460" spans="1:62" ht="14.25" customHeight="1" x14ac:dyDescent="0.45">
      <c r="A460" s="224"/>
      <c r="D460" s="239"/>
      <c r="E460" s="226"/>
      <c r="F460" s="227"/>
      <c r="G460" s="228"/>
      <c r="H460" s="229"/>
      <c r="K460" s="231"/>
      <c r="L460" s="229"/>
      <c r="M460" s="231"/>
      <c r="N460" s="231"/>
      <c r="O460" s="231"/>
      <c r="P460" s="251"/>
      <c r="Q460" s="251"/>
      <c r="R460" s="251"/>
      <c r="S460" s="252"/>
      <c r="T460" s="237"/>
      <c r="U460" s="238"/>
      <c r="V460" s="335"/>
      <c r="W460" s="484"/>
      <c r="X460" s="485"/>
      <c r="Y460" s="335"/>
      <c r="Z460" s="239"/>
      <c r="AA460" s="238"/>
      <c r="AB460" s="240"/>
      <c r="AC460" s="239"/>
      <c r="AD460" s="238"/>
      <c r="AE460" s="343"/>
      <c r="AF460" s="335"/>
      <c r="AG460" s="485"/>
      <c r="AH460" s="241"/>
      <c r="AI460" s="242"/>
      <c r="AJ460" s="238"/>
      <c r="AK460" s="240"/>
      <c r="AL460" s="240"/>
      <c r="AM460" s="240"/>
      <c r="AN460" s="240"/>
      <c r="AQ460" s="253"/>
      <c r="AR460" s="224"/>
      <c r="AV460" s="253"/>
      <c r="AY460" s="248"/>
      <c r="AZ460" s="230"/>
      <c r="BA460" s="230"/>
      <c r="BB460" s="230"/>
      <c r="BC460" s="230"/>
      <c r="BD460" s="230"/>
      <c r="BE460" s="230"/>
      <c r="BF460" s="230"/>
      <c r="BG460" s="230"/>
      <c r="BH460" s="248"/>
      <c r="BI460" s="230"/>
      <c r="BJ460" s="249"/>
    </row>
    <row r="461" spans="1:62" ht="14.25" customHeight="1" x14ac:dyDescent="0.45">
      <c r="A461" s="224"/>
      <c r="D461" s="239"/>
      <c r="E461" s="226"/>
      <c r="F461" s="227"/>
      <c r="G461" s="228"/>
      <c r="H461" s="229"/>
      <c r="K461" s="231"/>
      <c r="L461" s="229"/>
      <c r="M461" s="231"/>
      <c r="N461" s="231"/>
      <c r="O461" s="231"/>
      <c r="P461" s="251"/>
      <c r="Q461" s="251"/>
      <c r="R461" s="251"/>
      <c r="S461" s="252"/>
      <c r="T461" s="237"/>
      <c r="U461" s="238"/>
      <c r="V461" s="335"/>
      <c r="W461" s="484"/>
      <c r="X461" s="485"/>
      <c r="Y461" s="335"/>
      <c r="Z461" s="239"/>
      <c r="AA461" s="238"/>
      <c r="AB461" s="240"/>
      <c r="AC461" s="239"/>
      <c r="AD461" s="238"/>
      <c r="AE461" s="343"/>
      <c r="AF461" s="335"/>
      <c r="AG461" s="485"/>
      <c r="AH461" s="241"/>
      <c r="AI461" s="242"/>
      <c r="AJ461" s="238"/>
      <c r="AK461" s="240"/>
      <c r="AL461" s="240"/>
      <c r="AM461" s="240"/>
      <c r="AN461" s="240"/>
      <c r="AQ461" s="253"/>
      <c r="AR461" s="224"/>
      <c r="AV461" s="253"/>
      <c r="AY461" s="248"/>
      <c r="AZ461" s="230"/>
      <c r="BA461" s="230"/>
      <c r="BB461" s="230"/>
      <c r="BC461" s="230"/>
      <c r="BD461" s="230"/>
      <c r="BE461" s="230"/>
      <c r="BF461" s="230"/>
      <c r="BG461" s="230"/>
      <c r="BH461" s="248"/>
      <c r="BI461" s="230"/>
      <c r="BJ461" s="249"/>
    </row>
    <row r="462" spans="1:62" ht="14.25" customHeight="1" x14ac:dyDescent="0.45">
      <c r="A462" s="224"/>
      <c r="D462" s="239"/>
      <c r="E462" s="226"/>
      <c r="F462" s="227"/>
      <c r="G462" s="228"/>
      <c r="H462" s="229"/>
      <c r="K462" s="231"/>
      <c r="L462" s="229"/>
      <c r="M462" s="231"/>
      <c r="N462" s="231"/>
      <c r="O462" s="231"/>
      <c r="P462" s="251"/>
      <c r="Q462" s="251"/>
      <c r="R462" s="251"/>
      <c r="S462" s="252"/>
      <c r="T462" s="237"/>
      <c r="U462" s="238"/>
      <c r="V462" s="335"/>
      <c r="W462" s="484"/>
      <c r="X462" s="485"/>
      <c r="Y462" s="335"/>
      <c r="Z462" s="239"/>
      <c r="AA462" s="238"/>
      <c r="AB462" s="240"/>
      <c r="AC462" s="239"/>
      <c r="AD462" s="238"/>
      <c r="AE462" s="343"/>
      <c r="AF462" s="335"/>
      <c r="AG462" s="485"/>
      <c r="AH462" s="241"/>
      <c r="AI462" s="242"/>
      <c r="AJ462" s="238"/>
      <c r="AK462" s="240"/>
      <c r="AL462" s="240"/>
      <c r="AM462" s="240"/>
      <c r="AN462" s="240"/>
      <c r="AQ462" s="253"/>
      <c r="AR462" s="224"/>
      <c r="AV462" s="253"/>
      <c r="AY462" s="248"/>
      <c r="AZ462" s="230"/>
      <c r="BA462" s="230"/>
      <c r="BB462" s="230"/>
      <c r="BC462" s="230"/>
      <c r="BD462" s="230"/>
      <c r="BE462" s="230"/>
      <c r="BF462" s="230"/>
      <c r="BG462" s="230"/>
      <c r="BH462" s="248"/>
      <c r="BI462" s="230"/>
      <c r="BJ462" s="249"/>
    </row>
    <row r="463" spans="1:62" ht="14.25" customHeight="1" x14ac:dyDescent="0.45">
      <c r="A463" s="224"/>
      <c r="D463" s="239"/>
      <c r="E463" s="226"/>
      <c r="F463" s="227"/>
      <c r="G463" s="228"/>
      <c r="H463" s="229"/>
      <c r="K463" s="231"/>
      <c r="L463" s="229"/>
      <c r="M463" s="231"/>
      <c r="N463" s="231"/>
      <c r="O463" s="231"/>
      <c r="P463" s="251"/>
      <c r="Q463" s="251"/>
      <c r="R463" s="251"/>
      <c r="S463" s="252"/>
      <c r="T463" s="237"/>
      <c r="U463" s="238"/>
      <c r="V463" s="335"/>
      <c r="W463" s="484"/>
      <c r="X463" s="485"/>
      <c r="Y463" s="335"/>
      <c r="Z463" s="239"/>
      <c r="AA463" s="238"/>
      <c r="AB463" s="240"/>
      <c r="AC463" s="239"/>
      <c r="AD463" s="238"/>
      <c r="AE463" s="343"/>
      <c r="AF463" s="335"/>
      <c r="AG463" s="485"/>
      <c r="AH463" s="241"/>
      <c r="AI463" s="242"/>
      <c r="AJ463" s="238"/>
      <c r="AK463" s="240"/>
      <c r="AL463" s="240"/>
      <c r="AM463" s="240"/>
      <c r="AN463" s="240"/>
      <c r="AQ463" s="253"/>
      <c r="AR463" s="224"/>
      <c r="AV463" s="253"/>
      <c r="AY463" s="248"/>
      <c r="AZ463" s="230"/>
      <c r="BA463" s="230"/>
      <c r="BB463" s="230"/>
      <c r="BC463" s="230"/>
      <c r="BD463" s="230"/>
      <c r="BE463" s="230"/>
      <c r="BF463" s="230"/>
      <c r="BG463" s="230"/>
      <c r="BH463" s="248"/>
      <c r="BI463" s="230"/>
      <c r="BJ463" s="249"/>
    </row>
    <row r="464" spans="1:62" ht="14.25" customHeight="1" x14ac:dyDescent="0.45">
      <c r="A464" s="224"/>
      <c r="D464" s="239"/>
      <c r="E464" s="226"/>
      <c r="F464" s="227"/>
      <c r="G464" s="228"/>
      <c r="H464" s="229"/>
      <c r="K464" s="231"/>
      <c r="L464" s="229"/>
      <c r="M464" s="231"/>
      <c r="N464" s="231"/>
      <c r="O464" s="231"/>
      <c r="P464" s="251"/>
      <c r="Q464" s="251"/>
      <c r="R464" s="251"/>
      <c r="S464" s="252"/>
      <c r="T464" s="237"/>
      <c r="U464" s="238"/>
      <c r="V464" s="335"/>
      <c r="W464" s="484"/>
      <c r="X464" s="485"/>
      <c r="Y464" s="335"/>
      <c r="Z464" s="239"/>
      <c r="AA464" s="238"/>
      <c r="AB464" s="240"/>
      <c r="AC464" s="239"/>
      <c r="AD464" s="238"/>
      <c r="AE464" s="343"/>
      <c r="AF464" s="335"/>
      <c r="AG464" s="485"/>
      <c r="AH464" s="241"/>
      <c r="AI464" s="242"/>
      <c r="AJ464" s="238"/>
      <c r="AK464" s="240"/>
      <c r="AL464" s="240"/>
      <c r="AM464" s="240"/>
      <c r="AN464" s="240"/>
      <c r="AQ464" s="253"/>
      <c r="AR464" s="224"/>
      <c r="AV464" s="253"/>
      <c r="AY464" s="248"/>
      <c r="AZ464" s="230"/>
      <c r="BA464" s="230"/>
      <c r="BB464" s="230"/>
      <c r="BC464" s="230"/>
      <c r="BD464" s="230"/>
      <c r="BE464" s="230"/>
      <c r="BF464" s="230"/>
      <c r="BG464" s="230"/>
      <c r="BH464" s="248"/>
      <c r="BI464" s="230"/>
      <c r="BJ464" s="249"/>
    </row>
    <row r="465" spans="1:62" ht="14.25" customHeight="1" x14ac:dyDescent="0.45">
      <c r="A465" s="224"/>
      <c r="D465" s="239"/>
      <c r="E465" s="226"/>
      <c r="F465" s="227"/>
      <c r="G465" s="228"/>
      <c r="H465" s="229"/>
      <c r="K465" s="231"/>
      <c r="L465" s="229"/>
      <c r="M465" s="231"/>
      <c r="N465" s="231"/>
      <c r="O465" s="231"/>
      <c r="P465" s="251"/>
      <c r="Q465" s="251"/>
      <c r="R465" s="251"/>
      <c r="S465" s="252"/>
      <c r="T465" s="237"/>
      <c r="U465" s="238"/>
      <c r="V465" s="335"/>
      <c r="W465" s="484"/>
      <c r="X465" s="485"/>
      <c r="Y465" s="335"/>
      <c r="Z465" s="239"/>
      <c r="AA465" s="238"/>
      <c r="AB465" s="240"/>
      <c r="AC465" s="239"/>
      <c r="AD465" s="238"/>
      <c r="AE465" s="343"/>
      <c r="AF465" s="335"/>
      <c r="AG465" s="485"/>
      <c r="AH465" s="241"/>
      <c r="AI465" s="242"/>
      <c r="AJ465" s="238"/>
      <c r="AK465" s="240"/>
      <c r="AL465" s="240"/>
      <c r="AM465" s="240"/>
      <c r="AN465" s="240"/>
      <c r="AQ465" s="253"/>
      <c r="AR465" s="224"/>
      <c r="AV465" s="253"/>
      <c r="AY465" s="248"/>
      <c r="AZ465" s="230"/>
      <c r="BA465" s="230"/>
      <c r="BB465" s="230"/>
      <c r="BC465" s="230"/>
      <c r="BD465" s="230"/>
      <c r="BE465" s="230"/>
      <c r="BF465" s="230"/>
      <c r="BG465" s="230"/>
      <c r="BH465" s="248"/>
      <c r="BI465" s="230"/>
      <c r="BJ465" s="249"/>
    </row>
    <row r="466" spans="1:62" ht="14.25" customHeight="1" x14ac:dyDescent="0.45">
      <c r="A466" s="224"/>
      <c r="D466" s="239"/>
      <c r="E466" s="226"/>
      <c r="F466" s="227"/>
      <c r="G466" s="228"/>
      <c r="H466" s="229"/>
      <c r="K466" s="231"/>
      <c r="L466" s="229"/>
      <c r="M466" s="231"/>
      <c r="N466" s="231"/>
      <c r="O466" s="231"/>
      <c r="P466" s="251"/>
      <c r="Q466" s="251"/>
      <c r="R466" s="251"/>
      <c r="S466" s="252"/>
      <c r="T466" s="237"/>
      <c r="U466" s="238"/>
      <c r="V466" s="335"/>
      <c r="W466" s="484"/>
      <c r="X466" s="485"/>
      <c r="Y466" s="335"/>
      <c r="Z466" s="239"/>
      <c r="AA466" s="238"/>
      <c r="AB466" s="240"/>
      <c r="AC466" s="239"/>
      <c r="AD466" s="238"/>
      <c r="AE466" s="343"/>
      <c r="AF466" s="335"/>
      <c r="AG466" s="485"/>
      <c r="AH466" s="241"/>
      <c r="AI466" s="242"/>
      <c r="AJ466" s="238"/>
      <c r="AK466" s="240"/>
      <c r="AL466" s="240"/>
      <c r="AM466" s="240"/>
      <c r="AN466" s="240"/>
      <c r="AQ466" s="253"/>
      <c r="AR466" s="224"/>
      <c r="AV466" s="253"/>
      <c r="AY466" s="248"/>
      <c r="AZ466" s="230"/>
      <c r="BA466" s="230"/>
      <c r="BB466" s="230"/>
      <c r="BC466" s="230"/>
      <c r="BD466" s="230"/>
      <c r="BE466" s="230"/>
      <c r="BF466" s="230"/>
      <c r="BG466" s="230"/>
      <c r="BH466" s="248"/>
      <c r="BI466" s="230"/>
      <c r="BJ466" s="249"/>
    </row>
    <row r="467" spans="1:62" ht="14.25" customHeight="1" x14ac:dyDescent="0.45">
      <c r="A467" s="224"/>
      <c r="D467" s="239"/>
      <c r="E467" s="226"/>
      <c r="F467" s="227"/>
      <c r="G467" s="228"/>
      <c r="H467" s="229"/>
      <c r="K467" s="231"/>
      <c r="L467" s="229"/>
      <c r="M467" s="231"/>
      <c r="N467" s="231"/>
      <c r="O467" s="231"/>
      <c r="P467" s="251"/>
      <c r="Q467" s="251"/>
      <c r="R467" s="251"/>
      <c r="S467" s="252"/>
      <c r="T467" s="237"/>
      <c r="U467" s="238"/>
      <c r="V467" s="335"/>
      <c r="W467" s="484"/>
      <c r="X467" s="485"/>
      <c r="Y467" s="335"/>
      <c r="Z467" s="239"/>
      <c r="AA467" s="238"/>
      <c r="AB467" s="240"/>
      <c r="AC467" s="239"/>
      <c r="AD467" s="238"/>
      <c r="AE467" s="343"/>
      <c r="AF467" s="335"/>
      <c r="AG467" s="485"/>
      <c r="AH467" s="241"/>
      <c r="AI467" s="242"/>
      <c r="AJ467" s="238"/>
      <c r="AK467" s="240"/>
      <c r="AL467" s="240"/>
      <c r="AM467" s="240"/>
      <c r="AN467" s="240"/>
      <c r="AQ467" s="253"/>
      <c r="AR467" s="224"/>
      <c r="AV467" s="253"/>
      <c r="AY467" s="248"/>
      <c r="AZ467" s="230"/>
      <c r="BA467" s="230"/>
      <c r="BB467" s="230"/>
      <c r="BC467" s="230"/>
      <c r="BD467" s="230"/>
      <c r="BE467" s="230"/>
      <c r="BF467" s="230"/>
      <c r="BG467" s="230"/>
      <c r="BH467" s="248"/>
      <c r="BI467" s="230"/>
      <c r="BJ467" s="249"/>
    </row>
    <row r="468" spans="1:62" ht="14.25" customHeight="1" x14ac:dyDescent="0.45">
      <c r="A468" s="224"/>
      <c r="D468" s="239"/>
      <c r="E468" s="226"/>
      <c r="F468" s="227"/>
      <c r="G468" s="228"/>
      <c r="H468" s="229"/>
      <c r="K468" s="231"/>
      <c r="L468" s="229"/>
      <c r="M468" s="231"/>
      <c r="N468" s="231"/>
      <c r="O468" s="231"/>
      <c r="P468" s="251"/>
      <c r="Q468" s="251"/>
      <c r="R468" s="251"/>
      <c r="S468" s="252"/>
      <c r="T468" s="237"/>
      <c r="U468" s="238"/>
      <c r="V468" s="335"/>
      <c r="W468" s="484"/>
      <c r="X468" s="485"/>
      <c r="Y468" s="335"/>
      <c r="Z468" s="239"/>
      <c r="AA468" s="238"/>
      <c r="AB468" s="240"/>
      <c r="AC468" s="239"/>
      <c r="AD468" s="238"/>
      <c r="AE468" s="343"/>
      <c r="AF468" s="335"/>
      <c r="AG468" s="485"/>
      <c r="AH468" s="241"/>
      <c r="AI468" s="242"/>
      <c r="AJ468" s="238"/>
      <c r="AK468" s="240"/>
      <c r="AL468" s="240"/>
      <c r="AM468" s="240"/>
      <c r="AN468" s="240"/>
      <c r="AQ468" s="253"/>
      <c r="AR468" s="224"/>
      <c r="AV468" s="253"/>
      <c r="AY468" s="248"/>
      <c r="AZ468" s="230"/>
      <c r="BA468" s="230"/>
      <c r="BB468" s="230"/>
      <c r="BC468" s="230"/>
      <c r="BD468" s="230"/>
      <c r="BE468" s="230"/>
      <c r="BF468" s="230"/>
      <c r="BG468" s="230"/>
      <c r="BH468" s="248"/>
      <c r="BI468" s="230"/>
      <c r="BJ468" s="249"/>
    </row>
    <row r="469" spans="1:62" ht="14.25" customHeight="1" x14ac:dyDescent="0.45">
      <c r="A469" s="224"/>
      <c r="D469" s="239"/>
      <c r="E469" s="226"/>
      <c r="F469" s="227"/>
      <c r="G469" s="228"/>
      <c r="H469" s="229"/>
      <c r="K469" s="231"/>
      <c r="L469" s="229"/>
      <c r="M469" s="231"/>
      <c r="N469" s="231"/>
      <c r="O469" s="231"/>
      <c r="P469" s="251"/>
      <c r="Q469" s="251"/>
      <c r="R469" s="251"/>
      <c r="S469" s="252"/>
      <c r="T469" s="237"/>
      <c r="U469" s="238"/>
      <c r="V469" s="335"/>
      <c r="W469" s="484"/>
      <c r="X469" s="485"/>
      <c r="Y469" s="335"/>
      <c r="Z469" s="239"/>
      <c r="AA469" s="238"/>
      <c r="AB469" s="240"/>
      <c r="AC469" s="239"/>
      <c r="AD469" s="238"/>
      <c r="AE469" s="343"/>
      <c r="AF469" s="335"/>
      <c r="AG469" s="485"/>
      <c r="AH469" s="241"/>
      <c r="AI469" s="242"/>
      <c r="AJ469" s="238"/>
      <c r="AK469" s="240"/>
      <c r="AL469" s="240"/>
      <c r="AM469" s="240"/>
      <c r="AN469" s="240"/>
      <c r="AQ469" s="253"/>
      <c r="AR469" s="224"/>
      <c r="AV469" s="253"/>
      <c r="AY469" s="248"/>
      <c r="AZ469" s="230"/>
      <c r="BA469" s="230"/>
      <c r="BB469" s="230"/>
      <c r="BC469" s="230"/>
      <c r="BD469" s="230"/>
      <c r="BE469" s="230"/>
      <c r="BF469" s="230"/>
      <c r="BG469" s="230"/>
      <c r="BH469" s="248"/>
      <c r="BI469" s="230"/>
      <c r="BJ469" s="249"/>
    </row>
    <row r="470" spans="1:62" ht="14.25" customHeight="1" x14ac:dyDescent="0.45">
      <c r="A470" s="224"/>
      <c r="D470" s="239"/>
      <c r="E470" s="226"/>
      <c r="F470" s="227"/>
      <c r="G470" s="228"/>
      <c r="H470" s="229"/>
      <c r="K470" s="231"/>
      <c r="L470" s="229"/>
      <c r="M470" s="231"/>
      <c r="N470" s="231"/>
      <c r="O470" s="231"/>
      <c r="P470" s="251"/>
      <c r="Q470" s="251"/>
      <c r="R470" s="251"/>
      <c r="S470" s="252"/>
      <c r="T470" s="237"/>
      <c r="U470" s="238"/>
      <c r="V470" s="335"/>
      <c r="W470" s="484"/>
      <c r="X470" s="485"/>
      <c r="Y470" s="335"/>
      <c r="Z470" s="239"/>
      <c r="AA470" s="238"/>
      <c r="AB470" s="240"/>
      <c r="AC470" s="239"/>
      <c r="AD470" s="238"/>
      <c r="AE470" s="343"/>
      <c r="AF470" s="335"/>
      <c r="AG470" s="485"/>
      <c r="AH470" s="241"/>
      <c r="AI470" s="242"/>
      <c r="AJ470" s="238"/>
      <c r="AK470" s="240"/>
      <c r="AL470" s="240"/>
      <c r="AM470" s="240"/>
      <c r="AN470" s="240"/>
      <c r="AQ470" s="253"/>
      <c r="AR470" s="224"/>
      <c r="AV470" s="253"/>
      <c r="AY470" s="248"/>
      <c r="AZ470" s="230"/>
      <c r="BA470" s="230"/>
      <c r="BB470" s="230"/>
      <c r="BC470" s="230"/>
      <c r="BD470" s="230"/>
      <c r="BE470" s="230"/>
      <c r="BF470" s="230"/>
      <c r="BG470" s="230"/>
      <c r="BH470" s="248"/>
      <c r="BI470" s="230"/>
      <c r="BJ470" s="249"/>
    </row>
    <row r="471" spans="1:62" ht="14.25" customHeight="1" x14ac:dyDescent="0.45">
      <c r="A471" s="224"/>
      <c r="D471" s="239"/>
      <c r="E471" s="226"/>
      <c r="F471" s="227"/>
      <c r="G471" s="228"/>
      <c r="H471" s="229"/>
      <c r="K471" s="231"/>
      <c r="L471" s="229"/>
      <c r="M471" s="231"/>
      <c r="N471" s="231"/>
      <c r="O471" s="231"/>
      <c r="P471" s="251"/>
      <c r="Q471" s="251"/>
      <c r="R471" s="251"/>
      <c r="S471" s="252"/>
      <c r="T471" s="237"/>
      <c r="U471" s="238"/>
      <c r="V471" s="335"/>
      <c r="W471" s="484"/>
      <c r="X471" s="485"/>
      <c r="Y471" s="335"/>
      <c r="Z471" s="239"/>
      <c r="AA471" s="238"/>
      <c r="AB471" s="240"/>
      <c r="AC471" s="239"/>
      <c r="AD471" s="238"/>
      <c r="AE471" s="343"/>
      <c r="AF471" s="335"/>
      <c r="AG471" s="485"/>
      <c r="AH471" s="241"/>
      <c r="AI471" s="242"/>
      <c r="AJ471" s="238"/>
      <c r="AK471" s="240"/>
      <c r="AL471" s="240"/>
      <c r="AM471" s="240"/>
      <c r="AN471" s="240"/>
      <c r="AQ471" s="253"/>
      <c r="AR471" s="224"/>
      <c r="AV471" s="253"/>
      <c r="AY471" s="248"/>
      <c r="AZ471" s="230"/>
      <c r="BA471" s="230"/>
      <c r="BB471" s="230"/>
      <c r="BC471" s="230"/>
      <c r="BD471" s="230"/>
      <c r="BE471" s="230"/>
      <c r="BF471" s="230"/>
      <c r="BG471" s="230"/>
      <c r="BH471" s="248"/>
      <c r="BI471" s="230"/>
      <c r="BJ471" s="249"/>
    </row>
    <row r="472" spans="1:62" ht="14.25" customHeight="1" x14ac:dyDescent="0.45">
      <c r="A472" s="224"/>
      <c r="D472" s="239"/>
      <c r="E472" s="226"/>
      <c r="F472" s="227"/>
      <c r="G472" s="228"/>
      <c r="H472" s="229"/>
      <c r="K472" s="231"/>
      <c r="L472" s="229"/>
      <c r="M472" s="231"/>
      <c r="N472" s="231"/>
      <c r="O472" s="231"/>
      <c r="P472" s="251"/>
      <c r="Q472" s="251"/>
      <c r="R472" s="251"/>
      <c r="S472" s="252"/>
      <c r="T472" s="237"/>
      <c r="U472" s="238"/>
      <c r="V472" s="335"/>
      <c r="W472" s="484"/>
      <c r="X472" s="485"/>
      <c r="Y472" s="335"/>
      <c r="Z472" s="239"/>
      <c r="AA472" s="238"/>
      <c r="AB472" s="240"/>
      <c r="AC472" s="239"/>
      <c r="AD472" s="238"/>
      <c r="AE472" s="343"/>
      <c r="AF472" s="335"/>
      <c r="AG472" s="485"/>
      <c r="AH472" s="241"/>
      <c r="AI472" s="242"/>
      <c r="AJ472" s="238"/>
      <c r="AK472" s="240"/>
      <c r="AL472" s="240"/>
      <c r="AM472" s="240"/>
      <c r="AN472" s="240"/>
      <c r="AQ472" s="253"/>
      <c r="AR472" s="224"/>
      <c r="AV472" s="253"/>
      <c r="AY472" s="248"/>
      <c r="AZ472" s="230"/>
      <c r="BA472" s="230"/>
      <c r="BB472" s="230"/>
      <c r="BC472" s="230"/>
      <c r="BD472" s="230"/>
      <c r="BE472" s="230"/>
      <c r="BF472" s="230"/>
      <c r="BG472" s="230"/>
      <c r="BH472" s="248"/>
      <c r="BI472" s="230"/>
      <c r="BJ472" s="249"/>
    </row>
    <row r="473" spans="1:62" ht="14.25" customHeight="1" x14ac:dyDescent="0.45">
      <c r="A473" s="224"/>
      <c r="D473" s="239"/>
      <c r="E473" s="226"/>
      <c r="F473" s="227"/>
      <c r="G473" s="228"/>
      <c r="H473" s="229"/>
      <c r="K473" s="231"/>
      <c r="L473" s="229"/>
      <c r="M473" s="231"/>
      <c r="N473" s="231"/>
      <c r="O473" s="231"/>
      <c r="P473" s="251"/>
      <c r="Q473" s="251"/>
      <c r="R473" s="251"/>
      <c r="S473" s="252"/>
      <c r="T473" s="237"/>
      <c r="U473" s="238"/>
      <c r="V473" s="335"/>
      <c r="W473" s="484"/>
      <c r="X473" s="485"/>
      <c r="Y473" s="335"/>
      <c r="Z473" s="239"/>
      <c r="AA473" s="238"/>
      <c r="AB473" s="240"/>
      <c r="AC473" s="239"/>
      <c r="AD473" s="238"/>
      <c r="AE473" s="343"/>
      <c r="AF473" s="335"/>
      <c r="AG473" s="485"/>
      <c r="AH473" s="241"/>
      <c r="AI473" s="242"/>
      <c r="AJ473" s="238"/>
      <c r="AK473" s="240"/>
      <c r="AL473" s="240"/>
      <c r="AM473" s="240"/>
      <c r="AN473" s="240"/>
      <c r="AQ473" s="253"/>
      <c r="AR473" s="224"/>
      <c r="AV473" s="253"/>
      <c r="AY473" s="248"/>
      <c r="AZ473" s="230"/>
      <c r="BA473" s="230"/>
      <c r="BB473" s="230"/>
      <c r="BC473" s="230"/>
      <c r="BD473" s="230"/>
      <c r="BE473" s="230"/>
      <c r="BF473" s="230"/>
      <c r="BG473" s="230"/>
      <c r="BH473" s="248"/>
      <c r="BI473" s="230"/>
      <c r="BJ473" s="249"/>
    </row>
    <row r="474" spans="1:62" ht="14.25" customHeight="1" x14ac:dyDescent="0.45">
      <c r="A474" s="224"/>
      <c r="D474" s="239"/>
      <c r="E474" s="226"/>
      <c r="F474" s="227"/>
      <c r="G474" s="228"/>
      <c r="H474" s="229"/>
      <c r="K474" s="231"/>
      <c r="L474" s="229"/>
      <c r="M474" s="231"/>
      <c r="N474" s="231"/>
      <c r="O474" s="231"/>
      <c r="P474" s="251"/>
      <c r="Q474" s="251"/>
      <c r="R474" s="251"/>
      <c r="S474" s="252"/>
      <c r="T474" s="237"/>
      <c r="U474" s="238"/>
      <c r="V474" s="335"/>
      <c r="W474" s="484"/>
      <c r="X474" s="485"/>
      <c r="Y474" s="335"/>
      <c r="Z474" s="239"/>
      <c r="AA474" s="238"/>
      <c r="AB474" s="240"/>
      <c r="AC474" s="239"/>
      <c r="AD474" s="238"/>
      <c r="AE474" s="343"/>
      <c r="AF474" s="335"/>
      <c r="AG474" s="485"/>
      <c r="AH474" s="241"/>
      <c r="AI474" s="242"/>
      <c r="AJ474" s="238"/>
      <c r="AK474" s="240"/>
      <c r="AL474" s="240"/>
      <c r="AM474" s="240"/>
      <c r="AN474" s="240"/>
      <c r="AQ474" s="253"/>
      <c r="AR474" s="224"/>
      <c r="AV474" s="253"/>
      <c r="AY474" s="248"/>
      <c r="AZ474" s="230"/>
      <c r="BA474" s="230"/>
      <c r="BB474" s="230"/>
      <c r="BC474" s="230"/>
      <c r="BD474" s="230"/>
      <c r="BE474" s="230"/>
      <c r="BF474" s="230"/>
      <c r="BG474" s="230"/>
      <c r="BH474" s="248"/>
      <c r="BI474" s="230"/>
      <c r="BJ474" s="249"/>
    </row>
    <row r="475" spans="1:62" ht="14.25" customHeight="1" x14ac:dyDescent="0.45">
      <c r="A475" s="224"/>
      <c r="D475" s="239"/>
      <c r="E475" s="226"/>
      <c r="F475" s="227"/>
      <c r="G475" s="228"/>
      <c r="H475" s="229"/>
      <c r="K475" s="231"/>
      <c r="L475" s="229"/>
      <c r="M475" s="231"/>
      <c r="N475" s="231"/>
      <c r="O475" s="231"/>
      <c r="P475" s="251"/>
      <c r="Q475" s="251"/>
      <c r="R475" s="251"/>
      <c r="S475" s="252"/>
      <c r="T475" s="237"/>
      <c r="U475" s="238"/>
      <c r="V475" s="335"/>
      <c r="W475" s="484"/>
      <c r="X475" s="485"/>
      <c r="Y475" s="335"/>
      <c r="Z475" s="239"/>
      <c r="AA475" s="238"/>
      <c r="AB475" s="240"/>
      <c r="AC475" s="239"/>
      <c r="AD475" s="238"/>
      <c r="AE475" s="343"/>
      <c r="AF475" s="335"/>
      <c r="AG475" s="485"/>
      <c r="AH475" s="241"/>
      <c r="AI475" s="242"/>
      <c r="AJ475" s="238"/>
      <c r="AK475" s="240"/>
      <c r="AL475" s="240"/>
      <c r="AM475" s="240"/>
      <c r="AN475" s="240"/>
      <c r="AQ475" s="253"/>
      <c r="AR475" s="224"/>
      <c r="AV475" s="253"/>
      <c r="AY475" s="248"/>
      <c r="AZ475" s="230"/>
      <c r="BA475" s="230"/>
      <c r="BB475" s="230"/>
      <c r="BC475" s="230"/>
      <c r="BD475" s="230"/>
      <c r="BE475" s="230"/>
      <c r="BF475" s="230"/>
      <c r="BG475" s="230"/>
      <c r="BH475" s="248"/>
      <c r="BI475" s="230"/>
      <c r="BJ475" s="249"/>
    </row>
    <row r="476" spans="1:62" ht="14.25" customHeight="1" x14ac:dyDescent="0.45">
      <c r="A476" s="224"/>
      <c r="D476" s="239"/>
      <c r="E476" s="226"/>
      <c r="F476" s="227"/>
      <c r="G476" s="228"/>
      <c r="H476" s="229"/>
      <c r="K476" s="231"/>
      <c r="L476" s="229"/>
      <c r="M476" s="231"/>
      <c r="N476" s="231"/>
      <c r="O476" s="231"/>
      <c r="P476" s="251"/>
      <c r="Q476" s="251"/>
      <c r="R476" s="251"/>
      <c r="S476" s="252"/>
      <c r="T476" s="237"/>
      <c r="U476" s="238"/>
      <c r="V476" s="335"/>
      <c r="W476" s="484"/>
      <c r="X476" s="485"/>
      <c r="Y476" s="335"/>
      <c r="Z476" s="239"/>
      <c r="AA476" s="238"/>
      <c r="AB476" s="240"/>
      <c r="AC476" s="239"/>
      <c r="AD476" s="238"/>
      <c r="AE476" s="343"/>
      <c r="AF476" s="335"/>
      <c r="AG476" s="485"/>
      <c r="AH476" s="241"/>
      <c r="AI476" s="242"/>
      <c r="AJ476" s="238"/>
      <c r="AK476" s="240"/>
      <c r="AL476" s="240"/>
      <c r="AM476" s="240"/>
      <c r="AN476" s="240"/>
      <c r="AQ476" s="253"/>
      <c r="AR476" s="224"/>
      <c r="AV476" s="253"/>
      <c r="AY476" s="248"/>
      <c r="AZ476" s="230"/>
      <c r="BA476" s="230"/>
      <c r="BB476" s="230"/>
      <c r="BC476" s="230"/>
      <c r="BD476" s="230"/>
      <c r="BE476" s="230"/>
      <c r="BF476" s="230"/>
      <c r="BG476" s="230"/>
      <c r="BH476" s="248"/>
      <c r="BI476" s="230"/>
      <c r="BJ476" s="249"/>
    </row>
    <row r="477" spans="1:62" ht="14.25" customHeight="1" x14ac:dyDescent="0.45">
      <c r="A477" s="224"/>
      <c r="D477" s="239"/>
      <c r="E477" s="226"/>
      <c r="F477" s="227"/>
      <c r="G477" s="228"/>
      <c r="H477" s="229"/>
      <c r="K477" s="231"/>
      <c r="L477" s="229"/>
      <c r="M477" s="231"/>
      <c r="N477" s="231"/>
      <c r="O477" s="231"/>
      <c r="P477" s="251"/>
      <c r="Q477" s="251"/>
      <c r="R477" s="251"/>
      <c r="S477" s="252"/>
      <c r="T477" s="237"/>
      <c r="U477" s="238"/>
      <c r="V477" s="335"/>
      <c r="W477" s="484"/>
      <c r="X477" s="485"/>
      <c r="Y477" s="335"/>
      <c r="Z477" s="239"/>
      <c r="AA477" s="238"/>
      <c r="AB477" s="240"/>
      <c r="AC477" s="239"/>
      <c r="AD477" s="238"/>
      <c r="AE477" s="343"/>
      <c r="AF477" s="335"/>
      <c r="AG477" s="485"/>
      <c r="AH477" s="241"/>
      <c r="AI477" s="242"/>
      <c r="AJ477" s="238"/>
      <c r="AK477" s="240"/>
      <c r="AL477" s="240"/>
      <c r="AM477" s="240"/>
      <c r="AN477" s="240"/>
      <c r="AQ477" s="253"/>
      <c r="AR477" s="224"/>
      <c r="AV477" s="253"/>
      <c r="AY477" s="248"/>
      <c r="AZ477" s="230"/>
      <c r="BA477" s="230"/>
      <c r="BB477" s="230"/>
      <c r="BC477" s="230"/>
      <c r="BD477" s="230"/>
      <c r="BE477" s="230"/>
      <c r="BF477" s="230"/>
      <c r="BG477" s="230"/>
      <c r="BH477" s="248"/>
      <c r="BI477" s="230"/>
      <c r="BJ477" s="249"/>
    </row>
    <row r="478" spans="1:62" ht="14.25" customHeight="1" x14ac:dyDescent="0.45">
      <c r="A478" s="224"/>
      <c r="D478" s="239"/>
      <c r="E478" s="226"/>
      <c r="F478" s="227"/>
      <c r="G478" s="228"/>
      <c r="H478" s="229"/>
      <c r="K478" s="231"/>
      <c r="L478" s="229"/>
      <c r="M478" s="231"/>
      <c r="N478" s="231"/>
      <c r="O478" s="231"/>
      <c r="P478" s="251"/>
      <c r="Q478" s="251"/>
      <c r="R478" s="251"/>
      <c r="S478" s="252"/>
      <c r="T478" s="237"/>
      <c r="U478" s="238"/>
      <c r="V478" s="335"/>
      <c r="W478" s="484"/>
      <c r="X478" s="485"/>
      <c r="Y478" s="335"/>
      <c r="Z478" s="239"/>
      <c r="AA478" s="238"/>
      <c r="AB478" s="240"/>
      <c r="AC478" s="239"/>
      <c r="AD478" s="238"/>
      <c r="AE478" s="343"/>
      <c r="AF478" s="335"/>
      <c r="AG478" s="485"/>
      <c r="AH478" s="241"/>
      <c r="AI478" s="242"/>
      <c r="AJ478" s="238"/>
      <c r="AK478" s="240"/>
      <c r="AL478" s="240"/>
      <c r="AM478" s="240"/>
      <c r="AN478" s="240"/>
      <c r="AQ478" s="253"/>
      <c r="AR478" s="224"/>
      <c r="AV478" s="253"/>
      <c r="AY478" s="248"/>
      <c r="AZ478" s="230"/>
      <c r="BA478" s="230"/>
      <c r="BB478" s="230"/>
      <c r="BC478" s="230"/>
      <c r="BD478" s="230"/>
      <c r="BE478" s="230"/>
      <c r="BF478" s="230"/>
      <c r="BG478" s="230"/>
      <c r="BH478" s="248"/>
      <c r="BI478" s="230"/>
      <c r="BJ478" s="249"/>
    </row>
    <row r="479" spans="1:62" ht="14.25" customHeight="1" x14ac:dyDescent="0.45">
      <c r="A479" s="224"/>
      <c r="D479" s="239"/>
      <c r="E479" s="226"/>
      <c r="F479" s="227"/>
      <c r="G479" s="228"/>
      <c r="H479" s="229"/>
      <c r="K479" s="231"/>
      <c r="L479" s="229"/>
      <c r="M479" s="231"/>
      <c r="N479" s="231"/>
      <c r="O479" s="231"/>
      <c r="P479" s="251"/>
      <c r="Q479" s="251"/>
      <c r="R479" s="251"/>
      <c r="S479" s="252"/>
      <c r="T479" s="237"/>
      <c r="U479" s="238"/>
      <c r="V479" s="335"/>
      <c r="W479" s="484"/>
      <c r="X479" s="485"/>
      <c r="Y479" s="335"/>
      <c r="Z479" s="239"/>
      <c r="AA479" s="238"/>
      <c r="AB479" s="240"/>
      <c r="AC479" s="239"/>
      <c r="AD479" s="238"/>
      <c r="AE479" s="343"/>
      <c r="AF479" s="335"/>
      <c r="AG479" s="485"/>
      <c r="AH479" s="241"/>
      <c r="AI479" s="242"/>
      <c r="AJ479" s="238"/>
      <c r="AK479" s="240"/>
      <c r="AL479" s="240"/>
      <c r="AM479" s="240"/>
      <c r="AN479" s="240"/>
      <c r="AQ479" s="253"/>
      <c r="AR479" s="224"/>
      <c r="AV479" s="253"/>
      <c r="AY479" s="248"/>
      <c r="AZ479" s="230"/>
      <c r="BA479" s="230"/>
      <c r="BB479" s="230"/>
      <c r="BC479" s="230"/>
      <c r="BD479" s="230"/>
      <c r="BE479" s="230"/>
      <c r="BF479" s="230"/>
      <c r="BG479" s="230"/>
      <c r="BH479" s="248"/>
      <c r="BI479" s="230"/>
      <c r="BJ479" s="249"/>
    </row>
    <row r="480" spans="1:62" ht="14.25" customHeight="1" x14ac:dyDescent="0.45">
      <c r="A480" s="224"/>
      <c r="D480" s="239"/>
      <c r="E480" s="226"/>
      <c r="F480" s="227"/>
      <c r="G480" s="228"/>
      <c r="H480" s="229"/>
      <c r="K480" s="231"/>
      <c r="L480" s="229"/>
      <c r="M480" s="231"/>
      <c r="N480" s="231"/>
      <c r="O480" s="231"/>
      <c r="P480" s="251"/>
      <c r="Q480" s="251"/>
      <c r="R480" s="251"/>
      <c r="S480" s="252"/>
      <c r="T480" s="237"/>
      <c r="U480" s="238"/>
      <c r="V480" s="335"/>
      <c r="W480" s="484"/>
      <c r="X480" s="485"/>
      <c r="Y480" s="335"/>
      <c r="Z480" s="239"/>
      <c r="AA480" s="238"/>
      <c r="AB480" s="240"/>
      <c r="AC480" s="239"/>
      <c r="AD480" s="238"/>
      <c r="AE480" s="343"/>
      <c r="AF480" s="335"/>
      <c r="AG480" s="485"/>
      <c r="AH480" s="241"/>
      <c r="AI480" s="242"/>
      <c r="AJ480" s="238"/>
      <c r="AK480" s="240"/>
      <c r="AL480" s="240"/>
      <c r="AM480" s="240"/>
      <c r="AN480" s="240"/>
      <c r="AQ480" s="253"/>
      <c r="AR480" s="224"/>
      <c r="AV480" s="253"/>
      <c r="AY480" s="248"/>
      <c r="AZ480" s="230"/>
      <c r="BA480" s="230"/>
      <c r="BB480" s="230"/>
      <c r="BC480" s="230"/>
      <c r="BD480" s="230"/>
      <c r="BE480" s="230"/>
      <c r="BF480" s="230"/>
      <c r="BG480" s="230"/>
      <c r="BH480" s="248"/>
      <c r="BI480" s="230"/>
      <c r="BJ480" s="249"/>
    </row>
    <row r="481" spans="1:62" ht="14.25" customHeight="1" x14ac:dyDescent="0.45">
      <c r="A481" s="224"/>
      <c r="D481" s="239"/>
      <c r="E481" s="226"/>
      <c r="F481" s="227"/>
      <c r="G481" s="228"/>
      <c r="H481" s="229"/>
      <c r="K481" s="231"/>
      <c r="L481" s="229"/>
      <c r="M481" s="231"/>
      <c r="N481" s="231"/>
      <c r="O481" s="231"/>
      <c r="P481" s="251"/>
      <c r="Q481" s="251"/>
      <c r="R481" s="251"/>
      <c r="S481" s="252"/>
      <c r="T481" s="237"/>
      <c r="U481" s="238"/>
      <c r="V481" s="335"/>
      <c r="W481" s="484"/>
      <c r="X481" s="485"/>
      <c r="Y481" s="335"/>
      <c r="Z481" s="239"/>
      <c r="AA481" s="238"/>
      <c r="AB481" s="240"/>
      <c r="AC481" s="239"/>
      <c r="AD481" s="238"/>
      <c r="AE481" s="343"/>
      <c r="AF481" s="335"/>
      <c r="AG481" s="485"/>
      <c r="AH481" s="241"/>
      <c r="AI481" s="242"/>
      <c r="AJ481" s="238"/>
      <c r="AK481" s="240"/>
      <c r="AL481" s="240"/>
      <c r="AM481" s="240"/>
      <c r="AN481" s="240"/>
      <c r="AQ481" s="253"/>
      <c r="AR481" s="224"/>
      <c r="AV481" s="253"/>
      <c r="AY481" s="248"/>
      <c r="AZ481" s="230"/>
      <c r="BA481" s="230"/>
      <c r="BB481" s="230"/>
      <c r="BC481" s="230"/>
      <c r="BD481" s="230"/>
      <c r="BE481" s="230"/>
      <c r="BF481" s="230"/>
      <c r="BG481" s="230"/>
      <c r="BH481" s="248"/>
      <c r="BI481" s="230"/>
      <c r="BJ481" s="249"/>
    </row>
    <row r="482" spans="1:62" ht="14.25" customHeight="1" x14ac:dyDescent="0.45">
      <c r="A482" s="224"/>
      <c r="D482" s="239"/>
      <c r="E482" s="226"/>
      <c r="F482" s="227"/>
      <c r="G482" s="228"/>
      <c r="H482" s="229"/>
      <c r="K482" s="231"/>
      <c r="L482" s="229"/>
      <c r="M482" s="231"/>
      <c r="N482" s="231"/>
      <c r="O482" s="231"/>
      <c r="P482" s="251"/>
      <c r="Q482" s="251"/>
      <c r="R482" s="251"/>
      <c r="S482" s="252"/>
      <c r="T482" s="237"/>
      <c r="U482" s="238"/>
      <c r="V482" s="335"/>
      <c r="W482" s="484"/>
      <c r="X482" s="485"/>
      <c r="Y482" s="335"/>
      <c r="Z482" s="239"/>
      <c r="AA482" s="238"/>
      <c r="AB482" s="240"/>
      <c r="AC482" s="239"/>
      <c r="AD482" s="238"/>
      <c r="AE482" s="343"/>
      <c r="AF482" s="335"/>
      <c r="AG482" s="485"/>
      <c r="AH482" s="241"/>
      <c r="AI482" s="242"/>
      <c r="AJ482" s="238"/>
      <c r="AK482" s="240"/>
      <c r="AL482" s="240"/>
      <c r="AM482" s="240"/>
      <c r="AN482" s="240"/>
      <c r="AQ482" s="253"/>
      <c r="AR482" s="224"/>
      <c r="AV482" s="253"/>
      <c r="AY482" s="248"/>
      <c r="AZ482" s="230"/>
      <c r="BA482" s="230"/>
      <c r="BB482" s="230"/>
      <c r="BC482" s="230"/>
      <c r="BD482" s="230"/>
      <c r="BE482" s="230"/>
      <c r="BF482" s="230"/>
      <c r="BG482" s="230"/>
      <c r="BH482" s="248"/>
      <c r="BI482" s="230"/>
      <c r="BJ482" s="249"/>
    </row>
    <row r="483" spans="1:62" ht="14.25" customHeight="1" x14ac:dyDescent="0.45">
      <c r="A483" s="224"/>
      <c r="D483" s="239"/>
      <c r="E483" s="226"/>
      <c r="F483" s="227"/>
      <c r="G483" s="228"/>
      <c r="H483" s="229"/>
      <c r="K483" s="231"/>
      <c r="L483" s="229"/>
      <c r="M483" s="231"/>
      <c r="N483" s="231"/>
      <c r="O483" s="231"/>
      <c r="P483" s="251"/>
      <c r="Q483" s="251"/>
      <c r="R483" s="251"/>
      <c r="S483" s="252"/>
      <c r="T483" s="237"/>
      <c r="U483" s="238"/>
      <c r="V483" s="335"/>
      <c r="W483" s="484"/>
      <c r="X483" s="485"/>
      <c r="Y483" s="335"/>
      <c r="Z483" s="239"/>
      <c r="AA483" s="238"/>
      <c r="AB483" s="240"/>
      <c r="AC483" s="239"/>
      <c r="AD483" s="238"/>
      <c r="AE483" s="343"/>
      <c r="AF483" s="335"/>
      <c r="AG483" s="485"/>
      <c r="AH483" s="241"/>
      <c r="AI483" s="242"/>
      <c r="AJ483" s="238"/>
      <c r="AK483" s="240"/>
      <c r="AL483" s="240"/>
      <c r="AM483" s="240"/>
      <c r="AN483" s="240"/>
      <c r="AQ483" s="253"/>
      <c r="AR483" s="224"/>
      <c r="AV483" s="253"/>
      <c r="AY483" s="248"/>
      <c r="AZ483" s="230"/>
      <c r="BA483" s="230"/>
      <c r="BB483" s="230"/>
      <c r="BC483" s="230"/>
      <c r="BD483" s="230"/>
      <c r="BE483" s="230"/>
      <c r="BF483" s="230"/>
      <c r="BG483" s="230"/>
      <c r="BH483" s="248"/>
      <c r="BI483" s="230"/>
      <c r="BJ483" s="249"/>
    </row>
    <row r="484" spans="1:62" ht="14.25" customHeight="1" x14ac:dyDescent="0.45">
      <c r="A484" s="224"/>
      <c r="D484" s="239"/>
      <c r="E484" s="226"/>
      <c r="F484" s="227"/>
      <c r="G484" s="228"/>
      <c r="H484" s="229"/>
      <c r="K484" s="231"/>
      <c r="L484" s="229"/>
      <c r="M484" s="231"/>
      <c r="N484" s="231"/>
      <c r="O484" s="231"/>
      <c r="P484" s="251"/>
      <c r="Q484" s="251"/>
      <c r="R484" s="251"/>
      <c r="S484" s="252"/>
      <c r="T484" s="237"/>
      <c r="U484" s="238"/>
      <c r="V484" s="335"/>
      <c r="W484" s="484"/>
      <c r="X484" s="485"/>
      <c r="Y484" s="335"/>
      <c r="Z484" s="239"/>
      <c r="AA484" s="238"/>
      <c r="AB484" s="240"/>
      <c r="AC484" s="239"/>
      <c r="AD484" s="238"/>
      <c r="AE484" s="343"/>
      <c r="AF484" s="335"/>
      <c r="AG484" s="485"/>
      <c r="AH484" s="241"/>
      <c r="AI484" s="242"/>
      <c r="AJ484" s="238"/>
      <c r="AK484" s="240"/>
      <c r="AL484" s="240"/>
      <c r="AM484" s="240"/>
      <c r="AN484" s="240"/>
      <c r="AQ484" s="253"/>
      <c r="AR484" s="224"/>
      <c r="AV484" s="253"/>
      <c r="AY484" s="248"/>
      <c r="AZ484" s="230"/>
      <c r="BA484" s="230"/>
      <c r="BB484" s="230"/>
      <c r="BC484" s="230"/>
      <c r="BD484" s="230"/>
      <c r="BE484" s="230"/>
      <c r="BF484" s="230"/>
      <c r="BG484" s="230"/>
      <c r="BH484" s="248"/>
      <c r="BI484" s="230"/>
      <c r="BJ484" s="249"/>
    </row>
    <row r="485" spans="1:62" ht="14.25" customHeight="1" x14ac:dyDescent="0.45">
      <c r="A485" s="224"/>
      <c r="D485" s="239"/>
      <c r="E485" s="226"/>
      <c r="F485" s="227"/>
      <c r="G485" s="228"/>
      <c r="H485" s="229"/>
      <c r="K485" s="231"/>
      <c r="L485" s="229"/>
      <c r="M485" s="231"/>
      <c r="N485" s="231"/>
      <c r="O485" s="231"/>
      <c r="P485" s="251"/>
      <c r="Q485" s="251"/>
      <c r="R485" s="251"/>
      <c r="S485" s="252"/>
      <c r="T485" s="237"/>
      <c r="U485" s="238"/>
      <c r="V485" s="335"/>
      <c r="W485" s="484"/>
      <c r="X485" s="485"/>
      <c r="Y485" s="335"/>
      <c r="Z485" s="239"/>
      <c r="AA485" s="238"/>
      <c r="AB485" s="240"/>
      <c r="AC485" s="239"/>
      <c r="AD485" s="238"/>
      <c r="AE485" s="343"/>
      <c r="AF485" s="335"/>
      <c r="AG485" s="485"/>
      <c r="AH485" s="241"/>
      <c r="AI485" s="242"/>
      <c r="AJ485" s="238"/>
      <c r="AK485" s="240"/>
      <c r="AL485" s="240"/>
      <c r="AM485" s="240"/>
      <c r="AN485" s="240"/>
      <c r="AQ485" s="253"/>
      <c r="AR485" s="224"/>
      <c r="AV485" s="253"/>
      <c r="AY485" s="248"/>
      <c r="AZ485" s="230"/>
      <c r="BA485" s="230"/>
      <c r="BB485" s="230"/>
      <c r="BC485" s="230"/>
      <c r="BD485" s="230"/>
      <c r="BE485" s="230"/>
      <c r="BF485" s="230"/>
      <c r="BG485" s="230"/>
      <c r="BH485" s="248"/>
      <c r="BI485" s="230"/>
      <c r="BJ485" s="249"/>
    </row>
    <row r="486" spans="1:62" ht="14.25" customHeight="1" x14ac:dyDescent="0.45">
      <c r="A486" s="224"/>
      <c r="D486" s="239"/>
      <c r="E486" s="226"/>
      <c r="F486" s="227"/>
      <c r="G486" s="228"/>
      <c r="H486" s="229"/>
      <c r="K486" s="231"/>
      <c r="L486" s="229"/>
      <c r="M486" s="231"/>
      <c r="N486" s="231"/>
      <c r="O486" s="231"/>
      <c r="P486" s="251"/>
      <c r="Q486" s="251"/>
      <c r="R486" s="251"/>
      <c r="S486" s="252"/>
      <c r="T486" s="237"/>
      <c r="U486" s="238"/>
      <c r="V486" s="335"/>
      <c r="W486" s="484"/>
      <c r="X486" s="485"/>
      <c r="Y486" s="335"/>
      <c r="Z486" s="239"/>
      <c r="AA486" s="238"/>
      <c r="AB486" s="240"/>
      <c r="AC486" s="239"/>
      <c r="AD486" s="238"/>
      <c r="AE486" s="343"/>
      <c r="AF486" s="335"/>
      <c r="AG486" s="485"/>
      <c r="AH486" s="241"/>
      <c r="AI486" s="242"/>
      <c r="AJ486" s="238"/>
      <c r="AK486" s="240"/>
      <c r="AL486" s="240"/>
      <c r="AM486" s="240"/>
      <c r="AN486" s="240"/>
      <c r="AQ486" s="253"/>
      <c r="AR486" s="224"/>
      <c r="AV486" s="253"/>
      <c r="AY486" s="248"/>
      <c r="AZ486" s="230"/>
      <c r="BA486" s="230"/>
      <c r="BB486" s="230"/>
      <c r="BC486" s="230"/>
      <c r="BD486" s="230"/>
      <c r="BE486" s="230"/>
      <c r="BF486" s="230"/>
      <c r="BG486" s="230"/>
      <c r="BH486" s="248"/>
      <c r="BI486" s="230"/>
      <c r="BJ486" s="249"/>
    </row>
    <row r="487" spans="1:62" ht="14.25" customHeight="1" x14ac:dyDescent="0.45">
      <c r="A487" s="224"/>
      <c r="D487" s="239"/>
      <c r="E487" s="226"/>
      <c r="F487" s="227"/>
      <c r="G487" s="228"/>
      <c r="H487" s="229"/>
      <c r="K487" s="231"/>
      <c r="L487" s="229"/>
      <c r="M487" s="231"/>
      <c r="N487" s="231"/>
      <c r="O487" s="231"/>
      <c r="P487" s="251"/>
      <c r="Q487" s="251"/>
      <c r="R487" s="251"/>
      <c r="S487" s="252"/>
      <c r="T487" s="237"/>
      <c r="U487" s="238"/>
      <c r="V487" s="335"/>
      <c r="W487" s="484"/>
      <c r="X487" s="485"/>
      <c r="Y487" s="335"/>
      <c r="Z487" s="239"/>
      <c r="AA487" s="238"/>
      <c r="AB487" s="240"/>
      <c r="AC487" s="239"/>
      <c r="AD487" s="238"/>
      <c r="AE487" s="343"/>
      <c r="AF487" s="335"/>
      <c r="AG487" s="485"/>
      <c r="AH487" s="241"/>
      <c r="AI487" s="242"/>
      <c r="AJ487" s="238"/>
      <c r="AK487" s="240"/>
      <c r="AL487" s="240"/>
      <c r="AM487" s="240"/>
      <c r="AN487" s="240"/>
      <c r="AQ487" s="253"/>
      <c r="AR487" s="224"/>
      <c r="AV487" s="253"/>
      <c r="AY487" s="248"/>
      <c r="AZ487" s="230"/>
      <c r="BA487" s="230"/>
      <c r="BB487" s="230"/>
      <c r="BC487" s="230"/>
      <c r="BD487" s="230"/>
      <c r="BE487" s="230"/>
      <c r="BF487" s="230"/>
      <c r="BG487" s="230"/>
      <c r="BH487" s="248"/>
      <c r="BI487" s="230"/>
      <c r="BJ487" s="249"/>
    </row>
    <row r="488" spans="1:62" ht="14.25" customHeight="1" x14ac:dyDescent="0.45">
      <c r="A488" s="224"/>
      <c r="D488" s="239"/>
      <c r="E488" s="226"/>
      <c r="F488" s="227"/>
      <c r="G488" s="228"/>
      <c r="H488" s="229"/>
      <c r="K488" s="231"/>
      <c r="L488" s="229"/>
      <c r="M488" s="231"/>
      <c r="N488" s="231"/>
      <c r="O488" s="231"/>
      <c r="P488" s="251"/>
      <c r="Q488" s="251"/>
      <c r="R488" s="251"/>
      <c r="S488" s="252"/>
      <c r="T488" s="237"/>
      <c r="U488" s="238"/>
      <c r="V488" s="335"/>
      <c r="W488" s="484"/>
      <c r="X488" s="485"/>
      <c r="Y488" s="335"/>
      <c r="Z488" s="239"/>
      <c r="AA488" s="238"/>
      <c r="AB488" s="240"/>
      <c r="AC488" s="239"/>
      <c r="AD488" s="238"/>
      <c r="AE488" s="343"/>
      <c r="AF488" s="335"/>
      <c r="AG488" s="485"/>
      <c r="AH488" s="241"/>
      <c r="AI488" s="242"/>
      <c r="AJ488" s="238"/>
      <c r="AK488" s="240"/>
      <c r="AL488" s="240"/>
      <c r="AM488" s="240"/>
      <c r="AN488" s="240"/>
      <c r="AQ488" s="253"/>
      <c r="AR488" s="224"/>
      <c r="AV488" s="253"/>
      <c r="AY488" s="248"/>
      <c r="AZ488" s="230"/>
      <c r="BA488" s="230"/>
      <c r="BB488" s="230"/>
      <c r="BC488" s="230"/>
      <c r="BD488" s="230"/>
      <c r="BE488" s="230"/>
      <c r="BF488" s="230"/>
      <c r="BG488" s="230"/>
      <c r="BH488" s="248"/>
      <c r="BI488" s="230"/>
      <c r="BJ488" s="249"/>
    </row>
    <row r="489" spans="1:62" ht="14.25" customHeight="1" x14ac:dyDescent="0.45">
      <c r="A489" s="224"/>
      <c r="D489" s="239"/>
      <c r="E489" s="226"/>
      <c r="F489" s="227"/>
      <c r="G489" s="228"/>
      <c r="H489" s="229"/>
      <c r="K489" s="231"/>
      <c r="L489" s="229"/>
      <c r="M489" s="231"/>
      <c r="N489" s="231"/>
      <c r="O489" s="231"/>
      <c r="P489" s="251"/>
      <c r="Q489" s="251"/>
      <c r="R489" s="251"/>
      <c r="S489" s="252"/>
      <c r="T489" s="237"/>
      <c r="U489" s="238"/>
      <c r="V489" s="335"/>
      <c r="W489" s="484"/>
      <c r="X489" s="485"/>
      <c r="Y489" s="335"/>
      <c r="Z489" s="239"/>
      <c r="AA489" s="238"/>
      <c r="AB489" s="240"/>
      <c r="AC489" s="239"/>
      <c r="AD489" s="238"/>
      <c r="AE489" s="343"/>
      <c r="AF489" s="335"/>
      <c r="AG489" s="485"/>
      <c r="AH489" s="241"/>
      <c r="AI489" s="242"/>
      <c r="AJ489" s="238"/>
      <c r="AK489" s="240"/>
      <c r="AL489" s="240"/>
      <c r="AM489" s="240"/>
      <c r="AN489" s="240"/>
      <c r="AQ489" s="253"/>
      <c r="AR489" s="224"/>
      <c r="AV489" s="253"/>
      <c r="AY489" s="248"/>
      <c r="AZ489" s="230"/>
      <c r="BA489" s="230"/>
      <c r="BB489" s="230"/>
      <c r="BC489" s="230"/>
      <c r="BD489" s="230"/>
      <c r="BE489" s="230"/>
      <c r="BF489" s="230"/>
      <c r="BG489" s="230"/>
      <c r="BH489" s="248"/>
      <c r="BI489" s="230"/>
      <c r="BJ489" s="249"/>
    </row>
    <row r="490" spans="1:62" ht="14.25" customHeight="1" x14ac:dyDescent="0.45">
      <c r="A490" s="224"/>
      <c r="D490" s="239"/>
      <c r="E490" s="226"/>
      <c r="F490" s="227"/>
      <c r="G490" s="228"/>
      <c r="H490" s="229"/>
      <c r="K490" s="231"/>
      <c r="L490" s="229"/>
      <c r="M490" s="231"/>
      <c r="N490" s="231"/>
      <c r="O490" s="231"/>
      <c r="P490" s="251"/>
      <c r="Q490" s="251"/>
      <c r="R490" s="251"/>
      <c r="S490" s="252"/>
      <c r="T490" s="237"/>
      <c r="U490" s="238"/>
      <c r="V490" s="335"/>
      <c r="W490" s="484"/>
      <c r="X490" s="485"/>
      <c r="Y490" s="335"/>
      <c r="Z490" s="239"/>
      <c r="AA490" s="238"/>
      <c r="AB490" s="240"/>
      <c r="AC490" s="239"/>
      <c r="AD490" s="238"/>
      <c r="AE490" s="343"/>
      <c r="AF490" s="335"/>
      <c r="AG490" s="485"/>
      <c r="AH490" s="241"/>
      <c r="AI490" s="242"/>
      <c r="AJ490" s="238"/>
      <c r="AK490" s="240"/>
      <c r="AL490" s="240"/>
      <c r="AM490" s="240"/>
      <c r="AN490" s="240"/>
      <c r="AQ490" s="253"/>
      <c r="AR490" s="224"/>
      <c r="AV490" s="253"/>
      <c r="AY490" s="248"/>
      <c r="AZ490" s="230"/>
      <c r="BA490" s="230"/>
      <c r="BB490" s="230"/>
      <c r="BC490" s="230"/>
      <c r="BD490" s="230"/>
      <c r="BE490" s="230"/>
      <c r="BF490" s="230"/>
      <c r="BG490" s="230"/>
      <c r="BH490" s="248"/>
      <c r="BI490" s="230"/>
      <c r="BJ490" s="249"/>
    </row>
    <row r="491" spans="1:62" ht="14.25" customHeight="1" x14ac:dyDescent="0.45">
      <c r="A491" s="224"/>
      <c r="D491" s="239"/>
      <c r="E491" s="226"/>
      <c r="F491" s="227"/>
      <c r="G491" s="228"/>
      <c r="H491" s="229"/>
      <c r="K491" s="231"/>
      <c r="L491" s="229"/>
      <c r="M491" s="231"/>
      <c r="N491" s="231"/>
      <c r="O491" s="231"/>
      <c r="P491" s="251"/>
      <c r="Q491" s="251"/>
      <c r="R491" s="251"/>
      <c r="S491" s="252"/>
      <c r="T491" s="237"/>
      <c r="U491" s="238"/>
      <c r="V491" s="335"/>
      <c r="W491" s="484"/>
      <c r="X491" s="485"/>
      <c r="Y491" s="335"/>
      <c r="Z491" s="239"/>
      <c r="AA491" s="238"/>
      <c r="AB491" s="240"/>
      <c r="AC491" s="239"/>
      <c r="AD491" s="238"/>
      <c r="AE491" s="343"/>
      <c r="AF491" s="335"/>
      <c r="AG491" s="485"/>
      <c r="AH491" s="241"/>
      <c r="AI491" s="242"/>
      <c r="AJ491" s="238"/>
      <c r="AK491" s="240"/>
      <c r="AL491" s="240"/>
      <c r="AM491" s="240"/>
      <c r="AN491" s="240"/>
      <c r="AQ491" s="253"/>
      <c r="AR491" s="224"/>
      <c r="AV491" s="253"/>
      <c r="AY491" s="248"/>
      <c r="AZ491" s="230"/>
      <c r="BA491" s="230"/>
      <c r="BB491" s="230"/>
      <c r="BC491" s="230"/>
      <c r="BD491" s="230"/>
      <c r="BE491" s="230"/>
      <c r="BF491" s="230"/>
      <c r="BG491" s="230"/>
      <c r="BH491" s="248"/>
      <c r="BI491" s="230"/>
      <c r="BJ491" s="249"/>
    </row>
    <row r="492" spans="1:62" ht="14.25" customHeight="1" x14ac:dyDescent="0.45">
      <c r="A492" s="224"/>
      <c r="D492" s="239"/>
      <c r="E492" s="226"/>
      <c r="F492" s="227"/>
      <c r="G492" s="228"/>
      <c r="H492" s="229"/>
      <c r="K492" s="231"/>
      <c r="L492" s="229"/>
      <c r="M492" s="231"/>
      <c r="N492" s="231"/>
      <c r="O492" s="231"/>
      <c r="P492" s="251"/>
      <c r="Q492" s="251"/>
      <c r="R492" s="251"/>
      <c r="S492" s="252"/>
      <c r="T492" s="237"/>
      <c r="U492" s="238"/>
      <c r="V492" s="335"/>
      <c r="W492" s="484"/>
      <c r="X492" s="485"/>
      <c r="Y492" s="335"/>
      <c r="Z492" s="239"/>
      <c r="AA492" s="238"/>
      <c r="AB492" s="240"/>
      <c r="AC492" s="239"/>
      <c r="AD492" s="238"/>
      <c r="AE492" s="343"/>
      <c r="AF492" s="335"/>
      <c r="AG492" s="485"/>
      <c r="AH492" s="241"/>
      <c r="AI492" s="242"/>
      <c r="AJ492" s="238"/>
      <c r="AK492" s="240"/>
      <c r="AL492" s="240"/>
      <c r="AM492" s="240"/>
      <c r="AN492" s="240"/>
      <c r="AQ492" s="253"/>
      <c r="AR492" s="224"/>
      <c r="AV492" s="253"/>
      <c r="AY492" s="248"/>
      <c r="AZ492" s="230"/>
      <c r="BA492" s="230"/>
      <c r="BB492" s="230"/>
      <c r="BC492" s="230"/>
      <c r="BD492" s="230"/>
      <c r="BE492" s="230"/>
      <c r="BF492" s="230"/>
      <c r="BG492" s="230"/>
      <c r="BH492" s="248"/>
      <c r="BI492" s="230"/>
      <c r="BJ492" s="249"/>
    </row>
    <row r="493" spans="1:62" ht="14.25" customHeight="1" x14ac:dyDescent="0.45">
      <c r="A493" s="224"/>
      <c r="D493" s="239"/>
      <c r="E493" s="226"/>
      <c r="F493" s="227"/>
      <c r="G493" s="228"/>
      <c r="H493" s="229"/>
      <c r="K493" s="231"/>
      <c r="L493" s="229"/>
      <c r="M493" s="231"/>
      <c r="N493" s="231"/>
      <c r="O493" s="231"/>
      <c r="P493" s="251"/>
      <c r="Q493" s="251"/>
      <c r="R493" s="251"/>
      <c r="S493" s="252"/>
      <c r="T493" s="237"/>
      <c r="U493" s="238"/>
      <c r="V493" s="335"/>
      <c r="W493" s="484"/>
      <c r="X493" s="485"/>
      <c r="Y493" s="335"/>
      <c r="Z493" s="239"/>
      <c r="AA493" s="238"/>
      <c r="AB493" s="240"/>
      <c r="AC493" s="239"/>
      <c r="AD493" s="238"/>
      <c r="AE493" s="343"/>
      <c r="AF493" s="335"/>
      <c r="AG493" s="485"/>
      <c r="AH493" s="241"/>
      <c r="AI493" s="242"/>
      <c r="AJ493" s="238"/>
      <c r="AK493" s="240"/>
      <c r="AL493" s="240"/>
      <c r="AM493" s="240"/>
      <c r="AN493" s="240"/>
      <c r="AQ493" s="253"/>
      <c r="AR493" s="224"/>
      <c r="AV493" s="253"/>
      <c r="AY493" s="248"/>
      <c r="AZ493" s="230"/>
      <c r="BA493" s="230"/>
      <c r="BB493" s="230"/>
      <c r="BC493" s="230"/>
      <c r="BD493" s="230"/>
      <c r="BE493" s="230"/>
      <c r="BF493" s="230"/>
      <c r="BG493" s="230"/>
      <c r="BH493" s="248"/>
      <c r="BI493" s="230"/>
      <c r="BJ493" s="249"/>
    </row>
    <row r="494" spans="1:62" ht="14.25" customHeight="1" x14ac:dyDescent="0.45">
      <c r="A494" s="224"/>
      <c r="D494" s="239"/>
      <c r="E494" s="226"/>
      <c r="F494" s="227"/>
      <c r="G494" s="228"/>
      <c r="H494" s="229"/>
      <c r="K494" s="231"/>
      <c r="L494" s="229"/>
      <c r="M494" s="231"/>
      <c r="N494" s="231"/>
      <c r="O494" s="231"/>
      <c r="P494" s="251"/>
      <c r="Q494" s="251"/>
      <c r="R494" s="251"/>
      <c r="S494" s="252"/>
      <c r="T494" s="237"/>
      <c r="U494" s="238"/>
      <c r="V494" s="335"/>
      <c r="W494" s="484"/>
      <c r="X494" s="485"/>
      <c r="Y494" s="335"/>
      <c r="Z494" s="239"/>
      <c r="AA494" s="238"/>
      <c r="AB494" s="240"/>
      <c r="AC494" s="239"/>
      <c r="AD494" s="238"/>
      <c r="AE494" s="343"/>
      <c r="AF494" s="335"/>
      <c r="AG494" s="485"/>
      <c r="AH494" s="241"/>
      <c r="AI494" s="242"/>
      <c r="AJ494" s="238"/>
      <c r="AK494" s="240"/>
      <c r="AL494" s="240"/>
      <c r="AM494" s="240"/>
      <c r="AN494" s="240"/>
      <c r="AQ494" s="253"/>
      <c r="AR494" s="224"/>
      <c r="AV494" s="253"/>
      <c r="AY494" s="248"/>
      <c r="AZ494" s="230"/>
      <c r="BA494" s="230"/>
      <c r="BB494" s="230"/>
      <c r="BC494" s="230"/>
      <c r="BD494" s="230"/>
      <c r="BE494" s="230"/>
      <c r="BF494" s="230"/>
      <c r="BG494" s="230"/>
      <c r="BH494" s="248"/>
      <c r="BI494" s="230"/>
      <c r="BJ494" s="249"/>
    </row>
    <row r="495" spans="1:62" ht="14.25" customHeight="1" x14ac:dyDescent="0.45">
      <c r="A495" s="224"/>
      <c r="D495" s="239"/>
      <c r="E495" s="226"/>
      <c r="F495" s="227"/>
      <c r="G495" s="228"/>
      <c r="H495" s="229"/>
      <c r="K495" s="231"/>
      <c r="L495" s="229"/>
      <c r="M495" s="231"/>
      <c r="N495" s="231"/>
      <c r="O495" s="231"/>
      <c r="P495" s="251"/>
      <c r="Q495" s="251"/>
      <c r="R495" s="251"/>
      <c r="S495" s="252"/>
      <c r="T495" s="237"/>
      <c r="U495" s="238"/>
      <c r="V495" s="335"/>
      <c r="W495" s="484"/>
      <c r="X495" s="485"/>
      <c r="Y495" s="335"/>
      <c r="Z495" s="239"/>
      <c r="AA495" s="238"/>
      <c r="AB495" s="240"/>
      <c r="AC495" s="239"/>
      <c r="AD495" s="238"/>
      <c r="AE495" s="343"/>
      <c r="AF495" s="335"/>
      <c r="AG495" s="485"/>
      <c r="AH495" s="241"/>
      <c r="AI495" s="242"/>
      <c r="AJ495" s="238"/>
      <c r="AK495" s="240"/>
      <c r="AL495" s="240"/>
      <c r="AM495" s="240"/>
      <c r="AN495" s="240"/>
      <c r="AQ495" s="253"/>
      <c r="AR495" s="224"/>
      <c r="AV495" s="253"/>
      <c r="AY495" s="248"/>
      <c r="AZ495" s="230"/>
      <c r="BA495" s="230"/>
      <c r="BB495" s="230"/>
      <c r="BC495" s="230"/>
      <c r="BD495" s="230"/>
      <c r="BE495" s="230"/>
      <c r="BF495" s="230"/>
      <c r="BG495" s="230"/>
      <c r="BH495" s="248"/>
      <c r="BI495" s="230"/>
      <c r="BJ495" s="249"/>
    </row>
    <row r="496" spans="1:62" ht="14.25" customHeight="1" x14ac:dyDescent="0.45">
      <c r="A496" s="224"/>
      <c r="D496" s="239"/>
      <c r="E496" s="226"/>
      <c r="F496" s="227"/>
      <c r="G496" s="228"/>
      <c r="H496" s="229"/>
      <c r="K496" s="231"/>
      <c r="L496" s="229"/>
      <c r="M496" s="231"/>
      <c r="N496" s="231"/>
      <c r="O496" s="231"/>
      <c r="P496" s="251"/>
      <c r="Q496" s="251"/>
      <c r="R496" s="251"/>
      <c r="S496" s="252"/>
      <c r="T496" s="237"/>
      <c r="U496" s="238"/>
      <c r="V496" s="335"/>
      <c r="W496" s="484"/>
      <c r="X496" s="485"/>
      <c r="Y496" s="335"/>
      <c r="Z496" s="239"/>
      <c r="AA496" s="238"/>
      <c r="AB496" s="240"/>
      <c r="AC496" s="239"/>
      <c r="AD496" s="238"/>
      <c r="AE496" s="343"/>
      <c r="AF496" s="335"/>
      <c r="AG496" s="485"/>
      <c r="AH496" s="241"/>
      <c r="AI496" s="242"/>
      <c r="AJ496" s="238"/>
      <c r="AK496" s="240"/>
      <c r="AL496" s="240"/>
      <c r="AM496" s="240"/>
      <c r="AN496" s="240"/>
      <c r="AQ496" s="253"/>
      <c r="AR496" s="224"/>
      <c r="AV496" s="253"/>
      <c r="AY496" s="248"/>
      <c r="AZ496" s="230"/>
      <c r="BA496" s="230"/>
      <c r="BB496" s="230"/>
      <c r="BC496" s="230"/>
      <c r="BD496" s="230"/>
      <c r="BE496" s="230"/>
      <c r="BF496" s="230"/>
      <c r="BG496" s="230"/>
      <c r="BH496" s="248"/>
      <c r="BI496" s="230"/>
      <c r="BJ496" s="249"/>
    </row>
    <row r="497" spans="1:62" ht="14.25" customHeight="1" x14ac:dyDescent="0.45">
      <c r="A497" s="224"/>
      <c r="D497" s="239"/>
      <c r="E497" s="226"/>
      <c r="F497" s="227"/>
      <c r="G497" s="228"/>
      <c r="H497" s="229"/>
      <c r="K497" s="231"/>
      <c r="L497" s="229"/>
      <c r="M497" s="231"/>
      <c r="N497" s="231"/>
      <c r="O497" s="231"/>
      <c r="P497" s="251"/>
      <c r="Q497" s="251"/>
      <c r="R497" s="251"/>
      <c r="S497" s="252"/>
      <c r="T497" s="237"/>
      <c r="U497" s="238"/>
      <c r="V497" s="335"/>
      <c r="W497" s="484"/>
      <c r="X497" s="485"/>
      <c r="Y497" s="335"/>
      <c r="Z497" s="239"/>
      <c r="AA497" s="238"/>
      <c r="AB497" s="240"/>
      <c r="AC497" s="239"/>
      <c r="AD497" s="238"/>
      <c r="AE497" s="343"/>
      <c r="AF497" s="335"/>
      <c r="AG497" s="485"/>
      <c r="AH497" s="241"/>
      <c r="AI497" s="242"/>
      <c r="AJ497" s="238"/>
      <c r="AK497" s="240"/>
      <c r="AL497" s="240"/>
      <c r="AM497" s="240"/>
      <c r="AN497" s="240"/>
      <c r="AQ497" s="253"/>
      <c r="AR497" s="224"/>
      <c r="AV497" s="253"/>
      <c r="AY497" s="248"/>
      <c r="AZ497" s="230"/>
      <c r="BA497" s="230"/>
      <c r="BB497" s="230"/>
      <c r="BC497" s="230"/>
      <c r="BD497" s="230"/>
      <c r="BE497" s="230"/>
      <c r="BF497" s="230"/>
      <c r="BG497" s="230"/>
      <c r="BH497" s="248"/>
      <c r="BI497" s="230"/>
      <c r="BJ497" s="249"/>
    </row>
    <row r="498" spans="1:62" ht="14.25" customHeight="1" x14ac:dyDescent="0.45">
      <c r="A498" s="224"/>
      <c r="D498" s="239"/>
      <c r="E498" s="226"/>
      <c r="F498" s="227"/>
      <c r="G498" s="228"/>
      <c r="H498" s="229"/>
      <c r="K498" s="231"/>
      <c r="L498" s="229"/>
      <c r="M498" s="231"/>
      <c r="N498" s="231"/>
      <c r="O498" s="231"/>
      <c r="P498" s="251"/>
      <c r="Q498" s="251"/>
      <c r="R498" s="251"/>
      <c r="S498" s="252"/>
      <c r="T498" s="237"/>
      <c r="U498" s="238"/>
      <c r="V498" s="335"/>
      <c r="W498" s="484"/>
      <c r="X498" s="485"/>
      <c r="Y498" s="335"/>
      <c r="Z498" s="239"/>
      <c r="AA498" s="238"/>
      <c r="AB498" s="240"/>
      <c r="AC498" s="239"/>
      <c r="AD498" s="238"/>
      <c r="AE498" s="343"/>
      <c r="AF498" s="335"/>
      <c r="AG498" s="485"/>
      <c r="AH498" s="241"/>
      <c r="AI498" s="242"/>
      <c r="AJ498" s="238"/>
      <c r="AK498" s="240"/>
      <c r="AL498" s="240"/>
      <c r="AM498" s="240"/>
      <c r="AN498" s="240"/>
      <c r="AQ498" s="253"/>
      <c r="AR498" s="224"/>
      <c r="AV498" s="253"/>
      <c r="AY498" s="248"/>
      <c r="AZ498" s="230"/>
      <c r="BA498" s="230"/>
      <c r="BB498" s="230"/>
      <c r="BC498" s="230"/>
      <c r="BD498" s="230"/>
      <c r="BE498" s="230"/>
      <c r="BF498" s="230"/>
      <c r="BG498" s="230"/>
      <c r="BH498" s="248"/>
      <c r="BI498" s="230"/>
      <c r="BJ498" s="249"/>
    </row>
    <row r="499" spans="1:62" ht="14.25" customHeight="1" x14ac:dyDescent="0.45">
      <c r="A499" s="224"/>
      <c r="D499" s="239"/>
      <c r="E499" s="226"/>
      <c r="F499" s="227"/>
      <c r="G499" s="228"/>
      <c r="H499" s="229"/>
      <c r="K499" s="231"/>
      <c r="L499" s="229"/>
      <c r="M499" s="231"/>
      <c r="N499" s="231"/>
      <c r="O499" s="231"/>
      <c r="P499" s="251"/>
      <c r="Q499" s="251"/>
      <c r="R499" s="251"/>
      <c r="S499" s="252"/>
      <c r="T499" s="237"/>
      <c r="U499" s="238"/>
      <c r="V499" s="335"/>
      <c r="W499" s="484"/>
      <c r="X499" s="485"/>
      <c r="Y499" s="335"/>
      <c r="Z499" s="239"/>
      <c r="AA499" s="238"/>
      <c r="AB499" s="240"/>
      <c r="AC499" s="239"/>
      <c r="AD499" s="238"/>
      <c r="AE499" s="343"/>
      <c r="AF499" s="335"/>
      <c r="AG499" s="485"/>
      <c r="AH499" s="241"/>
      <c r="AI499" s="242"/>
      <c r="AJ499" s="238"/>
      <c r="AK499" s="240"/>
      <c r="AL499" s="240"/>
      <c r="AM499" s="240"/>
      <c r="AN499" s="240"/>
      <c r="AQ499" s="253"/>
      <c r="AR499" s="224"/>
      <c r="AV499" s="253"/>
      <c r="AY499" s="248"/>
      <c r="AZ499" s="230"/>
      <c r="BA499" s="230"/>
      <c r="BB499" s="230"/>
      <c r="BC499" s="230"/>
      <c r="BD499" s="230"/>
      <c r="BE499" s="230"/>
      <c r="BF499" s="230"/>
      <c r="BG499" s="230"/>
      <c r="BH499" s="248"/>
      <c r="BI499" s="230"/>
      <c r="BJ499" s="249"/>
    </row>
    <row r="500" spans="1:62" ht="14.25" customHeight="1" x14ac:dyDescent="0.45">
      <c r="A500" s="224"/>
      <c r="D500" s="239"/>
      <c r="E500" s="226"/>
      <c r="F500" s="227"/>
      <c r="G500" s="228"/>
      <c r="H500" s="229"/>
      <c r="K500" s="231"/>
      <c r="L500" s="229"/>
      <c r="M500" s="231"/>
      <c r="N500" s="231"/>
      <c r="O500" s="231"/>
      <c r="P500" s="251"/>
      <c r="Q500" s="251"/>
      <c r="R500" s="251"/>
      <c r="S500" s="252"/>
      <c r="T500" s="237"/>
      <c r="U500" s="238"/>
      <c r="V500" s="335"/>
      <c r="W500" s="484"/>
      <c r="X500" s="485"/>
      <c r="Y500" s="335"/>
      <c r="Z500" s="239"/>
      <c r="AA500" s="238"/>
      <c r="AB500" s="240"/>
      <c r="AC500" s="239"/>
      <c r="AD500" s="238"/>
      <c r="AE500" s="343"/>
      <c r="AF500" s="335"/>
      <c r="AG500" s="485"/>
      <c r="AH500" s="241"/>
      <c r="AI500" s="242"/>
      <c r="AJ500" s="238"/>
      <c r="AK500" s="240"/>
      <c r="AL500" s="240"/>
      <c r="AM500" s="240"/>
      <c r="AN500" s="240"/>
      <c r="AQ500" s="253"/>
      <c r="AR500" s="224"/>
      <c r="AV500" s="253"/>
      <c r="AY500" s="248"/>
      <c r="AZ500" s="230"/>
      <c r="BA500" s="230"/>
      <c r="BB500" s="230"/>
      <c r="BC500" s="230"/>
      <c r="BD500" s="230"/>
      <c r="BE500" s="230"/>
      <c r="BF500" s="230"/>
      <c r="BG500" s="230"/>
      <c r="BH500" s="248"/>
      <c r="BI500" s="230"/>
      <c r="BJ500" s="249"/>
    </row>
    <row r="501" spans="1:62" ht="14.25" customHeight="1" x14ac:dyDescent="0.45">
      <c r="A501" s="224"/>
      <c r="D501" s="239"/>
      <c r="E501" s="226"/>
      <c r="F501" s="227"/>
      <c r="G501" s="228"/>
      <c r="H501" s="229"/>
      <c r="K501" s="231"/>
      <c r="L501" s="229"/>
      <c r="M501" s="231"/>
      <c r="N501" s="231"/>
      <c r="O501" s="231"/>
      <c r="P501" s="251"/>
      <c r="Q501" s="251"/>
      <c r="R501" s="251"/>
      <c r="S501" s="252"/>
      <c r="T501" s="237"/>
      <c r="U501" s="238"/>
      <c r="V501" s="335"/>
      <c r="W501" s="484"/>
      <c r="X501" s="485"/>
      <c r="Y501" s="335"/>
      <c r="Z501" s="239"/>
      <c r="AA501" s="238"/>
      <c r="AB501" s="240"/>
      <c r="AC501" s="239"/>
      <c r="AD501" s="238"/>
      <c r="AE501" s="343"/>
      <c r="AF501" s="335"/>
      <c r="AG501" s="485"/>
      <c r="AH501" s="241"/>
      <c r="AI501" s="242"/>
      <c r="AJ501" s="238"/>
      <c r="AK501" s="240"/>
      <c r="AL501" s="240"/>
      <c r="AM501" s="240"/>
      <c r="AN501" s="240"/>
      <c r="AQ501" s="253"/>
      <c r="AR501" s="224"/>
      <c r="AV501" s="253"/>
      <c r="AY501" s="248"/>
      <c r="AZ501" s="230"/>
      <c r="BA501" s="230"/>
      <c r="BB501" s="230"/>
      <c r="BC501" s="230"/>
      <c r="BD501" s="230"/>
      <c r="BE501" s="230"/>
      <c r="BF501" s="230"/>
      <c r="BG501" s="230"/>
      <c r="BH501" s="248"/>
      <c r="BI501" s="230"/>
      <c r="BJ501" s="249"/>
    </row>
    <row r="502" spans="1:62" ht="14.25" customHeight="1" x14ac:dyDescent="0.45">
      <c r="A502" s="224"/>
      <c r="D502" s="239"/>
      <c r="E502" s="226"/>
      <c r="F502" s="227"/>
      <c r="G502" s="228"/>
      <c r="H502" s="229"/>
      <c r="K502" s="231"/>
      <c r="L502" s="229"/>
      <c r="M502" s="231"/>
      <c r="N502" s="231"/>
      <c r="O502" s="231"/>
      <c r="P502" s="251"/>
      <c r="Q502" s="251"/>
      <c r="R502" s="251"/>
      <c r="S502" s="252"/>
      <c r="T502" s="237"/>
      <c r="U502" s="238"/>
      <c r="V502" s="335"/>
      <c r="W502" s="484"/>
      <c r="X502" s="485"/>
      <c r="Y502" s="335"/>
      <c r="Z502" s="239"/>
      <c r="AA502" s="238"/>
      <c r="AB502" s="240"/>
      <c r="AC502" s="239"/>
      <c r="AD502" s="238"/>
      <c r="AE502" s="343"/>
      <c r="AF502" s="335"/>
      <c r="AG502" s="485"/>
      <c r="AH502" s="241"/>
      <c r="AI502" s="242"/>
      <c r="AJ502" s="238"/>
      <c r="AK502" s="240"/>
      <c r="AL502" s="240"/>
      <c r="AM502" s="240"/>
      <c r="AN502" s="240"/>
      <c r="AQ502" s="253"/>
      <c r="AR502" s="224"/>
      <c r="AV502" s="253"/>
      <c r="AY502" s="248"/>
      <c r="AZ502" s="230"/>
      <c r="BA502" s="230"/>
      <c r="BB502" s="230"/>
      <c r="BC502" s="230"/>
      <c r="BD502" s="230"/>
      <c r="BE502" s="230"/>
      <c r="BF502" s="230"/>
      <c r="BG502" s="230"/>
      <c r="BH502" s="248"/>
      <c r="BI502" s="230"/>
      <c r="BJ502" s="249"/>
    </row>
    <row r="503" spans="1:62" ht="14.25" customHeight="1" x14ac:dyDescent="0.45">
      <c r="A503" s="224"/>
      <c r="D503" s="239"/>
      <c r="E503" s="226"/>
      <c r="F503" s="227"/>
      <c r="G503" s="228"/>
      <c r="H503" s="229"/>
      <c r="K503" s="231"/>
      <c r="L503" s="229"/>
      <c r="M503" s="231"/>
      <c r="N503" s="231"/>
      <c r="O503" s="231"/>
      <c r="P503" s="251"/>
      <c r="Q503" s="251"/>
      <c r="R503" s="251"/>
      <c r="S503" s="252"/>
      <c r="T503" s="237"/>
      <c r="U503" s="238"/>
      <c r="V503" s="335"/>
      <c r="W503" s="484"/>
      <c r="X503" s="485"/>
      <c r="Y503" s="335"/>
      <c r="Z503" s="239"/>
      <c r="AA503" s="238"/>
      <c r="AB503" s="240"/>
      <c r="AC503" s="239"/>
      <c r="AD503" s="238"/>
      <c r="AE503" s="343"/>
      <c r="AF503" s="335"/>
      <c r="AG503" s="485"/>
      <c r="AH503" s="241"/>
      <c r="AI503" s="242"/>
      <c r="AJ503" s="238"/>
      <c r="AK503" s="240"/>
      <c r="AL503" s="240"/>
      <c r="AM503" s="240"/>
      <c r="AN503" s="240"/>
      <c r="AQ503" s="253"/>
      <c r="AR503" s="224"/>
      <c r="AV503" s="253"/>
      <c r="AY503" s="248"/>
      <c r="AZ503" s="230"/>
      <c r="BA503" s="230"/>
      <c r="BB503" s="230"/>
      <c r="BC503" s="230"/>
      <c r="BD503" s="230"/>
      <c r="BE503" s="230"/>
      <c r="BF503" s="230"/>
      <c r="BG503" s="230"/>
      <c r="BH503" s="248"/>
      <c r="BI503" s="230"/>
      <c r="BJ503" s="249"/>
    </row>
    <row r="504" spans="1:62" ht="14.25" customHeight="1" x14ac:dyDescent="0.45">
      <c r="A504" s="224"/>
      <c r="D504" s="239"/>
      <c r="E504" s="226"/>
      <c r="F504" s="227"/>
      <c r="G504" s="228"/>
      <c r="H504" s="229"/>
      <c r="K504" s="231"/>
      <c r="L504" s="229"/>
      <c r="M504" s="231"/>
      <c r="N504" s="231"/>
      <c r="O504" s="231"/>
      <c r="P504" s="251"/>
      <c r="Q504" s="251"/>
      <c r="R504" s="251"/>
      <c r="S504" s="252"/>
      <c r="T504" s="237"/>
      <c r="U504" s="238"/>
      <c r="V504" s="335"/>
      <c r="W504" s="484"/>
      <c r="X504" s="485"/>
      <c r="Y504" s="335"/>
      <c r="Z504" s="239"/>
      <c r="AA504" s="238"/>
      <c r="AB504" s="240"/>
      <c r="AC504" s="239"/>
      <c r="AD504" s="238"/>
      <c r="AE504" s="343"/>
      <c r="AF504" s="335"/>
      <c r="AG504" s="485"/>
      <c r="AH504" s="241"/>
      <c r="AI504" s="242"/>
      <c r="AJ504" s="238"/>
      <c r="AK504" s="240"/>
      <c r="AL504" s="240"/>
      <c r="AM504" s="240"/>
      <c r="AN504" s="240"/>
      <c r="AQ504" s="253"/>
      <c r="AR504" s="224"/>
      <c r="AV504" s="253"/>
      <c r="AY504" s="248"/>
      <c r="AZ504" s="230"/>
      <c r="BA504" s="230"/>
      <c r="BB504" s="230"/>
      <c r="BC504" s="230"/>
      <c r="BD504" s="230"/>
      <c r="BE504" s="230"/>
      <c r="BF504" s="230"/>
      <c r="BG504" s="230"/>
      <c r="BH504" s="248"/>
      <c r="BI504" s="230"/>
      <c r="BJ504" s="249"/>
    </row>
    <row r="505" spans="1:62" ht="14.25" customHeight="1" x14ac:dyDescent="0.45">
      <c r="A505" s="224"/>
      <c r="D505" s="239"/>
      <c r="E505" s="226"/>
      <c r="F505" s="227"/>
      <c r="G505" s="228"/>
      <c r="H505" s="229"/>
      <c r="K505" s="231"/>
      <c r="L505" s="229"/>
      <c r="M505" s="231"/>
      <c r="N505" s="231"/>
      <c r="O505" s="231"/>
      <c r="P505" s="251"/>
      <c r="Q505" s="251"/>
      <c r="R505" s="251"/>
      <c r="S505" s="252"/>
      <c r="T505" s="237"/>
      <c r="U505" s="238"/>
      <c r="V505" s="335"/>
      <c r="W505" s="484"/>
      <c r="X505" s="485"/>
      <c r="Y505" s="335"/>
      <c r="Z505" s="239"/>
      <c r="AA505" s="238"/>
      <c r="AB505" s="240"/>
      <c r="AC505" s="239"/>
      <c r="AD505" s="238"/>
      <c r="AE505" s="343"/>
      <c r="AF505" s="335"/>
      <c r="AG505" s="485"/>
      <c r="AH505" s="241"/>
      <c r="AI505" s="242"/>
      <c r="AJ505" s="238"/>
      <c r="AK505" s="240"/>
      <c r="AL505" s="240"/>
      <c r="AM505" s="240"/>
      <c r="AN505" s="240"/>
      <c r="AQ505" s="253"/>
      <c r="AR505" s="224"/>
      <c r="AV505" s="253"/>
      <c r="AY505" s="248"/>
      <c r="AZ505" s="230"/>
      <c r="BA505" s="230"/>
      <c r="BB505" s="230"/>
      <c r="BC505" s="230"/>
      <c r="BD505" s="230"/>
      <c r="BE505" s="230"/>
      <c r="BF505" s="230"/>
      <c r="BG505" s="230"/>
      <c r="BH505" s="248"/>
      <c r="BI505" s="230"/>
      <c r="BJ505" s="249"/>
    </row>
    <row r="506" spans="1:62" ht="14.25" customHeight="1" x14ac:dyDescent="0.45">
      <c r="A506" s="224"/>
      <c r="D506" s="239"/>
      <c r="E506" s="226"/>
      <c r="F506" s="227"/>
      <c r="G506" s="228"/>
      <c r="H506" s="229"/>
      <c r="K506" s="231"/>
      <c r="L506" s="229"/>
      <c r="M506" s="231"/>
      <c r="N506" s="231"/>
      <c r="O506" s="231"/>
      <c r="P506" s="251"/>
      <c r="Q506" s="251"/>
      <c r="R506" s="251"/>
      <c r="S506" s="252"/>
      <c r="T506" s="237"/>
      <c r="U506" s="238"/>
      <c r="V506" s="335"/>
      <c r="W506" s="484"/>
      <c r="X506" s="485"/>
      <c r="Y506" s="335"/>
      <c r="Z506" s="239"/>
      <c r="AA506" s="238"/>
      <c r="AB506" s="240"/>
      <c r="AC506" s="239"/>
      <c r="AD506" s="238"/>
      <c r="AE506" s="343"/>
      <c r="AF506" s="335"/>
      <c r="AG506" s="485"/>
      <c r="AH506" s="241"/>
      <c r="AI506" s="242"/>
      <c r="AJ506" s="238"/>
      <c r="AK506" s="240"/>
      <c r="AL506" s="240"/>
      <c r="AM506" s="240"/>
      <c r="AN506" s="240"/>
      <c r="AQ506" s="253"/>
      <c r="AR506" s="224"/>
      <c r="AV506" s="253"/>
      <c r="AY506" s="248"/>
      <c r="AZ506" s="230"/>
      <c r="BA506" s="230"/>
      <c r="BB506" s="230"/>
      <c r="BC506" s="230"/>
      <c r="BD506" s="230"/>
      <c r="BE506" s="230"/>
      <c r="BF506" s="230"/>
      <c r="BG506" s="230"/>
      <c r="BH506" s="248"/>
      <c r="BI506" s="230"/>
      <c r="BJ506" s="249"/>
    </row>
    <row r="507" spans="1:62" ht="14.25" customHeight="1" x14ac:dyDescent="0.45">
      <c r="A507" s="224"/>
      <c r="D507" s="239"/>
      <c r="E507" s="226"/>
      <c r="F507" s="227"/>
      <c r="G507" s="228"/>
      <c r="H507" s="229"/>
      <c r="K507" s="231"/>
      <c r="L507" s="229"/>
      <c r="M507" s="231"/>
      <c r="N507" s="231"/>
      <c r="O507" s="231"/>
      <c r="P507" s="251"/>
      <c r="Q507" s="251"/>
      <c r="R507" s="251"/>
      <c r="S507" s="252"/>
      <c r="T507" s="237"/>
      <c r="U507" s="238"/>
      <c r="V507" s="335"/>
      <c r="W507" s="484"/>
      <c r="X507" s="485"/>
      <c r="Y507" s="335"/>
      <c r="Z507" s="239"/>
      <c r="AA507" s="238"/>
      <c r="AB507" s="240"/>
      <c r="AC507" s="239"/>
      <c r="AD507" s="238"/>
      <c r="AE507" s="343"/>
      <c r="AF507" s="335"/>
      <c r="AG507" s="485"/>
      <c r="AH507" s="241"/>
      <c r="AI507" s="242"/>
      <c r="AJ507" s="238"/>
      <c r="AK507" s="240"/>
      <c r="AL507" s="240"/>
      <c r="AM507" s="240"/>
      <c r="AN507" s="240"/>
      <c r="AQ507" s="253"/>
      <c r="AR507" s="224"/>
      <c r="AV507" s="253"/>
      <c r="AY507" s="248"/>
      <c r="AZ507" s="230"/>
      <c r="BA507" s="230"/>
      <c r="BB507" s="230"/>
      <c r="BC507" s="230"/>
      <c r="BD507" s="230"/>
      <c r="BE507" s="230"/>
      <c r="BF507" s="230"/>
      <c r="BG507" s="230"/>
      <c r="BH507" s="248"/>
      <c r="BI507" s="230"/>
      <c r="BJ507" s="249"/>
    </row>
    <row r="508" spans="1:62" ht="14.25" customHeight="1" x14ac:dyDescent="0.45">
      <c r="A508" s="224"/>
      <c r="D508" s="239"/>
      <c r="E508" s="226"/>
      <c r="F508" s="227"/>
      <c r="G508" s="228"/>
      <c r="H508" s="229"/>
      <c r="K508" s="231"/>
      <c r="L508" s="229"/>
      <c r="M508" s="231"/>
      <c r="N508" s="231"/>
      <c r="O508" s="231"/>
      <c r="P508" s="251"/>
      <c r="Q508" s="251"/>
      <c r="R508" s="251"/>
      <c r="S508" s="252"/>
      <c r="T508" s="237"/>
      <c r="U508" s="238"/>
      <c r="V508" s="335"/>
      <c r="W508" s="484"/>
      <c r="X508" s="485"/>
      <c r="Y508" s="335"/>
      <c r="Z508" s="239"/>
      <c r="AA508" s="238"/>
      <c r="AB508" s="240"/>
      <c r="AC508" s="239"/>
      <c r="AD508" s="238"/>
      <c r="AE508" s="343"/>
      <c r="AF508" s="335"/>
      <c r="AG508" s="485"/>
      <c r="AH508" s="241"/>
      <c r="AI508" s="242"/>
      <c r="AJ508" s="238"/>
      <c r="AK508" s="240"/>
      <c r="AL508" s="240"/>
      <c r="AM508" s="240"/>
      <c r="AN508" s="240"/>
      <c r="AQ508" s="253"/>
      <c r="AR508" s="224"/>
      <c r="AV508" s="253"/>
      <c r="AY508" s="248"/>
      <c r="AZ508" s="230"/>
      <c r="BA508" s="230"/>
      <c r="BB508" s="230"/>
      <c r="BC508" s="230"/>
      <c r="BD508" s="230"/>
      <c r="BE508" s="230"/>
      <c r="BF508" s="230"/>
      <c r="BG508" s="230"/>
      <c r="BH508" s="248"/>
      <c r="BI508" s="230"/>
      <c r="BJ508" s="249"/>
    </row>
    <row r="509" spans="1:62" ht="14.25" customHeight="1" x14ac:dyDescent="0.45">
      <c r="A509" s="224"/>
      <c r="D509" s="239"/>
      <c r="E509" s="226"/>
      <c r="F509" s="227"/>
      <c r="G509" s="228"/>
      <c r="H509" s="229"/>
      <c r="K509" s="231"/>
      <c r="L509" s="229"/>
      <c r="M509" s="231"/>
      <c r="N509" s="231"/>
      <c r="O509" s="231"/>
      <c r="P509" s="251"/>
      <c r="Q509" s="251"/>
      <c r="R509" s="251"/>
      <c r="S509" s="252"/>
      <c r="T509" s="237"/>
      <c r="U509" s="238"/>
      <c r="V509" s="335"/>
      <c r="W509" s="484"/>
      <c r="X509" s="485"/>
      <c r="Y509" s="335"/>
      <c r="Z509" s="239"/>
      <c r="AA509" s="238"/>
      <c r="AB509" s="240"/>
      <c r="AC509" s="239"/>
      <c r="AD509" s="238"/>
      <c r="AE509" s="343"/>
      <c r="AF509" s="335"/>
      <c r="AG509" s="485"/>
      <c r="AH509" s="241"/>
      <c r="AI509" s="242"/>
      <c r="AJ509" s="238"/>
      <c r="AK509" s="240"/>
      <c r="AL509" s="240"/>
      <c r="AM509" s="240"/>
      <c r="AN509" s="240"/>
      <c r="AQ509" s="253"/>
      <c r="AR509" s="224"/>
      <c r="AV509" s="253"/>
      <c r="AY509" s="248"/>
      <c r="AZ509" s="230"/>
      <c r="BA509" s="230"/>
      <c r="BB509" s="230"/>
      <c r="BC509" s="230"/>
      <c r="BD509" s="230"/>
      <c r="BE509" s="230"/>
      <c r="BF509" s="230"/>
      <c r="BG509" s="230"/>
      <c r="BH509" s="248"/>
      <c r="BI509" s="230"/>
      <c r="BJ509" s="249"/>
    </row>
    <row r="510" spans="1:62" ht="14.25" customHeight="1" x14ac:dyDescent="0.45">
      <c r="A510" s="224"/>
      <c r="D510" s="239"/>
      <c r="E510" s="226"/>
      <c r="F510" s="227"/>
      <c r="G510" s="228"/>
      <c r="H510" s="229"/>
      <c r="K510" s="231"/>
      <c r="L510" s="229"/>
      <c r="M510" s="231"/>
      <c r="N510" s="231"/>
      <c r="O510" s="231"/>
      <c r="P510" s="251"/>
      <c r="Q510" s="251"/>
      <c r="R510" s="251"/>
      <c r="S510" s="252"/>
      <c r="T510" s="237"/>
      <c r="U510" s="238"/>
      <c r="V510" s="335"/>
      <c r="W510" s="484"/>
      <c r="X510" s="485"/>
      <c r="Y510" s="335"/>
      <c r="Z510" s="239"/>
      <c r="AA510" s="238"/>
      <c r="AB510" s="240"/>
      <c r="AC510" s="239"/>
      <c r="AD510" s="238"/>
      <c r="AE510" s="343"/>
      <c r="AF510" s="335"/>
      <c r="AG510" s="485"/>
      <c r="AH510" s="241"/>
      <c r="AI510" s="242"/>
      <c r="AJ510" s="238"/>
      <c r="AK510" s="240"/>
      <c r="AL510" s="240"/>
      <c r="AM510" s="240"/>
      <c r="AN510" s="240"/>
      <c r="AQ510" s="253"/>
      <c r="AR510" s="224"/>
      <c r="AV510" s="253"/>
      <c r="AY510" s="248"/>
      <c r="AZ510" s="230"/>
      <c r="BA510" s="230"/>
      <c r="BB510" s="230"/>
      <c r="BC510" s="230"/>
      <c r="BD510" s="230"/>
      <c r="BE510" s="230"/>
      <c r="BF510" s="230"/>
      <c r="BG510" s="230"/>
      <c r="BH510" s="248"/>
      <c r="BI510" s="230"/>
      <c r="BJ510" s="249"/>
    </row>
    <row r="511" spans="1:62" ht="14.25" customHeight="1" x14ac:dyDescent="0.45">
      <c r="A511" s="224"/>
      <c r="D511" s="239"/>
      <c r="E511" s="226"/>
      <c r="F511" s="227"/>
      <c r="G511" s="228"/>
      <c r="H511" s="229"/>
      <c r="K511" s="231"/>
      <c r="L511" s="229"/>
      <c r="M511" s="231"/>
      <c r="N511" s="231"/>
      <c r="O511" s="231"/>
      <c r="P511" s="251"/>
      <c r="Q511" s="251"/>
      <c r="R511" s="251"/>
      <c r="S511" s="252"/>
      <c r="T511" s="237"/>
      <c r="U511" s="238"/>
      <c r="V511" s="335"/>
      <c r="W511" s="484"/>
      <c r="X511" s="485"/>
      <c r="Y511" s="335"/>
      <c r="Z511" s="239"/>
      <c r="AA511" s="238"/>
      <c r="AB511" s="240"/>
      <c r="AC511" s="239"/>
      <c r="AD511" s="238"/>
      <c r="AE511" s="343"/>
      <c r="AF511" s="335"/>
      <c r="AG511" s="485"/>
      <c r="AH511" s="241"/>
      <c r="AI511" s="242"/>
      <c r="AJ511" s="238"/>
      <c r="AK511" s="240"/>
      <c r="AL511" s="240"/>
      <c r="AM511" s="240"/>
      <c r="AN511" s="240"/>
      <c r="AQ511" s="253"/>
      <c r="AR511" s="224"/>
      <c r="AV511" s="253"/>
      <c r="AY511" s="248"/>
      <c r="AZ511" s="230"/>
      <c r="BA511" s="230"/>
      <c r="BB511" s="230"/>
      <c r="BC511" s="230"/>
      <c r="BD511" s="230"/>
      <c r="BE511" s="230"/>
      <c r="BF511" s="230"/>
      <c r="BG511" s="230"/>
      <c r="BH511" s="248"/>
      <c r="BI511" s="230"/>
      <c r="BJ511" s="249"/>
    </row>
    <row r="512" spans="1:62" ht="14.25" customHeight="1" x14ac:dyDescent="0.45">
      <c r="A512" s="224"/>
      <c r="D512" s="239"/>
      <c r="E512" s="226"/>
      <c r="F512" s="227"/>
      <c r="G512" s="228"/>
      <c r="H512" s="229"/>
      <c r="K512" s="231"/>
      <c r="L512" s="229"/>
      <c r="M512" s="231"/>
      <c r="N512" s="231"/>
      <c r="O512" s="231"/>
      <c r="P512" s="251"/>
      <c r="Q512" s="251"/>
      <c r="R512" s="251"/>
      <c r="S512" s="252"/>
      <c r="T512" s="237"/>
      <c r="U512" s="238"/>
      <c r="V512" s="335"/>
      <c r="W512" s="484"/>
      <c r="X512" s="485"/>
      <c r="Y512" s="335"/>
      <c r="Z512" s="239"/>
      <c r="AA512" s="238"/>
      <c r="AB512" s="240"/>
      <c r="AC512" s="239"/>
      <c r="AD512" s="238"/>
      <c r="AE512" s="343"/>
      <c r="AF512" s="335"/>
      <c r="AG512" s="485"/>
      <c r="AH512" s="241"/>
      <c r="AI512" s="242"/>
      <c r="AJ512" s="238"/>
      <c r="AK512" s="240"/>
      <c r="AL512" s="240"/>
      <c r="AM512" s="240"/>
      <c r="AN512" s="240"/>
      <c r="AQ512" s="253"/>
      <c r="AR512" s="224"/>
      <c r="AV512" s="253"/>
      <c r="AY512" s="248"/>
      <c r="AZ512" s="230"/>
      <c r="BA512" s="230"/>
      <c r="BB512" s="230"/>
      <c r="BC512" s="230"/>
      <c r="BD512" s="230"/>
      <c r="BE512" s="230"/>
      <c r="BF512" s="230"/>
      <c r="BG512" s="230"/>
      <c r="BH512" s="248"/>
      <c r="BI512" s="230"/>
      <c r="BJ512" s="249"/>
    </row>
    <row r="513" spans="1:62" ht="14.25" customHeight="1" x14ac:dyDescent="0.45">
      <c r="A513" s="224"/>
      <c r="D513" s="239"/>
      <c r="E513" s="226"/>
      <c r="F513" s="227"/>
      <c r="G513" s="228"/>
      <c r="H513" s="229"/>
      <c r="K513" s="231"/>
      <c r="L513" s="229"/>
      <c r="M513" s="231"/>
      <c r="N513" s="231"/>
      <c r="O513" s="231"/>
      <c r="P513" s="251"/>
      <c r="Q513" s="251"/>
      <c r="R513" s="251"/>
      <c r="S513" s="252"/>
      <c r="T513" s="237"/>
      <c r="U513" s="238"/>
      <c r="V513" s="335"/>
      <c r="W513" s="484"/>
      <c r="X513" s="485"/>
      <c r="Y513" s="335"/>
      <c r="Z513" s="239"/>
      <c r="AA513" s="238"/>
      <c r="AB513" s="240"/>
      <c r="AC513" s="239"/>
      <c r="AD513" s="238"/>
      <c r="AE513" s="343"/>
      <c r="AF513" s="335"/>
      <c r="AG513" s="485"/>
      <c r="AH513" s="241"/>
      <c r="AI513" s="242"/>
      <c r="AJ513" s="238"/>
      <c r="AK513" s="240"/>
      <c r="AL513" s="240"/>
      <c r="AM513" s="240"/>
      <c r="AN513" s="240"/>
      <c r="AQ513" s="253"/>
      <c r="AR513" s="224"/>
      <c r="AV513" s="253"/>
      <c r="AY513" s="248"/>
      <c r="AZ513" s="230"/>
      <c r="BA513" s="230"/>
      <c r="BB513" s="230"/>
      <c r="BC513" s="230"/>
      <c r="BD513" s="230"/>
      <c r="BE513" s="230"/>
      <c r="BF513" s="230"/>
      <c r="BG513" s="230"/>
      <c r="BH513" s="248"/>
      <c r="BI513" s="230"/>
      <c r="BJ513" s="249"/>
    </row>
    <row r="514" spans="1:62" ht="14.25" customHeight="1" x14ac:dyDescent="0.45">
      <c r="A514" s="224"/>
      <c r="D514" s="239"/>
      <c r="E514" s="226"/>
      <c r="F514" s="227"/>
      <c r="G514" s="228"/>
      <c r="H514" s="229"/>
      <c r="K514" s="231"/>
      <c r="L514" s="229"/>
      <c r="M514" s="231"/>
      <c r="N514" s="231"/>
      <c r="O514" s="231"/>
      <c r="P514" s="251"/>
      <c r="Q514" s="251"/>
      <c r="R514" s="251"/>
      <c r="S514" s="252"/>
      <c r="T514" s="237"/>
      <c r="U514" s="238"/>
      <c r="V514" s="335"/>
      <c r="W514" s="484"/>
      <c r="X514" s="485"/>
      <c r="Y514" s="335"/>
      <c r="Z514" s="239"/>
      <c r="AA514" s="238"/>
      <c r="AB514" s="240"/>
      <c r="AC514" s="239"/>
      <c r="AD514" s="238"/>
      <c r="AE514" s="343"/>
      <c r="AF514" s="335"/>
      <c r="AG514" s="485"/>
      <c r="AH514" s="241"/>
      <c r="AI514" s="242"/>
      <c r="AJ514" s="238"/>
      <c r="AK514" s="240"/>
      <c r="AL514" s="240"/>
      <c r="AM514" s="240"/>
      <c r="AN514" s="240"/>
      <c r="AQ514" s="253"/>
      <c r="AR514" s="224"/>
      <c r="AV514" s="253"/>
      <c r="AY514" s="248"/>
      <c r="AZ514" s="230"/>
      <c r="BA514" s="230"/>
      <c r="BB514" s="230"/>
      <c r="BC514" s="230"/>
      <c r="BD514" s="230"/>
      <c r="BE514" s="230"/>
      <c r="BF514" s="230"/>
      <c r="BG514" s="230"/>
      <c r="BH514" s="248"/>
      <c r="BI514" s="230"/>
      <c r="BJ514" s="249"/>
    </row>
    <row r="515" spans="1:62" ht="14.25" customHeight="1" x14ac:dyDescent="0.45">
      <c r="A515" s="224"/>
      <c r="D515" s="239"/>
      <c r="E515" s="226"/>
      <c r="F515" s="227"/>
      <c r="G515" s="228"/>
      <c r="H515" s="229"/>
      <c r="K515" s="231"/>
      <c r="L515" s="229"/>
      <c r="M515" s="231"/>
      <c r="N515" s="231"/>
      <c r="O515" s="231"/>
      <c r="P515" s="251"/>
      <c r="Q515" s="251"/>
      <c r="R515" s="251"/>
      <c r="S515" s="252"/>
      <c r="T515" s="237"/>
      <c r="U515" s="238"/>
      <c r="V515" s="335"/>
      <c r="W515" s="484"/>
      <c r="X515" s="485"/>
      <c r="Y515" s="335"/>
      <c r="Z515" s="239"/>
      <c r="AA515" s="238"/>
      <c r="AB515" s="240"/>
      <c r="AC515" s="239"/>
      <c r="AD515" s="238"/>
      <c r="AE515" s="343"/>
      <c r="AF515" s="335"/>
      <c r="AG515" s="485"/>
      <c r="AH515" s="241"/>
      <c r="AI515" s="242"/>
      <c r="AJ515" s="238"/>
      <c r="AK515" s="240"/>
      <c r="AL515" s="240"/>
      <c r="AM515" s="240"/>
      <c r="AN515" s="240"/>
      <c r="AQ515" s="253"/>
      <c r="AR515" s="224"/>
      <c r="AV515" s="253"/>
      <c r="AY515" s="248"/>
      <c r="AZ515" s="230"/>
      <c r="BA515" s="230"/>
      <c r="BB515" s="230"/>
      <c r="BC515" s="230"/>
      <c r="BD515" s="230"/>
      <c r="BE515" s="230"/>
      <c r="BF515" s="230"/>
      <c r="BG515" s="230"/>
      <c r="BH515" s="248"/>
      <c r="BI515" s="230"/>
      <c r="BJ515" s="249"/>
    </row>
    <row r="516" spans="1:62" ht="14.25" customHeight="1" x14ac:dyDescent="0.45">
      <c r="A516" s="224"/>
      <c r="D516" s="239"/>
      <c r="E516" s="226"/>
      <c r="F516" s="227"/>
      <c r="G516" s="228"/>
      <c r="H516" s="229"/>
      <c r="K516" s="231"/>
      <c r="L516" s="229"/>
      <c r="M516" s="231"/>
      <c r="N516" s="231"/>
      <c r="O516" s="231"/>
      <c r="P516" s="251"/>
      <c r="Q516" s="251"/>
      <c r="R516" s="251"/>
      <c r="S516" s="252"/>
      <c r="T516" s="237"/>
      <c r="U516" s="238"/>
      <c r="V516" s="335"/>
      <c r="W516" s="484"/>
      <c r="X516" s="485"/>
      <c r="Y516" s="335"/>
      <c r="Z516" s="239"/>
      <c r="AA516" s="238"/>
      <c r="AB516" s="240"/>
      <c r="AC516" s="239"/>
      <c r="AD516" s="238"/>
      <c r="AE516" s="343"/>
      <c r="AF516" s="335"/>
      <c r="AG516" s="485"/>
      <c r="AH516" s="241"/>
      <c r="AI516" s="242"/>
      <c r="AJ516" s="238"/>
      <c r="AK516" s="240"/>
      <c r="AL516" s="240"/>
      <c r="AM516" s="240"/>
      <c r="AN516" s="240"/>
      <c r="AQ516" s="253"/>
      <c r="AR516" s="224"/>
      <c r="AV516" s="253"/>
      <c r="AY516" s="248"/>
      <c r="AZ516" s="230"/>
      <c r="BA516" s="230"/>
      <c r="BB516" s="230"/>
      <c r="BC516" s="230"/>
      <c r="BD516" s="230"/>
      <c r="BE516" s="230"/>
      <c r="BF516" s="230"/>
      <c r="BG516" s="230"/>
      <c r="BH516" s="248"/>
      <c r="BI516" s="230"/>
      <c r="BJ516" s="249"/>
    </row>
    <row r="517" spans="1:62" ht="14.25" customHeight="1" x14ac:dyDescent="0.45">
      <c r="A517" s="224"/>
      <c r="D517" s="239"/>
      <c r="E517" s="226"/>
      <c r="F517" s="227"/>
      <c r="G517" s="228"/>
      <c r="H517" s="229"/>
      <c r="K517" s="231"/>
      <c r="L517" s="229"/>
      <c r="M517" s="231"/>
      <c r="N517" s="231"/>
      <c r="O517" s="231"/>
      <c r="P517" s="251"/>
      <c r="Q517" s="251"/>
      <c r="R517" s="251"/>
      <c r="S517" s="252"/>
      <c r="T517" s="237"/>
      <c r="U517" s="238"/>
      <c r="V517" s="335"/>
      <c r="W517" s="484"/>
      <c r="X517" s="485"/>
      <c r="Y517" s="335"/>
      <c r="Z517" s="239"/>
      <c r="AA517" s="238"/>
      <c r="AB517" s="240"/>
      <c r="AC517" s="239"/>
      <c r="AD517" s="238"/>
      <c r="AE517" s="343"/>
      <c r="AF517" s="335"/>
      <c r="AG517" s="485"/>
      <c r="AH517" s="241"/>
      <c r="AI517" s="242"/>
      <c r="AJ517" s="238"/>
      <c r="AK517" s="240"/>
      <c r="AL517" s="240"/>
      <c r="AM517" s="240"/>
      <c r="AN517" s="240"/>
      <c r="AQ517" s="253"/>
      <c r="AR517" s="224"/>
      <c r="AV517" s="253"/>
      <c r="AY517" s="248"/>
      <c r="AZ517" s="230"/>
      <c r="BA517" s="230"/>
      <c r="BB517" s="230"/>
      <c r="BC517" s="230"/>
      <c r="BD517" s="230"/>
      <c r="BE517" s="230"/>
      <c r="BF517" s="230"/>
      <c r="BG517" s="230"/>
      <c r="BH517" s="248"/>
      <c r="BI517" s="230"/>
      <c r="BJ517" s="249"/>
    </row>
    <row r="518" spans="1:62" ht="14.25" customHeight="1" x14ac:dyDescent="0.45">
      <c r="A518" s="224"/>
      <c r="D518" s="239"/>
      <c r="E518" s="226"/>
      <c r="F518" s="227"/>
      <c r="G518" s="228"/>
      <c r="H518" s="229"/>
      <c r="K518" s="231"/>
      <c r="L518" s="229"/>
      <c r="M518" s="231"/>
      <c r="N518" s="231"/>
      <c r="O518" s="231"/>
      <c r="P518" s="251"/>
      <c r="Q518" s="251"/>
      <c r="R518" s="251"/>
      <c r="S518" s="252"/>
      <c r="T518" s="237"/>
      <c r="U518" s="238"/>
      <c r="V518" s="335"/>
      <c r="W518" s="484"/>
      <c r="X518" s="485"/>
      <c r="Y518" s="335"/>
      <c r="Z518" s="239"/>
      <c r="AA518" s="238"/>
      <c r="AB518" s="240"/>
      <c r="AC518" s="239"/>
      <c r="AD518" s="238"/>
      <c r="AE518" s="343"/>
      <c r="AF518" s="335"/>
      <c r="AG518" s="485"/>
      <c r="AH518" s="241"/>
      <c r="AI518" s="242"/>
      <c r="AJ518" s="238"/>
      <c r="AK518" s="240"/>
      <c r="AL518" s="240"/>
      <c r="AM518" s="240"/>
      <c r="AN518" s="240"/>
      <c r="AQ518" s="253"/>
      <c r="AR518" s="224"/>
      <c r="AV518" s="253"/>
      <c r="AY518" s="248"/>
      <c r="AZ518" s="230"/>
      <c r="BA518" s="230"/>
      <c r="BB518" s="230"/>
      <c r="BC518" s="230"/>
      <c r="BD518" s="230"/>
      <c r="BE518" s="230"/>
      <c r="BF518" s="230"/>
      <c r="BG518" s="230"/>
      <c r="BH518" s="248"/>
      <c r="BI518" s="230"/>
      <c r="BJ518" s="249"/>
    </row>
    <row r="519" spans="1:62" ht="14.25" customHeight="1" x14ac:dyDescent="0.45">
      <c r="A519" s="224"/>
      <c r="D519" s="239"/>
      <c r="E519" s="226"/>
      <c r="F519" s="227"/>
      <c r="G519" s="228"/>
      <c r="H519" s="229"/>
      <c r="K519" s="231"/>
      <c r="L519" s="229"/>
      <c r="M519" s="231"/>
      <c r="N519" s="231"/>
      <c r="O519" s="231"/>
      <c r="P519" s="251"/>
      <c r="Q519" s="251"/>
      <c r="R519" s="251"/>
      <c r="S519" s="252"/>
      <c r="T519" s="237"/>
      <c r="U519" s="238"/>
      <c r="V519" s="335"/>
      <c r="W519" s="484"/>
      <c r="X519" s="485"/>
      <c r="Y519" s="335"/>
      <c r="Z519" s="239"/>
      <c r="AA519" s="238"/>
      <c r="AB519" s="240"/>
      <c r="AC519" s="239"/>
      <c r="AD519" s="238"/>
      <c r="AE519" s="343"/>
      <c r="AF519" s="335"/>
      <c r="AG519" s="485"/>
      <c r="AH519" s="241"/>
      <c r="AI519" s="242"/>
      <c r="AJ519" s="238"/>
      <c r="AK519" s="240"/>
      <c r="AL519" s="240"/>
      <c r="AM519" s="240"/>
      <c r="AN519" s="240"/>
      <c r="AQ519" s="253"/>
      <c r="AR519" s="224"/>
      <c r="AV519" s="253"/>
      <c r="AY519" s="248"/>
      <c r="AZ519" s="230"/>
      <c r="BA519" s="230"/>
      <c r="BB519" s="230"/>
      <c r="BC519" s="230"/>
      <c r="BD519" s="230"/>
      <c r="BE519" s="230"/>
      <c r="BF519" s="230"/>
      <c r="BG519" s="230"/>
      <c r="BH519" s="248"/>
      <c r="BI519" s="230"/>
      <c r="BJ519" s="249"/>
    </row>
    <row r="520" spans="1:62" ht="14.25" customHeight="1" x14ac:dyDescent="0.45">
      <c r="A520" s="224"/>
      <c r="D520" s="239"/>
      <c r="E520" s="226"/>
      <c r="F520" s="227"/>
      <c r="G520" s="228"/>
      <c r="H520" s="229"/>
      <c r="K520" s="231"/>
      <c r="L520" s="229"/>
      <c r="M520" s="231"/>
      <c r="N520" s="231"/>
      <c r="O520" s="231"/>
      <c r="P520" s="251"/>
      <c r="Q520" s="251"/>
      <c r="R520" s="251"/>
      <c r="S520" s="252"/>
      <c r="T520" s="237"/>
      <c r="U520" s="238"/>
      <c r="V520" s="335"/>
      <c r="W520" s="484"/>
      <c r="X520" s="485"/>
      <c r="Y520" s="335"/>
      <c r="Z520" s="239"/>
      <c r="AA520" s="238"/>
      <c r="AB520" s="240"/>
      <c r="AC520" s="239"/>
      <c r="AD520" s="238"/>
      <c r="AE520" s="343"/>
      <c r="AF520" s="335"/>
      <c r="AG520" s="485"/>
      <c r="AH520" s="241"/>
      <c r="AI520" s="242"/>
      <c r="AJ520" s="238"/>
      <c r="AK520" s="240"/>
      <c r="AL520" s="240"/>
      <c r="AM520" s="240"/>
      <c r="AN520" s="240"/>
      <c r="AQ520" s="253"/>
      <c r="AR520" s="224"/>
      <c r="AV520" s="253"/>
      <c r="AY520" s="248"/>
      <c r="AZ520" s="230"/>
      <c r="BA520" s="230"/>
      <c r="BB520" s="230"/>
      <c r="BC520" s="230"/>
      <c r="BD520" s="230"/>
      <c r="BE520" s="230"/>
      <c r="BF520" s="230"/>
      <c r="BG520" s="230"/>
      <c r="BH520" s="248"/>
      <c r="BI520" s="230"/>
      <c r="BJ520" s="249"/>
    </row>
    <row r="521" spans="1:62" ht="14.25" customHeight="1" x14ac:dyDescent="0.45">
      <c r="A521" s="224"/>
      <c r="D521" s="239"/>
      <c r="E521" s="226"/>
      <c r="F521" s="227"/>
      <c r="G521" s="228"/>
      <c r="H521" s="229"/>
      <c r="K521" s="231"/>
      <c r="L521" s="229"/>
      <c r="M521" s="231"/>
      <c r="N521" s="231"/>
      <c r="O521" s="231"/>
      <c r="P521" s="251"/>
      <c r="Q521" s="251"/>
      <c r="R521" s="251"/>
      <c r="S521" s="252"/>
      <c r="T521" s="237"/>
      <c r="U521" s="238"/>
      <c r="V521" s="335"/>
      <c r="W521" s="484"/>
      <c r="X521" s="485"/>
      <c r="Y521" s="335"/>
      <c r="Z521" s="239"/>
      <c r="AA521" s="238"/>
      <c r="AB521" s="240"/>
      <c r="AC521" s="239"/>
      <c r="AD521" s="238"/>
      <c r="AE521" s="343"/>
      <c r="AF521" s="335"/>
      <c r="AG521" s="485"/>
      <c r="AH521" s="241"/>
      <c r="AI521" s="242"/>
      <c r="AJ521" s="238"/>
      <c r="AK521" s="240"/>
      <c r="AL521" s="240"/>
      <c r="AM521" s="240"/>
      <c r="AN521" s="240"/>
      <c r="AQ521" s="253"/>
      <c r="AR521" s="224"/>
      <c r="AV521" s="253"/>
      <c r="AY521" s="248"/>
      <c r="AZ521" s="230"/>
      <c r="BA521" s="230"/>
      <c r="BB521" s="230"/>
      <c r="BC521" s="230"/>
      <c r="BD521" s="230"/>
      <c r="BE521" s="230"/>
      <c r="BF521" s="230"/>
      <c r="BG521" s="230"/>
      <c r="BH521" s="248"/>
      <c r="BI521" s="230"/>
      <c r="BJ521" s="249"/>
    </row>
    <row r="522" spans="1:62" ht="14.25" customHeight="1" x14ac:dyDescent="0.45">
      <c r="A522" s="224"/>
      <c r="D522" s="239"/>
      <c r="E522" s="226"/>
      <c r="F522" s="227"/>
      <c r="G522" s="228"/>
      <c r="H522" s="229"/>
      <c r="K522" s="231"/>
      <c r="L522" s="229"/>
      <c r="M522" s="231"/>
      <c r="N522" s="231"/>
      <c r="O522" s="231"/>
      <c r="P522" s="251"/>
      <c r="Q522" s="251"/>
      <c r="R522" s="251"/>
      <c r="S522" s="252"/>
      <c r="T522" s="237"/>
      <c r="U522" s="238"/>
      <c r="V522" s="335"/>
      <c r="W522" s="484"/>
      <c r="X522" s="485"/>
      <c r="Y522" s="335"/>
      <c r="Z522" s="239"/>
      <c r="AA522" s="238"/>
      <c r="AB522" s="240"/>
      <c r="AC522" s="239"/>
      <c r="AD522" s="238"/>
      <c r="AE522" s="343"/>
      <c r="AF522" s="335"/>
      <c r="AG522" s="485"/>
      <c r="AH522" s="241"/>
      <c r="AI522" s="242"/>
      <c r="AJ522" s="238"/>
      <c r="AK522" s="240"/>
      <c r="AL522" s="240"/>
      <c r="AM522" s="240"/>
      <c r="AN522" s="240"/>
      <c r="AQ522" s="253"/>
      <c r="AR522" s="224"/>
      <c r="AV522" s="253"/>
      <c r="AY522" s="248"/>
      <c r="AZ522" s="230"/>
      <c r="BA522" s="230"/>
      <c r="BB522" s="230"/>
      <c r="BC522" s="230"/>
      <c r="BD522" s="230"/>
      <c r="BE522" s="230"/>
      <c r="BF522" s="230"/>
      <c r="BG522" s="230"/>
      <c r="BH522" s="248"/>
      <c r="BI522" s="230"/>
      <c r="BJ522" s="249"/>
    </row>
    <row r="523" spans="1:62" ht="14.25" customHeight="1" x14ac:dyDescent="0.45">
      <c r="A523" s="224"/>
      <c r="D523" s="239"/>
      <c r="E523" s="226"/>
      <c r="F523" s="227"/>
      <c r="G523" s="228"/>
      <c r="H523" s="229"/>
      <c r="K523" s="231"/>
      <c r="L523" s="229"/>
      <c r="M523" s="231"/>
      <c r="N523" s="231"/>
      <c r="O523" s="231"/>
      <c r="P523" s="251"/>
      <c r="Q523" s="251"/>
      <c r="R523" s="251"/>
      <c r="S523" s="252"/>
      <c r="T523" s="237"/>
      <c r="U523" s="238"/>
      <c r="V523" s="335"/>
      <c r="W523" s="484"/>
      <c r="X523" s="485"/>
      <c r="Y523" s="335"/>
      <c r="Z523" s="239"/>
      <c r="AA523" s="238"/>
      <c r="AB523" s="240"/>
      <c r="AC523" s="239"/>
      <c r="AD523" s="238"/>
      <c r="AE523" s="343"/>
      <c r="AF523" s="335"/>
      <c r="AG523" s="485"/>
      <c r="AH523" s="241"/>
      <c r="AI523" s="242"/>
      <c r="AJ523" s="238"/>
      <c r="AK523" s="240"/>
      <c r="AL523" s="240"/>
      <c r="AM523" s="240"/>
      <c r="AN523" s="240"/>
      <c r="AQ523" s="253"/>
      <c r="AR523" s="224"/>
      <c r="AV523" s="253"/>
      <c r="AY523" s="248"/>
      <c r="AZ523" s="230"/>
      <c r="BA523" s="230"/>
      <c r="BB523" s="230"/>
      <c r="BC523" s="230"/>
      <c r="BD523" s="230"/>
      <c r="BE523" s="230"/>
      <c r="BF523" s="230"/>
      <c r="BG523" s="230"/>
      <c r="BH523" s="248"/>
      <c r="BI523" s="230"/>
      <c r="BJ523" s="249"/>
    </row>
    <row r="524" spans="1:62" ht="14.25" customHeight="1" x14ac:dyDescent="0.45">
      <c r="A524" s="224"/>
      <c r="D524" s="239"/>
      <c r="E524" s="226"/>
      <c r="F524" s="227"/>
      <c r="G524" s="228"/>
      <c r="H524" s="229"/>
      <c r="K524" s="231"/>
      <c r="L524" s="229"/>
      <c r="M524" s="231"/>
      <c r="N524" s="231"/>
      <c r="O524" s="231"/>
      <c r="P524" s="251"/>
      <c r="Q524" s="251"/>
      <c r="R524" s="251"/>
      <c r="S524" s="252"/>
      <c r="T524" s="237"/>
      <c r="U524" s="238"/>
      <c r="V524" s="335"/>
      <c r="W524" s="484"/>
      <c r="X524" s="485"/>
      <c r="Y524" s="335"/>
      <c r="Z524" s="239"/>
      <c r="AA524" s="238"/>
      <c r="AB524" s="240"/>
      <c r="AC524" s="239"/>
      <c r="AD524" s="238"/>
      <c r="AE524" s="343"/>
      <c r="AF524" s="335"/>
      <c r="AG524" s="485"/>
      <c r="AH524" s="241"/>
      <c r="AI524" s="242"/>
      <c r="AJ524" s="238"/>
      <c r="AK524" s="240"/>
      <c r="AL524" s="240"/>
      <c r="AM524" s="240"/>
      <c r="AN524" s="240"/>
      <c r="AQ524" s="253"/>
      <c r="AR524" s="224"/>
      <c r="AV524" s="253"/>
      <c r="AY524" s="248"/>
      <c r="AZ524" s="230"/>
      <c r="BA524" s="230"/>
      <c r="BB524" s="230"/>
      <c r="BC524" s="230"/>
      <c r="BD524" s="230"/>
      <c r="BE524" s="230"/>
      <c r="BF524" s="230"/>
      <c r="BG524" s="230"/>
      <c r="BH524" s="248"/>
      <c r="BI524" s="230"/>
      <c r="BJ524" s="249"/>
    </row>
    <row r="525" spans="1:62" ht="14.25" customHeight="1" x14ac:dyDescent="0.45">
      <c r="A525" s="224"/>
      <c r="D525" s="239"/>
      <c r="E525" s="226"/>
      <c r="F525" s="227"/>
      <c r="G525" s="228"/>
      <c r="H525" s="229"/>
      <c r="K525" s="231"/>
      <c r="L525" s="229"/>
      <c r="M525" s="231"/>
      <c r="N525" s="231"/>
      <c r="O525" s="231"/>
      <c r="P525" s="251"/>
      <c r="Q525" s="251"/>
      <c r="R525" s="251"/>
      <c r="S525" s="252"/>
      <c r="T525" s="237"/>
      <c r="U525" s="238"/>
      <c r="V525" s="335"/>
      <c r="W525" s="484"/>
      <c r="X525" s="485"/>
      <c r="Y525" s="335"/>
      <c r="Z525" s="239"/>
      <c r="AA525" s="238"/>
      <c r="AB525" s="240"/>
      <c r="AC525" s="239"/>
      <c r="AD525" s="238"/>
      <c r="AE525" s="343"/>
      <c r="AF525" s="335"/>
      <c r="AG525" s="485"/>
      <c r="AH525" s="241"/>
      <c r="AI525" s="242"/>
      <c r="AJ525" s="238"/>
      <c r="AK525" s="240"/>
      <c r="AL525" s="240"/>
      <c r="AM525" s="240"/>
      <c r="AN525" s="240"/>
      <c r="AQ525" s="253"/>
      <c r="AR525" s="224"/>
      <c r="AV525" s="253"/>
      <c r="AY525" s="248"/>
      <c r="AZ525" s="230"/>
      <c r="BA525" s="230"/>
      <c r="BB525" s="230"/>
      <c r="BC525" s="230"/>
      <c r="BD525" s="230"/>
      <c r="BE525" s="230"/>
      <c r="BF525" s="230"/>
      <c r="BG525" s="230"/>
      <c r="BH525" s="248"/>
      <c r="BI525" s="230"/>
      <c r="BJ525" s="249"/>
    </row>
    <row r="526" spans="1:62" ht="14.25" customHeight="1" x14ac:dyDescent="0.45">
      <c r="A526" s="224"/>
      <c r="D526" s="239"/>
      <c r="E526" s="226"/>
      <c r="F526" s="227"/>
      <c r="G526" s="228"/>
      <c r="H526" s="229"/>
      <c r="K526" s="231"/>
      <c r="L526" s="229"/>
      <c r="M526" s="231"/>
      <c r="N526" s="231"/>
      <c r="O526" s="231"/>
      <c r="P526" s="251"/>
      <c r="Q526" s="251"/>
      <c r="R526" s="251"/>
      <c r="S526" s="252"/>
      <c r="T526" s="237"/>
      <c r="U526" s="238"/>
      <c r="V526" s="335"/>
      <c r="W526" s="484"/>
      <c r="X526" s="485"/>
      <c r="Y526" s="335"/>
      <c r="Z526" s="239"/>
      <c r="AA526" s="238"/>
      <c r="AB526" s="240"/>
      <c r="AC526" s="239"/>
      <c r="AD526" s="238"/>
      <c r="AE526" s="343"/>
      <c r="AF526" s="335"/>
      <c r="AG526" s="485"/>
      <c r="AH526" s="241"/>
      <c r="AI526" s="242"/>
      <c r="AJ526" s="238"/>
      <c r="AK526" s="240"/>
      <c r="AL526" s="240"/>
      <c r="AM526" s="240"/>
      <c r="AN526" s="240"/>
      <c r="AQ526" s="253"/>
      <c r="AR526" s="224"/>
      <c r="AV526" s="253"/>
      <c r="AY526" s="248"/>
      <c r="AZ526" s="230"/>
      <c r="BA526" s="230"/>
      <c r="BB526" s="230"/>
      <c r="BC526" s="230"/>
      <c r="BD526" s="230"/>
      <c r="BE526" s="230"/>
      <c r="BF526" s="230"/>
      <c r="BG526" s="230"/>
      <c r="BH526" s="248"/>
      <c r="BI526" s="230"/>
      <c r="BJ526" s="249"/>
    </row>
    <row r="527" spans="1:62" ht="14.25" customHeight="1" x14ac:dyDescent="0.45">
      <c r="A527" s="224"/>
      <c r="D527" s="239"/>
      <c r="E527" s="226"/>
      <c r="F527" s="227"/>
      <c r="G527" s="228"/>
      <c r="H527" s="229"/>
      <c r="K527" s="231"/>
      <c r="L527" s="229"/>
      <c r="M527" s="231"/>
      <c r="N527" s="231"/>
      <c r="O527" s="231"/>
      <c r="P527" s="251"/>
      <c r="Q527" s="251"/>
      <c r="R527" s="251"/>
      <c r="S527" s="252"/>
      <c r="T527" s="237"/>
      <c r="U527" s="238"/>
      <c r="V527" s="335"/>
      <c r="W527" s="484"/>
      <c r="X527" s="485"/>
      <c r="Y527" s="335"/>
      <c r="Z527" s="239"/>
      <c r="AA527" s="238"/>
      <c r="AB527" s="240"/>
      <c r="AC527" s="239"/>
      <c r="AD527" s="238"/>
      <c r="AE527" s="343"/>
      <c r="AF527" s="335"/>
      <c r="AG527" s="485"/>
      <c r="AH527" s="241"/>
      <c r="AI527" s="242"/>
      <c r="AJ527" s="238"/>
      <c r="AK527" s="240"/>
      <c r="AL527" s="240"/>
      <c r="AM527" s="240"/>
      <c r="AN527" s="240"/>
      <c r="AQ527" s="253"/>
      <c r="AR527" s="224"/>
      <c r="AV527" s="253"/>
      <c r="AY527" s="248"/>
      <c r="AZ527" s="230"/>
      <c r="BA527" s="230"/>
      <c r="BB527" s="230"/>
      <c r="BC527" s="230"/>
      <c r="BD527" s="230"/>
      <c r="BE527" s="230"/>
      <c r="BF527" s="230"/>
      <c r="BG527" s="230"/>
      <c r="BH527" s="248"/>
      <c r="BI527" s="230"/>
      <c r="BJ527" s="249"/>
    </row>
    <row r="528" spans="1:62" ht="14.25" customHeight="1" x14ac:dyDescent="0.45">
      <c r="A528" s="224"/>
      <c r="D528" s="239"/>
      <c r="E528" s="226"/>
      <c r="F528" s="227"/>
      <c r="G528" s="228"/>
      <c r="H528" s="229"/>
      <c r="K528" s="231"/>
      <c r="L528" s="229"/>
      <c r="M528" s="231"/>
      <c r="N528" s="231"/>
      <c r="O528" s="231"/>
      <c r="P528" s="251"/>
      <c r="Q528" s="251"/>
      <c r="R528" s="251"/>
      <c r="S528" s="252"/>
      <c r="T528" s="237"/>
      <c r="U528" s="238"/>
      <c r="V528" s="335"/>
      <c r="W528" s="484"/>
      <c r="X528" s="485"/>
      <c r="Y528" s="335"/>
      <c r="Z528" s="239"/>
      <c r="AA528" s="238"/>
      <c r="AB528" s="240"/>
      <c r="AC528" s="239"/>
      <c r="AD528" s="238"/>
      <c r="AE528" s="343"/>
      <c r="AF528" s="335"/>
      <c r="AG528" s="485"/>
      <c r="AH528" s="241"/>
      <c r="AI528" s="242"/>
      <c r="AJ528" s="238"/>
      <c r="AK528" s="240"/>
      <c r="AL528" s="240"/>
      <c r="AM528" s="240"/>
      <c r="AN528" s="240"/>
      <c r="AQ528" s="253"/>
      <c r="AR528" s="224"/>
      <c r="AV528" s="253"/>
      <c r="AY528" s="248"/>
      <c r="AZ528" s="230"/>
      <c r="BA528" s="230"/>
      <c r="BB528" s="230"/>
      <c r="BC528" s="230"/>
      <c r="BD528" s="230"/>
      <c r="BE528" s="230"/>
      <c r="BF528" s="230"/>
      <c r="BG528" s="230"/>
      <c r="BH528" s="248"/>
      <c r="BI528" s="230"/>
      <c r="BJ528" s="249"/>
    </row>
    <row r="529" spans="1:62" ht="14.25" customHeight="1" x14ac:dyDescent="0.45">
      <c r="A529" s="224"/>
      <c r="D529" s="239"/>
      <c r="E529" s="226"/>
      <c r="F529" s="227"/>
      <c r="G529" s="228"/>
      <c r="H529" s="229"/>
      <c r="K529" s="231"/>
      <c r="L529" s="229"/>
      <c r="M529" s="231"/>
      <c r="N529" s="231"/>
      <c r="O529" s="231"/>
      <c r="P529" s="251"/>
      <c r="Q529" s="251"/>
      <c r="R529" s="251"/>
      <c r="S529" s="252"/>
      <c r="T529" s="237"/>
      <c r="U529" s="238"/>
      <c r="V529" s="335"/>
      <c r="W529" s="484"/>
      <c r="X529" s="485"/>
      <c r="Y529" s="335"/>
      <c r="Z529" s="239"/>
      <c r="AA529" s="238"/>
      <c r="AB529" s="240"/>
      <c r="AC529" s="239"/>
      <c r="AD529" s="238"/>
      <c r="AE529" s="343"/>
      <c r="AF529" s="335"/>
      <c r="AG529" s="485"/>
      <c r="AH529" s="241"/>
      <c r="AI529" s="242"/>
      <c r="AJ529" s="238"/>
      <c r="AK529" s="240"/>
      <c r="AL529" s="240"/>
      <c r="AM529" s="240"/>
      <c r="AN529" s="240"/>
      <c r="AQ529" s="253"/>
      <c r="AR529" s="224"/>
      <c r="AV529" s="253"/>
      <c r="AY529" s="248"/>
      <c r="AZ529" s="230"/>
      <c r="BA529" s="230"/>
      <c r="BB529" s="230"/>
      <c r="BC529" s="230"/>
      <c r="BD529" s="230"/>
      <c r="BE529" s="230"/>
      <c r="BF529" s="230"/>
      <c r="BG529" s="230"/>
      <c r="BH529" s="248"/>
      <c r="BI529" s="230"/>
      <c r="BJ529" s="249"/>
    </row>
    <row r="530" spans="1:62" ht="14.25" customHeight="1" x14ac:dyDescent="0.45">
      <c r="A530" s="224"/>
      <c r="D530" s="239"/>
      <c r="E530" s="226"/>
      <c r="F530" s="227"/>
      <c r="G530" s="228"/>
      <c r="H530" s="229"/>
      <c r="K530" s="231"/>
      <c r="L530" s="229"/>
      <c r="M530" s="231"/>
      <c r="N530" s="231"/>
      <c r="O530" s="231"/>
      <c r="P530" s="251"/>
      <c r="Q530" s="251"/>
      <c r="R530" s="251"/>
      <c r="S530" s="252"/>
      <c r="T530" s="237"/>
      <c r="U530" s="238"/>
      <c r="V530" s="335"/>
      <c r="W530" s="484"/>
      <c r="X530" s="485"/>
      <c r="Y530" s="335"/>
      <c r="Z530" s="239"/>
      <c r="AA530" s="238"/>
      <c r="AB530" s="240"/>
      <c r="AC530" s="239"/>
      <c r="AD530" s="238"/>
      <c r="AE530" s="343"/>
      <c r="AF530" s="335"/>
      <c r="AG530" s="485"/>
      <c r="AH530" s="241"/>
      <c r="AI530" s="242"/>
      <c r="AJ530" s="238"/>
      <c r="AK530" s="240"/>
      <c r="AL530" s="240"/>
      <c r="AM530" s="240"/>
      <c r="AN530" s="240"/>
      <c r="AQ530" s="253"/>
      <c r="AR530" s="224"/>
      <c r="AV530" s="253"/>
      <c r="AY530" s="248"/>
      <c r="AZ530" s="230"/>
      <c r="BA530" s="230"/>
      <c r="BB530" s="230"/>
      <c r="BC530" s="230"/>
      <c r="BD530" s="230"/>
      <c r="BE530" s="230"/>
      <c r="BF530" s="230"/>
      <c r="BG530" s="230"/>
      <c r="BH530" s="248"/>
      <c r="BI530" s="230"/>
      <c r="BJ530" s="249"/>
    </row>
    <row r="531" spans="1:62" ht="14.25" customHeight="1" x14ac:dyDescent="0.45">
      <c r="A531" s="224"/>
      <c r="D531" s="239"/>
      <c r="E531" s="226"/>
      <c r="F531" s="227"/>
      <c r="G531" s="228"/>
      <c r="H531" s="229"/>
      <c r="K531" s="231"/>
      <c r="L531" s="229"/>
      <c r="M531" s="231"/>
      <c r="N531" s="231"/>
      <c r="O531" s="231"/>
      <c r="P531" s="251"/>
      <c r="Q531" s="251"/>
      <c r="R531" s="251"/>
      <c r="S531" s="252"/>
      <c r="T531" s="237"/>
      <c r="U531" s="238"/>
      <c r="V531" s="335"/>
      <c r="W531" s="484"/>
      <c r="X531" s="485"/>
      <c r="Y531" s="335"/>
      <c r="Z531" s="239"/>
      <c r="AA531" s="238"/>
      <c r="AB531" s="240"/>
      <c r="AC531" s="239"/>
      <c r="AD531" s="238"/>
      <c r="AE531" s="343"/>
      <c r="AF531" s="335"/>
      <c r="AG531" s="485"/>
      <c r="AH531" s="241"/>
      <c r="AI531" s="242"/>
      <c r="AJ531" s="238"/>
      <c r="AK531" s="240"/>
      <c r="AL531" s="240"/>
      <c r="AM531" s="240"/>
      <c r="AN531" s="240"/>
      <c r="AQ531" s="253"/>
      <c r="AR531" s="224"/>
      <c r="AV531" s="253"/>
      <c r="AY531" s="248"/>
      <c r="AZ531" s="230"/>
      <c r="BA531" s="230"/>
      <c r="BB531" s="230"/>
      <c r="BC531" s="230"/>
      <c r="BD531" s="230"/>
      <c r="BE531" s="230"/>
      <c r="BF531" s="230"/>
      <c r="BG531" s="230"/>
      <c r="BH531" s="248"/>
      <c r="BI531" s="230"/>
      <c r="BJ531" s="249"/>
    </row>
    <row r="532" spans="1:62" ht="14.25" customHeight="1" x14ac:dyDescent="0.45">
      <c r="A532" s="224"/>
      <c r="D532" s="239"/>
      <c r="E532" s="226"/>
      <c r="F532" s="227"/>
      <c r="G532" s="228"/>
      <c r="H532" s="229"/>
      <c r="K532" s="231"/>
      <c r="L532" s="229"/>
      <c r="M532" s="231"/>
      <c r="N532" s="231"/>
      <c r="O532" s="231"/>
      <c r="P532" s="251"/>
      <c r="Q532" s="251"/>
      <c r="R532" s="251"/>
      <c r="S532" s="252"/>
      <c r="T532" s="237"/>
      <c r="U532" s="238"/>
      <c r="V532" s="335"/>
      <c r="W532" s="484"/>
      <c r="X532" s="485"/>
      <c r="Y532" s="335"/>
      <c r="Z532" s="239"/>
      <c r="AA532" s="238"/>
      <c r="AB532" s="240"/>
      <c r="AC532" s="239"/>
      <c r="AD532" s="238"/>
      <c r="AE532" s="343"/>
      <c r="AF532" s="335"/>
      <c r="AG532" s="485"/>
      <c r="AH532" s="241"/>
      <c r="AI532" s="242"/>
      <c r="AJ532" s="238"/>
      <c r="AK532" s="240"/>
      <c r="AL532" s="240"/>
      <c r="AM532" s="240"/>
      <c r="AN532" s="240"/>
      <c r="AQ532" s="253"/>
      <c r="AR532" s="224"/>
      <c r="AV532" s="253"/>
      <c r="AY532" s="248"/>
      <c r="AZ532" s="230"/>
      <c r="BA532" s="230"/>
      <c r="BB532" s="230"/>
      <c r="BC532" s="230"/>
      <c r="BD532" s="230"/>
      <c r="BE532" s="230"/>
      <c r="BF532" s="230"/>
      <c r="BG532" s="230"/>
      <c r="BH532" s="248"/>
      <c r="BI532" s="230"/>
      <c r="BJ532" s="249"/>
    </row>
    <row r="533" spans="1:62" ht="14.25" customHeight="1" x14ac:dyDescent="0.45">
      <c r="A533" s="224"/>
      <c r="D533" s="239"/>
      <c r="E533" s="226"/>
      <c r="F533" s="227"/>
      <c r="G533" s="228"/>
      <c r="H533" s="229"/>
      <c r="K533" s="231"/>
      <c r="L533" s="229"/>
      <c r="M533" s="231"/>
      <c r="N533" s="231"/>
      <c r="O533" s="231"/>
      <c r="P533" s="251"/>
      <c r="Q533" s="251"/>
      <c r="R533" s="251"/>
      <c r="S533" s="252"/>
      <c r="T533" s="237"/>
      <c r="U533" s="238"/>
      <c r="V533" s="335"/>
      <c r="W533" s="484"/>
      <c r="X533" s="485"/>
      <c r="Y533" s="335"/>
      <c r="Z533" s="239"/>
      <c r="AA533" s="238"/>
      <c r="AB533" s="240"/>
      <c r="AC533" s="239"/>
      <c r="AD533" s="238"/>
      <c r="AE533" s="343"/>
      <c r="AF533" s="335"/>
      <c r="AG533" s="485"/>
      <c r="AH533" s="241"/>
      <c r="AI533" s="242"/>
      <c r="AJ533" s="238"/>
      <c r="AK533" s="240"/>
      <c r="AL533" s="240"/>
      <c r="AM533" s="240"/>
      <c r="AN533" s="240"/>
      <c r="AQ533" s="253"/>
      <c r="AR533" s="224"/>
      <c r="AV533" s="253"/>
      <c r="AY533" s="248"/>
      <c r="AZ533" s="230"/>
      <c r="BA533" s="230"/>
      <c r="BB533" s="230"/>
      <c r="BC533" s="230"/>
      <c r="BD533" s="230"/>
      <c r="BE533" s="230"/>
      <c r="BF533" s="230"/>
      <c r="BG533" s="230"/>
      <c r="BH533" s="248"/>
      <c r="BI533" s="230"/>
      <c r="BJ533" s="249"/>
    </row>
    <row r="534" spans="1:62" ht="14.25" customHeight="1" x14ac:dyDescent="0.45">
      <c r="A534" s="224"/>
      <c r="D534" s="239"/>
      <c r="E534" s="226"/>
      <c r="F534" s="227"/>
      <c r="G534" s="228"/>
      <c r="H534" s="229"/>
      <c r="K534" s="231"/>
      <c r="L534" s="229"/>
      <c r="M534" s="231"/>
      <c r="N534" s="231"/>
      <c r="O534" s="231"/>
      <c r="P534" s="251"/>
      <c r="Q534" s="251"/>
      <c r="R534" s="251"/>
      <c r="S534" s="252"/>
      <c r="T534" s="237"/>
      <c r="U534" s="238"/>
      <c r="V534" s="335"/>
      <c r="W534" s="484"/>
      <c r="X534" s="485"/>
      <c r="Y534" s="335"/>
      <c r="Z534" s="239"/>
      <c r="AA534" s="238"/>
      <c r="AB534" s="240"/>
      <c r="AC534" s="239"/>
      <c r="AD534" s="238"/>
      <c r="AE534" s="343"/>
      <c r="AF534" s="335"/>
      <c r="AG534" s="485"/>
      <c r="AH534" s="241"/>
      <c r="AI534" s="242"/>
      <c r="AJ534" s="238"/>
      <c r="AK534" s="240"/>
      <c r="AL534" s="240"/>
      <c r="AM534" s="240"/>
      <c r="AN534" s="240"/>
      <c r="AQ534" s="253"/>
      <c r="AR534" s="224"/>
      <c r="AV534" s="253"/>
      <c r="AY534" s="248"/>
      <c r="AZ534" s="230"/>
      <c r="BA534" s="230"/>
      <c r="BB534" s="230"/>
      <c r="BC534" s="230"/>
      <c r="BD534" s="230"/>
      <c r="BE534" s="230"/>
      <c r="BF534" s="230"/>
      <c r="BG534" s="230"/>
      <c r="BH534" s="248"/>
      <c r="BI534" s="230"/>
      <c r="BJ534" s="249"/>
    </row>
    <row r="535" spans="1:62" ht="14.25" customHeight="1" x14ac:dyDescent="0.45">
      <c r="A535" s="224"/>
      <c r="D535" s="239"/>
      <c r="E535" s="226"/>
      <c r="F535" s="227"/>
      <c r="G535" s="228"/>
      <c r="H535" s="229"/>
      <c r="K535" s="231"/>
      <c r="L535" s="229"/>
      <c r="M535" s="231"/>
      <c r="N535" s="231"/>
      <c r="O535" s="231"/>
      <c r="P535" s="251"/>
      <c r="Q535" s="251"/>
      <c r="R535" s="251"/>
      <c r="S535" s="252"/>
      <c r="T535" s="237"/>
      <c r="U535" s="238"/>
      <c r="V535" s="335"/>
      <c r="W535" s="484"/>
      <c r="X535" s="485"/>
      <c r="Y535" s="335"/>
      <c r="Z535" s="239"/>
      <c r="AA535" s="238"/>
      <c r="AB535" s="240"/>
      <c r="AC535" s="239"/>
      <c r="AD535" s="238"/>
      <c r="AE535" s="343"/>
      <c r="AF535" s="335"/>
      <c r="AG535" s="485"/>
      <c r="AH535" s="241"/>
      <c r="AI535" s="242"/>
      <c r="AJ535" s="238"/>
      <c r="AK535" s="240"/>
      <c r="AL535" s="240"/>
      <c r="AM535" s="240"/>
      <c r="AN535" s="240"/>
      <c r="AQ535" s="253"/>
      <c r="AR535" s="224"/>
      <c r="AV535" s="253"/>
      <c r="AY535" s="248"/>
      <c r="AZ535" s="230"/>
      <c r="BA535" s="230"/>
      <c r="BB535" s="230"/>
      <c r="BC535" s="230"/>
      <c r="BD535" s="230"/>
      <c r="BE535" s="230"/>
      <c r="BF535" s="230"/>
      <c r="BG535" s="230"/>
      <c r="BH535" s="248"/>
      <c r="BI535" s="230"/>
      <c r="BJ535" s="249"/>
    </row>
    <row r="536" spans="1:62" ht="14.25" customHeight="1" x14ac:dyDescent="0.45">
      <c r="A536" s="224"/>
      <c r="D536" s="239"/>
      <c r="E536" s="226"/>
      <c r="F536" s="227"/>
      <c r="G536" s="228"/>
      <c r="H536" s="229"/>
      <c r="K536" s="231"/>
      <c r="L536" s="229"/>
      <c r="M536" s="231"/>
      <c r="N536" s="231"/>
      <c r="O536" s="231"/>
      <c r="P536" s="251"/>
      <c r="Q536" s="251"/>
      <c r="R536" s="251"/>
      <c r="S536" s="252"/>
      <c r="T536" s="237"/>
      <c r="U536" s="238"/>
      <c r="V536" s="335"/>
      <c r="W536" s="484"/>
      <c r="X536" s="485"/>
      <c r="Y536" s="335"/>
      <c r="Z536" s="239"/>
      <c r="AA536" s="238"/>
      <c r="AB536" s="240"/>
      <c r="AC536" s="239"/>
      <c r="AD536" s="238"/>
      <c r="AE536" s="343"/>
      <c r="AF536" s="335"/>
      <c r="AG536" s="485"/>
      <c r="AH536" s="241"/>
      <c r="AI536" s="242"/>
      <c r="AJ536" s="238"/>
      <c r="AK536" s="240"/>
      <c r="AL536" s="240"/>
      <c r="AM536" s="240"/>
      <c r="AN536" s="240"/>
      <c r="AQ536" s="253"/>
      <c r="AR536" s="224"/>
      <c r="AV536" s="253"/>
      <c r="AY536" s="248"/>
      <c r="AZ536" s="230"/>
      <c r="BA536" s="230"/>
      <c r="BB536" s="230"/>
      <c r="BC536" s="230"/>
      <c r="BD536" s="230"/>
      <c r="BE536" s="230"/>
      <c r="BF536" s="230"/>
      <c r="BG536" s="230"/>
      <c r="BH536" s="248"/>
      <c r="BI536" s="230"/>
      <c r="BJ536" s="249"/>
    </row>
    <row r="537" spans="1:62" ht="14.25" customHeight="1" x14ac:dyDescent="0.45">
      <c r="A537" s="224"/>
      <c r="D537" s="239"/>
      <c r="E537" s="226"/>
      <c r="F537" s="227"/>
      <c r="G537" s="228"/>
      <c r="H537" s="229"/>
      <c r="K537" s="231"/>
      <c r="L537" s="229"/>
      <c r="M537" s="231"/>
      <c r="N537" s="231"/>
      <c r="O537" s="231"/>
      <c r="P537" s="251"/>
      <c r="Q537" s="251"/>
      <c r="R537" s="251"/>
      <c r="S537" s="252"/>
      <c r="T537" s="237"/>
      <c r="U537" s="238"/>
      <c r="V537" s="335"/>
      <c r="W537" s="484"/>
      <c r="X537" s="485"/>
      <c r="Y537" s="335"/>
      <c r="Z537" s="239"/>
      <c r="AA537" s="238"/>
      <c r="AB537" s="240"/>
      <c r="AC537" s="239"/>
      <c r="AD537" s="238"/>
      <c r="AE537" s="343"/>
      <c r="AF537" s="335"/>
      <c r="AG537" s="485"/>
      <c r="AH537" s="241"/>
      <c r="AI537" s="242"/>
      <c r="AJ537" s="238"/>
      <c r="AK537" s="240"/>
      <c r="AL537" s="240"/>
      <c r="AM537" s="240"/>
      <c r="AN537" s="240"/>
      <c r="AQ537" s="253"/>
      <c r="AR537" s="224"/>
      <c r="AV537" s="253"/>
      <c r="AY537" s="248"/>
      <c r="AZ537" s="230"/>
      <c r="BA537" s="230"/>
      <c r="BB537" s="230"/>
      <c r="BC537" s="230"/>
      <c r="BD537" s="230"/>
      <c r="BE537" s="230"/>
      <c r="BF537" s="230"/>
      <c r="BG537" s="230"/>
      <c r="BH537" s="248"/>
      <c r="BI537" s="230"/>
      <c r="BJ537" s="249"/>
    </row>
    <row r="538" spans="1:62" ht="14.25" customHeight="1" x14ac:dyDescent="0.45">
      <c r="A538" s="224"/>
      <c r="D538" s="239"/>
      <c r="E538" s="226"/>
      <c r="F538" s="227"/>
      <c r="G538" s="228"/>
      <c r="H538" s="229"/>
      <c r="K538" s="231"/>
      <c r="L538" s="229"/>
      <c r="M538" s="231"/>
      <c r="N538" s="231"/>
      <c r="O538" s="231"/>
      <c r="P538" s="251"/>
      <c r="Q538" s="251"/>
      <c r="R538" s="251"/>
      <c r="S538" s="252"/>
      <c r="T538" s="237"/>
      <c r="U538" s="238"/>
      <c r="V538" s="335"/>
      <c r="W538" s="484"/>
      <c r="X538" s="485"/>
      <c r="Y538" s="335"/>
      <c r="Z538" s="239"/>
      <c r="AA538" s="238"/>
      <c r="AB538" s="240"/>
      <c r="AC538" s="239"/>
      <c r="AD538" s="238"/>
      <c r="AE538" s="343"/>
      <c r="AF538" s="335"/>
      <c r="AG538" s="485"/>
      <c r="AH538" s="241"/>
      <c r="AI538" s="242"/>
      <c r="AJ538" s="238"/>
      <c r="AK538" s="240"/>
      <c r="AL538" s="240"/>
      <c r="AM538" s="240"/>
      <c r="AN538" s="240"/>
      <c r="AQ538" s="253"/>
      <c r="AR538" s="224"/>
      <c r="AV538" s="253"/>
      <c r="AY538" s="248"/>
      <c r="AZ538" s="230"/>
      <c r="BA538" s="230"/>
      <c r="BB538" s="230"/>
      <c r="BC538" s="230"/>
      <c r="BD538" s="230"/>
      <c r="BE538" s="230"/>
      <c r="BF538" s="230"/>
      <c r="BG538" s="230"/>
      <c r="BH538" s="248"/>
      <c r="BI538" s="230"/>
      <c r="BJ538" s="249"/>
    </row>
    <row r="539" spans="1:62" ht="14.25" customHeight="1" x14ac:dyDescent="0.45">
      <c r="A539" s="224"/>
      <c r="D539" s="239"/>
      <c r="E539" s="226"/>
      <c r="F539" s="227"/>
      <c r="G539" s="228"/>
      <c r="H539" s="229"/>
      <c r="K539" s="231"/>
      <c r="L539" s="229"/>
      <c r="M539" s="231"/>
      <c r="N539" s="231"/>
      <c r="O539" s="231"/>
      <c r="P539" s="251"/>
      <c r="Q539" s="251"/>
      <c r="R539" s="251"/>
      <c r="S539" s="252"/>
      <c r="T539" s="237"/>
      <c r="U539" s="238"/>
      <c r="V539" s="335"/>
      <c r="W539" s="484"/>
      <c r="X539" s="485"/>
      <c r="Y539" s="335"/>
      <c r="Z539" s="239"/>
      <c r="AA539" s="238"/>
      <c r="AB539" s="240"/>
      <c r="AC539" s="239"/>
      <c r="AD539" s="238"/>
      <c r="AE539" s="343"/>
      <c r="AF539" s="335"/>
      <c r="AG539" s="485"/>
      <c r="AH539" s="241"/>
      <c r="AI539" s="242"/>
      <c r="AJ539" s="238"/>
      <c r="AK539" s="240"/>
      <c r="AL539" s="240"/>
      <c r="AM539" s="240"/>
      <c r="AN539" s="240"/>
      <c r="AQ539" s="253"/>
      <c r="AR539" s="224"/>
      <c r="AV539" s="253"/>
      <c r="AY539" s="248"/>
      <c r="AZ539" s="230"/>
      <c r="BA539" s="230"/>
      <c r="BB539" s="230"/>
      <c r="BC539" s="230"/>
      <c r="BD539" s="230"/>
      <c r="BE539" s="230"/>
      <c r="BF539" s="230"/>
      <c r="BG539" s="230"/>
      <c r="BH539" s="248"/>
      <c r="BI539" s="230"/>
      <c r="BJ539" s="249"/>
    </row>
    <row r="540" spans="1:62" ht="14.25" customHeight="1" x14ac:dyDescent="0.45">
      <c r="A540" s="224"/>
      <c r="D540" s="239"/>
      <c r="E540" s="226"/>
      <c r="F540" s="227"/>
      <c r="G540" s="228"/>
      <c r="H540" s="229"/>
      <c r="K540" s="231"/>
      <c r="L540" s="229"/>
      <c r="M540" s="231"/>
      <c r="N540" s="231"/>
      <c r="O540" s="231"/>
      <c r="P540" s="251"/>
      <c r="Q540" s="251"/>
      <c r="R540" s="251"/>
      <c r="S540" s="252"/>
      <c r="T540" s="237"/>
      <c r="U540" s="238"/>
      <c r="V540" s="335"/>
      <c r="W540" s="484"/>
      <c r="X540" s="485"/>
      <c r="Y540" s="335"/>
      <c r="Z540" s="239"/>
      <c r="AA540" s="238"/>
      <c r="AB540" s="240"/>
      <c r="AC540" s="239"/>
      <c r="AD540" s="238"/>
      <c r="AE540" s="343"/>
      <c r="AF540" s="335"/>
      <c r="AG540" s="485"/>
      <c r="AH540" s="241"/>
      <c r="AI540" s="242"/>
      <c r="AJ540" s="238"/>
      <c r="AK540" s="240"/>
      <c r="AL540" s="240"/>
      <c r="AM540" s="240"/>
      <c r="AN540" s="240"/>
      <c r="AQ540" s="253"/>
      <c r="AR540" s="224"/>
      <c r="AV540" s="253"/>
      <c r="AY540" s="248"/>
      <c r="AZ540" s="230"/>
      <c r="BA540" s="230"/>
      <c r="BB540" s="230"/>
      <c r="BC540" s="230"/>
      <c r="BD540" s="230"/>
      <c r="BE540" s="230"/>
      <c r="BF540" s="230"/>
      <c r="BG540" s="230"/>
      <c r="BH540" s="248"/>
      <c r="BI540" s="230"/>
      <c r="BJ540" s="249"/>
    </row>
    <row r="541" spans="1:62" ht="14.25" customHeight="1" x14ac:dyDescent="0.45">
      <c r="A541" s="224"/>
      <c r="D541" s="239"/>
      <c r="E541" s="226"/>
      <c r="F541" s="227"/>
      <c r="G541" s="228"/>
      <c r="H541" s="229"/>
      <c r="K541" s="231"/>
      <c r="L541" s="229"/>
      <c r="M541" s="231"/>
      <c r="N541" s="231"/>
      <c r="O541" s="231"/>
      <c r="P541" s="251"/>
      <c r="Q541" s="251"/>
      <c r="R541" s="251"/>
      <c r="S541" s="252"/>
      <c r="T541" s="237"/>
      <c r="U541" s="238"/>
      <c r="V541" s="335"/>
      <c r="W541" s="484"/>
      <c r="X541" s="485"/>
      <c r="Y541" s="335"/>
      <c r="Z541" s="239"/>
      <c r="AA541" s="238"/>
      <c r="AB541" s="240"/>
      <c r="AC541" s="239"/>
      <c r="AD541" s="238"/>
      <c r="AE541" s="343"/>
      <c r="AF541" s="335"/>
      <c r="AG541" s="485"/>
      <c r="AH541" s="241"/>
      <c r="AI541" s="242"/>
      <c r="AJ541" s="238"/>
      <c r="AK541" s="240"/>
      <c r="AL541" s="240"/>
      <c r="AM541" s="240"/>
      <c r="AN541" s="240"/>
      <c r="AQ541" s="253"/>
      <c r="AR541" s="224"/>
      <c r="AV541" s="253"/>
      <c r="AY541" s="248"/>
      <c r="AZ541" s="230"/>
      <c r="BA541" s="230"/>
      <c r="BB541" s="230"/>
      <c r="BC541" s="230"/>
      <c r="BD541" s="230"/>
      <c r="BE541" s="230"/>
      <c r="BF541" s="230"/>
      <c r="BG541" s="230"/>
      <c r="BH541" s="248"/>
      <c r="BI541" s="230"/>
      <c r="BJ541" s="249"/>
    </row>
    <row r="542" spans="1:62" ht="14.25" customHeight="1" x14ac:dyDescent="0.45">
      <c r="A542" s="224"/>
      <c r="D542" s="239"/>
      <c r="E542" s="226"/>
      <c r="F542" s="227"/>
      <c r="G542" s="228"/>
      <c r="H542" s="229"/>
      <c r="K542" s="231"/>
      <c r="L542" s="229"/>
      <c r="M542" s="231"/>
      <c r="N542" s="231"/>
      <c r="O542" s="231"/>
      <c r="P542" s="251"/>
      <c r="Q542" s="251"/>
      <c r="R542" s="251"/>
      <c r="S542" s="252"/>
      <c r="T542" s="237"/>
      <c r="U542" s="238"/>
      <c r="V542" s="335"/>
      <c r="W542" s="484"/>
      <c r="X542" s="485"/>
      <c r="Y542" s="335"/>
      <c r="Z542" s="239"/>
      <c r="AA542" s="238"/>
      <c r="AB542" s="240"/>
      <c r="AC542" s="239"/>
      <c r="AD542" s="238"/>
      <c r="AE542" s="343"/>
      <c r="AF542" s="335"/>
      <c r="AG542" s="485"/>
      <c r="AH542" s="241"/>
      <c r="AI542" s="242"/>
      <c r="AJ542" s="238"/>
      <c r="AK542" s="240"/>
      <c r="AL542" s="240"/>
      <c r="AM542" s="240"/>
      <c r="AN542" s="240"/>
      <c r="AQ542" s="253"/>
      <c r="AR542" s="224"/>
      <c r="AV542" s="253"/>
      <c r="AY542" s="248"/>
      <c r="AZ542" s="230"/>
      <c r="BA542" s="230"/>
      <c r="BB542" s="230"/>
      <c r="BC542" s="230"/>
      <c r="BD542" s="230"/>
      <c r="BE542" s="230"/>
      <c r="BF542" s="230"/>
      <c r="BG542" s="230"/>
      <c r="BH542" s="248"/>
      <c r="BI542" s="230"/>
      <c r="BJ542" s="249"/>
    </row>
    <row r="543" spans="1:62" ht="14.25" customHeight="1" x14ac:dyDescent="0.45">
      <c r="A543" s="224"/>
      <c r="D543" s="239"/>
      <c r="E543" s="226"/>
      <c r="F543" s="227"/>
      <c r="G543" s="228"/>
      <c r="H543" s="229"/>
      <c r="K543" s="231"/>
      <c r="L543" s="229"/>
      <c r="M543" s="231"/>
      <c r="N543" s="231"/>
      <c r="O543" s="231"/>
      <c r="P543" s="251"/>
      <c r="Q543" s="251"/>
      <c r="R543" s="251"/>
      <c r="S543" s="252"/>
      <c r="T543" s="237"/>
      <c r="U543" s="238"/>
      <c r="V543" s="335"/>
      <c r="W543" s="484"/>
      <c r="X543" s="485"/>
      <c r="Y543" s="335"/>
      <c r="Z543" s="239"/>
      <c r="AA543" s="238"/>
      <c r="AB543" s="240"/>
      <c r="AC543" s="239"/>
      <c r="AD543" s="238"/>
      <c r="AE543" s="343"/>
      <c r="AF543" s="335"/>
      <c r="AG543" s="485"/>
      <c r="AH543" s="241"/>
      <c r="AI543" s="242"/>
      <c r="AJ543" s="238"/>
      <c r="AK543" s="240"/>
      <c r="AL543" s="240"/>
      <c r="AM543" s="240"/>
      <c r="AN543" s="240"/>
      <c r="AQ543" s="253"/>
      <c r="AR543" s="224"/>
      <c r="AV543" s="253"/>
      <c r="AY543" s="248"/>
      <c r="AZ543" s="230"/>
      <c r="BA543" s="230"/>
      <c r="BB543" s="230"/>
      <c r="BC543" s="230"/>
      <c r="BD543" s="230"/>
      <c r="BE543" s="230"/>
      <c r="BF543" s="230"/>
      <c r="BG543" s="230"/>
      <c r="BH543" s="248"/>
      <c r="BI543" s="230"/>
      <c r="BJ543" s="249"/>
    </row>
    <row r="544" spans="1:62" ht="14.25" customHeight="1" x14ac:dyDescent="0.45">
      <c r="A544" s="224"/>
      <c r="D544" s="239"/>
      <c r="E544" s="226"/>
      <c r="F544" s="227"/>
      <c r="G544" s="228"/>
      <c r="H544" s="229"/>
      <c r="K544" s="231"/>
      <c r="L544" s="229"/>
      <c r="M544" s="231"/>
      <c r="N544" s="231"/>
      <c r="O544" s="231"/>
      <c r="P544" s="251"/>
      <c r="Q544" s="251"/>
      <c r="R544" s="251"/>
      <c r="S544" s="252"/>
      <c r="T544" s="237"/>
      <c r="U544" s="238"/>
      <c r="V544" s="335"/>
      <c r="W544" s="484"/>
      <c r="X544" s="485"/>
      <c r="Y544" s="335"/>
      <c r="Z544" s="239"/>
      <c r="AA544" s="238"/>
      <c r="AB544" s="240"/>
      <c r="AC544" s="239"/>
      <c r="AD544" s="238"/>
      <c r="AE544" s="343"/>
      <c r="AF544" s="335"/>
      <c r="AG544" s="485"/>
      <c r="AH544" s="241"/>
      <c r="AI544" s="242"/>
      <c r="AJ544" s="238"/>
      <c r="AK544" s="240"/>
      <c r="AL544" s="240"/>
      <c r="AM544" s="240"/>
      <c r="AN544" s="240"/>
      <c r="AQ544" s="253"/>
      <c r="AR544" s="224"/>
      <c r="AV544" s="253"/>
      <c r="AY544" s="248"/>
      <c r="AZ544" s="230"/>
      <c r="BA544" s="230"/>
      <c r="BB544" s="230"/>
      <c r="BC544" s="230"/>
      <c r="BD544" s="230"/>
      <c r="BE544" s="230"/>
      <c r="BF544" s="230"/>
      <c r="BG544" s="230"/>
      <c r="BH544" s="248"/>
      <c r="BI544" s="230"/>
      <c r="BJ544" s="249"/>
    </row>
    <row r="545" spans="1:62" ht="14.25" customHeight="1" x14ac:dyDescent="0.45">
      <c r="A545" s="224"/>
      <c r="D545" s="239"/>
      <c r="E545" s="226"/>
      <c r="F545" s="227"/>
      <c r="G545" s="228"/>
      <c r="H545" s="229"/>
      <c r="K545" s="231"/>
      <c r="L545" s="229"/>
      <c r="M545" s="231"/>
      <c r="N545" s="231"/>
      <c r="O545" s="231"/>
      <c r="P545" s="251"/>
      <c r="Q545" s="251"/>
      <c r="R545" s="251"/>
      <c r="S545" s="252"/>
      <c r="T545" s="237"/>
      <c r="U545" s="238"/>
      <c r="V545" s="335"/>
      <c r="W545" s="484"/>
      <c r="X545" s="485"/>
      <c r="Y545" s="335"/>
      <c r="Z545" s="239"/>
      <c r="AA545" s="238"/>
      <c r="AB545" s="240"/>
      <c r="AC545" s="239"/>
      <c r="AD545" s="238"/>
      <c r="AE545" s="343"/>
      <c r="AF545" s="335"/>
      <c r="AG545" s="485"/>
      <c r="AH545" s="241"/>
      <c r="AI545" s="242"/>
      <c r="AJ545" s="238"/>
      <c r="AK545" s="240"/>
      <c r="AL545" s="240"/>
      <c r="AM545" s="240"/>
      <c r="AN545" s="240"/>
      <c r="AQ545" s="253"/>
      <c r="AR545" s="224"/>
      <c r="AV545" s="253"/>
      <c r="AY545" s="248"/>
      <c r="AZ545" s="230"/>
      <c r="BA545" s="230"/>
      <c r="BB545" s="230"/>
      <c r="BC545" s="230"/>
      <c r="BD545" s="230"/>
      <c r="BE545" s="230"/>
      <c r="BF545" s="230"/>
      <c r="BG545" s="230"/>
      <c r="BH545" s="248"/>
      <c r="BI545" s="230"/>
      <c r="BJ545" s="249"/>
    </row>
    <row r="546" spans="1:62" ht="14.25" customHeight="1" x14ac:dyDescent="0.45">
      <c r="A546" s="224"/>
      <c r="D546" s="239"/>
      <c r="E546" s="226"/>
      <c r="F546" s="227"/>
      <c r="G546" s="228"/>
      <c r="H546" s="229"/>
      <c r="K546" s="231"/>
      <c r="L546" s="229"/>
      <c r="M546" s="231"/>
      <c r="N546" s="231"/>
      <c r="O546" s="231"/>
      <c r="P546" s="251"/>
      <c r="Q546" s="251"/>
      <c r="R546" s="251"/>
      <c r="S546" s="252"/>
      <c r="T546" s="237"/>
      <c r="U546" s="238"/>
      <c r="V546" s="335"/>
      <c r="W546" s="484"/>
      <c r="X546" s="485"/>
      <c r="Y546" s="335"/>
      <c r="Z546" s="239"/>
      <c r="AA546" s="238"/>
      <c r="AB546" s="240"/>
      <c r="AC546" s="239"/>
      <c r="AD546" s="238"/>
      <c r="AE546" s="343"/>
      <c r="AF546" s="335"/>
      <c r="AG546" s="485"/>
      <c r="AH546" s="241"/>
      <c r="AI546" s="242"/>
      <c r="AJ546" s="238"/>
      <c r="AK546" s="240"/>
      <c r="AL546" s="240"/>
      <c r="AM546" s="240"/>
      <c r="AN546" s="240"/>
      <c r="AQ546" s="253"/>
      <c r="AR546" s="224"/>
      <c r="AV546" s="253"/>
      <c r="AY546" s="248"/>
      <c r="AZ546" s="230"/>
      <c r="BA546" s="230"/>
      <c r="BB546" s="230"/>
      <c r="BC546" s="230"/>
      <c r="BD546" s="230"/>
      <c r="BE546" s="230"/>
      <c r="BF546" s="230"/>
      <c r="BG546" s="230"/>
      <c r="BH546" s="248"/>
      <c r="BI546" s="230"/>
      <c r="BJ546" s="249"/>
    </row>
    <row r="547" spans="1:62" ht="14.25" customHeight="1" x14ac:dyDescent="0.45">
      <c r="A547" s="224"/>
      <c r="D547" s="239"/>
      <c r="E547" s="226"/>
      <c r="F547" s="227"/>
      <c r="G547" s="228"/>
      <c r="H547" s="229"/>
      <c r="K547" s="231"/>
      <c r="L547" s="229"/>
      <c r="M547" s="231"/>
      <c r="N547" s="231"/>
      <c r="O547" s="231"/>
      <c r="P547" s="251"/>
      <c r="Q547" s="251"/>
      <c r="R547" s="251"/>
      <c r="S547" s="252"/>
      <c r="T547" s="237"/>
      <c r="U547" s="238"/>
      <c r="V547" s="335"/>
      <c r="W547" s="484"/>
      <c r="X547" s="485"/>
      <c r="Y547" s="335"/>
      <c r="Z547" s="239"/>
      <c r="AA547" s="238"/>
      <c r="AB547" s="240"/>
      <c r="AC547" s="239"/>
      <c r="AD547" s="238"/>
      <c r="AE547" s="343"/>
      <c r="AF547" s="335"/>
      <c r="AG547" s="485"/>
      <c r="AH547" s="241"/>
      <c r="AI547" s="242"/>
      <c r="AJ547" s="238"/>
      <c r="AK547" s="240"/>
      <c r="AL547" s="240"/>
      <c r="AM547" s="240"/>
      <c r="AN547" s="240"/>
      <c r="AQ547" s="253"/>
      <c r="AR547" s="224"/>
      <c r="AV547" s="253"/>
      <c r="AY547" s="248"/>
      <c r="AZ547" s="230"/>
      <c r="BA547" s="230"/>
      <c r="BB547" s="230"/>
      <c r="BC547" s="230"/>
      <c r="BD547" s="230"/>
      <c r="BE547" s="230"/>
      <c r="BF547" s="230"/>
      <c r="BG547" s="230"/>
      <c r="BH547" s="248"/>
      <c r="BI547" s="230"/>
      <c r="BJ547" s="249"/>
    </row>
    <row r="548" spans="1:62" ht="14.25" customHeight="1" x14ac:dyDescent="0.45">
      <c r="A548" s="224"/>
      <c r="D548" s="239"/>
      <c r="E548" s="226"/>
      <c r="F548" s="227"/>
      <c r="G548" s="228"/>
      <c r="H548" s="229"/>
      <c r="K548" s="231"/>
      <c r="L548" s="229"/>
      <c r="M548" s="231"/>
      <c r="N548" s="231"/>
      <c r="O548" s="231"/>
      <c r="P548" s="251"/>
      <c r="Q548" s="251"/>
      <c r="R548" s="251"/>
      <c r="S548" s="252"/>
      <c r="T548" s="237"/>
      <c r="U548" s="238"/>
      <c r="V548" s="335"/>
      <c r="W548" s="484"/>
      <c r="X548" s="485"/>
      <c r="Y548" s="335"/>
      <c r="Z548" s="239"/>
      <c r="AA548" s="238"/>
      <c r="AB548" s="240"/>
      <c r="AC548" s="239"/>
      <c r="AD548" s="238"/>
      <c r="AE548" s="343"/>
      <c r="AF548" s="335"/>
      <c r="AG548" s="485"/>
      <c r="AH548" s="241"/>
      <c r="AI548" s="242"/>
      <c r="AJ548" s="238"/>
      <c r="AK548" s="240"/>
      <c r="AL548" s="240"/>
      <c r="AM548" s="240"/>
      <c r="AN548" s="240"/>
      <c r="AQ548" s="253"/>
      <c r="AR548" s="224"/>
      <c r="AV548" s="253"/>
      <c r="AY548" s="248"/>
      <c r="AZ548" s="230"/>
      <c r="BA548" s="230"/>
      <c r="BB548" s="230"/>
      <c r="BC548" s="230"/>
      <c r="BD548" s="230"/>
      <c r="BE548" s="230"/>
      <c r="BF548" s="230"/>
      <c r="BG548" s="230"/>
      <c r="BH548" s="248"/>
      <c r="BI548" s="230"/>
      <c r="BJ548" s="249"/>
    </row>
    <row r="549" spans="1:62" ht="14.25" customHeight="1" x14ac:dyDescent="0.45">
      <c r="A549" s="224"/>
      <c r="D549" s="239"/>
      <c r="E549" s="226"/>
      <c r="F549" s="227"/>
      <c r="G549" s="228"/>
      <c r="H549" s="229"/>
      <c r="K549" s="231"/>
      <c r="L549" s="229"/>
      <c r="M549" s="231"/>
      <c r="N549" s="231"/>
      <c r="O549" s="231"/>
      <c r="P549" s="251"/>
      <c r="Q549" s="251"/>
      <c r="R549" s="251"/>
      <c r="S549" s="252"/>
      <c r="T549" s="237"/>
      <c r="U549" s="238"/>
      <c r="V549" s="335"/>
      <c r="W549" s="484"/>
      <c r="X549" s="485"/>
      <c r="Y549" s="335"/>
      <c r="Z549" s="239"/>
      <c r="AA549" s="238"/>
      <c r="AB549" s="240"/>
      <c r="AC549" s="239"/>
      <c r="AD549" s="238"/>
      <c r="AE549" s="343"/>
      <c r="AF549" s="335"/>
      <c r="AG549" s="485"/>
      <c r="AH549" s="241"/>
      <c r="AI549" s="242"/>
      <c r="AJ549" s="238"/>
      <c r="AK549" s="240"/>
      <c r="AL549" s="240"/>
      <c r="AM549" s="240"/>
      <c r="AN549" s="240"/>
      <c r="AQ549" s="253"/>
      <c r="AR549" s="224"/>
      <c r="AV549" s="253"/>
      <c r="AY549" s="248"/>
      <c r="AZ549" s="230"/>
      <c r="BA549" s="230"/>
      <c r="BB549" s="230"/>
      <c r="BC549" s="230"/>
      <c r="BD549" s="230"/>
      <c r="BE549" s="230"/>
      <c r="BF549" s="230"/>
      <c r="BG549" s="230"/>
      <c r="BH549" s="248"/>
      <c r="BI549" s="230"/>
      <c r="BJ549" s="249"/>
    </row>
    <row r="550" spans="1:62" ht="14.25" customHeight="1" x14ac:dyDescent="0.45">
      <c r="A550" s="224"/>
      <c r="D550" s="239"/>
      <c r="E550" s="226"/>
      <c r="F550" s="227"/>
      <c r="G550" s="228"/>
      <c r="H550" s="229"/>
      <c r="K550" s="231"/>
      <c r="L550" s="229"/>
      <c r="M550" s="231"/>
      <c r="N550" s="231"/>
      <c r="O550" s="231"/>
      <c r="P550" s="251"/>
      <c r="Q550" s="251"/>
      <c r="R550" s="251"/>
      <c r="S550" s="252"/>
      <c r="T550" s="237"/>
      <c r="U550" s="238"/>
      <c r="V550" s="335"/>
      <c r="W550" s="484"/>
      <c r="X550" s="485"/>
      <c r="Y550" s="335"/>
      <c r="Z550" s="239"/>
      <c r="AA550" s="238"/>
      <c r="AB550" s="240"/>
      <c r="AC550" s="239"/>
      <c r="AD550" s="238"/>
      <c r="AE550" s="343"/>
      <c r="AF550" s="335"/>
      <c r="AG550" s="485"/>
      <c r="AH550" s="241"/>
      <c r="AI550" s="242"/>
      <c r="AJ550" s="238"/>
      <c r="AK550" s="240"/>
      <c r="AL550" s="240"/>
      <c r="AM550" s="240"/>
      <c r="AN550" s="240"/>
      <c r="AQ550" s="253"/>
      <c r="AR550" s="224"/>
      <c r="AV550" s="253"/>
      <c r="AY550" s="248"/>
      <c r="AZ550" s="230"/>
      <c r="BA550" s="230"/>
      <c r="BB550" s="230"/>
      <c r="BC550" s="230"/>
      <c r="BD550" s="230"/>
      <c r="BE550" s="230"/>
      <c r="BF550" s="230"/>
      <c r="BG550" s="230"/>
      <c r="BH550" s="248"/>
      <c r="BI550" s="230"/>
      <c r="BJ550" s="249"/>
    </row>
    <row r="551" spans="1:62" ht="14.25" customHeight="1" x14ac:dyDescent="0.45">
      <c r="A551" s="224"/>
      <c r="D551" s="239"/>
      <c r="E551" s="226"/>
      <c r="F551" s="227"/>
      <c r="G551" s="228"/>
      <c r="H551" s="229"/>
      <c r="K551" s="231"/>
      <c r="L551" s="229"/>
      <c r="M551" s="231"/>
      <c r="N551" s="231"/>
      <c r="O551" s="231"/>
      <c r="P551" s="251"/>
      <c r="Q551" s="251"/>
      <c r="R551" s="251"/>
      <c r="S551" s="252"/>
      <c r="T551" s="237"/>
      <c r="U551" s="238"/>
      <c r="V551" s="335"/>
      <c r="W551" s="484"/>
      <c r="X551" s="485"/>
      <c r="Y551" s="335"/>
      <c r="Z551" s="239"/>
      <c r="AA551" s="238"/>
      <c r="AB551" s="240"/>
      <c r="AC551" s="239"/>
      <c r="AD551" s="238"/>
      <c r="AE551" s="343"/>
      <c r="AF551" s="335"/>
      <c r="AG551" s="485"/>
      <c r="AH551" s="241"/>
      <c r="AI551" s="242"/>
      <c r="AJ551" s="238"/>
      <c r="AK551" s="240"/>
      <c r="AL551" s="240"/>
      <c r="AM551" s="240"/>
      <c r="AN551" s="240"/>
      <c r="AQ551" s="253"/>
      <c r="AR551" s="224"/>
      <c r="AV551" s="253"/>
      <c r="AY551" s="248"/>
      <c r="AZ551" s="230"/>
      <c r="BA551" s="230"/>
      <c r="BB551" s="230"/>
      <c r="BC551" s="230"/>
      <c r="BD551" s="230"/>
      <c r="BE551" s="230"/>
      <c r="BF551" s="230"/>
      <c r="BG551" s="230"/>
      <c r="BH551" s="248"/>
      <c r="BI551" s="230"/>
      <c r="BJ551" s="249"/>
    </row>
    <row r="552" spans="1:62" ht="14.25" customHeight="1" x14ac:dyDescent="0.45">
      <c r="A552" s="224"/>
      <c r="D552" s="239"/>
      <c r="E552" s="226"/>
      <c r="F552" s="227"/>
      <c r="G552" s="228"/>
      <c r="H552" s="229"/>
      <c r="K552" s="231"/>
      <c r="L552" s="229"/>
      <c r="M552" s="231"/>
      <c r="N552" s="231"/>
      <c r="O552" s="231"/>
      <c r="P552" s="251"/>
      <c r="Q552" s="251"/>
      <c r="R552" s="251"/>
      <c r="S552" s="252"/>
      <c r="T552" s="237"/>
      <c r="U552" s="238"/>
      <c r="V552" s="335"/>
      <c r="W552" s="484"/>
      <c r="X552" s="485"/>
      <c r="Y552" s="335"/>
      <c r="Z552" s="239"/>
      <c r="AA552" s="238"/>
      <c r="AB552" s="240"/>
      <c r="AC552" s="239"/>
      <c r="AD552" s="238"/>
      <c r="AE552" s="343"/>
      <c r="AF552" s="335"/>
      <c r="AG552" s="485"/>
      <c r="AH552" s="241"/>
      <c r="AI552" s="242"/>
      <c r="AJ552" s="238"/>
      <c r="AK552" s="240"/>
      <c r="AL552" s="240"/>
      <c r="AM552" s="240"/>
      <c r="AN552" s="240"/>
      <c r="AQ552" s="253"/>
      <c r="AR552" s="224"/>
      <c r="AV552" s="253"/>
      <c r="AY552" s="248"/>
      <c r="AZ552" s="230"/>
      <c r="BA552" s="230"/>
      <c r="BB552" s="230"/>
      <c r="BC552" s="230"/>
      <c r="BD552" s="230"/>
      <c r="BE552" s="230"/>
      <c r="BF552" s="230"/>
      <c r="BG552" s="230"/>
      <c r="BH552" s="248"/>
      <c r="BI552" s="230"/>
      <c r="BJ552" s="249"/>
    </row>
    <row r="553" spans="1:62" ht="14.25" customHeight="1" x14ac:dyDescent="0.45">
      <c r="A553" s="224"/>
      <c r="D553" s="239"/>
      <c r="E553" s="226"/>
      <c r="F553" s="227"/>
      <c r="G553" s="228"/>
      <c r="H553" s="229"/>
      <c r="K553" s="231"/>
      <c r="L553" s="229"/>
      <c r="M553" s="231"/>
      <c r="N553" s="231"/>
      <c r="O553" s="231"/>
      <c r="P553" s="251"/>
      <c r="Q553" s="251"/>
      <c r="R553" s="251"/>
      <c r="S553" s="252"/>
      <c r="T553" s="237"/>
      <c r="U553" s="238"/>
      <c r="V553" s="335"/>
      <c r="W553" s="484"/>
      <c r="X553" s="485"/>
      <c r="Y553" s="335"/>
      <c r="Z553" s="239"/>
      <c r="AA553" s="238"/>
      <c r="AB553" s="240"/>
      <c r="AC553" s="239"/>
      <c r="AD553" s="238"/>
      <c r="AE553" s="343"/>
      <c r="AF553" s="335"/>
      <c r="AG553" s="485"/>
      <c r="AH553" s="241"/>
      <c r="AI553" s="242"/>
      <c r="AJ553" s="238"/>
      <c r="AK553" s="240"/>
      <c r="AL553" s="240"/>
      <c r="AM553" s="240"/>
      <c r="AN553" s="240"/>
      <c r="AQ553" s="253"/>
      <c r="AR553" s="224"/>
      <c r="AV553" s="253"/>
      <c r="AY553" s="248"/>
      <c r="AZ553" s="230"/>
      <c r="BA553" s="230"/>
      <c r="BB553" s="230"/>
      <c r="BC553" s="230"/>
      <c r="BD553" s="230"/>
      <c r="BE553" s="230"/>
      <c r="BF553" s="230"/>
      <c r="BG553" s="230"/>
      <c r="BH553" s="248"/>
      <c r="BI553" s="230"/>
      <c r="BJ553" s="249"/>
    </row>
    <row r="554" spans="1:62" ht="14.25" customHeight="1" x14ac:dyDescent="0.45">
      <c r="A554" s="224"/>
      <c r="D554" s="239"/>
      <c r="E554" s="226"/>
      <c r="F554" s="227"/>
      <c r="G554" s="228"/>
      <c r="H554" s="229"/>
      <c r="K554" s="231"/>
      <c r="L554" s="229"/>
      <c r="M554" s="231"/>
      <c r="N554" s="231"/>
      <c r="O554" s="231"/>
      <c r="P554" s="251"/>
      <c r="Q554" s="251"/>
      <c r="R554" s="251"/>
      <c r="S554" s="252"/>
      <c r="T554" s="237"/>
      <c r="U554" s="238"/>
      <c r="V554" s="335"/>
      <c r="W554" s="484"/>
      <c r="X554" s="485"/>
      <c r="Y554" s="335"/>
      <c r="Z554" s="239"/>
      <c r="AA554" s="238"/>
      <c r="AB554" s="240"/>
      <c r="AC554" s="239"/>
      <c r="AD554" s="238"/>
      <c r="AE554" s="343"/>
      <c r="AF554" s="335"/>
      <c r="AG554" s="485"/>
      <c r="AH554" s="241"/>
      <c r="AI554" s="242"/>
      <c r="AJ554" s="238"/>
      <c r="AK554" s="240"/>
      <c r="AL554" s="240"/>
      <c r="AM554" s="240"/>
      <c r="AN554" s="240"/>
      <c r="AQ554" s="253"/>
      <c r="AR554" s="224"/>
      <c r="AV554" s="253"/>
      <c r="AY554" s="248"/>
      <c r="AZ554" s="230"/>
      <c r="BA554" s="230"/>
      <c r="BB554" s="230"/>
      <c r="BC554" s="230"/>
      <c r="BD554" s="230"/>
      <c r="BE554" s="230"/>
      <c r="BF554" s="230"/>
      <c r="BG554" s="230"/>
      <c r="BH554" s="248"/>
      <c r="BI554" s="230"/>
      <c r="BJ554" s="249"/>
    </row>
    <row r="555" spans="1:62" ht="14.25" customHeight="1" x14ac:dyDescent="0.45">
      <c r="A555" s="224"/>
      <c r="D555" s="239"/>
      <c r="E555" s="226"/>
      <c r="F555" s="227"/>
      <c r="G555" s="228"/>
      <c r="H555" s="229"/>
      <c r="K555" s="231"/>
      <c r="L555" s="229"/>
      <c r="M555" s="231"/>
      <c r="N555" s="231"/>
      <c r="O555" s="231"/>
      <c r="P555" s="251"/>
      <c r="Q555" s="251"/>
      <c r="R555" s="251"/>
      <c r="S555" s="252"/>
      <c r="T555" s="237"/>
      <c r="U555" s="238"/>
      <c r="V555" s="335"/>
      <c r="W555" s="484"/>
      <c r="X555" s="485"/>
      <c r="Y555" s="335"/>
      <c r="Z555" s="239"/>
      <c r="AA555" s="238"/>
      <c r="AB555" s="240"/>
      <c r="AC555" s="239"/>
      <c r="AD555" s="238"/>
      <c r="AE555" s="343"/>
      <c r="AF555" s="335"/>
      <c r="AG555" s="485"/>
      <c r="AH555" s="241"/>
      <c r="AI555" s="242"/>
      <c r="AJ555" s="238"/>
      <c r="AK555" s="240"/>
      <c r="AL555" s="240"/>
      <c r="AM555" s="240"/>
      <c r="AN555" s="240"/>
      <c r="AQ555" s="253"/>
      <c r="AR555" s="224"/>
      <c r="AV555" s="253"/>
      <c r="AY555" s="248"/>
      <c r="AZ555" s="230"/>
      <c r="BA555" s="230"/>
      <c r="BB555" s="230"/>
      <c r="BC555" s="230"/>
      <c r="BD555" s="230"/>
      <c r="BE555" s="230"/>
      <c r="BF555" s="230"/>
      <c r="BG555" s="230"/>
      <c r="BH555" s="248"/>
      <c r="BI555" s="230"/>
      <c r="BJ555" s="249"/>
    </row>
    <row r="556" spans="1:62" ht="14.25" customHeight="1" x14ac:dyDescent="0.45">
      <c r="A556" s="224"/>
      <c r="D556" s="239"/>
      <c r="E556" s="226"/>
      <c r="F556" s="227"/>
      <c r="G556" s="228"/>
      <c r="H556" s="229"/>
      <c r="K556" s="231"/>
      <c r="L556" s="229"/>
      <c r="M556" s="231"/>
      <c r="N556" s="231"/>
      <c r="O556" s="231"/>
      <c r="P556" s="251"/>
      <c r="Q556" s="251"/>
      <c r="R556" s="251"/>
      <c r="S556" s="252"/>
      <c r="T556" s="237"/>
      <c r="U556" s="238"/>
      <c r="V556" s="335"/>
      <c r="W556" s="484"/>
      <c r="X556" s="485"/>
      <c r="Y556" s="335"/>
      <c r="Z556" s="239"/>
      <c r="AA556" s="238"/>
      <c r="AB556" s="240"/>
      <c r="AC556" s="239"/>
      <c r="AD556" s="238"/>
      <c r="AE556" s="343"/>
      <c r="AF556" s="335"/>
      <c r="AG556" s="485"/>
      <c r="AH556" s="241"/>
      <c r="AI556" s="242"/>
      <c r="AJ556" s="238"/>
      <c r="AK556" s="240"/>
      <c r="AL556" s="240"/>
      <c r="AM556" s="240"/>
      <c r="AN556" s="240"/>
      <c r="AQ556" s="253"/>
      <c r="AR556" s="224"/>
      <c r="AV556" s="253"/>
      <c r="AY556" s="248"/>
      <c r="AZ556" s="230"/>
      <c r="BA556" s="230"/>
      <c r="BB556" s="230"/>
      <c r="BC556" s="230"/>
      <c r="BD556" s="230"/>
      <c r="BE556" s="230"/>
      <c r="BF556" s="230"/>
      <c r="BG556" s="230"/>
      <c r="BH556" s="248"/>
      <c r="BI556" s="230"/>
      <c r="BJ556" s="249"/>
    </row>
    <row r="557" spans="1:62" ht="14.25" customHeight="1" x14ac:dyDescent="0.45">
      <c r="A557" s="224"/>
      <c r="D557" s="239"/>
      <c r="E557" s="226"/>
      <c r="F557" s="227"/>
      <c r="G557" s="228"/>
      <c r="H557" s="229"/>
      <c r="K557" s="231"/>
      <c r="L557" s="229"/>
      <c r="M557" s="231"/>
      <c r="N557" s="231"/>
      <c r="O557" s="231"/>
      <c r="P557" s="251"/>
      <c r="Q557" s="251"/>
      <c r="R557" s="251"/>
      <c r="S557" s="252"/>
      <c r="T557" s="237"/>
      <c r="U557" s="238"/>
      <c r="V557" s="335"/>
      <c r="W557" s="484"/>
      <c r="X557" s="485"/>
      <c r="Y557" s="335"/>
      <c r="Z557" s="239"/>
      <c r="AA557" s="238"/>
      <c r="AB557" s="240"/>
      <c r="AC557" s="239"/>
      <c r="AD557" s="238"/>
      <c r="AE557" s="343"/>
      <c r="AF557" s="335"/>
      <c r="AG557" s="485"/>
      <c r="AH557" s="241"/>
      <c r="AI557" s="242"/>
      <c r="AJ557" s="238"/>
      <c r="AK557" s="240"/>
      <c r="AL557" s="240"/>
      <c r="AM557" s="240"/>
      <c r="AN557" s="240"/>
      <c r="AQ557" s="253"/>
      <c r="AR557" s="224"/>
      <c r="AV557" s="253"/>
      <c r="AY557" s="248"/>
      <c r="AZ557" s="230"/>
      <c r="BA557" s="230"/>
      <c r="BB557" s="230"/>
      <c r="BC557" s="230"/>
      <c r="BD557" s="230"/>
      <c r="BE557" s="230"/>
      <c r="BF557" s="230"/>
      <c r="BG557" s="230"/>
      <c r="BH557" s="248"/>
      <c r="BI557" s="230"/>
      <c r="BJ557" s="249"/>
    </row>
    <row r="558" spans="1:62" ht="14.25" customHeight="1" x14ac:dyDescent="0.45">
      <c r="A558" s="224"/>
      <c r="D558" s="239"/>
      <c r="E558" s="226"/>
      <c r="F558" s="227"/>
      <c r="G558" s="228"/>
      <c r="H558" s="229"/>
      <c r="K558" s="231"/>
      <c r="L558" s="229"/>
      <c r="M558" s="231"/>
      <c r="N558" s="231"/>
      <c r="O558" s="231"/>
      <c r="P558" s="251"/>
      <c r="Q558" s="251"/>
      <c r="R558" s="251"/>
      <c r="S558" s="252"/>
      <c r="T558" s="237"/>
      <c r="U558" s="238"/>
      <c r="V558" s="335"/>
      <c r="W558" s="484"/>
      <c r="X558" s="485"/>
      <c r="Y558" s="335"/>
      <c r="Z558" s="239"/>
      <c r="AA558" s="238"/>
      <c r="AB558" s="240"/>
      <c r="AC558" s="239"/>
      <c r="AD558" s="238"/>
      <c r="AE558" s="343"/>
      <c r="AF558" s="335"/>
      <c r="AG558" s="485"/>
      <c r="AH558" s="241"/>
      <c r="AI558" s="242"/>
      <c r="AJ558" s="238"/>
      <c r="AK558" s="240"/>
      <c r="AL558" s="240"/>
      <c r="AM558" s="240"/>
      <c r="AN558" s="240"/>
      <c r="AQ558" s="253"/>
      <c r="AR558" s="224"/>
      <c r="AV558" s="253"/>
      <c r="AY558" s="248"/>
      <c r="AZ558" s="230"/>
      <c r="BA558" s="230"/>
      <c r="BB558" s="230"/>
      <c r="BC558" s="230"/>
      <c r="BD558" s="230"/>
      <c r="BE558" s="230"/>
      <c r="BF558" s="230"/>
      <c r="BG558" s="230"/>
      <c r="BH558" s="248"/>
      <c r="BI558" s="230"/>
      <c r="BJ558" s="249"/>
    </row>
    <row r="559" spans="1:62" ht="14.25" customHeight="1" x14ac:dyDescent="0.45">
      <c r="A559" s="224"/>
      <c r="D559" s="239"/>
      <c r="E559" s="226"/>
      <c r="F559" s="227"/>
      <c r="G559" s="228"/>
      <c r="H559" s="229"/>
      <c r="K559" s="231"/>
      <c r="L559" s="229"/>
      <c r="M559" s="231"/>
      <c r="N559" s="231"/>
      <c r="O559" s="231"/>
      <c r="P559" s="251"/>
      <c r="Q559" s="251"/>
      <c r="R559" s="251"/>
      <c r="S559" s="252"/>
      <c r="T559" s="237"/>
      <c r="U559" s="238"/>
      <c r="V559" s="335"/>
      <c r="W559" s="484"/>
      <c r="X559" s="485"/>
      <c r="Y559" s="335"/>
      <c r="Z559" s="239"/>
      <c r="AA559" s="238"/>
      <c r="AB559" s="240"/>
      <c r="AC559" s="239"/>
      <c r="AD559" s="238"/>
      <c r="AE559" s="343"/>
      <c r="AF559" s="335"/>
      <c r="AG559" s="485"/>
      <c r="AH559" s="241"/>
      <c r="AI559" s="242"/>
      <c r="AJ559" s="238"/>
      <c r="AK559" s="240"/>
      <c r="AL559" s="240"/>
      <c r="AM559" s="240"/>
      <c r="AN559" s="240"/>
      <c r="AQ559" s="253"/>
      <c r="AR559" s="224"/>
      <c r="AV559" s="253"/>
      <c r="AY559" s="248"/>
      <c r="AZ559" s="230"/>
      <c r="BA559" s="230"/>
      <c r="BB559" s="230"/>
      <c r="BC559" s="230"/>
      <c r="BD559" s="230"/>
      <c r="BE559" s="230"/>
      <c r="BF559" s="230"/>
      <c r="BG559" s="230"/>
      <c r="BH559" s="248"/>
      <c r="BI559" s="230"/>
      <c r="BJ559" s="249"/>
    </row>
    <row r="560" spans="1:62" ht="14.25" customHeight="1" x14ac:dyDescent="0.45">
      <c r="A560" s="224"/>
      <c r="D560" s="239"/>
      <c r="E560" s="226"/>
      <c r="F560" s="227"/>
      <c r="G560" s="228"/>
      <c r="H560" s="229"/>
      <c r="K560" s="231"/>
      <c r="L560" s="229"/>
      <c r="M560" s="231"/>
      <c r="N560" s="231"/>
      <c r="O560" s="231"/>
      <c r="P560" s="251"/>
      <c r="Q560" s="251"/>
      <c r="R560" s="251"/>
      <c r="S560" s="252"/>
      <c r="T560" s="237"/>
      <c r="U560" s="238"/>
      <c r="V560" s="335"/>
      <c r="W560" s="484"/>
      <c r="X560" s="485"/>
      <c r="Y560" s="335"/>
      <c r="Z560" s="239"/>
      <c r="AA560" s="238"/>
      <c r="AB560" s="240"/>
      <c r="AC560" s="239"/>
      <c r="AD560" s="238"/>
      <c r="AE560" s="343"/>
      <c r="AF560" s="335"/>
      <c r="AG560" s="485"/>
      <c r="AH560" s="241"/>
      <c r="AI560" s="242"/>
      <c r="AJ560" s="238"/>
      <c r="AK560" s="240"/>
      <c r="AL560" s="240"/>
      <c r="AM560" s="240"/>
      <c r="AN560" s="240"/>
      <c r="AQ560" s="253"/>
      <c r="AR560" s="224"/>
      <c r="AV560" s="253"/>
      <c r="AY560" s="248"/>
      <c r="AZ560" s="230"/>
      <c r="BA560" s="230"/>
      <c r="BB560" s="230"/>
      <c r="BC560" s="230"/>
      <c r="BD560" s="230"/>
      <c r="BE560" s="230"/>
      <c r="BF560" s="230"/>
      <c r="BG560" s="230"/>
      <c r="BH560" s="248"/>
      <c r="BI560" s="230"/>
      <c r="BJ560" s="249"/>
    </row>
    <row r="561" spans="1:62" ht="14.25" customHeight="1" x14ac:dyDescent="0.45">
      <c r="A561" s="224"/>
      <c r="D561" s="239"/>
      <c r="E561" s="226"/>
      <c r="F561" s="227"/>
      <c r="G561" s="228"/>
      <c r="H561" s="229"/>
      <c r="K561" s="231"/>
      <c r="L561" s="229"/>
      <c r="M561" s="231"/>
      <c r="N561" s="231"/>
      <c r="O561" s="231"/>
      <c r="P561" s="251"/>
      <c r="Q561" s="251"/>
      <c r="R561" s="251"/>
      <c r="S561" s="252"/>
      <c r="T561" s="237"/>
      <c r="U561" s="238"/>
      <c r="V561" s="335"/>
      <c r="W561" s="484"/>
      <c r="X561" s="485"/>
      <c r="Y561" s="335"/>
      <c r="Z561" s="239"/>
      <c r="AA561" s="238"/>
      <c r="AB561" s="240"/>
      <c r="AC561" s="239"/>
      <c r="AD561" s="238"/>
      <c r="AE561" s="343"/>
      <c r="AF561" s="335"/>
      <c r="AG561" s="485"/>
      <c r="AH561" s="241"/>
      <c r="AI561" s="242"/>
      <c r="AJ561" s="238"/>
      <c r="AK561" s="240"/>
      <c r="AL561" s="240"/>
      <c r="AM561" s="240"/>
      <c r="AN561" s="240"/>
      <c r="AQ561" s="253"/>
      <c r="AR561" s="224"/>
      <c r="AV561" s="253"/>
      <c r="AY561" s="248"/>
      <c r="AZ561" s="230"/>
      <c r="BA561" s="230"/>
      <c r="BB561" s="230"/>
      <c r="BC561" s="230"/>
      <c r="BD561" s="230"/>
      <c r="BE561" s="230"/>
      <c r="BF561" s="230"/>
      <c r="BG561" s="230"/>
      <c r="BH561" s="248"/>
      <c r="BI561" s="230"/>
      <c r="BJ561" s="249"/>
    </row>
    <row r="562" spans="1:62" ht="14.25" customHeight="1" x14ac:dyDescent="0.45">
      <c r="A562" s="224"/>
      <c r="D562" s="239"/>
      <c r="E562" s="226"/>
      <c r="F562" s="227"/>
      <c r="G562" s="228"/>
      <c r="H562" s="229"/>
      <c r="K562" s="231"/>
      <c r="L562" s="229"/>
      <c r="M562" s="231"/>
      <c r="N562" s="231"/>
      <c r="O562" s="231"/>
      <c r="P562" s="251"/>
      <c r="Q562" s="251"/>
      <c r="R562" s="251"/>
      <c r="S562" s="252"/>
      <c r="T562" s="237"/>
      <c r="U562" s="238"/>
      <c r="V562" s="335"/>
      <c r="W562" s="484"/>
      <c r="X562" s="485"/>
      <c r="Y562" s="335"/>
      <c r="Z562" s="239"/>
      <c r="AA562" s="238"/>
      <c r="AB562" s="240"/>
      <c r="AC562" s="239"/>
      <c r="AD562" s="238"/>
      <c r="AE562" s="343"/>
      <c r="AF562" s="335"/>
      <c r="AG562" s="485"/>
      <c r="AH562" s="241"/>
      <c r="AI562" s="242"/>
      <c r="AJ562" s="238"/>
      <c r="AK562" s="240"/>
      <c r="AL562" s="240"/>
      <c r="AM562" s="240"/>
      <c r="AN562" s="240"/>
      <c r="AQ562" s="253"/>
      <c r="AR562" s="224"/>
      <c r="AV562" s="253"/>
      <c r="AY562" s="248"/>
      <c r="AZ562" s="230"/>
      <c r="BA562" s="230"/>
      <c r="BB562" s="230"/>
      <c r="BC562" s="230"/>
      <c r="BD562" s="230"/>
      <c r="BE562" s="230"/>
      <c r="BF562" s="230"/>
      <c r="BG562" s="230"/>
      <c r="BH562" s="248"/>
      <c r="BI562" s="230"/>
      <c r="BJ562" s="249"/>
    </row>
    <row r="563" spans="1:62" ht="14.25" customHeight="1" x14ac:dyDescent="0.45">
      <c r="A563" s="224"/>
      <c r="D563" s="239"/>
      <c r="E563" s="226"/>
      <c r="F563" s="227"/>
      <c r="G563" s="228"/>
      <c r="H563" s="229"/>
      <c r="K563" s="231"/>
      <c r="L563" s="229"/>
      <c r="M563" s="231"/>
      <c r="N563" s="231"/>
      <c r="O563" s="231"/>
      <c r="P563" s="251"/>
      <c r="Q563" s="251"/>
      <c r="R563" s="251"/>
      <c r="S563" s="252"/>
      <c r="T563" s="237"/>
      <c r="U563" s="238"/>
      <c r="V563" s="335"/>
      <c r="W563" s="484"/>
      <c r="X563" s="485"/>
      <c r="Y563" s="335"/>
      <c r="Z563" s="239"/>
      <c r="AA563" s="238"/>
      <c r="AB563" s="240"/>
      <c r="AC563" s="239"/>
      <c r="AD563" s="238"/>
      <c r="AE563" s="343"/>
      <c r="AF563" s="335"/>
      <c r="AG563" s="485"/>
      <c r="AH563" s="241"/>
      <c r="AI563" s="242"/>
      <c r="AJ563" s="238"/>
      <c r="AK563" s="240"/>
      <c r="AL563" s="240"/>
      <c r="AM563" s="240"/>
      <c r="AN563" s="240"/>
      <c r="AQ563" s="253"/>
      <c r="AR563" s="224"/>
      <c r="AV563" s="253"/>
      <c r="AY563" s="248"/>
      <c r="AZ563" s="230"/>
      <c r="BA563" s="230"/>
      <c r="BB563" s="230"/>
      <c r="BC563" s="230"/>
      <c r="BD563" s="230"/>
      <c r="BE563" s="230"/>
      <c r="BF563" s="230"/>
      <c r="BG563" s="230"/>
      <c r="BH563" s="248"/>
      <c r="BI563" s="230"/>
      <c r="BJ563" s="249"/>
    </row>
    <row r="564" spans="1:62" ht="14.25" customHeight="1" x14ac:dyDescent="0.45">
      <c r="A564" s="224"/>
      <c r="D564" s="239"/>
      <c r="E564" s="226"/>
      <c r="F564" s="227"/>
      <c r="G564" s="228"/>
      <c r="H564" s="229"/>
      <c r="K564" s="231"/>
      <c r="L564" s="229"/>
      <c r="M564" s="231"/>
      <c r="N564" s="231"/>
      <c r="O564" s="231"/>
      <c r="P564" s="251"/>
      <c r="Q564" s="251"/>
      <c r="R564" s="251"/>
      <c r="S564" s="252"/>
      <c r="T564" s="237"/>
      <c r="U564" s="238"/>
      <c r="V564" s="335"/>
      <c r="W564" s="484"/>
      <c r="X564" s="485"/>
      <c r="Y564" s="335"/>
      <c r="Z564" s="239"/>
      <c r="AA564" s="238"/>
      <c r="AB564" s="240"/>
      <c r="AC564" s="239"/>
      <c r="AD564" s="238"/>
      <c r="AE564" s="343"/>
      <c r="AF564" s="335"/>
      <c r="AG564" s="485"/>
      <c r="AH564" s="241"/>
      <c r="AI564" s="242"/>
      <c r="AJ564" s="238"/>
      <c r="AK564" s="240"/>
      <c r="AL564" s="240"/>
      <c r="AM564" s="240"/>
      <c r="AN564" s="240"/>
      <c r="AQ564" s="253"/>
      <c r="AR564" s="224"/>
      <c r="AV564" s="253"/>
      <c r="AY564" s="248"/>
      <c r="AZ564" s="230"/>
      <c r="BA564" s="230"/>
      <c r="BB564" s="230"/>
      <c r="BC564" s="230"/>
      <c r="BD564" s="230"/>
      <c r="BE564" s="230"/>
      <c r="BF564" s="230"/>
      <c r="BG564" s="230"/>
      <c r="BH564" s="248"/>
      <c r="BI564" s="230"/>
      <c r="BJ564" s="249"/>
    </row>
    <row r="565" spans="1:62" ht="14.25" customHeight="1" x14ac:dyDescent="0.45">
      <c r="A565" s="224"/>
      <c r="D565" s="239"/>
      <c r="E565" s="226"/>
      <c r="F565" s="227"/>
      <c r="G565" s="228"/>
      <c r="H565" s="229"/>
      <c r="K565" s="231"/>
      <c r="L565" s="229"/>
      <c r="M565" s="231"/>
      <c r="N565" s="231"/>
      <c r="O565" s="231"/>
      <c r="P565" s="251"/>
      <c r="Q565" s="251"/>
      <c r="R565" s="251"/>
      <c r="S565" s="252"/>
      <c r="T565" s="237"/>
      <c r="U565" s="238"/>
      <c r="V565" s="335"/>
      <c r="W565" s="484"/>
      <c r="X565" s="485"/>
      <c r="Y565" s="335"/>
      <c r="Z565" s="239"/>
      <c r="AA565" s="238"/>
      <c r="AB565" s="240"/>
      <c r="AC565" s="239"/>
      <c r="AD565" s="238"/>
      <c r="AE565" s="343"/>
      <c r="AF565" s="335"/>
      <c r="AG565" s="485"/>
      <c r="AH565" s="241"/>
      <c r="AI565" s="242"/>
      <c r="AJ565" s="238"/>
      <c r="AK565" s="240"/>
      <c r="AL565" s="240"/>
      <c r="AM565" s="240"/>
      <c r="AN565" s="240"/>
      <c r="AQ565" s="253"/>
      <c r="AR565" s="224"/>
      <c r="AV565" s="253"/>
      <c r="AY565" s="248"/>
      <c r="AZ565" s="230"/>
      <c r="BA565" s="230"/>
      <c r="BB565" s="230"/>
      <c r="BC565" s="230"/>
      <c r="BD565" s="230"/>
      <c r="BE565" s="230"/>
      <c r="BF565" s="230"/>
      <c r="BG565" s="230"/>
      <c r="BH565" s="248"/>
      <c r="BI565" s="230"/>
      <c r="BJ565" s="249"/>
    </row>
    <row r="566" spans="1:62" ht="14.25" customHeight="1" x14ac:dyDescent="0.45">
      <c r="A566" s="224"/>
      <c r="D566" s="239"/>
      <c r="E566" s="226"/>
      <c r="F566" s="227"/>
      <c r="G566" s="228"/>
      <c r="H566" s="229"/>
      <c r="K566" s="231"/>
      <c r="L566" s="229"/>
      <c r="M566" s="231"/>
      <c r="N566" s="231"/>
      <c r="O566" s="231"/>
      <c r="P566" s="251"/>
      <c r="Q566" s="251"/>
      <c r="R566" s="251"/>
      <c r="S566" s="252"/>
      <c r="T566" s="237"/>
      <c r="U566" s="238"/>
      <c r="V566" s="335"/>
      <c r="W566" s="484"/>
      <c r="X566" s="485"/>
      <c r="Y566" s="335"/>
      <c r="Z566" s="239"/>
      <c r="AA566" s="238"/>
      <c r="AB566" s="240"/>
      <c r="AC566" s="239"/>
      <c r="AD566" s="238"/>
      <c r="AE566" s="343"/>
      <c r="AF566" s="335"/>
      <c r="AG566" s="485"/>
      <c r="AH566" s="241"/>
      <c r="AI566" s="242"/>
      <c r="AJ566" s="238"/>
      <c r="AK566" s="240"/>
      <c r="AL566" s="240"/>
      <c r="AM566" s="240"/>
      <c r="AN566" s="240"/>
      <c r="AQ566" s="253"/>
      <c r="AR566" s="224"/>
      <c r="AV566" s="253"/>
      <c r="AY566" s="248"/>
      <c r="AZ566" s="230"/>
      <c r="BA566" s="230"/>
      <c r="BB566" s="230"/>
      <c r="BC566" s="230"/>
      <c r="BD566" s="230"/>
      <c r="BE566" s="230"/>
      <c r="BF566" s="230"/>
      <c r="BG566" s="230"/>
      <c r="BH566" s="248"/>
      <c r="BI566" s="230"/>
      <c r="BJ566" s="249"/>
    </row>
    <row r="567" spans="1:62" ht="14.25" customHeight="1" x14ac:dyDescent="0.45">
      <c r="A567" s="224"/>
      <c r="D567" s="239"/>
      <c r="E567" s="226"/>
      <c r="F567" s="227"/>
      <c r="G567" s="228"/>
      <c r="H567" s="229"/>
      <c r="K567" s="231"/>
      <c r="L567" s="229"/>
      <c r="M567" s="231"/>
      <c r="N567" s="231"/>
      <c r="O567" s="231"/>
      <c r="P567" s="251"/>
      <c r="Q567" s="251"/>
      <c r="R567" s="251"/>
      <c r="S567" s="252"/>
      <c r="T567" s="237"/>
      <c r="U567" s="238"/>
      <c r="V567" s="335"/>
      <c r="W567" s="484"/>
      <c r="X567" s="485"/>
      <c r="Y567" s="335"/>
      <c r="Z567" s="239"/>
      <c r="AA567" s="238"/>
      <c r="AB567" s="240"/>
      <c r="AC567" s="239"/>
      <c r="AD567" s="238"/>
      <c r="AE567" s="343"/>
      <c r="AF567" s="335"/>
      <c r="AG567" s="485"/>
      <c r="AH567" s="241"/>
      <c r="AI567" s="242"/>
      <c r="AJ567" s="238"/>
      <c r="AK567" s="240"/>
      <c r="AL567" s="240"/>
      <c r="AM567" s="240"/>
      <c r="AN567" s="240"/>
      <c r="AQ567" s="253"/>
      <c r="AR567" s="224"/>
      <c r="AV567" s="253"/>
      <c r="AY567" s="248"/>
      <c r="AZ567" s="230"/>
      <c r="BA567" s="230"/>
      <c r="BB567" s="230"/>
      <c r="BC567" s="230"/>
      <c r="BD567" s="230"/>
      <c r="BE567" s="230"/>
      <c r="BF567" s="230"/>
      <c r="BG567" s="230"/>
      <c r="BH567" s="248"/>
      <c r="BI567" s="230"/>
      <c r="BJ567" s="249"/>
    </row>
    <row r="568" spans="1:62" ht="14.25" customHeight="1" x14ac:dyDescent="0.45">
      <c r="A568" s="224"/>
      <c r="D568" s="239"/>
      <c r="E568" s="226"/>
      <c r="F568" s="227"/>
      <c r="G568" s="228"/>
      <c r="H568" s="229"/>
      <c r="K568" s="231"/>
      <c r="L568" s="229"/>
      <c r="M568" s="231"/>
      <c r="N568" s="231"/>
      <c r="O568" s="231"/>
      <c r="P568" s="251"/>
      <c r="Q568" s="251"/>
      <c r="R568" s="251"/>
      <c r="S568" s="252"/>
      <c r="T568" s="237"/>
      <c r="U568" s="238"/>
      <c r="V568" s="335"/>
      <c r="W568" s="484"/>
      <c r="X568" s="485"/>
      <c r="Y568" s="335"/>
      <c r="Z568" s="239"/>
      <c r="AA568" s="238"/>
      <c r="AB568" s="240"/>
      <c r="AC568" s="239"/>
      <c r="AD568" s="238"/>
      <c r="AE568" s="343"/>
      <c r="AF568" s="335"/>
      <c r="AG568" s="485"/>
      <c r="AH568" s="241"/>
      <c r="AI568" s="242"/>
      <c r="AJ568" s="238"/>
      <c r="AK568" s="240"/>
      <c r="AL568" s="240"/>
      <c r="AM568" s="240"/>
      <c r="AN568" s="240"/>
      <c r="AQ568" s="253"/>
      <c r="AR568" s="224"/>
      <c r="AV568" s="253"/>
      <c r="AY568" s="248"/>
      <c r="AZ568" s="230"/>
      <c r="BA568" s="230"/>
      <c r="BB568" s="230"/>
      <c r="BC568" s="230"/>
      <c r="BD568" s="230"/>
      <c r="BE568" s="230"/>
      <c r="BF568" s="230"/>
      <c r="BG568" s="230"/>
      <c r="BH568" s="248"/>
      <c r="BI568" s="230"/>
      <c r="BJ568" s="249"/>
    </row>
    <row r="569" spans="1:62" ht="14.25" customHeight="1" x14ac:dyDescent="0.45">
      <c r="A569" s="224"/>
      <c r="D569" s="239"/>
      <c r="E569" s="226"/>
      <c r="F569" s="227"/>
      <c r="G569" s="228"/>
      <c r="H569" s="229"/>
      <c r="K569" s="231"/>
      <c r="L569" s="229"/>
      <c r="M569" s="231"/>
      <c r="N569" s="231"/>
      <c r="O569" s="231"/>
      <c r="P569" s="251"/>
      <c r="Q569" s="251"/>
      <c r="R569" s="251"/>
      <c r="S569" s="252"/>
      <c r="T569" s="237"/>
      <c r="U569" s="238"/>
      <c r="V569" s="335"/>
      <c r="W569" s="484"/>
      <c r="X569" s="485"/>
      <c r="Y569" s="335"/>
      <c r="Z569" s="239"/>
      <c r="AA569" s="238"/>
      <c r="AB569" s="240"/>
      <c r="AC569" s="239"/>
      <c r="AD569" s="238"/>
      <c r="AE569" s="343"/>
      <c r="AF569" s="335"/>
      <c r="AG569" s="485"/>
      <c r="AH569" s="241"/>
      <c r="AI569" s="242"/>
      <c r="AJ569" s="238"/>
      <c r="AK569" s="240"/>
      <c r="AL569" s="240"/>
      <c r="AM569" s="240"/>
      <c r="AN569" s="240"/>
      <c r="AQ569" s="253"/>
      <c r="AR569" s="224"/>
      <c r="AV569" s="253"/>
      <c r="AY569" s="248"/>
      <c r="AZ569" s="230"/>
      <c r="BA569" s="230"/>
      <c r="BB569" s="230"/>
      <c r="BC569" s="230"/>
      <c r="BD569" s="230"/>
      <c r="BE569" s="230"/>
      <c r="BF569" s="230"/>
      <c r="BG569" s="230"/>
      <c r="BH569" s="248"/>
      <c r="BI569" s="230"/>
      <c r="BJ569" s="249"/>
    </row>
    <row r="570" spans="1:62" ht="14.25" customHeight="1" x14ac:dyDescent="0.45">
      <c r="A570" s="224"/>
      <c r="D570" s="239"/>
      <c r="E570" s="226"/>
      <c r="F570" s="227"/>
      <c r="G570" s="228"/>
      <c r="H570" s="229"/>
      <c r="K570" s="231"/>
      <c r="L570" s="229"/>
      <c r="M570" s="231"/>
      <c r="N570" s="231"/>
      <c r="O570" s="231"/>
      <c r="P570" s="251"/>
      <c r="Q570" s="251"/>
      <c r="R570" s="251"/>
      <c r="S570" s="252"/>
      <c r="T570" s="237"/>
      <c r="U570" s="238"/>
      <c r="V570" s="335"/>
      <c r="W570" s="484"/>
      <c r="X570" s="485"/>
      <c r="Y570" s="335"/>
      <c r="Z570" s="239"/>
      <c r="AA570" s="238"/>
      <c r="AB570" s="240"/>
      <c r="AC570" s="239"/>
      <c r="AD570" s="238"/>
      <c r="AE570" s="343"/>
      <c r="AF570" s="335"/>
      <c r="AG570" s="485"/>
      <c r="AH570" s="241"/>
      <c r="AI570" s="242"/>
      <c r="AJ570" s="238"/>
      <c r="AK570" s="240"/>
      <c r="AL570" s="240"/>
      <c r="AM570" s="240"/>
      <c r="AN570" s="240"/>
      <c r="AQ570" s="253"/>
      <c r="AR570" s="224"/>
      <c r="AV570" s="253"/>
      <c r="AY570" s="248"/>
      <c r="AZ570" s="230"/>
      <c r="BA570" s="230"/>
      <c r="BB570" s="230"/>
      <c r="BC570" s="230"/>
      <c r="BD570" s="230"/>
      <c r="BE570" s="230"/>
      <c r="BF570" s="230"/>
      <c r="BG570" s="230"/>
      <c r="BH570" s="248"/>
      <c r="BI570" s="230"/>
      <c r="BJ570" s="249"/>
    </row>
    <row r="571" spans="1:62" ht="14.25" customHeight="1" x14ac:dyDescent="0.45">
      <c r="A571" s="224"/>
      <c r="D571" s="239"/>
      <c r="E571" s="226"/>
      <c r="F571" s="227"/>
      <c r="G571" s="228"/>
      <c r="H571" s="229"/>
      <c r="K571" s="231"/>
      <c r="L571" s="229"/>
      <c r="M571" s="231"/>
      <c r="N571" s="231"/>
      <c r="O571" s="231"/>
      <c r="P571" s="251"/>
      <c r="Q571" s="251"/>
      <c r="R571" s="251"/>
      <c r="S571" s="252"/>
      <c r="T571" s="237"/>
      <c r="U571" s="238"/>
      <c r="V571" s="335"/>
      <c r="W571" s="484"/>
      <c r="X571" s="485"/>
      <c r="Y571" s="335"/>
      <c r="Z571" s="239"/>
      <c r="AA571" s="238"/>
      <c r="AB571" s="240"/>
      <c r="AC571" s="239"/>
      <c r="AD571" s="238"/>
      <c r="AE571" s="343"/>
      <c r="AF571" s="335"/>
      <c r="AG571" s="485"/>
      <c r="AH571" s="241"/>
      <c r="AI571" s="242"/>
      <c r="AJ571" s="238"/>
      <c r="AK571" s="240"/>
      <c r="AL571" s="240"/>
      <c r="AM571" s="240"/>
      <c r="AN571" s="240"/>
      <c r="AQ571" s="253"/>
      <c r="AR571" s="224"/>
      <c r="AV571" s="253"/>
      <c r="AY571" s="248"/>
      <c r="AZ571" s="230"/>
      <c r="BA571" s="230"/>
      <c r="BB571" s="230"/>
      <c r="BC571" s="230"/>
      <c r="BD571" s="230"/>
      <c r="BE571" s="230"/>
      <c r="BF571" s="230"/>
      <c r="BG571" s="230"/>
      <c r="BH571" s="248"/>
      <c r="BI571" s="230"/>
      <c r="BJ571" s="249"/>
    </row>
    <row r="572" spans="1:62" ht="14.25" customHeight="1" x14ac:dyDescent="0.45">
      <c r="A572" s="224"/>
      <c r="D572" s="239"/>
      <c r="E572" s="226"/>
      <c r="F572" s="227"/>
      <c r="G572" s="228"/>
      <c r="H572" s="229"/>
      <c r="K572" s="231"/>
      <c r="L572" s="229"/>
      <c r="M572" s="231"/>
      <c r="N572" s="231"/>
      <c r="O572" s="231"/>
      <c r="P572" s="251"/>
      <c r="Q572" s="251"/>
      <c r="R572" s="251"/>
      <c r="S572" s="252"/>
      <c r="T572" s="237"/>
      <c r="U572" s="238"/>
      <c r="V572" s="335"/>
      <c r="W572" s="484"/>
      <c r="X572" s="485"/>
      <c r="Y572" s="335"/>
      <c r="Z572" s="239"/>
      <c r="AA572" s="238"/>
      <c r="AB572" s="240"/>
      <c r="AC572" s="239"/>
      <c r="AD572" s="238"/>
      <c r="AE572" s="343"/>
      <c r="AF572" s="335"/>
      <c r="AG572" s="485"/>
      <c r="AH572" s="241"/>
      <c r="AI572" s="242"/>
      <c r="AJ572" s="238"/>
      <c r="AK572" s="240"/>
      <c r="AL572" s="240"/>
      <c r="AM572" s="240"/>
      <c r="AN572" s="240"/>
      <c r="AQ572" s="253"/>
      <c r="AR572" s="224"/>
      <c r="AV572" s="253"/>
      <c r="AY572" s="248"/>
      <c r="AZ572" s="230"/>
      <c r="BA572" s="230"/>
      <c r="BB572" s="230"/>
      <c r="BC572" s="230"/>
      <c r="BD572" s="230"/>
      <c r="BE572" s="230"/>
      <c r="BF572" s="230"/>
      <c r="BG572" s="230"/>
      <c r="BH572" s="248"/>
      <c r="BI572" s="230"/>
      <c r="BJ572" s="249"/>
    </row>
    <row r="573" spans="1:62" ht="14.25" customHeight="1" x14ac:dyDescent="0.45">
      <c r="A573" s="224"/>
      <c r="D573" s="239"/>
      <c r="E573" s="226"/>
      <c r="F573" s="227"/>
      <c r="G573" s="228"/>
      <c r="H573" s="229"/>
      <c r="K573" s="231"/>
      <c r="L573" s="229"/>
      <c r="M573" s="231"/>
      <c r="N573" s="231"/>
      <c r="O573" s="231"/>
      <c r="P573" s="251"/>
      <c r="Q573" s="251"/>
      <c r="R573" s="251"/>
      <c r="S573" s="252"/>
      <c r="T573" s="237"/>
      <c r="U573" s="238"/>
      <c r="V573" s="335"/>
      <c r="W573" s="484"/>
      <c r="X573" s="485"/>
      <c r="Y573" s="335"/>
      <c r="Z573" s="239"/>
      <c r="AA573" s="238"/>
      <c r="AB573" s="240"/>
      <c r="AC573" s="239"/>
      <c r="AD573" s="238"/>
      <c r="AE573" s="343"/>
      <c r="AF573" s="335"/>
      <c r="AG573" s="485"/>
      <c r="AH573" s="241"/>
      <c r="AI573" s="242"/>
      <c r="AJ573" s="238"/>
      <c r="AK573" s="240"/>
      <c r="AL573" s="240"/>
      <c r="AM573" s="240"/>
      <c r="AN573" s="240"/>
      <c r="AQ573" s="253"/>
      <c r="AR573" s="224"/>
      <c r="AV573" s="253"/>
      <c r="AY573" s="248"/>
      <c r="AZ573" s="230"/>
      <c r="BA573" s="230"/>
      <c r="BB573" s="230"/>
      <c r="BC573" s="230"/>
      <c r="BD573" s="230"/>
      <c r="BE573" s="230"/>
      <c r="BF573" s="230"/>
      <c r="BG573" s="230"/>
      <c r="BH573" s="248"/>
      <c r="BI573" s="230"/>
      <c r="BJ573" s="249"/>
    </row>
    <row r="574" spans="1:62" ht="14.25" customHeight="1" x14ac:dyDescent="0.45">
      <c r="A574" s="224"/>
      <c r="D574" s="239"/>
      <c r="E574" s="226"/>
      <c r="F574" s="227"/>
      <c r="G574" s="228"/>
      <c r="H574" s="229"/>
      <c r="K574" s="231"/>
      <c r="L574" s="229"/>
      <c r="M574" s="231"/>
      <c r="N574" s="231"/>
      <c r="O574" s="231"/>
      <c r="P574" s="251"/>
      <c r="Q574" s="251"/>
      <c r="R574" s="251"/>
      <c r="S574" s="252"/>
      <c r="T574" s="237"/>
      <c r="U574" s="238"/>
      <c r="V574" s="335"/>
      <c r="W574" s="484"/>
      <c r="X574" s="485"/>
      <c r="Y574" s="335"/>
      <c r="Z574" s="239"/>
      <c r="AA574" s="238"/>
      <c r="AB574" s="240"/>
      <c r="AC574" s="239"/>
      <c r="AD574" s="238"/>
      <c r="AE574" s="343"/>
      <c r="AF574" s="335"/>
      <c r="AG574" s="485"/>
      <c r="AH574" s="241"/>
      <c r="AI574" s="242"/>
      <c r="AJ574" s="238"/>
      <c r="AK574" s="240"/>
      <c r="AL574" s="240"/>
      <c r="AM574" s="240"/>
      <c r="AN574" s="240"/>
      <c r="AQ574" s="253"/>
      <c r="AR574" s="224"/>
      <c r="AV574" s="253"/>
      <c r="AY574" s="248"/>
      <c r="AZ574" s="230"/>
      <c r="BA574" s="230"/>
      <c r="BB574" s="230"/>
      <c r="BC574" s="230"/>
      <c r="BD574" s="230"/>
      <c r="BE574" s="230"/>
      <c r="BF574" s="230"/>
      <c r="BG574" s="230"/>
      <c r="BH574" s="248"/>
      <c r="BI574" s="230"/>
      <c r="BJ574" s="249"/>
    </row>
    <row r="575" spans="1:62" ht="14.25" customHeight="1" x14ac:dyDescent="0.45">
      <c r="A575" s="224"/>
      <c r="D575" s="239"/>
      <c r="E575" s="226"/>
      <c r="F575" s="227"/>
      <c r="G575" s="228"/>
      <c r="H575" s="229"/>
      <c r="K575" s="231"/>
      <c r="L575" s="229"/>
      <c r="M575" s="231"/>
      <c r="N575" s="231"/>
      <c r="O575" s="231"/>
      <c r="P575" s="251"/>
      <c r="Q575" s="251"/>
      <c r="R575" s="251"/>
      <c r="S575" s="252"/>
      <c r="T575" s="237"/>
      <c r="U575" s="238"/>
      <c r="V575" s="335"/>
      <c r="W575" s="484"/>
      <c r="X575" s="485"/>
      <c r="Y575" s="335"/>
      <c r="Z575" s="239"/>
      <c r="AA575" s="238"/>
      <c r="AB575" s="240"/>
      <c r="AC575" s="239"/>
      <c r="AD575" s="238"/>
      <c r="AE575" s="343"/>
      <c r="AF575" s="335"/>
      <c r="AG575" s="485"/>
      <c r="AH575" s="241"/>
      <c r="AI575" s="242"/>
      <c r="AJ575" s="238"/>
      <c r="AK575" s="240"/>
      <c r="AL575" s="240"/>
      <c r="AM575" s="240"/>
      <c r="AN575" s="240"/>
      <c r="AQ575" s="253"/>
      <c r="AR575" s="224"/>
      <c r="AV575" s="253"/>
      <c r="AY575" s="248"/>
      <c r="AZ575" s="230"/>
      <c r="BA575" s="230"/>
      <c r="BB575" s="230"/>
      <c r="BC575" s="230"/>
      <c r="BD575" s="230"/>
      <c r="BE575" s="230"/>
      <c r="BF575" s="230"/>
      <c r="BG575" s="230"/>
      <c r="BH575" s="248"/>
      <c r="BI575" s="230"/>
      <c r="BJ575" s="249"/>
    </row>
    <row r="576" spans="1:62" ht="14.25" customHeight="1" x14ac:dyDescent="0.45">
      <c r="A576" s="224"/>
      <c r="D576" s="239"/>
      <c r="E576" s="226"/>
      <c r="F576" s="227"/>
      <c r="G576" s="228"/>
      <c r="H576" s="229"/>
      <c r="K576" s="231"/>
      <c r="L576" s="229"/>
      <c r="M576" s="231"/>
      <c r="N576" s="231"/>
      <c r="O576" s="231"/>
      <c r="P576" s="251"/>
      <c r="Q576" s="251"/>
      <c r="R576" s="251"/>
      <c r="S576" s="252"/>
      <c r="T576" s="237"/>
      <c r="U576" s="238"/>
      <c r="V576" s="335"/>
      <c r="W576" s="484"/>
      <c r="X576" s="485"/>
      <c r="Y576" s="335"/>
      <c r="Z576" s="239"/>
      <c r="AA576" s="238"/>
      <c r="AB576" s="240"/>
      <c r="AC576" s="239"/>
      <c r="AD576" s="238"/>
      <c r="AE576" s="343"/>
      <c r="AF576" s="335"/>
      <c r="AG576" s="485"/>
      <c r="AH576" s="241"/>
      <c r="AI576" s="242"/>
      <c r="AJ576" s="238"/>
      <c r="AK576" s="240"/>
      <c r="AL576" s="240"/>
      <c r="AM576" s="240"/>
      <c r="AN576" s="240"/>
      <c r="AQ576" s="253"/>
      <c r="AR576" s="224"/>
      <c r="AV576" s="253"/>
      <c r="AY576" s="248"/>
      <c r="AZ576" s="230"/>
      <c r="BA576" s="230"/>
      <c r="BB576" s="230"/>
      <c r="BC576" s="230"/>
      <c r="BD576" s="230"/>
      <c r="BE576" s="230"/>
      <c r="BF576" s="230"/>
      <c r="BG576" s="230"/>
      <c r="BH576" s="248"/>
      <c r="BI576" s="230"/>
      <c r="BJ576" s="249"/>
    </row>
    <row r="577" spans="1:62" ht="14.25" customHeight="1" x14ac:dyDescent="0.45">
      <c r="A577" s="224"/>
      <c r="D577" s="239"/>
      <c r="E577" s="226"/>
      <c r="F577" s="227"/>
      <c r="G577" s="228"/>
      <c r="H577" s="229"/>
      <c r="K577" s="231"/>
      <c r="L577" s="229"/>
      <c r="M577" s="231"/>
      <c r="N577" s="231"/>
      <c r="O577" s="231"/>
      <c r="P577" s="251"/>
      <c r="Q577" s="251"/>
      <c r="R577" s="251"/>
      <c r="S577" s="252"/>
      <c r="T577" s="237"/>
      <c r="U577" s="238"/>
      <c r="V577" s="335"/>
      <c r="W577" s="484"/>
      <c r="X577" s="485"/>
      <c r="Y577" s="335"/>
      <c r="Z577" s="239"/>
      <c r="AA577" s="238"/>
      <c r="AB577" s="240"/>
      <c r="AC577" s="239"/>
      <c r="AD577" s="238"/>
      <c r="AE577" s="343"/>
      <c r="AF577" s="335"/>
      <c r="AG577" s="485"/>
      <c r="AH577" s="241"/>
      <c r="AI577" s="242"/>
      <c r="AJ577" s="238"/>
      <c r="AK577" s="240"/>
      <c r="AL577" s="240"/>
      <c r="AM577" s="240"/>
      <c r="AN577" s="240"/>
      <c r="AQ577" s="253"/>
      <c r="AR577" s="224"/>
      <c r="AV577" s="253"/>
      <c r="AY577" s="248"/>
      <c r="AZ577" s="230"/>
      <c r="BA577" s="230"/>
      <c r="BB577" s="230"/>
      <c r="BC577" s="230"/>
      <c r="BD577" s="230"/>
      <c r="BE577" s="230"/>
      <c r="BF577" s="230"/>
      <c r="BG577" s="230"/>
      <c r="BH577" s="248"/>
      <c r="BI577" s="230"/>
      <c r="BJ577" s="249"/>
    </row>
    <row r="578" spans="1:62" ht="14.25" customHeight="1" x14ac:dyDescent="0.45">
      <c r="A578" s="224"/>
      <c r="D578" s="239"/>
      <c r="E578" s="226"/>
      <c r="F578" s="227"/>
      <c r="G578" s="228"/>
      <c r="H578" s="229"/>
      <c r="K578" s="231"/>
      <c r="L578" s="229"/>
      <c r="M578" s="231"/>
      <c r="N578" s="231"/>
      <c r="O578" s="231"/>
      <c r="P578" s="251"/>
      <c r="Q578" s="251"/>
      <c r="R578" s="251"/>
      <c r="S578" s="252"/>
      <c r="T578" s="237"/>
      <c r="U578" s="238"/>
      <c r="V578" s="335"/>
      <c r="W578" s="484"/>
      <c r="X578" s="485"/>
      <c r="Y578" s="335"/>
      <c r="Z578" s="239"/>
      <c r="AA578" s="238"/>
      <c r="AB578" s="240"/>
      <c r="AC578" s="239"/>
      <c r="AD578" s="238"/>
      <c r="AE578" s="343"/>
      <c r="AF578" s="335"/>
      <c r="AG578" s="485"/>
      <c r="AH578" s="241"/>
      <c r="AI578" s="242"/>
      <c r="AJ578" s="238"/>
      <c r="AK578" s="240"/>
      <c r="AL578" s="240"/>
      <c r="AM578" s="240"/>
      <c r="AN578" s="240"/>
      <c r="AQ578" s="253"/>
      <c r="AR578" s="224"/>
      <c r="AV578" s="253"/>
      <c r="AY578" s="248"/>
      <c r="AZ578" s="230"/>
      <c r="BA578" s="230"/>
      <c r="BB578" s="230"/>
      <c r="BC578" s="230"/>
      <c r="BD578" s="230"/>
      <c r="BE578" s="230"/>
      <c r="BF578" s="230"/>
      <c r="BG578" s="230"/>
      <c r="BH578" s="248"/>
      <c r="BI578" s="230"/>
      <c r="BJ578" s="249"/>
    </row>
    <row r="579" spans="1:62" ht="14.25" customHeight="1" x14ac:dyDescent="0.45">
      <c r="A579" s="224"/>
      <c r="D579" s="239"/>
      <c r="E579" s="226"/>
      <c r="F579" s="227"/>
      <c r="G579" s="228"/>
      <c r="H579" s="229"/>
      <c r="K579" s="231"/>
      <c r="L579" s="229"/>
      <c r="M579" s="231"/>
      <c r="N579" s="231"/>
      <c r="O579" s="231"/>
      <c r="P579" s="251"/>
      <c r="Q579" s="251"/>
      <c r="R579" s="251"/>
      <c r="S579" s="252"/>
      <c r="T579" s="237"/>
      <c r="U579" s="238"/>
      <c r="V579" s="335"/>
      <c r="W579" s="484"/>
      <c r="X579" s="485"/>
      <c r="Y579" s="335"/>
      <c r="Z579" s="239"/>
      <c r="AA579" s="238"/>
      <c r="AB579" s="240"/>
      <c r="AC579" s="239"/>
      <c r="AD579" s="238"/>
      <c r="AE579" s="343"/>
      <c r="AF579" s="335"/>
      <c r="AG579" s="485"/>
      <c r="AH579" s="241"/>
      <c r="AI579" s="242"/>
      <c r="AJ579" s="238"/>
      <c r="AK579" s="240"/>
      <c r="AL579" s="240"/>
      <c r="AM579" s="240"/>
      <c r="AN579" s="240"/>
      <c r="AQ579" s="253"/>
      <c r="AR579" s="224"/>
      <c r="AV579" s="253"/>
      <c r="AY579" s="248"/>
      <c r="AZ579" s="230"/>
      <c r="BA579" s="230"/>
      <c r="BB579" s="230"/>
      <c r="BC579" s="230"/>
      <c r="BD579" s="230"/>
      <c r="BE579" s="230"/>
      <c r="BF579" s="230"/>
      <c r="BG579" s="230"/>
      <c r="BH579" s="248"/>
      <c r="BI579" s="230"/>
      <c r="BJ579" s="249"/>
    </row>
    <row r="580" spans="1:62" ht="14.25" customHeight="1" x14ac:dyDescent="0.45">
      <c r="A580" s="224"/>
      <c r="D580" s="239"/>
      <c r="E580" s="226"/>
      <c r="F580" s="227"/>
      <c r="G580" s="228"/>
      <c r="H580" s="229"/>
      <c r="K580" s="231"/>
      <c r="L580" s="229"/>
      <c r="M580" s="231"/>
      <c r="N580" s="231"/>
      <c r="O580" s="231"/>
      <c r="P580" s="251"/>
      <c r="Q580" s="251"/>
      <c r="R580" s="251"/>
      <c r="S580" s="252"/>
      <c r="T580" s="237"/>
      <c r="U580" s="238"/>
      <c r="V580" s="335"/>
      <c r="W580" s="484"/>
      <c r="X580" s="485"/>
      <c r="Y580" s="335"/>
      <c r="Z580" s="239"/>
      <c r="AA580" s="238"/>
      <c r="AB580" s="240"/>
      <c r="AC580" s="239"/>
      <c r="AD580" s="238"/>
      <c r="AE580" s="343"/>
      <c r="AF580" s="335"/>
      <c r="AG580" s="485"/>
      <c r="AH580" s="241"/>
      <c r="AI580" s="242"/>
      <c r="AJ580" s="238"/>
      <c r="AK580" s="240"/>
      <c r="AL580" s="240"/>
      <c r="AM580" s="240"/>
      <c r="AN580" s="240"/>
      <c r="AQ580" s="253"/>
      <c r="AR580" s="224"/>
      <c r="AV580" s="253"/>
      <c r="AY580" s="248"/>
      <c r="AZ580" s="230"/>
      <c r="BA580" s="230"/>
      <c r="BB580" s="230"/>
      <c r="BC580" s="230"/>
      <c r="BD580" s="230"/>
      <c r="BE580" s="230"/>
      <c r="BF580" s="230"/>
      <c r="BG580" s="230"/>
      <c r="BH580" s="248"/>
      <c r="BI580" s="230"/>
      <c r="BJ580" s="249"/>
    </row>
    <row r="581" spans="1:62" ht="14.25" customHeight="1" x14ac:dyDescent="0.45">
      <c r="A581" s="224"/>
      <c r="D581" s="239"/>
      <c r="E581" s="226"/>
      <c r="F581" s="227"/>
      <c r="G581" s="228"/>
      <c r="H581" s="229"/>
      <c r="K581" s="231"/>
      <c r="L581" s="229"/>
      <c r="M581" s="231"/>
      <c r="N581" s="231"/>
      <c r="O581" s="231"/>
      <c r="P581" s="251"/>
      <c r="Q581" s="251"/>
      <c r="R581" s="251"/>
      <c r="S581" s="252"/>
      <c r="T581" s="237"/>
      <c r="U581" s="238"/>
      <c r="V581" s="335"/>
      <c r="W581" s="484"/>
      <c r="X581" s="485"/>
      <c r="Y581" s="335"/>
      <c r="Z581" s="239"/>
      <c r="AA581" s="238"/>
      <c r="AB581" s="240"/>
      <c r="AC581" s="239"/>
      <c r="AD581" s="238"/>
      <c r="AE581" s="343"/>
      <c r="AF581" s="335"/>
      <c r="AG581" s="485"/>
      <c r="AH581" s="241"/>
      <c r="AI581" s="242"/>
      <c r="AJ581" s="238"/>
      <c r="AK581" s="240"/>
      <c r="AL581" s="240"/>
      <c r="AM581" s="240"/>
      <c r="AN581" s="240"/>
      <c r="AQ581" s="253"/>
      <c r="AR581" s="224"/>
      <c r="AV581" s="253"/>
      <c r="AY581" s="248"/>
      <c r="AZ581" s="230"/>
      <c r="BA581" s="230"/>
      <c r="BB581" s="230"/>
      <c r="BC581" s="230"/>
      <c r="BD581" s="230"/>
      <c r="BE581" s="230"/>
      <c r="BF581" s="230"/>
      <c r="BG581" s="230"/>
      <c r="BH581" s="248"/>
      <c r="BI581" s="230"/>
      <c r="BJ581" s="249"/>
    </row>
    <row r="582" spans="1:62" ht="14.25" customHeight="1" x14ac:dyDescent="0.45">
      <c r="A582" s="224"/>
      <c r="D582" s="239"/>
      <c r="E582" s="226"/>
      <c r="F582" s="227"/>
      <c r="G582" s="228"/>
      <c r="H582" s="229"/>
      <c r="K582" s="231"/>
      <c r="L582" s="229"/>
      <c r="M582" s="231"/>
      <c r="N582" s="231"/>
      <c r="O582" s="231"/>
      <c r="P582" s="251"/>
      <c r="Q582" s="251"/>
      <c r="R582" s="251"/>
      <c r="S582" s="252"/>
      <c r="T582" s="237"/>
      <c r="U582" s="238"/>
      <c r="V582" s="335"/>
      <c r="W582" s="484"/>
      <c r="X582" s="485"/>
      <c r="Y582" s="335"/>
      <c r="Z582" s="239"/>
      <c r="AA582" s="238"/>
      <c r="AB582" s="240"/>
      <c r="AC582" s="239"/>
      <c r="AD582" s="238"/>
      <c r="AE582" s="343"/>
      <c r="AF582" s="335"/>
      <c r="AG582" s="485"/>
      <c r="AH582" s="241"/>
      <c r="AI582" s="242"/>
      <c r="AJ582" s="238"/>
      <c r="AK582" s="240"/>
      <c r="AL582" s="240"/>
      <c r="AM582" s="240"/>
      <c r="AN582" s="240"/>
      <c r="AQ582" s="253"/>
      <c r="AR582" s="224"/>
      <c r="AV582" s="253"/>
      <c r="AY582" s="248"/>
      <c r="AZ582" s="230"/>
      <c r="BA582" s="230"/>
      <c r="BB582" s="230"/>
      <c r="BC582" s="230"/>
      <c r="BD582" s="230"/>
      <c r="BE582" s="230"/>
      <c r="BF582" s="230"/>
      <c r="BG582" s="230"/>
      <c r="BH582" s="248"/>
      <c r="BI582" s="230"/>
      <c r="BJ582" s="249"/>
    </row>
    <row r="583" spans="1:62" ht="14.25" customHeight="1" x14ac:dyDescent="0.45">
      <c r="A583" s="224"/>
      <c r="D583" s="239"/>
      <c r="E583" s="226"/>
      <c r="F583" s="227"/>
      <c r="G583" s="228"/>
      <c r="H583" s="229"/>
      <c r="K583" s="231"/>
      <c r="L583" s="229"/>
      <c r="M583" s="231"/>
      <c r="N583" s="231"/>
      <c r="O583" s="231"/>
      <c r="P583" s="251"/>
      <c r="Q583" s="251"/>
      <c r="R583" s="251"/>
      <c r="S583" s="252"/>
      <c r="T583" s="237"/>
      <c r="U583" s="238"/>
      <c r="V583" s="335"/>
      <c r="W583" s="484"/>
      <c r="X583" s="485"/>
      <c r="Y583" s="335"/>
      <c r="Z583" s="239"/>
      <c r="AA583" s="238"/>
      <c r="AB583" s="240"/>
      <c r="AC583" s="239"/>
      <c r="AD583" s="238"/>
      <c r="AE583" s="343"/>
      <c r="AF583" s="335"/>
      <c r="AG583" s="485"/>
      <c r="AH583" s="241"/>
      <c r="AI583" s="242"/>
      <c r="AJ583" s="238"/>
      <c r="AK583" s="240"/>
      <c r="AL583" s="240"/>
      <c r="AM583" s="240"/>
      <c r="AN583" s="240"/>
      <c r="AQ583" s="253"/>
      <c r="AR583" s="224"/>
      <c r="AV583" s="253"/>
      <c r="AY583" s="248"/>
      <c r="AZ583" s="230"/>
      <c r="BA583" s="230"/>
      <c r="BB583" s="230"/>
      <c r="BC583" s="230"/>
      <c r="BD583" s="230"/>
      <c r="BE583" s="230"/>
      <c r="BF583" s="230"/>
      <c r="BG583" s="230"/>
      <c r="BH583" s="248"/>
      <c r="BI583" s="230"/>
      <c r="BJ583" s="249"/>
    </row>
    <row r="584" spans="1:62" ht="14.25" customHeight="1" x14ac:dyDescent="0.45">
      <c r="A584" s="224"/>
      <c r="D584" s="239"/>
      <c r="E584" s="226"/>
      <c r="F584" s="227"/>
      <c r="G584" s="228"/>
      <c r="H584" s="229"/>
      <c r="K584" s="231"/>
      <c r="L584" s="229"/>
      <c r="M584" s="231"/>
      <c r="N584" s="231"/>
      <c r="O584" s="231"/>
      <c r="P584" s="251"/>
      <c r="Q584" s="251"/>
      <c r="R584" s="251"/>
      <c r="S584" s="252"/>
      <c r="T584" s="237"/>
      <c r="U584" s="238"/>
      <c r="V584" s="335"/>
      <c r="W584" s="484"/>
      <c r="X584" s="485"/>
      <c r="Y584" s="335"/>
      <c r="Z584" s="239"/>
      <c r="AA584" s="238"/>
      <c r="AB584" s="240"/>
      <c r="AC584" s="239"/>
      <c r="AD584" s="238"/>
      <c r="AE584" s="343"/>
      <c r="AF584" s="335"/>
      <c r="AG584" s="485"/>
      <c r="AH584" s="241"/>
      <c r="AI584" s="242"/>
      <c r="AJ584" s="238"/>
      <c r="AK584" s="240"/>
      <c r="AL584" s="240"/>
      <c r="AM584" s="240"/>
      <c r="AN584" s="240"/>
      <c r="AQ584" s="253"/>
      <c r="AR584" s="224"/>
      <c r="AV584" s="253"/>
      <c r="AY584" s="248"/>
      <c r="AZ584" s="230"/>
      <c r="BA584" s="230"/>
      <c r="BB584" s="230"/>
      <c r="BC584" s="230"/>
      <c r="BD584" s="230"/>
      <c r="BE584" s="230"/>
      <c r="BF584" s="230"/>
      <c r="BG584" s="230"/>
      <c r="BH584" s="248"/>
      <c r="BI584" s="230"/>
      <c r="BJ584" s="249"/>
    </row>
    <row r="585" spans="1:62" ht="14.25" customHeight="1" x14ac:dyDescent="0.45">
      <c r="A585" s="224"/>
      <c r="D585" s="239"/>
      <c r="E585" s="226"/>
      <c r="F585" s="227"/>
      <c r="G585" s="228"/>
      <c r="H585" s="229"/>
      <c r="K585" s="231"/>
      <c r="L585" s="229"/>
      <c r="M585" s="231"/>
      <c r="N585" s="231"/>
      <c r="O585" s="231"/>
      <c r="P585" s="251"/>
      <c r="Q585" s="251"/>
      <c r="R585" s="251"/>
      <c r="S585" s="252"/>
      <c r="T585" s="237"/>
      <c r="U585" s="238"/>
      <c r="V585" s="335"/>
      <c r="W585" s="484"/>
      <c r="X585" s="485"/>
      <c r="Y585" s="335"/>
      <c r="Z585" s="239"/>
      <c r="AA585" s="238"/>
      <c r="AB585" s="240"/>
      <c r="AC585" s="239"/>
      <c r="AD585" s="238"/>
      <c r="AE585" s="343"/>
      <c r="AF585" s="335"/>
      <c r="AG585" s="485"/>
      <c r="AH585" s="241"/>
      <c r="AI585" s="242"/>
      <c r="AJ585" s="238"/>
      <c r="AK585" s="240"/>
      <c r="AL585" s="240"/>
      <c r="AM585" s="240"/>
      <c r="AN585" s="240"/>
      <c r="AQ585" s="253"/>
      <c r="AR585" s="224"/>
      <c r="AV585" s="253"/>
      <c r="AY585" s="248"/>
      <c r="AZ585" s="230"/>
      <c r="BA585" s="230"/>
      <c r="BB585" s="230"/>
      <c r="BC585" s="230"/>
      <c r="BD585" s="230"/>
      <c r="BE585" s="230"/>
      <c r="BF585" s="230"/>
      <c r="BG585" s="230"/>
      <c r="BH585" s="248"/>
      <c r="BI585" s="230"/>
      <c r="BJ585" s="249"/>
    </row>
    <row r="586" spans="1:62" ht="14.25" customHeight="1" x14ac:dyDescent="0.45">
      <c r="A586" s="224"/>
      <c r="D586" s="239"/>
      <c r="E586" s="226"/>
      <c r="F586" s="227"/>
      <c r="G586" s="228"/>
      <c r="H586" s="229"/>
      <c r="K586" s="231"/>
      <c r="L586" s="229"/>
      <c r="M586" s="231"/>
      <c r="N586" s="231"/>
      <c r="O586" s="231"/>
      <c r="P586" s="251"/>
      <c r="Q586" s="251"/>
      <c r="R586" s="251"/>
      <c r="S586" s="252"/>
      <c r="T586" s="237"/>
      <c r="U586" s="238"/>
      <c r="V586" s="335"/>
      <c r="W586" s="484"/>
      <c r="X586" s="485"/>
      <c r="Y586" s="335"/>
      <c r="Z586" s="239"/>
      <c r="AA586" s="238"/>
      <c r="AB586" s="240"/>
      <c r="AC586" s="239"/>
      <c r="AD586" s="238"/>
      <c r="AE586" s="343"/>
      <c r="AF586" s="335"/>
      <c r="AG586" s="485"/>
      <c r="AH586" s="241"/>
      <c r="AI586" s="242"/>
      <c r="AJ586" s="238"/>
      <c r="AK586" s="240"/>
      <c r="AL586" s="240"/>
      <c r="AM586" s="240"/>
      <c r="AN586" s="240"/>
      <c r="AQ586" s="253"/>
      <c r="AR586" s="224"/>
      <c r="AV586" s="253"/>
      <c r="AY586" s="248"/>
      <c r="AZ586" s="230"/>
      <c r="BA586" s="230"/>
      <c r="BB586" s="230"/>
      <c r="BC586" s="230"/>
      <c r="BD586" s="230"/>
      <c r="BE586" s="230"/>
      <c r="BF586" s="230"/>
      <c r="BG586" s="230"/>
      <c r="BH586" s="248"/>
      <c r="BI586" s="230"/>
      <c r="BJ586" s="249"/>
    </row>
    <row r="587" spans="1:62" ht="14.25" customHeight="1" x14ac:dyDescent="0.45">
      <c r="A587" s="224"/>
      <c r="D587" s="239"/>
      <c r="E587" s="226"/>
      <c r="F587" s="227"/>
      <c r="G587" s="228"/>
      <c r="H587" s="229"/>
      <c r="K587" s="231"/>
      <c r="L587" s="229"/>
      <c r="M587" s="231"/>
      <c r="N587" s="231"/>
      <c r="O587" s="231"/>
      <c r="P587" s="251"/>
      <c r="Q587" s="251"/>
      <c r="R587" s="251"/>
      <c r="S587" s="252"/>
      <c r="T587" s="237"/>
      <c r="U587" s="238"/>
      <c r="V587" s="335"/>
      <c r="W587" s="484"/>
      <c r="X587" s="485"/>
      <c r="Y587" s="335"/>
      <c r="Z587" s="239"/>
      <c r="AA587" s="238"/>
      <c r="AB587" s="240"/>
      <c r="AC587" s="239"/>
      <c r="AD587" s="238"/>
      <c r="AE587" s="343"/>
      <c r="AF587" s="335"/>
      <c r="AG587" s="485"/>
      <c r="AH587" s="241"/>
      <c r="AI587" s="242"/>
      <c r="AJ587" s="238"/>
      <c r="AK587" s="240"/>
      <c r="AL587" s="240"/>
      <c r="AM587" s="240"/>
      <c r="AN587" s="240"/>
      <c r="AQ587" s="253"/>
      <c r="AR587" s="224"/>
      <c r="AV587" s="253"/>
      <c r="AY587" s="248"/>
      <c r="AZ587" s="230"/>
      <c r="BA587" s="230"/>
      <c r="BB587" s="230"/>
      <c r="BC587" s="230"/>
      <c r="BD587" s="230"/>
      <c r="BE587" s="230"/>
      <c r="BF587" s="230"/>
      <c r="BG587" s="230"/>
      <c r="BH587" s="248"/>
      <c r="BI587" s="230"/>
      <c r="BJ587" s="249"/>
    </row>
    <row r="588" spans="1:62" ht="14.25" customHeight="1" x14ac:dyDescent="0.45">
      <c r="A588" s="224"/>
      <c r="D588" s="239"/>
      <c r="E588" s="226"/>
      <c r="F588" s="227"/>
      <c r="G588" s="228"/>
      <c r="H588" s="229"/>
      <c r="K588" s="231"/>
      <c r="L588" s="229"/>
      <c r="M588" s="231"/>
      <c r="N588" s="231"/>
      <c r="O588" s="231"/>
      <c r="P588" s="251"/>
      <c r="Q588" s="251"/>
      <c r="R588" s="251"/>
      <c r="S588" s="252"/>
      <c r="T588" s="237"/>
      <c r="U588" s="238"/>
      <c r="V588" s="335"/>
      <c r="W588" s="484"/>
      <c r="X588" s="485"/>
      <c r="Y588" s="335"/>
      <c r="Z588" s="239"/>
      <c r="AA588" s="238"/>
      <c r="AB588" s="240"/>
      <c r="AC588" s="239"/>
      <c r="AD588" s="238"/>
      <c r="AE588" s="343"/>
      <c r="AF588" s="335"/>
      <c r="AG588" s="485"/>
      <c r="AH588" s="241"/>
      <c r="AI588" s="242"/>
      <c r="AJ588" s="238"/>
      <c r="AK588" s="240"/>
      <c r="AL588" s="240"/>
      <c r="AM588" s="240"/>
      <c r="AN588" s="240"/>
      <c r="AQ588" s="253"/>
      <c r="AR588" s="224"/>
      <c r="AV588" s="253"/>
      <c r="AY588" s="248"/>
      <c r="AZ588" s="230"/>
      <c r="BA588" s="230"/>
      <c r="BB588" s="230"/>
      <c r="BC588" s="230"/>
      <c r="BD588" s="230"/>
      <c r="BE588" s="230"/>
      <c r="BF588" s="230"/>
      <c r="BG588" s="230"/>
      <c r="BH588" s="248"/>
      <c r="BI588" s="230"/>
      <c r="BJ588" s="249"/>
    </row>
    <row r="589" spans="1:62" ht="14.25" customHeight="1" x14ac:dyDescent="0.45">
      <c r="A589" s="224"/>
      <c r="D589" s="239"/>
      <c r="E589" s="226"/>
      <c r="F589" s="227"/>
      <c r="G589" s="228"/>
      <c r="H589" s="229"/>
      <c r="K589" s="231"/>
      <c r="L589" s="229"/>
      <c r="M589" s="231"/>
      <c r="N589" s="231"/>
      <c r="O589" s="231"/>
      <c r="P589" s="251"/>
      <c r="Q589" s="251"/>
      <c r="R589" s="251"/>
      <c r="S589" s="252"/>
      <c r="T589" s="237"/>
      <c r="U589" s="238"/>
      <c r="V589" s="335"/>
      <c r="W589" s="484"/>
      <c r="X589" s="485"/>
      <c r="Y589" s="335"/>
      <c r="Z589" s="239"/>
      <c r="AA589" s="238"/>
      <c r="AB589" s="240"/>
      <c r="AC589" s="239"/>
      <c r="AD589" s="238"/>
      <c r="AE589" s="343"/>
      <c r="AF589" s="335"/>
      <c r="AG589" s="485"/>
      <c r="AH589" s="241"/>
      <c r="AI589" s="242"/>
      <c r="AJ589" s="238"/>
      <c r="AK589" s="240"/>
      <c r="AL589" s="240"/>
      <c r="AM589" s="240"/>
      <c r="AN589" s="240"/>
      <c r="AQ589" s="253"/>
      <c r="AR589" s="224"/>
      <c r="AV589" s="253"/>
      <c r="AY589" s="248"/>
      <c r="AZ589" s="230"/>
      <c r="BA589" s="230"/>
      <c r="BB589" s="230"/>
      <c r="BC589" s="230"/>
      <c r="BD589" s="230"/>
      <c r="BE589" s="230"/>
      <c r="BF589" s="230"/>
      <c r="BG589" s="230"/>
      <c r="BH589" s="248"/>
      <c r="BI589" s="230"/>
      <c r="BJ589" s="249"/>
    </row>
    <row r="590" spans="1:62" ht="14.25" customHeight="1" x14ac:dyDescent="0.45">
      <c r="A590" s="224"/>
      <c r="D590" s="239"/>
      <c r="E590" s="226"/>
      <c r="F590" s="227"/>
      <c r="G590" s="228"/>
      <c r="H590" s="229"/>
      <c r="K590" s="231"/>
      <c r="L590" s="229"/>
      <c r="M590" s="231"/>
      <c r="N590" s="231"/>
      <c r="O590" s="231"/>
      <c r="P590" s="251"/>
      <c r="Q590" s="251"/>
      <c r="R590" s="251"/>
      <c r="S590" s="252"/>
      <c r="T590" s="237"/>
      <c r="U590" s="238"/>
      <c r="V590" s="335"/>
      <c r="W590" s="484"/>
      <c r="X590" s="485"/>
      <c r="Y590" s="335"/>
      <c r="Z590" s="239"/>
      <c r="AA590" s="238"/>
      <c r="AB590" s="240"/>
      <c r="AC590" s="239"/>
      <c r="AD590" s="238"/>
      <c r="AE590" s="343"/>
      <c r="AF590" s="335"/>
      <c r="AG590" s="485"/>
      <c r="AH590" s="241"/>
      <c r="AI590" s="242"/>
      <c r="AJ590" s="238"/>
      <c r="AK590" s="240"/>
      <c r="AL590" s="240"/>
      <c r="AM590" s="240"/>
      <c r="AN590" s="240"/>
      <c r="AQ590" s="253"/>
      <c r="AR590" s="224"/>
      <c r="AV590" s="253"/>
      <c r="AY590" s="248"/>
      <c r="AZ590" s="230"/>
      <c r="BA590" s="230"/>
      <c r="BB590" s="230"/>
      <c r="BC590" s="230"/>
      <c r="BD590" s="230"/>
      <c r="BE590" s="230"/>
      <c r="BF590" s="230"/>
      <c r="BG590" s="230"/>
      <c r="BH590" s="248"/>
      <c r="BI590" s="230"/>
      <c r="BJ590" s="249"/>
    </row>
    <row r="591" spans="1:62" ht="14.25" customHeight="1" x14ac:dyDescent="0.45">
      <c r="A591" s="224"/>
      <c r="D591" s="239"/>
      <c r="E591" s="226"/>
      <c r="F591" s="227"/>
      <c r="G591" s="228"/>
      <c r="H591" s="229"/>
      <c r="K591" s="231"/>
      <c r="L591" s="229"/>
      <c r="M591" s="231"/>
      <c r="N591" s="231"/>
      <c r="O591" s="231"/>
      <c r="P591" s="251"/>
      <c r="Q591" s="251"/>
      <c r="R591" s="251"/>
      <c r="S591" s="252"/>
      <c r="T591" s="237"/>
      <c r="U591" s="238"/>
      <c r="V591" s="335"/>
      <c r="W591" s="484"/>
      <c r="X591" s="485"/>
      <c r="Y591" s="335"/>
      <c r="Z591" s="239"/>
      <c r="AA591" s="238"/>
      <c r="AB591" s="240"/>
      <c r="AC591" s="239"/>
      <c r="AD591" s="238"/>
      <c r="AE591" s="343"/>
      <c r="AF591" s="335"/>
      <c r="AG591" s="485"/>
      <c r="AH591" s="241"/>
      <c r="AI591" s="242"/>
      <c r="AJ591" s="238"/>
      <c r="AK591" s="240"/>
      <c r="AL591" s="240"/>
      <c r="AM591" s="240"/>
      <c r="AN591" s="240"/>
      <c r="AQ591" s="253"/>
      <c r="AR591" s="224"/>
      <c r="AV591" s="253"/>
      <c r="AY591" s="248"/>
      <c r="AZ591" s="230"/>
      <c r="BA591" s="230"/>
      <c r="BB591" s="230"/>
      <c r="BC591" s="230"/>
      <c r="BD591" s="230"/>
      <c r="BE591" s="230"/>
      <c r="BF591" s="230"/>
      <c r="BG591" s="230"/>
      <c r="BH591" s="248"/>
      <c r="BI591" s="230"/>
      <c r="BJ591" s="249"/>
    </row>
    <row r="592" spans="1:62" ht="14.25" customHeight="1" x14ac:dyDescent="0.45">
      <c r="A592" s="224"/>
      <c r="D592" s="239"/>
      <c r="E592" s="226"/>
      <c r="F592" s="227"/>
      <c r="G592" s="228"/>
      <c r="H592" s="229"/>
      <c r="K592" s="231"/>
      <c r="L592" s="229"/>
      <c r="M592" s="231"/>
      <c r="N592" s="231"/>
      <c r="O592" s="231"/>
      <c r="P592" s="251"/>
      <c r="Q592" s="251"/>
      <c r="R592" s="251"/>
      <c r="S592" s="252"/>
      <c r="T592" s="237"/>
      <c r="U592" s="238"/>
      <c r="V592" s="335"/>
      <c r="W592" s="484"/>
      <c r="X592" s="485"/>
      <c r="Y592" s="335"/>
      <c r="Z592" s="239"/>
      <c r="AA592" s="238"/>
      <c r="AB592" s="240"/>
      <c r="AC592" s="239"/>
      <c r="AD592" s="238"/>
      <c r="AE592" s="343"/>
      <c r="AF592" s="335"/>
      <c r="AG592" s="485"/>
      <c r="AH592" s="241"/>
      <c r="AI592" s="242"/>
      <c r="AJ592" s="238"/>
      <c r="AK592" s="240"/>
      <c r="AL592" s="240"/>
      <c r="AM592" s="240"/>
      <c r="AN592" s="240"/>
      <c r="AQ592" s="253"/>
      <c r="AR592" s="224"/>
      <c r="AV592" s="253"/>
      <c r="AY592" s="248"/>
      <c r="AZ592" s="230"/>
      <c r="BA592" s="230"/>
      <c r="BB592" s="230"/>
      <c r="BC592" s="230"/>
      <c r="BD592" s="230"/>
      <c r="BE592" s="230"/>
      <c r="BF592" s="230"/>
      <c r="BG592" s="230"/>
      <c r="BH592" s="248"/>
      <c r="BI592" s="230"/>
      <c r="BJ592" s="249"/>
    </row>
    <row r="593" spans="1:62" ht="14.25" customHeight="1" x14ac:dyDescent="0.45">
      <c r="A593" s="224"/>
      <c r="D593" s="239"/>
      <c r="E593" s="226"/>
      <c r="F593" s="227"/>
      <c r="G593" s="228"/>
      <c r="H593" s="229"/>
      <c r="K593" s="231"/>
      <c r="L593" s="229"/>
      <c r="M593" s="231"/>
      <c r="N593" s="231"/>
      <c r="O593" s="231"/>
      <c r="P593" s="251"/>
      <c r="Q593" s="251"/>
      <c r="R593" s="251"/>
      <c r="S593" s="252"/>
      <c r="T593" s="237"/>
      <c r="U593" s="238"/>
      <c r="V593" s="335"/>
      <c r="W593" s="484"/>
      <c r="X593" s="485"/>
      <c r="Y593" s="335"/>
      <c r="Z593" s="239"/>
      <c r="AA593" s="238"/>
      <c r="AB593" s="240"/>
      <c r="AC593" s="239"/>
      <c r="AD593" s="238"/>
      <c r="AE593" s="343"/>
      <c r="AF593" s="335"/>
      <c r="AG593" s="485"/>
      <c r="AH593" s="241"/>
      <c r="AI593" s="242"/>
      <c r="AJ593" s="238"/>
      <c r="AK593" s="240"/>
      <c r="AL593" s="240"/>
      <c r="AM593" s="240"/>
      <c r="AN593" s="240"/>
      <c r="AQ593" s="253"/>
      <c r="AR593" s="224"/>
      <c r="AV593" s="253"/>
      <c r="AY593" s="248"/>
      <c r="AZ593" s="230"/>
      <c r="BA593" s="230"/>
      <c r="BB593" s="230"/>
      <c r="BC593" s="230"/>
      <c r="BD593" s="230"/>
      <c r="BE593" s="230"/>
      <c r="BF593" s="230"/>
      <c r="BG593" s="230"/>
      <c r="BH593" s="248"/>
      <c r="BI593" s="230"/>
      <c r="BJ593" s="249"/>
    </row>
    <row r="594" spans="1:62" ht="14.25" customHeight="1" x14ac:dyDescent="0.45">
      <c r="A594" s="224"/>
      <c r="D594" s="239"/>
      <c r="E594" s="226"/>
      <c r="F594" s="227"/>
      <c r="G594" s="228"/>
      <c r="H594" s="229"/>
      <c r="K594" s="231"/>
      <c r="L594" s="229"/>
      <c r="M594" s="231"/>
      <c r="N594" s="231"/>
      <c r="O594" s="231"/>
      <c r="P594" s="251"/>
      <c r="Q594" s="251"/>
      <c r="R594" s="251"/>
      <c r="S594" s="252"/>
      <c r="T594" s="237"/>
      <c r="U594" s="238"/>
      <c r="V594" s="335"/>
      <c r="W594" s="484"/>
      <c r="X594" s="485"/>
      <c r="Y594" s="335"/>
      <c r="Z594" s="239"/>
      <c r="AA594" s="238"/>
      <c r="AB594" s="240"/>
      <c r="AC594" s="239"/>
      <c r="AD594" s="238"/>
      <c r="AE594" s="343"/>
      <c r="AF594" s="335"/>
      <c r="AG594" s="485"/>
      <c r="AH594" s="241"/>
      <c r="AI594" s="242"/>
      <c r="AJ594" s="238"/>
      <c r="AK594" s="240"/>
      <c r="AL594" s="240"/>
      <c r="AM594" s="240"/>
      <c r="AN594" s="240"/>
      <c r="AQ594" s="253"/>
      <c r="AR594" s="224"/>
      <c r="AV594" s="253"/>
      <c r="AY594" s="248"/>
      <c r="AZ594" s="230"/>
      <c r="BA594" s="230"/>
      <c r="BB594" s="230"/>
      <c r="BC594" s="230"/>
      <c r="BD594" s="230"/>
      <c r="BE594" s="230"/>
      <c r="BF594" s="230"/>
      <c r="BG594" s="230"/>
      <c r="BH594" s="248"/>
      <c r="BI594" s="230"/>
      <c r="BJ594" s="249"/>
    </row>
    <row r="595" spans="1:62" ht="14.25" customHeight="1" x14ac:dyDescent="0.45">
      <c r="A595" s="224"/>
      <c r="D595" s="239"/>
      <c r="E595" s="226"/>
      <c r="F595" s="227"/>
      <c r="G595" s="228"/>
      <c r="H595" s="229"/>
      <c r="K595" s="231"/>
      <c r="L595" s="229"/>
      <c r="M595" s="231"/>
      <c r="N595" s="231"/>
      <c r="O595" s="231"/>
      <c r="P595" s="251"/>
      <c r="Q595" s="251"/>
      <c r="R595" s="251"/>
      <c r="S595" s="252"/>
      <c r="T595" s="237"/>
      <c r="U595" s="238"/>
      <c r="V595" s="335"/>
      <c r="W595" s="484"/>
      <c r="X595" s="485"/>
      <c r="Y595" s="335"/>
      <c r="Z595" s="239"/>
      <c r="AA595" s="238"/>
      <c r="AB595" s="240"/>
      <c r="AC595" s="239"/>
      <c r="AD595" s="238"/>
      <c r="AE595" s="343"/>
      <c r="AF595" s="335"/>
      <c r="AG595" s="485"/>
      <c r="AH595" s="241"/>
      <c r="AI595" s="242"/>
      <c r="AJ595" s="238"/>
      <c r="AK595" s="240"/>
      <c r="AL595" s="240"/>
      <c r="AM595" s="240"/>
      <c r="AN595" s="240"/>
      <c r="AQ595" s="253"/>
      <c r="AR595" s="224"/>
      <c r="AV595" s="253"/>
      <c r="AY595" s="248"/>
      <c r="AZ595" s="230"/>
      <c r="BA595" s="230"/>
      <c r="BB595" s="230"/>
      <c r="BC595" s="230"/>
      <c r="BD595" s="230"/>
      <c r="BE595" s="230"/>
      <c r="BF595" s="230"/>
      <c r="BG595" s="230"/>
      <c r="BH595" s="248"/>
      <c r="BI595" s="230"/>
      <c r="BJ595" s="249"/>
    </row>
    <row r="596" spans="1:62" ht="14.25" customHeight="1" x14ac:dyDescent="0.45">
      <c r="A596" s="224"/>
      <c r="D596" s="239"/>
      <c r="E596" s="226"/>
      <c r="F596" s="227"/>
      <c r="G596" s="228"/>
      <c r="H596" s="229"/>
      <c r="K596" s="231"/>
      <c r="L596" s="229"/>
      <c r="M596" s="231"/>
      <c r="N596" s="231"/>
      <c r="O596" s="231"/>
      <c r="P596" s="251"/>
      <c r="Q596" s="251"/>
      <c r="R596" s="251"/>
      <c r="S596" s="252"/>
      <c r="T596" s="237"/>
      <c r="U596" s="238"/>
      <c r="V596" s="335"/>
      <c r="W596" s="484"/>
      <c r="X596" s="485"/>
      <c r="Y596" s="335"/>
      <c r="Z596" s="239"/>
      <c r="AA596" s="238"/>
      <c r="AB596" s="240"/>
      <c r="AC596" s="239"/>
      <c r="AD596" s="238"/>
      <c r="AE596" s="343"/>
      <c r="AF596" s="335"/>
      <c r="AG596" s="485"/>
      <c r="AH596" s="241"/>
      <c r="AI596" s="242"/>
      <c r="AJ596" s="238"/>
      <c r="AK596" s="240"/>
      <c r="AL596" s="240"/>
      <c r="AM596" s="240"/>
      <c r="AN596" s="240"/>
      <c r="AQ596" s="253"/>
      <c r="AR596" s="224"/>
      <c r="AV596" s="253"/>
      <c r="AY596" s="248"/>
      <c r="AZ596" s="230"/>
      <c r="BA596" s="230"/>
      <c r="BB596" s="230"/>
      <c r="BC596" s="230"/>
      <c r="BD596" s="230"/>
      <c r="BE596" s="230"/>
      <c r="BF596" s="230"/>
      <c r="BG596" s="230"/>
      <c r="BH596" s="248"/>
      <c r="BI596" s="230"/>
      <c r="BJ596" s="249"/>
    </row>
    <row r="597" spans="1:62" ht="14.25" customHeight="1" x14ac:dyDescent="0.45">
      <c r="A597" s="224"/>
      <c r="D597" s="239"/>
      <c r="E597" s="226"/>
      <c r="F597" s="227"/>
      <c r="G597" s="228"/>
      <c r="H597" s="229"/>
      <c r="K597" s="231"/>
      <c r="L597" s="229"/>
      <c r="M597" s="231"/>
      <c r="N597" s="231"/>
      <c r="O597" s="231"/>
      <c r="P597" s="251"/>
      <c r="Q597" s="251"/>
      <c r="R597" s="251"/>
      <c r="S597" s="252"/>
      <c r="T597" s="237"/>
      <c r="U597" s="238"/>
      <c r="V597" s="335"/>
      <c r="W597" s="484"/>
      <c r="X597" s="485"/>
      <c r="Y597" s="335"/>
      <c r="Z597" s="239"/>
      <c r="AA597" s="238"/>
      <c r="AB597" s="240"/>
      <c r="AC597" s="239"/>
      <c r="AD597" s="238"/>
      <c r="AE597" s="343"/>
      <c r="AF597" s="335"/>
      <c r="AG597" s="485"/>
      <c r="AH597" s="241"/>
      <c r="AI597" s="242"/>
      <c r="AJ597" s="238"/>
      <c r="AK597" s="240"/>
      <c r="AL597" s="240"/>
      <c r="AM597" s="240"/>
      <c r="AN597" s="240"/>
      <c r="AQ597" s="253"/>
      <c r="AR597" s="224"/>
      <c r="AV597" s="253"/>
      <c r="AY597" s="248"/>
      <c r="AZ597" s="230"/>
      <c r="BA597" s="230"/>
      <c r="BB597" s="230"/>
      <c r="BC597" s="230"/>
      <c r="BD597" s="230"/>
      <c r="BE597" s="230"/>
      <c r="BF597" s="230"/>
      <c r="BG597" s="230"/>
      <c r="BH597" s="248"/>
      <c r="BI597" s="230"/>
      <c r="BJ597" s="249"/>
    </row>
    <row r="598" spans="1:62" ht="14.25" customHeight="1" x14ac:dyDescent="0.45">
      <c r="A598" s="224"/>
      <c r="D598" s="239"/>
      <c r="E598" s="226"/>
      <c r="F598" s="227"/>
      <c r="G598" s="228"/>
      <c r="H598" s="229"/>
      <c r="K598" s="231"/>
      <c r="L598" s="229"/>
      <c r="M598" s="231"/>
      <c r="N598" s="231"/>
      <c r="O598" s="231"/>
      <c r="P598" s="251"/>
      <c r="Q598" s="251"/>
      <c r="R598" s="251"/>
      <c r="S598" s="252"/>
      <c r="T598" s="237"/>
      <c r="U598" s="238"/>
      <c r="V598" s="335"/>
      <c r="W598" s="484"/>
      <c r="X598" s="485"/>
      <c r="Y598" s="335"/>
      <c r="Z598" s="239"/>
      <c r="AA598" s="238"/>
      <c r="AB598" s="240"/>
      <c r="AC598" s="239"/>
      <c r="AD598" s="238"/>
      <c r="AE598" s="343"/>
      <c r="AF598" s="335"/>
      <c r="AG598" s="485"/>
      <c r="AH598" s="241"/>
      <c r="AI598" s="242"/>
      <c r="AJ598" s="238"/>
      <c r="AK598" s="240"/>
      <c r="AL598" s="240"/>
      <c r="AM598" s="240"/>
      <c r="AN598" s="240"/>
      <c r="AQ598" s="253"/>
      <c r="AR598" s="224"/>
      <c r="AV598" s="253"/>
      <c r="AY598" s="248"/>
      <c r="AZ598" s="230"/>
      <c r="BA598" s="230"/>
      <c r="BB598" s="230"/>
      <c r="BC598" s="230"/>
      <c r="BD598" s="230"/>
      <c r="BE598" s="230"/>
      <c r="BF598" s="230"/>
      <c r="BG598" s="230"/>
      <c r="BH598" s="248"/>
      <c r="BI598" s="230"/>
      <c r="BJ598" s="249"/>
    </row>
    <row r="599" spans="1:62" ht="14.25" customHeight="1" x14ac:dyDescent="0.45">
      <c r="A599" s="224"/>
      <c r="D599" s="239"/>
      <c r="E599" s="226"/>
      <c r="F599" s="227"/>
      <c r="G599" s="228"/>
      <c r="H599" s="229"/>
      <c r="K599" s="231"/>
      <c r="L599" s="229"/>
      <c r="M599" s="231"/>
      <c r="N599" s="231"/>
      <c r="O599" s="231"/>
      <c r="P599" s="251"/>
      <c r="Q599" s="251"/>
      <c r="R599" s="251"/>
      <c r="S599" s="252"/>
      <c r="T599" s="237"/>
      <c r="U599" s="238"/>
      <c r="V599" s="335"/>
      <c r="W599" s="484"/>
      <c r="X599" s="485"/>
      <c r="Y599" s="335"/>
      <c r="Z599" s="239"/>
      <c r="AA599" s="238"/>
      <c r="AB599" s="240"/>
      <c r="AC599" s="239"/>
      <c r="AD599" s="238"/>
      <c r="AE599" s="343"/>
      <c r="AF599" s="335"/>
      <c r="AG599" s="485"/>
      <c r="AH599" s="241"/>
      <c r="AI599" s="242"/>
      <c r="AJ599" s="238"/>
      <c r="AK599" s="240"/>
      <c r="AL599" s="240"/>
      <c r="AM599" s="240"/>
      <c r="AN599" s="240"/>
      <c r="AQ599" s="253"/>
      <c r="AR599" s="224"/>
      <c r="AV599" s="253"/>
      <c r="AY599" s="248"/>
      <c r="AZ599" s="230"/>
      <c r="BA599" s="230"/>
      <c r="BB599" s="230"/>
      <c r="BC599" s="230"/>
      <c r="BD599" s="230"/>
      <c r="BE599" s="230"/>
      <c r="BF599" s="230"/>
      <c r="BG599" s="230"/>
      <c r="BH599" s="248"/>
      <c r="BI599" s="230"/>
      <c r="BJ599" s="249"/>
    </row>
    <row r="600" spans="1:62" ht="14.25" customHeight="1" x14ac:dyDescent="0.45">
      <c r="A600" s="224"/>
      <c r="D600" s="239"/>
      <c r="E600" s="226"/>
      <c r="F600" s="227"/>
      <c r="G600" s="228"/>
      <c r="H600" s="229"/>
      <c r="K600" s="231"/>
      <c r="L600" s="229"/>
      <c r="M600" s="231"/>
      <c r="N600" s="231"/>
      <c r="O600" s="231"/>
      <c r="P600" s="251"/>
      <c r="Q600" s="251"/>
      <c r="R600" s="251"/>
      <c r="S600" s="252"/>
      <c r="T600" s="237"/>
      <c r="U600" s="238"/>
      <c r="V600" s="335"/>
      <c r="W600" s="484"/>
      <c r="X600" s="485"/>
      <c r="Y600" s="335"/>
      <c r="Z600" s="239"/>
      <c r="AA600" s="238"/>
      <c r="AB600" s="240"/>
      <c r="AC600" s="239"/>
      <c r="AD600" s="238"/>
      <c r="AE600" s="343"/>
      <c r="AF600" s="335"/>
      <c r="AG600" s="485"/>
      <c r="AH600" s="241"/>
      <c r="AI600" s="242"/>
      <c r="AJ600" s="238"/>
      <c r="AK600" s="240"/>
      <c r="AL600" s="240"/>
      <c r="AM600" s="240"/>
      <c r="AN600" s="240"/>
      <c r="AQ600" s="253"/>
      <c r="AR600" s="224"/>
      <c r="AV600" s="253"/>
      <c r="AY600" s="248"/>
      <c r="AZ600" s="230"/>
      <c r="BA600" s="230"/>
      <c r="BB600" s="230"/>
      <c r="BC600" s="230"/>
      <c r="BD600" s="230"/>
      <c r="BE600" s="230"/>
      <c r="BF600" s="230"/>
      <c r="BG600" s="230"/>
      <c r="BH600" s="248"/>
      <c r="BI600" s="230"/>
      <c r="BJ600" s="249"/>
    </row>
    <row r="601" spans="1:62" ht="14.25" customHeight="1" x14ac:dyDescent="0.45">
      <c r="A601" s="224"/>
      <c r="D601" s="239"/>
      <c r="E601" s="226"/>
      <c r="F601" s="227"/>
      <c r="G601" s="228"/>
      <c r="H601" s="229"/>
      <c r="K601" s="231"/>
      <c r="L601" s="229"/>
      <c r="M601" s="231"/>
      <c r="N601" s="231"/>
      <c r="O601" s="231"/>
      <c r="P601" s="251"/>
      <c r="Q601" s="251"/>
      <c r="R601" s="251"/>
      <c r="S601" s="252"/>
      <c r="T601" s="237"/>
      <c r="U601" s="238"/>
      <c r="V601" s="335"/>
      <c r="W601" s="484"/>
      <c r="X601" s="485"/>
      <c r="Y601" s="335"/>
      <c r="Z601" s="239"/>
      <c r="AA601" s="238"/>
      <c r="AB601" s="240"/>
      <c r="AC601" s="239"/>
      <c r="AD601" s="238"/>
      <c r="AE601" s="343"/>
      <c r="AF601" s="335"/>
      <c r="AG601" s="485"/>
      <c r="AH601" s="241"/>
      <c r="AI601" s="242"/>
      <c r="AJ601" s="238"/>
      <c r="AK601" s="240"/>
      <c r="AL601" s="240"/>
      <c r="AM601" s="240"/>
      <c r="AN601" s="240"/>
      <c r="AQ601" s="253"/>
      <c r="AR601" s="224"/>
      <c r="AV601" s="253"/>
      <c r="AY601" s="248"/>
      <c r="AZ601" s="230"/>
      <c r="BA601" s="230"/>
      <c r="BB601" s="230"/>
      <c r="BC601" s="230"/>
      <c r="BD601" s="230"/>
      <c r="BE601" s="230"/>
      <c r="BF601" s="230"/>
      <c r="BG601" s="230"/>
      <c r="BH601" s="248"/>
      <c r="BI601" s="230"/>
      <c r="BJ601" s="249"/>
    </row>
    <row r="602" spans="1:62" ht="14.25" customHeight="1" x14ac:dyDescent="0.45">
      <c r="A602" s="224"/>
      <c r="D602" s="239"/>
      <c r="E602" s="226"/>
      <c r="F602" s="227"/>
      <c r="G602" s="228"/>
      <c r="H602" s="229"/>
      <c r="K602" s="231"/>
      <c r="L602" s="229"/>
      <c r="M602" s="231"/>
      <c r="N602" s="231"/>
      <c r="O602" s="231"/>
      <c r="P602" s="251"/>
      <c r="Q602" s="251"/>
      <c r="R602" s="251"/>
      <c r="S602" s="252"/>
      <c r="T602" s="237"/>
      <c r="U602" s="238"/>
      <c r="V602" s="335"/>
      <c r="W602" s="484"/>
      <c r="X602" s="485"/>
      <c r="Y602" s="335"/>
      <c r="Z602" s="239"/>
      <c r="AA602" s="238"/>
      <c r="AB602" s="240"/>
      <c r="AC602" s="239"/>
      <c r="AD602" s="238"/>
      <c r="AE602" s="343"/>
      <c r="AF602" s="335"/>
      <c r="AG602" s="485"/>
      <c r="AH602" s="241"/>
      <c r="AI602" s="242"/>
      <c r="AJ602" s="238"/>
      <c r="AK602" s="240"/>
      <c r="AL602" s="240"/>
      <c r="AM602" s="240"/>
      <c r="AN602" s="240"/>
      <c r="AQ602" s="253"/>
      <c r="AR602" s="224"/>
      <c r="AV602" s="253"/>
      <c r="AY602" s="248"/>
      <c r="AZ602" s="230"/>
      <c r="BA602" s="230"/>
      <c r="BB602" s="230"/>
      <c r="BC602" s="230"/>
      <c r="BD602" s="230"/>
      <c r="BE602" s="230"/>
      <c r="BF602" s="230"/>
      <c r="BG602" s="230"/>
      <c r="BH602" s="248"/>
      <c r="BI602" s="230"/>
      <c r="BJ602" s="249"/>
    </row>
    <row r="603" spans="1:62" ht="14.25" customHeight="1" x14ac:dyDescent="0.45">
      <c r="A603" s="224"/>
      <c r="D603" s="239"/>
      <c r="E603" s="226"/>
      <c r="F603" s="227"/>
      <c r="G603" s="228"/>
      <c r="H603" s="229"/>
      <c r="K603" s="231"/>
      <c r="L603" s="229"/>
      <c r="M603" s="231"/>
      <c r="N603" s="231"/>
      <c r="O603" s="231"/>
      <c r="P603" s="251"/>
      <c r="Q603" s="251"/>
      <c r="R603" s="251"/>
      <c r="S603" s="252"/>
      <c r="T603" s="237"/>
      <c r="U603" s="238"/>
      <c r="V603" s="335"/>
      <c r="W603" s="484"/>
      <c r="X603" s="485"/>
      <c r="Y603" s="335"/>
      <c r="Z603" s="239"/>
      <c r="AA603" s="238"/>
      <c r="AB603" s="240"/>
      <c r="AC603" s="239"/>
      <c r="AD603" s="238"/>
      <c r="AE603" s="343"/>
      <c r="AF603" s="335"/>
      <c r="AG603" s="485"/>
      <c r="AH603" s="241"/>
      <c r="AI603" s="242"/>
      <c r="AJ603" s="238"/>
      <c r="AK603" s="240"/>
      <c r="AL603" s="240"/>
      <c r="AM603" s="240"/>
      <c r="AN603" s="240"/>
      <c r="AQ603" s="253"/>
      <c r="AR603" s="224"/>
      <c r="AV603" s="253"/>
      <c r="AY603" s="248"/>
      <c r="AZ603" s="230"/>
      <c r="BA603" s="230"/>
      <c r="BB603" s="230"/>
      <c r="BC603" s="230"/>
      <c r="BD603" s="230"/>
      <c r="BE603" s="230"/>
      <c r="BF603" s="230"/>
      <c r="BG603" s="230"/>
      <c r="BH603" s="248"/>
      <c r="BI603" s="230"/>
      <c r="BJ603" s="249"/>
    </row>
    <row r="604" spans="1:62" ht="14.25" customHeight="1" x14ac:dyDescent="0.45">
      <c r="A604" s="224"/>
      <c r="D604" s="239"/>
      <c r="E604" s="226"/>
      <c r="F604" s="227"/>
      <c r="G604" s="228"/>
      <c r="H604" s="229"/>
      <c r="K604" s="231"/>
      <c r="L604" s="229"/>
      <c r="M604" s="231"/>
      <c r="N604" s="231"/>
      <c r="O604" s="231"/>
      <c r="P604" s="251"/>
      <c r="Q604" s="251"/>
      <c r="R604" s="251"/>
      <c r="S604" s="252"/>
      <c r="T604" s="237"/>
      <c r="U604" s="238"/>
      <c r="V604" s="335"/>
      <c r="W604" s="484"/>
      <c r="X604" s="485"/>
      <c r="Y604" s="335"/>
      <c r="Z604" s="239"/>
      <c r="AA604" s="238"/>
      <c r="AB604" s="240"/>
      <c r="AC604" s="239"/>
      <c r="AD604" s="238"/>
      <c r="AE604" s="343"/>
      <c r="AF604" s="335"/>
      <c r="AG604" s="485"/>
      <c r="AH604" s="241"/>
      <c r="AI604" s="242"/>
      <c r="AJ604" s="238"/>
      <c r="AK604" s="240"/>
      <c r="AL604" s="240"/>
      <c r="AM604" s="240"/>
      <c r="AN604" s="240"/>
      <c r="AQ604" s="253"/>
      <c r="AR604" s="224"/>
      <c r="AV604" s="253"/>
      <c r="AY604" s="248"/>
      <c r="AZ604" s="230"/>
      <c r="BA604" s="230"/>
      <c r="BB604" s="230"/>
      <c r="BC604" s="230"/>
      <c r="BD604" s="230"/>
      <c r="BE604" s="230"/>
      <c r="BF604" s="230"/>
      <c r="BG604" s="230"/>
      <c r="BH604" s="248"/>
      <c r="BI604" s="230"/>
      <c r="BJ604" s="249"/>
    </row>
    <row r="605" spans="1:62" ht="14.25" customHeight="1" x14ac:dyDescent="0.45">
      <c r="A605" s="224"/>
      <c r="D605" s="239"/>
      <c r="E605" s="226"/>
      <c r="F605" s="227"/>
      <c r="G605" s="228"/>
      <c r="H605" s="229"/>
      <c r="K605" s="231"/>
      <c r="L605" s="229"/>
      <c r="M605" s="231"/>
      <c r="N605" s="231"/>
      <c r="O605" s="231"/>
      <c r="P605" s="251"/>
      <c r="Q605" s="251"/>
      <c r="R605" s="251"/>
      <c r="S605" s="252"/>
      <c r="T605" s="237"/>
      <c r="U605" s="238"/>
      <c r="V605" s="335"/>
      <c r="W605" s="484"/>
      <c r="X605" s="485"/>
      <c r="Y605" s="335"/>
      <c r="Z605" s="239"/>
      <c r="AA605" s="238"/>
      <c r="AB605" s="240"/>
      <c r="AC605" s="239"/>
      <c r="AD605" s="238"/>
      <c r="AE605" s="343"/>
      <c r="AF605" s="335"/>
      <c r="AG605" s="485"/>
      <c r="AH605" s="241"/>
      <c r="AI605" s="242"/>
      <c r="AJ605" s="238"/>
      <c r="AK605" s="240"/>
      <c r="AL605" s="240"/>
      <c r="AM605" s="240"/>
      <c r="AN605" s="240"/>
      <c r="AQ605" s="253"/>
      <c r="AR605" s="224"/>
      <c r="AV605" s="253"/>
      <c r="AY605" s="248"/>
      <c r="AZ605" s="230"/>
      <c r="BA605" s="230"/>
      <c r="BB605" s="230"/>
      <c r="BC605" s="230"/>
      <c r="BD605" s="230"/>
      <c r="BE605" s="230"/>
      <c r="BF605" s="230"/>
      <c r="BG605" s="230"/>
      <c r="BH605" s="248"/>
      <c r="BI605" s="230"/>
      <c r="BJ605" s="249"/>
    </row>
    <row r="606" spans="1:62" ht="14.25" customHeight="1" x14ac:dyDescent="0.45">
      <c r="A606" s="224"/>
      <c r="D606" s="239"/>
      <c r="E606" s="226"/>
      <c r="F606" s="227"/>
      <c r="G606" s="228"/>
      <c r="H606" s="229"/>
      <c r="K606" s="231"/>
      <c r="L606" s="229"/>
      <c r="M606" s="231"/>
      <c r="N606" s="231"/>
      <c r="O606" s="231"/>
      <c r="P606" s="251"/>
      <c r="Q606" s="251"/>
      <c r="R606" s="251"/>
      <c r="S606" s="252"/>
      <c r="T606" s="237"/>
      <c r="U606" s="238"/>
      <c r="V606" s="335"/>
      <c r="W606" s="484"/>
      <c r="X606" s="485"/>
      <c r="Y606" s="335"/>
      <c r="Z606" s="239"/>
      <c r="AA606" s="238"/>
      <c r="AB606" s="240"/>
      <c r="AC606" s="239"/>
      <c r="AD606" s="238"/>
      <c r="AE606" s="343"/>
      <c r="AF606" s="335"/>
      <c r="AG606" s="485"/>
      <c r="AH606" s="241"/>
      <c r="AI606" s="242"/>
      <c r="AJ606" s="238"/>
      <c r="AK606" s="240"/>
      <c r="AL606" s="240"/>
      <c r="AM606" s="240"/>
      <c r="AN606" s="240"/>
      <c r="AQ606" s="253"/>
      <c r="AR606" s="224"/>
      <c r="AV606" s="253"/>
      <c r="AY606" s="248"/>
      <c r="AZ606" s="230"/>
      <c r="BA606" s="230"/>
      <c r="BB606" s="230"/>
      <c r="BC606" s="230"/>
      <c r="BD606" s="230"/>
      <c r="BE606" s="230"/>
      <c r="BF606" s="230"/>
      <c r="BG606" s="230"/>
      <c r="BH606" s="248"/>
      <c r="BI606" s="230"/>
      <c r="BJ606" s="249"/>
    </row>
    <row r="607" spans="1:62" ht="14.25" customHeight="1" x14ac:dyDescent="0.45">
      <c r="A607" s="224"/>
      <c r="D607" s="239"/>
      <c r="E607" s="226"/>
      <c r="F607" s="227"/>
      <c r="G607" s="228"/>
      <c r="H607" s="229"/>
      <c r="K607" s="231"/>
      <c r="L607" s="229"/>
      <c r="M607" s="231"/>
      <c r="N607" s="231"/>
      <c r="O607" s="231"/>
      <c r="P607" s="251"/>
      <c r="Q607" s="251"/>
      <c r="R607" s="251"/>
      <c r="S607" s="252"/>
      <c r="T607" s="237"/>
      <c r="U607" s="238"/>
      <c r="V607" s="335"/>
      <c r="W607" s="484"/>
      <c r="X607" s="485"/>
      <c r="Y607" s="335"/>
      <c r="Z607" s="239"/>
      <c r="AA607" s="238"/>
      <c r="AB607" s="240"/>
      <c r="AC607" s="239"/>
      <c r="AD607" s="238"/>
      <c r="AE607" s="343"/>
      <c r="AF607" s="335"/>
      <c r="AG607" s="485"/>
      <c r="AH607" s="241"/>
      <c r="AI607" s="242"/>
      <c r="AJ607" s="238"/>
      <c r="AK607" s="240"/>
      <c r="AL607" s="240"/>
      <c r="AM607" s="240"/>
      <c r="AN607" s="240"/>
      <c r="AQ607" s="253"/>
      <c r="AR607" s="224"/>
      <c r="AV607" s="253"/>
      <c r="AY607" s="248"/>
      <c r="AZ607" s="230"/>
      <c r="BA607" s="230"/>
      <c r="BB607" s="230"/>
      <c r="BC607" s="230"/>
      <c r="BD607" s="230"/>
      <c r="BE607" s="230"/>
      <c r="BF607" s="230"/>
      <c r="BG607" s="230"/>
      <c r="BH607" s="248"/>
      <c r="BI607" s="230"/>
      <c r="BJ607" s="249"/>
    </row>
    <row r="608" spans="1:62" ht="14.25" customHeight="1" x14ac:dyDescent="0.45">
      <c r="A608" s="224"/>
      <c r="D608" s="239"/>
      <c r="E608" s="226"/>
      <c r="F608" s="227"/>
      <c r="G608" s="228"/>
      <c r="H608" s="229"/>
      <c r="K608" s="231"/>
      <c r="L608" s="229"/>
      <c r="M608" s="231"/>
      <c r="N608" s="231"/>
      <c r="O608" s="231"/>
      <c r="P608" s="251"/>
      <c r="Q608" s="251"/>
      <c r="R608" s="251"/>
      <c r="S608" s="252"/>
      <c r="T608" s="237"/>
      <c r="U608" s="238"/>
      <c r="V608" s="335"/>
      <c r="W608" s="484"/>
      <c r="X608" s="485"/>
      <c r="Y608" s="335"/>
      <c r="Z608" s="239"/>
      <c r="AA608" s="238"/>
      <c r="AB608" s="240"/>
      <c r="AC608" s="239"/>
      <c r="AD608" s="238"/>
      <c r="AE608" s="343"/>
      <c r="AF608" s="335"/>
      <c r="AG608" s="485"/>
      <c r="AH608" s="241"/>
      <c r="AI608" s="242"/>
      <c r="AJ608" s="238"/>
      <c r="AK608" s="240"/>
      <c r="AL608" s="240"/>
      <c r="AM608" s="240"/>
      <c r="AN608" s="240"/>
      <c r="AQ608" s="253"/>
      <c r="AR608" s="224"/>
      <c r="AV608" s="253"/>
      <c r="AY608" s="248"/>
      <c r="AZ608" s="230"/>
      <c r="BA608" s="230"/>
      <c r="BB608" s="230"/>
      <c r="BC608" s="230"/>
      <c r="BD608" s="230"/>
      <c r="BE608" s="230"/>
      <c r="BF608" s="230"/>
      <c r="BG608" s="230"/>
      <c r="BH608" s="248"/>
      <c r="BI608" s="230"/>
      <c r="BJ608" s="249"/>
    </row>
    <row r="609" spans="1:62" ht="14.25" customHeight="1" x14ac:dyDescent="0.45">
      <c r="A609" s="224"/>
      <c r="D609" s="239"/>
      <c r="E609" s="226"/>
      <c r="F609" s="227"/>
      <c r="G609" s="228"/>
      <c r="H609" s="229"/>
      <c r="K609" s="231"/>
      <c r="L609" s="229"/>
      <c r="M609" s="231"/>
      <c r="N609" s="231"/>
      <c r="O609" s="231"/>
      <c r="P609" s="251"/>
      <c r="Q609" s="251"/>
      <c r="R609" s="251"/>
      <c r="S609" s="252"/>
      <c r="T609" s="237"/>
      <c r="U609" s="238"/>
      <c r="V609" s="335"/>
      <c r="W609" s="484"/>
      <c r="X609" s="485"/>
      <c r="Y609" s="335"/>
      <c r="Z609" s="239"/>
      <c r="AA609" s="238"/>
      <c r="AB609" s="240"/>
      <c r="AC609" s="239"/>
      <c r="AD609" s="238"/>
      <c r="AE609" s="343"/>
      <c r="AF609" s="335"/>
      <c r="AG609" s="485"/>
      <c r="AH609" s="241"/>
      <c r="AI609" s="242"/>
      <c r="AJ609" s="238"/>
      <c r="AK609" s="240"/>
      <c r="AL609" s="240"/>
      <c r="AM609" s="240"/>
      <c r="AN609" s="240"/>
      <c r="AQ609" s="253"/>
      <c r="AR609" s="224"/>
      <c r="AV609" s="253"/>
      <c r="AY609" s="248"/>
      <c r="AZ609" s="230"/>
      <c r="BA609" s="230"/>
      <c r="BB609" s="230"/>
      <c r="BC609" s="230"/>
      <c r="BD609" s="230"/>
      <c r="BE609" s="230"/>
      <c r="BF609" s="230"/>
      <c r="BG609" s="230"/>
      <c r="BH609" s="248"/>
      <c r="BI609" s="230"/>
      <c r="BJ609" s="249"/>
    </row>
    <row r="610" spans="1:62" ht="14.25" customHeight="1" x14ac:dyDescent="0.45">
      <c r="A610" s="224"/>
      <c r="D610" s="239"/>
      <c r="E610" s="226"/>
      <c r="F610" s="227"/>
      <c r="G610" s="228"/>
      <c r="H610" s="229"/>
      <c r="K610" s="231"/>
      <c r="L610" s="229"/>
      <c r="M610" s="231"/>
      <c r="N610" s="231"/>
      <c r="O610" s="231"/>
      <c r="P610" s="251"/>
      <c r="Q610" s="251"/>
      <c r="R610" s="251"/>
      <c r="S610" s="252"/>
      <c r="T610" s="237"/>
      <c r="U610" s="238"/>
      <c r="V610" s="335"/>
      <c r="W610" s="484"/>
      <c r="X610" s="485"/>
      <c r="Y610" s="335"/>
      <c r="Z610" s="239"/>
      <c r="AA610" s="238"/>
      <c r="AB610" s="240"/>
      <c r="AC610" s="239"/>
      <c r="AD610" s="238"/>
      <c r="AE610" s="343"/>
      <c r="AF610" s="335"/>
      <c r="AG610" s="485"/>
      <c r="AH610" s="241"/>
      <c r="AI610" s="242"/>
      <c r="AJ610" s="238"/>
      <c r="AK610" s="240"/>
      <c r="AL610" s="240"/>
      <c r="AM610" s="240"/>
      <c r="AN610" s="240"/>
      <c r="AQ610" s="253"/>
      <c r="AR610" s="224"/>
      <c r="AV610" s="253"/>
      <c r="AY610" s="248"/>
      <c r="AZ610" s="230"/>
      <c r="BA610" s="230"/>
      <c r="BB610" s="230"/>
      <c r="BC610" s="230"/>
      <c r="BD610" s="230"/>
      <c r="BE610" s="230"/>
      <c r="BF610" s="230"/>
      <c r="BG610" s="230"/>
      <c r="BH610" s="248"/>
      <c r="BI610" s="230"/>
      <c r="BJ610" s="249"/>
    </row>
    <row r="611" spans="1:62" ht="14.25" customHeight="1" x14ac:dyDescent="0.45">
      <c r="A611" s="224"/>
      <c r="D611" s="239"/>
      <c r="E611" s="226"/>
      <c r="F611" s="227"/>
      <c r="G611" s="228"/>
      <c r="H611" s="229"/>
      <c r="K611" s="231"/>
      <c r="L611" s="229"/>
      <c r="M611" s="231"/>
      <c r="N611" s="231"/>
      <c r="O611" s="231"/>
      <c r="P611" s="251"/>
      <c r="Q611" s="251"/>
      <c r="R611" s="251"/>
      <c r="S611" s="252"/>
      <c r="T611" s="237"/>
      <c r="U611" s="238"/>
      <c r="V611" s="335"/>
      <c r="W611" s="484"/>
      <c r="X611" s="485"/>
      <c r="Y611" s="335"/>
      <c r="Z611" s="239"/>
      <c r="AA611" s="238"/>
      <c r="AB611" s="240"/>
      <c r="AC611" s="239"/>
      <c r="AD611" s="238"/>
      <c r="AE611" s="343"/>
      <c r="AF611" s="335"/>
      <c r="AG611" s="485"/>
      <c r="AH611" s="241"/>
      <c r="AI611" s="242"/>
      <c r="AJ611" s="238"/>
      <c r="AK611" s="240"/>
      <c r="AL611" s="240"/>
      <c r="AM611" s="240"/>
      <c r="AN611" s="240"/>
      <c r="AQ611" s="253"/>
      <c r="AR611" s="224"/>
      <c r="AV611" s="253"/>
      <c r="AY611" s="248"/>
      <c r="AZ611" s="230"/>
      <c r="BA611" s="230"/>
      <c r="BB611" s="230"/>
      <c r="BC611" s="230"/>
      <c r="BD611" s="230"/>
      <c r="BE611" s="230"/>
      <c r="BF611" s="230"/>
      <c r="BG611" s="230"/>
      <c r="BH611" s="248"/>
      <c r="BI611" s="230"/>
      <c r="BJ611" s="249"/>
    </row>
    <row r="612" spans="1:62" ht="14.25" customHeight="1" x14ac:dyDescent="0.45">
      <c r="A612" s="224"/>
      <c r="D612" s="239"/>
      <c r="E612" s="226"/>
      <c r="F612" s="227"/>
      <c r="G612" s="228"/>
      <c r="H612" s="229"/>
      <c r="K612" s="231"/>
      <c r="L612" s="229"/>
      <c r="M612" s="231"/>
      <c r="N612" s="231"/>
      <c r="O612" s="231"/>
      <c r="P612" s="251"/>
      <c r="Q612" s="251"/>
      <c r="R612" s="251"/>
      <c r="S612" s="252"/>
      <c r="T612" s="237"/>
      <c r="U612" s="238"/>
      <c r="V612" s="335"/>
      <c r="W612" s="484"/>
      <c r="X612" s="485"/>
      <c r="Y612" s="335"/>
      <c r="Z612" s="239"/>
      <c r="AA612" s="238"/>
      <c r="AB612" s="240"/>
      <c r="AC612" s="239"/>
      <c r="AD612" s="238"/>
      <c r="AE612" s="343"/>
      <c r="AF612" s="335"/>
      <c r="AG612" s="485"/>
      <c r="AH612" s="241"/>
      <c r="AI612" s="242"/>
      <c r="AJ612" s="238"/>
      <c r="AK612" s="240"/>
      <c r="AL612" s="240"/>
      <c r="AM612" s="240"/>
      <c r="AN612" s="240"/>
      <c r="AQ612" s="253"/>
      <c r="AR612" s="224"/>
      <c r="AV612" s="253"/>
      <c r="AY612" s="248"/>
      <c r="AZ612" s="230"/>
      <c r="BA612" s="230"/>
      <c r="BB612" s="230"/>
      <c r="BC612" s="230"/>
      <c r="BD612" s="230"/>
      <c r="BE612" s="230"/>
      <c r="BF612" s="230"/>
      <c r="BG612" s="230"/>
      <c r="BH612" s="248"/>
      <c r="BI612" s="230"/>
      <c r="BJ612" s="249"/>
    </row>
    <row r="613" spans="1:62" ht="14.25" customHeight="1" x14ac:dyDescent="0.45">
      <c r="A613" s="224"/>
      <c r="D613" s="239"/>
      <c r="E613" s="226"/>
      <c r="F613" s="227"/>
      <c r="G613" s="228"/>
      <c r="H613" s="229"/>
      <c r="K613" s="231"/>
      <c r="L613" s="229"/>
      <c r="M613" s="231"/>
      <c r="N613" s="231"/>
      <c r="O613" s="231"/>
      <c r="P613" s="251"/>
      <c r="Q613" s="251"/>
      <c r="R613" s="251"/>
      <c r="S613" s="252"/>
      <c r="T613" s="237"/>
      <c r="U613" s="238"/>
      <c r="V613" s="335"/>
      <c r="W613" s="484"/>
      <c r="X613" s="485"/>
      <c r="Y613" s="335"/>
      <c r="Z613" s="239"/>
      <c r="AA613" s="238"/>
      <c r="AB613" s="240"/>
      <c r="AC613" s="239"/>
      <c r="AD613" s="238"/>
      <c r="AE613" s="343"/>
      <c r="AF613" s="335"/>
      <c r="AG613" s="485"/>
      <c r="AH613" s="241"/>
      <c r="AI613" s="242"/>
      <c r="AJ613" s="238"/>
      <c r="AK613" s="240"/>
      <c r="AL613" s="240"/>
      <c r="AM613" s="240"/>
      <c r="AN613" s="240"/>
      <c r="AQ613" s="253"/>
      <c r="AR613" s="224"/>
      <c r="AV613" s="253"/>
      <c r="AY613" s="248"/>
      <c r="AZ613" s="230"/>
      <c r="BA613" s="230"/>
      <c r="BB613" s="230"/>
      <c r="BC613" s="230"/>
      <c r="BD613" s="230"/>
      <c r="BE613" s="230"/>
      <c r="BF613" s="230"/>
      <c r="BG613" s="230"/>
      <c r="BH613" s="248"/>
      <c r="BI613" s="230"/>
      <c r="BJ613" s="249"/>
    </row>
    <row r="614" spans="1:62" ht="14.25" customHeight="1" x14ac:dyDescent="0.45">
      <c r="A614" s="224"/>
      <c r="D614" s="239"/>
      <c r="E614" s="226"/>
      <c r="F614" s="227"/>
      <c r="G614" s="228"/>
      <c r="H614" s="229"/>
      <c r="K614" s="231"/>
      <c r="L614" s="229"/>
      <c r="M614" s="231"/>
      <c r="N614" s="231"/>
      <c r="O614" s="231"/>
      <c r="P614" s="251"/>
      <c r="Q614" s="251"/>
      <c r="R614" s="251"/>
      <c r="S614" s="252"/>
      <c r="T614" s="237"/>
      <c r="U614" s="238"/>
      <c r="V614" s="335"/>
      <c r="W614" s="484"/>
      <c r="X614" s="485"/>
      <c r="Y614" s="335"/>
      <c r="Z614" s="239"/>
      <c r="AA614" s="238"/>
      <c r="AB614" s="240"/>
      <c r="AC614" s="239"/>
      <c r="AD614" s="238"/>
      <c r="AE614" s="343"/>
      <c r="AF614" s="335"/>
      <c r="AG614" s="485"/>
      <c r="AH614" s="241"/>
      <c r="AI614" s="242"/>
      <c r="AJ614" s="238"/>
      <c r="AK614" s="240"/>
      <c r="AL614" s="240"/>
      <c r="AM614" s="240"/>
      <c r="AN614" s="240"/>
      <c r="AQ614" s="253"/>
      <c r="AR614" s="224"/>
      <c r="AV614" s="253"/>
      <c r="AY614" s="248"/>
      <c r="AZ614" s="230"/>
      <c r="BA614" s="230"/>
      <c r="BB614" s="230"/>
      <c r="BC614" s="230"/>
      <c r="BD614" s="230"/>
      <c r="BE614" s="230"/>
      <c r="BF614" s="230"/>
      <c r="BG614" s="230"/>
      <c r="BH614" s="248"/>
      <c r="BI614" s="230"/>
      <c r="BJ614" s="249"/>
    </row>
    <row r="615" spans="1:62" ht="14.25" customHeight="1" x14ac:dyDescent="0.45">
      <c r="A615" s="224"/>
      <c r="D615" s="239"/>
      <c r="E615" s="226"/>
      <c r="F615" s="227"/>
      <c r="G615" s="228"/>
      <c r="H615" s="229"/>
      <c r="K615" s="231"/>
      <c r="L615" s="229"/>
      <c r="M615" s="231"/>
      <c r="N615" s="231"/>
      <c r="O615" s="231"/>
      <c r="P615" s="251"/>
      <c r="Q615" s="251"/>
      <c r="R615" s="251"/>
      <c r="S615" s="252"/>
      <c r="T615" s="237"/>
      <c r="U615" s="238"/>
      <c r="V615" s="335"/>
      <c r="W615" s="484"/>
      <c r="X615" s="485"/>
      <c r="Y615" s="335"/>
      <c r="Z615" s="239"/>
      <c r="AA615" s="238"/>
      <c r="AB615" s="240"/>
      <c r="AC615" s="239"/>
      <c r="AD615" s="238"/>
      <c r="AE615" s="343"/>
      <c r="AF615" s="335"/>
      <c r="AG615" s="485"/>
      <c r="AH615" s="241"/>
      <c r="AI615" s="242"/>
      <c r="AJ615" s="238"/>
      <c r="AK615" s="240"/>
      <c r="AL615" s="240"/>
      <c r="AM615" s="240"/>
      <c r="AN615" s="240"/>
      <c r="AQ615" s="253"/>
      <c r="AR615" s="224"/>
      <c r="AV615" s="253"/>
      <c r="AY615" s="248"/>
      <c r="AZ615" s="230"/>
      <c r="BA615" s="230"/>
      <c r="BB615" s="230"/>
      <c r="BC615" s="230"/>
      <c r="BD615" s="230"/>
      <c r="BE615" s="230"/>
      <c r="BF615" s="230"/>
      <c r="BG615" s="230"/>
      <c r="BH615" s="248"/>
      <c r="BI615" s="230"/>
      <c r="BJ615" s="249"/>
    </row>
    <row r="616" spans="1:62" ht="14.25" customHeight="1" x14ac:dyDescent="0.45">
      <c r="A616" s="224"/>
      <c r="D616" s="239"/>
      <c r="E616" s="226"/>
      <c r="F616" s="227"/>
      <c r="G616" s="228"/>
      <c r="H616" s="229"/>
      <c r="K616" s="231"/>
      <c r="L616" s="229"/>
      <c r="M616" s="231"/>
      <c r="N616" s="231"/>
      <c r="O616" s="231"/>
      <c r="P616" s="251"/>
      <c r="Q616" s="251"/>
      <c r="R616" s="251"/>
      <c r="S616" s="252"/>
      <c r="T616" s="237"/>
      <c r="U616" s="238"/>
      <c r="V616" s="335"/>
      <c r="W616" s="484"/>
      <c r="X616" s="485"/>
      <c r="Y616" s="335"/>
      <c r="Z616" s="239"/>
      <c r="AA616" s="238"/>
      <c r="AB616" s="240"/>
      <c r="AC616" s="239"/>
      <c r="AD616" s="238"/>
      <c r="AE616" s="343"/>
      <c r="AF616" s="335"/>
      <c r="AG616" s="485"/>
      <c r="AH616" s="241"/>
      <c r="AI616" s="242"/>
      <c r="AJ616" s="238"/>
      <c r="AK616" s="240"/>
      <c r="AL616" s="240"/>
      <c r="AM616" s="240"/>
      <c r="AN616" s="240"/>
      <c r="AQ616" s="253"/>
      <c r="AR616" s="224"/>
      <c r="AV616" s="253"/>
      <c r="AY616" s="248"/>
      <c r="AZ616" s="230"/>
      <c r="BA616" s="230"/>
      <c r="BB616" s="230"/>
      <c r="BC616" s="230"/>
      <c r="BD616" s="230"/>
      <c r="BE616" s="230"/>
      <c r="BF616" s="230"/>
      <c r="BG616" s="230"/>
      <c r="BH616" s="248"/>
      <c r="BI616" s="230"/>
      <c r="BJ616" s="249"/>
    </row>
    <row r="617" spans="1:62" ht="14.25" customHeight="1" x14ac:dyDescent="0.45">
      <c r="A617" s="224"/>
      <c r="D617" s="239"/>
      <c r="E617" s="226"/>
      <c r="F617" s="227"/>
      <c r="G617" s="228"/>
      <c r="H617" s="229"/>
      <c r="K617" s="231"/>
      <c r="L617" s="229"/>
      <c r="M617" s="231"/>
      <c r="N617" s="231"/>
      <c r="O617" s="231"/>
      <c r="P617" s="251"/>
      <c r="Q617" s="251"/>
      <c r="R617" s="251"/>
      <c r="S617" s="252"/>
      <c r="T617" s="237"/>
      <c r="U617" s="238"/>
      <c r="V617" s="335"/>
      <c r="W617" s="484"/>
      <c r="X617" s="485"/>
      <c r="Y617" s="335"/>
      <c r="Z617" s="239"/>
      <c r="AA617" s="238"/>
      <c r="AB617" s="240"/>
      <c r="AC617" s="239"/>
      <c r="AD617" s="238"/>
      <c r="AE617" s="343"/>
      <c r="AF617" s="335"/>
      <c r="AG617" s="485"/>
      <c r="AH617" s="241"/>
      <c r="AI617" s="242"/>
      <c r="AJ617" s="238"/>
      <c r="AK617" s="240"/>
      <c r="AL617" s="240"/>
      <c r="AM617" s="240"/>
      <c r="AN617" s="240"/>
      <c r="AQ617" s="253"/>
      <c r="AR617" s="224"/>
      <c r="AV617" s="253"/>
      <c r="AY617" s="248"/>
      <c r="AZ617" s="230"/>
      <c r="BA617" s="230"/>
      <c r="BB617" s="230"/>
      <c r="BC617" s="230"/>
      <c r="BD617" s="230"/>
      <c r="BE617" s="230"/>
      <c r="BF617" s="230"/>
      <c r="BG617" s="230"/>
      <c r="BH617" s="248"/>
      <c r="BI617" s="230"/>
      <c r="BJ617" s="249"/>
    </row>
    <row r="618" spans="1:62" ht="14.25" customHeight="1" x14ac:dyDescent="0.45">
      <c r="A618" s="224"/>
      <c r="D618" s="239"/>
      <c r="E618" s="226"/>
      <c r="F618" s="227"/>
      <c r="G618" s="228"/>
      <c r="H618" s="229"/>
      <c r="K618" s="231"/>
      <c r="L618" s="229"/>
      <c r="M618" s="231"/>
      <c r="N618" s="231"/>
      <c r="O618" s="231"/>
      <c r="P618" s="251"/>
      <c r="Q618" s="251"/>
      <c r="R618" s="251"/>
      <c r="S618" s="252"/>
      <c r="T618" s="237"/>
      <c r="U618" s="238"/>
      <c r="V618" s="335"/>
      <c r="W618" s="484"/>
      <c r="X618" s="485"/>
      <c r="Y618" s="335"/>
      <c r="Z618" s="239"/>
      <c r="AA618" s="238"/>
      <c r="AB618" s="240"/>
      <c r="AC618" s="239"/>
      <c r="AD618" s="238"/>
      <c r="AE618" s="343"/>
      <c r="AF618" s="335"/>
      <c r="AG618" s="485"/>
      <c r="AH618" s="241"/>
      <c r="AI618" s="242"/>
      <c r="AJ618" s="238"/>
      <c r="AK618" s="240"/>
      <c r="AL618" s="240"/>
      <c r="AM618" s="240"/>
      <c r="AN618" s="240"/>
      <c r="AQ618" s="253"/>
      <c r="AR618" s="224"/>
      <c r="AV618" s="253"/>
      <c r="AY618" s="248"/>
      <c r="AZ618" s="230"/>
      <c r="BA618" s="230"/>
      <c r="BB618" s="230"/>
      <c r="BC618" s="230"/>
      <c r="BD618" s="230"/>
      <c r="BE618" s="230"/>
      <c r="BF618" s="230"/>
      <c r="BG618" s="230"/>
      <c r="BH618" s="248"/>
      <c r="BI618" s="230"/>
      <c r="BJ618" s="249"/>
    </row>
    <row r="619" spans="1:62" ht="14.25" customHeight="1" x14ac:dyDescent="0.45">
      <c r="A619" s="224"/>
      <c r="D619" s="239"/>
      <c r="E619" s="226"/>
      <c r="F619" s="227"/>
      <c r="G619" s="228"/>
      <c r="H619" s="229"/>
      <c r="K619" s="231"/>
      <c r="L619" s="229"/>
      <c r="M619" s="231"/>
      <c r="N619" s="231"/>
      <c r="O619" s="231"/>
      <c r="P619" s="251"/>
      <c r="Q619" s="251"/>
      <c r="R619" s="251"/>
      <c r="S619" s="252"/>
      <c r="T619" s="237"/>
      <c r="U619" s="238"/>
      <c r="V619" s="335"/>
      <c r="W619" s="484"/>
      <c r="X619" s="485"/>
      <c r="Y619" s="335"/>
      <c r="Z619" s="239"/>
      <c r="AA619" s="238"/>
      <c r="AB619" s="240"/>
      <c r="AC619" s="239"/>
      <c r="AD619" s="238"/>
      <c r="AE619" s="343"/>
      <c r="AF619" s="335"/>
      <c r="AG619" s="485"/>
      <c r="AH619" s="241"/>
      <c r="AI619" s="242"/>
      <c r="AJ619" s="238"/>
      <c r="AK619" s="240"/>
      <c r="AL619" s="240"/>
      <c r="AM619" s="240"/>
      <c r="AN619" s="240"/>
      <c r="AQ619" s="253"/>
      <c r="AR619" s="224"/>
      <c r="AV619" s="253"/>
      <c r="AY619" s="248"/>
      <c r="AZ619" s="230"/>
      <c r="BA619" s="230"/>
      <c r="BB619" s="230"/>
      <c r="BC619" s="230"/>
      <c r="BD619" s="230"/>
      <c r="BE619" s="230"/>
      <c r="BF619" s="230"/>
      <c r="BG619" s="230"/>
      <c r="BH619" s="248"/>
      <c r="BI619" s="230"/>
      <c r="BJ619" s="249"/>
    </row>
    <row r="620" spans="1:62" ht="14.25" customHeight="1" x14ac:dyDescent="0.45">
      <c r="A620" s="224"/>
      <c r="D620" s="239"/>
      <c r="E620" s="226"/>
      <c r="F620" s="227"/>
      <c r="G620" s="228"/>
      <c r="H620" s="229"/>
      <c r="K620" s="231"/>
      <c r="L620" s="229"/>
      <c r="M620" s="231"/>
      <c r="N620" s="231"/>
      <c r="O620" s="231"/>
      <c r="P620" s="251"/>
      <c r="Q620" s="251"/>
      <c r="R620" s="251"/>
      <c r="S620" s="252"/>
      <c r="T620" s="237"/>
      <c r="U620" s="238"/>
      <c r="V620" s="335"/>
      <c r="W620" s="484"/>
      <c r="X620" s="485"/>
      <c r="Y620" s="335"/>
      <c r="Z620" s="239"/>
      <c r="AA620" s="238"/>
      <c r="AB620" s="240"/>
      <c r="AC620" s="239"/>
      <c r="AD620" s="238"/>
      <c r="AE620" s="343"/>
      <c r="AF620" s="335"/>
      <c r="AG620" s="485"/>
      <c r="AH620" s="241"/>
      <c r="AI620" s="242"/>
      <c r="AJ620" s="238"/>
      <c r="AK620" s="240"/>
      <c r="AL620" s="240"/>
      <c r="AM620" s="240"/>
      <c r="AN620" s="240"/>
      <c r="AQ620" s="253"/>
      <c r="AR620" s="224"/>
      <c r="AV620" s="253"/>
      <c r="AY620" s="248"/>
      <c r="AZ620" s="230"/>
      <c r="BA620" s="230"/>
      <c r="BB620" s="230"/>
      <c r="BC620" s="230"/>
      <c r="BD620" s="230"/>
      <c r="BE620" s="230"/>
      <c r="BF620" s="230"/>
      <c r="BG620" s="230"/>
      <c r="BH620" s="248"/>
      <c r="BI620" s="230"/>
      <c r="BJ620" s="249"/>
    </row>
    <row r="621" spans="1:62" ht="14.25" customHeight="1" x14ac:dyDescent="0.45">
      <c r="A621" s="224"/>
      <c r="D621" s="239"/>
      <c r="E621" s="226"/>
      <c r="F621" s="227"/>
      <c r="G621" s="228"/>
      <c r="H621" s="229"/>
      <c r="K621" s="231"/>
      <c r="L621" s="229"/>
      <c r="M621" s="231"/>
      <c r="N621" s="231"/>
      <c r="O621" s="231"/>
      <c r="P621" s="251"/>
      <c r="Q621" s="251"/>
      <c r="R621" s="251"/>
      <c r="S621" s="252"/>
      <c r="T621" s="237"/>
      <c r="U621" s="238"/>
      <c r="V621" s="335"/>
      <c r="W621" s="484"/>
      <c r="X621" s="485"/>
      <c r="Y621" s="335"/>
      <c r="Z621" s="239"/>
      <c r="AA621" s="238"/>
      <c r="AB621" s="240"/>
      <c r="AC621" s="239"/>
      <c r="AD621" s="238"/>
      <c r="AE621" s="343"/>
      <c r="AF621" s="335"/>
      <c r="AG621" s="485"/>
      <c r="AH621" s="241"/>
      <c r="AI621" s="242"/>
      <c r="AJ621" s="238"/>
      <c r="AK621" s="240"/>
      <c r="AL621" s="240"/>
      <c r="AM621" s="240"/>
      <c r="AN621" s="240"/>
      <c r="AQ621" s="253"/>
      <c r="AR621" s="224"/>
      <c r="AV621" s="253"/>
      <c r="AY621" s="248"/>
      <c r="AZ621" s="230"/>
      <c r="BA621" s="230"/>
      <c r="BB621" s="230"/>
      <c r="BC621" s="230"/>
      <c r="BD621" s="230"/>
      <c r="BE621" s="230"/>
      <c r="BF621" s="230"/>
      <c r="BG621" s="230"/>
      <c r="BH621" s="248"/>
      <c r="BI621" s="230"/>
      <c r="BJ621" s="249"/>
    </row>
    <row r="622" spans="1:62" ht="14.25" customHeight="1" x14ac:dyDescent="0.45">
      <c r="A622" s="224"/>
      <c r="D622" s="239"/>
      <c r="E622" s="226"/>
      <c r="F622" s="227"/>
      <c r="G622" s="228"/>
      <c r="H622" s="229"/>
      <c r="K622" s="231"/>
      <c r="L622" s="229"/>
      <c r="M622" s="231"/>
      <c r="N622" s="231"/>
      <c r="O622" s="231"/>
      <c r="P622" s="251"/>
      <c r="Q622" s="251"/>
      <c r="R622" s="251"/>
      <c r="S622" s="252"/>
      <c r="T622" s="237"/>
      <c r="U622" s="238"/>
      <c r="V622" s="335"/>
      <c r="W622" s="484"/>
      <c r="X622" s="485"/>
      <c r="Y622" s="335"/>
      <c r="Z622" s="239"/>
      <c r="AA622" s="238"/>
      <c r="AB622" s="240"/>
      <c r="AC622" s="239"/>
      <c r="AD622" s="238"/>
      <c r="AE622" s="343"/>
      <c r="AF622" s="335"/>
      <c r="AG622" s="485"/>
      <c r="AH622" s="241"/>
      <c r="AI622" s="242"/>
      <c r="AJ622" s="238"/>
      <c r="AK622" s="240"/>
      <c r="AL622" s="240"/>
      <c r="AM622" s="240"/>
      <c r="AN622" s="240"/>
      <c r="AQ622" s="253"/>
      <c r="AR622" s="224"/>
      <c r="AV622" s="253"/>
      <c r="AY622" s="248"/>
      <c r="AZ622" s="230"/>
      <c r="BA622" s="230"/>
      <c r="BB622" s="230"/>
      <c r="BC622" s="230"/>
      <c r="BD622" s="230"/>
      <c r="BE622" s="230"/>
      <c r="BF622" s="230"/>
      <c r="BG622" s="230"/>
      <c r="BH622" s="248"/>
      <c r="BI622" s="230"/>
      <c r="BJ622" s="249"/>
    </row>
    <row r="623" spans="1:62" ht="14.25" customHeight="1" x14ac:dyDescent="0.45">
      <c r="A623" s="224"/>
      <c r="D623" s="239"/>
      <c r="E623" s="226"/>
      <c r="F623" s="227"/>
      <c r="G623" s="228"/>
      <c r="H623" s="229"/>
      <c r="K623" s="231"/>
      <c r="L623" s="229"/>
      <c r="M623" s="231"/>
      <c r="N623" s="231"/>
      <c r="O623" s="231"/>
      <c r="P623" s="251"/>
      <c r="Q623" s="251"/>
      <c r="R623" s="251"/>
      <c r="S623" s="252"/>
      <c r="T623" s="237"/>
      <c r="U623" s="238"/>
      <c r="V623" s="335"/>
      <c r="W623" s="484"/>
      <c r="X623" s="485"/>
      <c r="Y623" s="335"/>
      <c r="Z623" s="239"/>
      <c r="AA623" s="238"/>
      <c r="AB623" s="240"/>
      <c r="AC623" s="239"/>
      <c r="AD623" s="238"/>
      <c r="AE623" s="343"/>
      <c r="AF623" s="335"/>
      <c r="AG623" s="485"/>
      <c r="AH623" s="241"/>
      <c r="AI623" s="242"/>
      <c r="AJ623" s="238"/>
      <c r="AK623" s="240"/>
      <c r="AL623" s="240"/>
      <c r="AM623" s="240"/>
      <c r="AN623" s="240"/>
      <c r="AQ623" s="253"/>
      <c r="AR623" s="224"/>
      <c r="AV623" s="253"/>
      <c r="AY623" s="248"/>
      <c r="AZ623" s="230"/>
      <c r="BA623" s="230"/>
      <c r="BB623" s="230"/>
      <c r="BC623" s="230"/>
      <c r="BD623" s="230"/>
      <c r="BE623" s="230"/>
      <c r="BF623" s="230"/>
      <c r="BG623" s="230"/>
      <c r="BH623" s="248"/>
      <c r="BI623" s="230"/>
      <c r="BJ623" s="249"/>
    </row>
    <row r="624" spans="1:62" ht="14.25" customHeight="1" x14ac:dyDescent="0.45">
      <c r="A624" s="224"/>
      <c r="D624" s="239"/>
      <c r="E624" s="226"/>
      <c r="F624" s="227"/>
      <c r="G624" s="228"/>
      <c r="H624" s="229"/>
      <c r="K624" s="231"/>
      <c r="L624" s="229"/>
      <c r="M624" s="231"/>
      <c r="N624" s="231"/>
      <c r="O624" s="231"/>
      <c r="P624" s="251"/>
      <c r="Q624" s="251"/>
      <c r="R624" s="251"/>
      <c r="S624" s="252"/>
      <c r="T624" s="237"/>
      <c r="U624" s="238"/>
      <c r="V624" s="335"/>
      <c r="W624" s="484"/>
      <c r="X624" s="485"/>
      <c r="Y624" s="335"/>
      <c r="Z624" s="239"/>
      <c r="AA624" s="238"/>
      <c r="AB624" s="240"/>
      <c r="AC624" s="239"/>
      <c r="AD624" s="238"/>
      <c r="AE624" s="343"/>
      <c r="AF624" s="335"/>
      <c r="AG624" s="485"/>
      <c r="AH624" s="241"/>
      <c r="AI624" s="242"/>
      <c r="AJ624" s="238"/>
      <c r="AK624" s="240"/>
      <c r="AL624" s="240"/>
      <c r="AM624" s="240"/>
      <c r="AN624" s="240"/>
      <c r="AQ624" s="253"/>
      <c r="AR624" s="224"/>
      <c r="AV624" s="253"/>
      <c r="AY624" s="248"/>
      <c r="AZ624" s="230"/>
      <c r="BA624" s="230"/>
      <c r="BB624" s="230"/>
      <c r="BC624" s="230"/>
      <c r="BD624" s="230"/>
      <c r="BE624" s="230"/>
      <c r="BF624" s="230"/>
      <c r="BG624" s="230"/>
      <c r="BH624" s="248"/>
      <c r="BI624" s="230"/>
      <c r="BJ624" s="249"/>
    </row>
    <row r="625" spans="1:62" ht="14.25" customHeight="1" x14ac:dyDescent="0.45">
      <c r="A625" s="224"/>
      <c r="D625" s="239"/>
      <c r="E625" s="226"/>
      <c r="F625" s="227"/>
      <c r="G625" s="228"/>
      <c r="H625" s="229"/>
      <c r="K625" s="231"/>
      <c r="L625" s="229"/>
      <c r="M625" s="231"/>
      <c r="N625" s="231"/>
      <c r="O625" s="231"/>
      <c r="P625" s="251"/>
      <c r="Q625" s="251"/>
      <c r="R625" s="251"/>
      <c r="S625" s="252"/>
      <c r="T625" s="237"/>
      <c r="U625" s="238"/>
      <c r="V625" s="335"/>
      <c r="W625" s="484"/>
      <c r="X625" s="485"/>
      <c r="Y625" s="335"/>
      <c r="Z625" s="239"/>
      <c r="AA625" s="238"/>
      <c r="AB625" s="240"/>
      <c r="AC625" s="239"/>
      <c r="AD625" s="238"/>
      <c r="AE625" s="343"/>
      <c r="AF625" s="335"/>
      <c r="AG625" s="485"/>
      <c r="AH625" s="241"/>
      <c r="AI625" s="242"/>
      <c r="AJ625" s="238"/>
      <c r="AK625" s="240"/>
      <c r="AL625" s="240"/>
      <c r="AM625" s="240"/>
      <c r="AN625" s="240"/>
      <c r="AQ625" s="253"/>
      <c r="AR625" s="224"/>
      <c r="AV625" s="253"/>
      <c r="AY625" s="248"/>
      <c r="AZ625" s="230"/>
      <c r="BA625" s="230"/>
      <c r="BB625" s="230"/>
      <c r="BC625" s="230"/>
      <c r="BD625" s="230"/>
      <c r="BE625" s="230"/>
      <c r="BF625" s="230"/>
      <c r="BG625" s="230"/>
      <c r="BH625" s="248"/>
      <c r="BI625" s="230"/>
      <c r="BJ625" s="249"/>
    </row>
    <row r="626" spans="1:62" ht="14.25" customHeight="1" x14ac:dyDescent="0.45">
      <c r="A626" s="224"/>
      <c r="D626" s="239"/>
      <c r="E626" s="226"/>
      <c r="F626" s="227"/>
      <c r="G626" s="228"/>
      <c r="H626" s="229"/>
      <c r="K626" s="231"/>
      <c r="L626" s="229"/>
      <c r="M626" s="231"/>
      <c r="N626" s="231"/>
      <c r="O626" s="231"/>
      <c r="P626" s="251"/>
      <c r="Q626" s="251"/>
      <c r="R626" s="251"/>
      <c r="S626" s="252"/>
      <c r="T626" s="237"/>
      <c r="U626" s="238"/>
      <c r="V626" s="335"/>
      <c r="W626" s="484"/>
      <c r="X626" s="485"/>
      <c r="Y626" s="335"/>
      <c r="Z626" s="239"/>
      <c r="AA626" s="238"/>
      <c r="AB626" s="240"/>
      <c r="AC626" s="239"/>
      <c r="AD626" s="238"/>
      <c r="AE626" s="343"/>
      <c r="AF626" s="335"/>
      <c r="AG626" s="485"/>
      <c r="AH626" s="241"/>
      <c r="AI626" s="242"/>
      <c r="AJ626" s="238"/>
      <c r="AK626" s="240"/>
      <c r="AL626" s="240"/>
      <c r="AM626" s="240"/>
      <c r="AN626" s="240"/>
      <c r="AQ626" s="253"/>
      <c r="AR626" s="224"/>
      <c r="AV626" s="253"/>
      <c r="AY626" s="248"/>
      <c r="AZ626" s="230"/>
      <c r="BA626" s="230"/>
      <c r="BB626" s="230"/>
      <c r="BC626" s="230"/>
      <c r="BD626" s="230"/>
      <c r="BE626" s="230"/>
      <c r="BF626" s="230"/>
      <c r="BG626" s="230"/>
      <c r="BH626" s="248"/>
      <c r="BI626" s="230"/>
      <c r="BJ626" s="249"/>
    </row>
    <row r="627" spans="1:62" ht="14.25" customHeight="1" x14ac:dyDescent="0.45">
      <c r="A627" s="224"/>
      <c r="D627" s="239"/>
      <c r="E627" s="226"/>
      <c r="F627" s="227"/>
      <c r="G627" s="228"/>
      <c r="H627" s="229"/>
      <c r="K627" s="231"/>
      <c r="L627" s="229"/>
      <c r="M627" s="231"/>
      <c r="N627" s="231"/>
      <c r="O627" s="231"/>
      <c r="P627" s="251"/>
      <c r="Q627" s="251"/>
      <c r="R627" s="251"/>
      <c r="S627" s="252"/>
      <c r="T627" s="237"/>
      <c r="U627" s="238"/>
      <c r="V627" s="335"/>
      <c r="W627" s="484"/>
      <c r="X627" s="485"/>
      <c r="Y627" s="335"/>
      <c r="Z627" s="239"/>
      <c r="AA627" s="238"/>
      <c r="AB627" s="240"/>
      <c r="AC627" s="239"/>
      <c r="AD627" s="238"/>
      <c r="AE627" s="343"/>
      <c r="AF627" s="335"/>
      <c r="AG627" s="485"/>
      <c r="AH627" s="241"/>
      <c r="AI627" s="242"/>
      <c r="AJ627" s="238"/>
      <c r="AK627" s="240"/>
      <c r="AL627" s="240"/>
      <c r="AM627" s="240"/>
      <c r="AN627" s="240"/>
      <c r="AQ627" s="253"/>
      <c r="AR627" s="224"/>
      <c r="AV627" s="253"/>
      <c r="AY627" s="248"/>
      <c r="AZ627" s="230"/>
      <c r="BA627" s="230"/>
      <c r="BB627" s="230"/>
      <c r="BC627" s="230"/>
      <c r="BD627" s="230"/>
      <c r="BE627" s="230"/>
      <c r="BF627" s="230"/>
      <c r="BG627" s="230"/>
      <c r="BH627" s="248"/>
      <c r="BI627" s="230"/>
      <c r="BJ627" s="249"/>
    </row>
    <row r="628" spans="1:62" ht="14.25" customHeight="1" x14ac:dyDescent="0.45">
      <c r="A628" s="224"/>
      <c r="D628" s="239"/>
      <c r="E628" s="226"/>
      <c r="F628" s="227"/>
      <c r="G628" s="228"/>
      <c r="H628" s="229"/>
      <c r="K628" s="231"/>
      <c r="L628" s="229"/>
      <c r="M628" s="231"/>
      <c r="N628" s="231"/>
      <c r="O628" s="231"/>
      <c r="P628" s="251"/>
      <c r="Q628" s="251"/>
      <c r="R628" s="251"/>
      <c r="S628" s="252"/>
      <c r="T628" s="237"/>
      <c r="U628" s="238"/>
      <c r="V628" s="335"/>
      <c r="W628" s="484"/>
      <c r="X628" s="485"/>
      <c r="Y628" s="335"/>
      <c r="Z628" s="239"/>
      <c r="AA628" s="238"/>
      <c r="AB628" s="240"/>
      <c r="AC628" s="239"/>
      <c r="AD628" s="238"/>
      <c r="AE628" s="343"/>
      <c r="AF628" s="335"/>
      <c r="AG628" s="485"/>
      <c r="AH628" s="241"/>
      <c r="AI628" s="242"/>
      <c r="AJ628" s="238"/>
      <c r="AK628" s="240"/>
      <c r="AL628" s="240"/>
      <c r="AM628" s="240"/>
      <c r="AN628" s="240"/>
      <c r="AQ628" s="253"/>
      <c r="AR628" s="224"/>
      <c r="AV628" s="253"/>
      <c r="AY628" s="248"/>
      <c r="AZ628" s="230"/>
      <c r="BA628" s="230"/>
      <c r="BB628" s="230"/>
      <c r="BC628" s="230"/>
      <c r="BD628" s="230"/>
      <c r="BE628" s="230"/>
      <c r="BF628" s="230"/>
      <c r="BG628" s="230"/>
      <c r="BH628" s="248"/>
      <c r="BI628" s="230"/>
      <c r="BJ628" s="249"/>
    </row>
    <row r="629" spans="1:62" ht="14.25" customHeight="1" x14ac:dyDescent="0.45">
      <c r="A629" s="224"/>
      <c r="D629" s="239"/>
      <c r="E629" s="226"/>
      <c r="F629" s="227"/>
      <c r="G629" s="228"/>
      <c r="H629" s="229"/>
      <c r="K629" s="231"/>
      <c r="L629" s="229"/>
      <c r="M629" s="231"/>
      <c r="N629" s="231"/>
      <c r="O629" s="231"/>
      <c r="P629" s="251"/>
      <c r="Q629" s="251"/>
      <c r="R629" s="251"/>
      <c r="S629" s="252"/>
      <c r="T629" s="237"/>
      <c r="U629" s="238"/>
      <c r="V629" s="335"/>
      <c r="W629" s="484"/>
      <c r="X629" s="485"/>
      <c r="Y629" s="335"/>
      <c r="Z629" s="239"/>
      <c r="AA629" s="238"/>
      <c r="AB629" s="240"/>
      <c r="AC629" s="239"/>
      <c r="AD629" s="238"/>
      <c r="AE629" s="343"/>
      <c r="AF629" s="335"/>
      <c r="AG629" s="485"/>
      <c r="AH629" s="241"/>
      <c r="AI629" s="242"/>
      <c r="AJ629" s="238"/>
      <c r="AK629" s="240"/>
      <c r="AL629" s="240"/>
      <c r="AM629" s="240"/>
      <c r="AN629" s="240"/>
      <c r="AQ629" s="253"/>
      <c r="AR629" s="224"/>
      <c r="AV629" s="253"/>
      <c r="AY629" s="248"/>
      <c r="AZ629" s="230"/>
      <c r="BA629" s="230"/>
      <c r="BB629" s="230"/>
      <c r="BC629" s="230"/>
      <c r="BD629" s="230"/>
      <c r="BE629" s="230"/>
      <c r="BF629" s="230"/>
      <c r="BG629" s="230"/>
      <c r="BH629" s="248"/>
      <c r="BI629" s="230"/>
      <c r="BJ629" s="249"/>
    </row>
    <row r="630" spans="1:62" ht="14.25" customHeight="1" x14ac:dyDescent="0.45">
      <c r="A630" s="224"/>
      <c r="D630" s="239"/>
      <c r="E630" s="226"/>
      <c r="F630" s="227"/>
      <c r="G630" s="228"/>
      <c r="H630" s="229"/>
      <c r="K630" s="231"/>
      <c r="L630" s="229"/>
      <c r="M630" s="231"/>
      <c r="N630" s="231"/>
      <c r="O630" s="231"/>
      <c r="P630" s="251"/>
      <c r="Q630" s="251"/>
      <c r="R630" s="251"/>
      <c r="S630" s="252"/>
      <c r="T630" s="237"/>
      <c r="U630" s="238"/>
      <c r="V630" s="335"/>
      <c r="W630" s="484"/>
      <c r="X630" s="485"/>
      <c r="Y630" s="335"/>
      <c r="Z630" s="239"/>
      <c r="AA630" s="238"/>
      <c r="AB630" s="240"/>
      <c r="AC630" s="239"/>
      <c r="AD630" s="238"/>
      <c r="AE630" s="343"/>
      <c r="AF630" s="335"/>
      <c r="AG630" s="485"/>
      <c r="AH630" s="241"/>
      <c r="AI630" s="242"/>
      <c r="AJ630" s="238"/>
      <c r="AK630" s="240"/>
      <c r="AL630" s="240"/>
      <c r="AM630" s="240"/>
      <c r="AN630" s="240"/>
      <c r="AQ630" s="253"/>
      <c r="AR630" s="224"/>
      <c r="AV630" s="253"/>
      <c r="AY630" s="248"/>
      <c r="AZ630" s="230"/>
      <c r="BA630" s="230"/>
      <c r="BB630" s="230"/>
      <c r="BC630" s="230"/>
      <c r="BD630" s="230"/>
      <c r="BE630" s="230"/>
      <c r="BF630" s="230"/>
      <c r="BG630" s="230"/>
      <c r="BH630" s="248"/>
      <c r="BI630" s="230"/>
      <c r="BJ630" s="249"/>
    </row>
    <row r="631" spans="1:62" ht="14.25" customHeight="1" x14ac:dyDescent="0.45">
      <c r="A631" s="224"/>
      <c r="D631" s="239"/>
      <c r="E631" s="226"/>
      <c r="F631" s="227"/>
      <c r="G631" s="228"/>
      <c r="H631" s="229"/>
      <c r="K631" s="231"/>
      <c r="L631" s="229"/>
      <c r="M631" s="231"/>
      <c r="N631" s="231"/>
      <c r="O631" s="231"/>
      <c r="P631" s="251"/>
      <c r="Q631" s="251"/>
      <c r="R631" s="251"/>
      <c r="S631" s="252"/>
      <c r="T631" s="237"/>
      <c r="U631" s="238"/>
      <c r="V631" s="335"/>
      <c r="W631" s="484"/>
      <c r="X631" s="485"/>
      <c r="Y631" s="335"/>
      <c r="Z631" s="239"/>
      <c r="AA631" s="238"/>
      <c r="AB631" s="240"/>
      <c r="AC631" s="239"/>
      <c r="AD631" s="238"/>
      <c r="AE631" s="343"/>
      <c r="AF631" s="335"/>
      <c r="AG631" s="485"/>
      <c r="AH631" s="241"/>
      <c r="AI631" s="242"/>
      <c r="AJ631" s="238"/>
      <c r="AK631" s="240"/>
      <c r="AL631" s="240"/>
      <c r="AM631" s="240"/>
      <c r="AN631" s="240"/>
      <c r="AQ631" s="253"/>
      <c r="AR631" s="224"/>
      <c r="AV631" s="253"/>
      <c r="AY631" s="248"/>
      <c r="AZ631" s="230"/>
      <c r="BA631" s="230"/>
      <c r="BB631" s="230"/>
      <c r="BC631" s="230"/>
      <c r="BD631" s="230"/>
      <c r="BE631" s="230"/>
      <c r="BF631" s="230"/>
      <c r="BG631" s="230"/>
      <c r="BH631" s="248"/>
      <c r="BI631" s="230"/>
      <c r="BJ631" s="249"/>
    </row>
    <row r="632" spans="1:62" ht="14.25" customHeight="1" x14ac:dyDescent="0.45">
      <c r="A632" s="224"/>
      <c r="D632" s="239"/>
      <c r="E632" s="226"/>
      <c r="F632" s="227"/>
      <c r="G632" s="228"/>
      <c r="H632" s="229"/>
      <c r="K632" s="231"/>
      <c r="L632" s="229"/>
      <c r="M632" s="231"/>
      <c r="N632" s="231"/>
      <c r="O632" s="231"/>
      <c r="P632" s="251"/>
      <c r="Q632" s="251"/>
      <c r="R632" s="251"/>
      <c r="S632" s="252"/>
      <c r="T632" s="237"/>
      <c r="U632" s="238"/>
      <c r="V632" s="335"/>
      <c r="W632" s="484"/>
      <c r="X632" s="485"/>
      <c r="Y632" s="335"/>
      <c r="Z632" s="239"/>
      <c r="AA632" s="238"/>
      <c r="AB632" s="240"/>
      <c r="AC632" s="239"/>
      <c r="AD632" s="238"/>
      <c r="AE632" s="343"/>
      <c r="AF632" s="335"/>
      <c r="AG632" s="485"/>
      <c r="AH632" s="241"/>
      <c r="AI632" s="242"/>
      <c r="AJ632" s="238"/>
      <c r="AK632" s="240"/>
      <c r="AL632" s="240"/>
      <c r="AM632" s="240"/>
      <c r="AN632" s="240"/>
      <c r="AQ632" s="253"/>
      <c r="AR632" s="224"/>
      <c r="AV632" s="253"/>
      <c r="AY632" s="248"/>
      <c r="AZ632" s="230"/>
      <c r="BA632" s="230"/>
      <c r="BB632" s="230"/>
      <c r="BC632" s="230"/>
      <c r="BD632" s="230"/>
      <c r="BE632" s="230"/>
      <c r="BF632" s="230"/>
      <c r="BG632" s="230"/>
      <c r="BH632" s="248"/>
      <c r="BI632" s="230"/>
      <c r="BJ632" s="249"/>
    </row>
    <row r="633" spans="1:62" ht="14.25" customHeight="1" x14ac:dyDescent="0.45">
      <c r="A633" s="224"/>
      <c r="D633" s="239"/>
      <c r="E633" s="226"/>
      <c r="F633" s="227"/>
      <c r="G633" s="228"/>
      <c r="H633" s="229"/>
      <c r="K633" s="231"/>
      <c r="L633" s="229"/>
      <c r="M633" s="231"/>
      <c r="N633" s="231"/>
      <c r="O633" s="231"/>
      <c r="P633" s="251"/>
      <c r="Q633" s="251"/>
      <c r="R633" s="251"/>
      <c r="S633" s="252"/>
      <c r="T633" s="237"/>
      <c r="U633" s="238"/>
      <c r="V633" s="335"/>
      <c r="W633" s="484"/>
      <c r="X633" s="485"/>
      <c r="Y633" s="335"/>
      <c r="Z633" s="239"/>
      <c r="AA633" s="238"/>
      <c r="AB633" s="240"/>
      <c r="AC633" s="239"/>
      <c r="AD633" s="238"/>
      <c r="AE633" s="343"/>
      <c r="AF633" s="335"/>
      <c r="AG633" s="485"/>
      <c r="AH633" s="241"/>
      <c r="AI633" s="242"/>
      <c r="AJ633" s="238"/>
      <c r="AK633" s="240"/>
      <c r="AL633" s="240"/>
      <c r="AM633" s="240"/>
      <c r="AN633" s="240"/>
      <c r="AQ633" s="253"/>
      <c r="AR633" s="224"/>
      <c r="AV633" s="253"/>
      <c r="AY633" s="248"/>
      <c r="AZ633" s="230"/>
      <c r="BA633" s="230"/>
      <c r="BB633" s="230"/>
      <c r="BC633" s="230"/>
      <c r="BD633" s="230"/>
      <c r="BE633" s="230"/>
      <c r="BF633" s="230"/>
      <c r="BG633" s="230"/>
      <c r="BH633" s="248"/>
      <c r="BI633" s="230"/>
      <c r="BJ633" s="249"/>
    </row>
    <row r="634" spans="1:62" ht="14.25" customHeight="1" x14ac:dyDescent="0.45">
      <c r="A634" s="224"/>
      <c r="D634" s="239"/>
      <c r="E634" s="226"/>
      <c r="F634" s="227"/>
      <c r="G634" s="228"/>
      <c r="H634" s="229"/>
      <c r="K634" s="231"/>
      <c r="L634" s="229"/>
      <c r="M634" s="231"/>
      <c r="N634" s="231"/>
      <c r="O634" s="231"/>
      <c r="P634" s="251"/>
      <c r="Q634" s="251"/>
      <c r="R634" s="251"/>
      <c r="S634" s="252"/>
      <c r="T634" s="237"/>
      <c r="U634" s="238"/>
      <c r="V634" s="335"/>
      <c r="W634" s="484"/>
      <c r="X634" s="485"/>
      <c r="Y634" s="335"/>
      <c r="Z634" s="239"/>
      <c r="AA634" s="238"/>
      <c r="AB634" s="240"/>
      <c r="AC634" s="239"/>
      <c r="AD634" s="238"/>
      <c r="AE634" s="343"/>
      <c r="AF634" s="335"/>
      <c r="AG634" s="485"/>
      <c r="AH634" s="241"/>
      <c r="AI634" s="242"/>
      <c r="AJ634" s="238"/>
      <c r="AK634" s="240"/>
      <c r="AL634" s="240"/>
      <c r="AM634" s="240"/>
      <c r="AN634" s="240"/>
      <c r="AQ634" s="253"/>
      <c r="AR634" s="224"/>
      <c r="AV634" s="253"/>
      <c r="AY634" s="248"/>
      <c r="AZ634" s="230"/>
      <c r="BA634" s="230"/>
      <c r="BB634" s="230"/>
      <c r="BC634" s="230"/>
      <c r="BD634" s="230"/>
      <c r="BE634" s="230"/>
      <c r="BF634" s="230"/>
      <c r="BG634" s="230"/>
      <c r="BH634" s="248"/>
      <c r="BI634" s="230"/>
      <c r="BJ634" s="249"/>
    </row>
    <row r="635" spans="1:62" ht="14.25" customHeight="1" x14ac:dyDescent="0.45">
      <c r="A635" s="224"/>
      <c r="D635" s="239"/>
      <c r="E635" s="226"/>
      <c r="F635" s="227"/>
      <c r="G635" s="228"/>
      <c r="H635" s="229"/>
      <c r="K635" s="231"/>
      <c r="L635" s="229"/>
      <c r="M635" s="231"/>
      <c r="N635" s="231"/>
      <c r="O635" s="231"/>
      <c r="P635" s="251"/>
      <c r="Q635" s="251"/>
      <c r="R635" s="251"/>
      <c r="S635" s="252"/>
      <c r="T635" s="237"/>
      <c r="U635" s="238"/>
      <c r="V635" s="335"/>
      <c r="W635" s="484"/>
      <c r="X635" s="485"/>
      <c r="Y635" s="335"/>
      <c r="Z635" s="239"/>
      <c r="AA635" s="238"/>
      <c r="AB635" s="240"/>
      <c r="AC635" s="239"/>
      <c r="AD635" s="238"/>
      <c r="AE635" s="343"/>
      <c r="AF635" s="335"/>
      <c r="AG635" s="485"/>
      <c r="AH635" s="241"/>
      <c r="AI635" s="242"/>
      <c r="AJ635" s="238"/>
      <c r="AK635" s="240"/>
      <c r="AL635" s="240"/>
      <c r="AM635" s="240"/>
      <c r="AN635" s="240"/>
      <c r="AQ635" s="253"/>
      <c r="AR635" s="224"/>
      <c r="AV635" s="253"/>
      <c r="AY635" s="248"/>
      <c r="AZ635" s="230"/>
      <c r="BA635" s="230"/>
      <c r="BB635" s="230"/>
      <c r="BC635" s="230"/>
      <c r="BD635" s="230"/>
      <c r="BE635" s="230"/>
      <c r="BF635" s="230"/>
      <c r="BG635" s="230"/>
      <c r="BH635" s="248"/>
      <c r="BI635" s="230"/>
      <c r="BJ635" s="249"/>
    </row>
    <row r="636" spans="1:62" ht="14.25" customHeight="1" x14ac:dyDescent="0.45">
      <c r="A636" s="224"/>
      <c r="D636" s="239"/>
      <c r="E636" s="226"/>
      <c r="F636" s="227"/>
      <c r="G636" s="228"/>
      <c r="H636" s="229"/>
      <c r="K636" s="231"/>
      <c r="L636" s="229"/>
      <c r="M636" s="231"/>
      <c r="N636" s="231"/>
      <c r="O636" s="231"/>
      <c r="P636" s="251"/>
      <c r="Q636" s="251"/>
      <c r="R636" s="251"/>
      <c r="S636" s="252"/>
      <c r="T636" s="237"/>
      <c r="U636" s="238"/>
      <c r="V636" s="335"/>
      <c r="W636" s="484"/>
      <c r="X636" s="485"/>
      <c r="Y636" s="335"/>
      <c r="Z636" s="239"/>
      <c r="AA636" s="238"/>
      <c r="AB636" s="240"/>
      <c r="AC636" s="239"/>
      <c r="AD636" s="238"/>
      <c r="AE636" s="343"/>
      <c r="AF636" s="335"/>
      <c r="AG636" s="485"/>
      <c r="AH636" s="241"/>
      <c r="AI636" s="242"/>
      <c r="AJ636" s="238"/>
      <c r="AK636" s="240"/>
      <c r="AL636" s="240"/>
      <c r="AM636" s="240"/>
      <c r="AN636" s="240"/>
      <c r="AQ636" s="253"/>
      <c r="AR636" s="224"/>
      <c r="AV636" s="253"/>
      <c r="AY636" s="248"/>
      <c r="AZ636" s="230"/>
      <c r="BA636" s="230"/>
      <c r="BB636" s="230"/>
      <c r="BC636" s="230"/>
      <c r="BD636" s="230"/>
      <c r="BE636" s="230"/>
      <c r="BF636" s="230"/>
      <c r="BG636" s="230"/>
      <c r="BH636" s="248"/>
      <c r="BI636" s="230"/>
      <c r="BJ636" s="249"/>
    </row>
    <row r="637" spans="1:62" ht="14.25" customHeight="1" x14ac:dyDescent="0.45">
      <c r="A637" s="224"/>
      <c r="D637" s="239"/>
      <c r="E637" s="226"/>
      <c r="F637" s="227"/>
      <c r="G637" s="228"/>
      <c r="H637" s="229"/>
      <c r="K637" s="231"/>
      <c r="L637" s="229"/>
      <c r="M637" s="231"/>
      <c r="N637" s="231"/>
      <c r="O637" s="231"/>
      <c r="P637" s="251"/>
      <c r="Q637" s="251"/>
      <c r="R637" s="251"/>
      <c r="S637" s="252"/>
      <c r="T637" s="237"/>
      <c r="U637" s="238"/>
      <c r="V637" s="335"/>
      <c r="W637" s="484"/>
      <c r="X637" s="485"/>
      <c r="Y637" s="335"/>
      <c r="Z637" s="239"/>
      <c r="AA637" s="238"/>
      <c r="AB637" s="240"/>
      <c r="AC637" s="239"/>
      <c r="AD637" s="238"/>
      <c r="AE637" s="343"/>
      <c r="AF637" s="335"/>
      <c r="AG637" s="485"/>
      <c r="AH637" s="241"/>
      <c r="AI637" s="242"/>
      <c r="AJ637" s="238"/>
      <c r="AK637" s="240"/>
      <c r="AL637" s="240"/>
      <c r="AM637" s="240"/>
      <c r="AN637" s="240"/>
      <c r="AQ637" s="253"/>
      <c r="AR637" s="224"/>
      <c r="AV637" s="253"/>
      <c r="AY637" s="248"/>
      <c r="AZ637" s="230"/>
      <c r="BA637" s="230"/>
      <c r="BB637" s="230"/>
      <c r="BC637" s="230"/>
      <c r="BD637" s="230"/>
      <c r="BE637" s="230"/>
      <c r="BF637" s="230"/>
      <c r="BG637" s="230"/>
      <c r="BH637" s="248"/>
      <c r="BI637" s="230"/>
      <c r="BJ637" s="249"/>
    </row>
    <row r="638" spans="1:62" ht="14.25" customHeight="1" x14ac:dyDescent="0.45">
      <c r="A638" s="224"/>
      <c r="D638" s="239"/>
      <c r="E638" s="226"/>
      <c r="F638" s="227"/>
      <c r="G638" s="228"/>
      <c r="H638" s="229"/>
      <c r="K638" s="231"/>
      <c r="L638" s="229"/>
      <c r="M638" s="231"/>
      <c r="N638" s="231"/>
      <c r="O638" s="231"/>
      <c r="P638" s="251"/>
      <c r="Q638" s="251"/>
      <c r="R638" s="251"/>
      <c r="S638" s="252"/>
      <c r="T638" s="237"/>
      <c r="U638" s="238"/>
      <c r="V638" s="335"/>
      <c r="W638" s="484"/>
      <c r="X638" s="485"/>
      <c r="Y638" s="335"/>
      <c r="Z638" s="239"/>
      <c r="AA638" s="238"/>
      <c r="AB638" s="240"/>
      <c r="AC638" s="239"/>
      <c r="AD638" s="238"/>
      <c r="AE638" s="343"/>
      <c r="AF638" s="335"/>
      <c r="AG638" s="485"/>
      <c r="AH638" s="241"/>
      <c r="AI638" s="242"/>
      <c r="AJ638" s="238"/>
      <c r="AK638" s="240"/>
      <c r="AL638" s="240"/>
      <c r="AM638" s="240"/>
      <c r="AN638" s="240"/>
      <c r="AQ638" s="253"/>
      <c r="AR638" s="224"/>
      <c r="AV638" s="253"/>
      <c r="AY638" s="248"/>
      <c r="AZ638" s="230"/>
      <c r="BA638" s="230"/>
      <c r="BB638" s="230"/>
      <c r="BC638" s="230"/>
      <c r="BD638" s="230"/>
      <c r="BE638" s="230"/>
      <c r="BF638" s="230"/>
      <c r="BG638" s="230"/>
      <c r="BH638" s="248"/>
      <c r="BI638" s="230"/>
      <c r="BJ638" s="249"/>
    </row>
    <row r="639" spans="1:62" ht="14.25" customHeight="1" x14ac:dyDescent="0.45">
      <c r="A639" s="224"/>
      <c r="D639" s="239"/>
      <c r="E639" s="226"/>
      <c r="F639" s="227"/>
      <c r="G639" s="228"/>
      <c r="H639" s="229"/>
      <c r="K639" s="231"/>
      <c r="L639" s="229"/>
      <c r="M639" s="231"/>
      <c r="N639" s="231"/>
      <c r="O639" s="231"/>
      <c r="P639" s="251"/>
      <c r="Q639" s="251"/>
      <c r="R639" s="251"/>
      <c r="S639" s="252"/>
      <c r="T639" s="237"/>
      <c r="U639" s="238"/>
      <c r="V639" s="335"/>
      <c r="W639" s="484"/>
      <c r="X639" s="485"/>
      <c r="Y639" s="335"/>
      <c r="Z639" s="239"/>
      <c r="AA639" s="238"/>
      <c r="AB639" s="240"/>
      <c r="AC639" s="239"/>
      <c r="AD639" s="238"/>
      <c r="AE639" s="343"/>
      <c r="AF639" s="335"/>
      <c r="AG639" s="485"/>
      <c r="AH639" s="241"/>
      <c r="AI639" s="242"/>
      <c r="AJ639" s="238"/>
      <c r="AK639" s="240"/>
      <c r="AL639" s="240"/>
      <c r="AM639" s="240"/>
      <c r="AN639" s="240"/>
      <c r="AQ639" s="253"/>
      <c r="AR639" s="224"/>
      <c r="AV639" s="253"/>
      <c r="AY639" s="248"/>
      <c r="AZ639" s="230"/>
      <c r="BA639" s="230"/>
      <c r="BB639" s="230"/>
      <c r="BC639" s="230"/>
      <c r="BD639" s="230"/>
      <c r="BE639" s="230"/>
      <c r="BF639" s="230"/>
      <c r="BG639" s="230"/>
      <c r="BH639" s="248"/>
      <c r="BI639" s="230"/>
      <c r="BJ639" s="249"/>
    </row>
    <row r="640" spans="1:62" ht="14.25" customHeight="1" x14ac:dyDescent="0.45">
      <c r="A640" s="224"/>
      <c r="D640" s="239"/>
      <c r="E640" s="226"/>
      <c r="F640" s="227"/>
      <c r="G640" s="228"/>
      <c r="H640" s="229"/>
      <c r="K640" s="231"/>
      <c r="L640" s="229"/>
      <c r="M640" s="231"/>
      <c r="N640" s="231"/>
      <c r="O640" s="231"/>
      <c r="P640" s="251"/>
      <c r="Q640" s="251"/>
      <c r="R640" s="251"/>
      <c r="S640" s="252"/>
      <c r="T640" s="237"/>
      <c r="U640" s="238"/>
      <c r="V640" s="335"/>
      <c r="W640" s="484"/>
      <c r="X640" s="485"/>
      <c r="Y640" s="335"/>
      <c r="Z640" s="239"/>
      <c r="AA640" s="238"/>
      <c r="AB640" s="240"/>
      <c r="AC640" s="239"/>
      <c r="AD640" s="238"/>
      <c r="AE640" s="343"/>
      <c r="AF640" s="335"/>
      <c r="AG640" s="485"/>
      <c r="AH640" s="241"/>
      <c r="AI640" s="242"/>
      <c r="AJ640" s="238"/>
      <c r="AK640" s="240"/>
      <c r="AL640" s="240"/>
      <c r="AM640" s="240"/>
      <c r="AN640" s="240"/>
      <c r="AQ640" s="253"/>
      <c r="AR640" s="224"/>
      <c r="AV640" s="253"/>
      <c r="AY640" s="248"/>
      <c r="AZ640" s="230"/>
      <c r="BA640" s="230"/>
      <c r="BB640" s="230"/>
      <c r="BC640" s="230"/>
      <c r="BD640" s="230"/>
      <c r="BE640" s="230"/>
      <c r="BF640" s="230"/>
      <c r="BG640" s="230"/>
      <c r="BH640" s="248"/>
      <c r="BI640" s="230"/>
      <c r="BJ640" s="249"/>
    </row>
    <row r="641" spans="1:62" ht="14.25" customHeight="1" x14ac:dyDescent="0.45">
      <c r="A641" s="224"/>
      <c r="D641" s="239"/>
      <c r="E641" s="226"/>
      <c r="F641" s="227"/>
      <c r="G641" s="228"/>
      <c r="H641" s="229"/>
      <c r="K641" s="231"/>
      <c r="L641" s="229"/>
      <c r="M641" s="231"/>
      <c r="N641" s="231"/>
      <c r="O641" s="231"/>
      <c r="P641" s="251"/>
      <c r="Q641" s="251"/>
      <c r="R641" s="251"/>
      <c r="S641" s="252"/>
      <c r="T641" s="237"/>
      <c r="U641" s="238"/>
      <c r="V641" s="335"/>
      <c r="W641" s="484"/>
      <c r="X641" s="485"/>
      <c r="Y641" s="335"/>
      <c r="Z641" s="239"/>
      <c r="AA641" s="238"/>
      <c r="AB641" s="240"/>
      <c r="AC641" s="239"/>
      <c r="AD641" s="238"/>
      <c r="AE641" s="343"/>
      <c r="AF641" s="335"/>
      <c r="AG641" s="485"/>
      <c r="AH641" s="241"/>
      <c r="AI641" s="242"/>
      <c r="AJ641" s="238"/>
      <c r="AK641" s="240"/>
      <c r="AL641" s="240"/>
      <c r="AM641" s="240"/>
      <c r="AN641" s="240"/>
      <c r="AQ641" s="253"/>
      <c r="AR641" s="224"/>
      <c r="AV641" s="253"/>
      <c r="AY641" s="248"/>
      <c r="AZ641" s="230"/>
      <c r="BA641" s="230"/>
      <c r="BB641" s="230"/>
      <c r="BC641" s="230"/>
      <c r="BD641" s="230"/>
      <c r="BE641" s="230"/>
      <c r="BF641" s="230"/>
      <c r="BG641" s="230"/>
      <c r="BH641" s="248"/>
      <c r="BI641" s="230"/>
      <c r="BJ641" s="249"/>
    </row>
    <row r="642" spans="1:62" ht="14.25" customHeight="1" x14ac:dyDescent="0.45">
      <c r="A642" s="224"/>
      <c r="D642" s="239"/>
      <c r="E642" s="226"/>
      <c r="F642" s="227"/>
      <c r="G642" s="228"/>
      <c r="H642" s="229"/>
      <c r="K642" s="231"/>
      <c r="L642" s="229"/>
      <c r="M642" s="231"/>
      <c r="N642" s="231"/>
      <c r="O642" s="231"/>
      <c r="P642" s="251"/>
      <c r="Q642" s="251"/>
      <c r="R642" s="251"/>
      <c r="S642" s="252"/>
      <c r="T642" s="237"/>
      <c r="U642" s="238"/>
      <c r="V642" s="335"/>
      <c r="W642" s="484"/>
      <c r="X642" s="485"/>
      <c r="Y642" s="335"/>
      <c r="Z642" s="239"/>
      <c r="AA642" s="238"/>
      <c r="AB642" s="240"/>
      <c r="AC642" s="239"/>
      <c r="AD642" s="238"/>
      <c r="AE642" s="343"/>
      <c r="AF642" s="335"/>
      <c r="AG642" s="485"/>
      <c r="AH642" s="241"/>
      <c r="AI642" s="242"/>
      <c r="AJ642" s="238"/>
      <c r="AK642" s="240"/>
      <c r="AL642" s="240"/>
      <c r="AM642" s="240"/>
      <c r="AN642" s="240"/>
      <c r="AQ642" s="253"/>
      <c r="AR642" s="224"/>
      <c r="AV642" s="253"/>
      <c r="AY642" s="248"/>
      <c r="AZ642" s="230"/>
      <c r="BA642" s="230"/>
      <c r="BB642" s="230"/>
      <c r="BC642" s="230"/>
      <c r="BD642" s="230"/>
      <c r="BE642" s="230"/>
      <c r="BF642" s="230"/>
      <c r="BG642" s="230"/>
      <c r="BH642" s="248"/>
      <c r="BI642" s="230"/>
      <c r="BJ642" s="249"/>
    </row>
    <row r="643" spans="1:62" ht="14.25" customHeight="1" x14ac:dyDescent="0.45">
      <c r="A643" s="224"/>
      <c r="D643" s="239"/>
      <c r="E643" s="226"/>
      <c r="F643" s="227"/>
      <c r="G643" s="228"/>
      <c r="H643" s="229"/>
      <c r="K643" s="231"/>
      <c r="L643" s="229"/>
      <c r="M643" s="231"/>
      <c r="N643" s="231"/>
      <c r="O643" s="231"/>
      <c r="P643" s="251"/>
      <c r="Q643" s="251"/>
      <c r="R643" s="251"/>
      <c r="S643" s="252"/>
      <c r="T643" s="237"/>
      <c r="U643" s="238"/>
      <c r="V643" s="335"/>
      <c r="W643" s="484"/>
      <c r="X643" s="485"/>
      <c r="Y643" s="335"/>
      <c r="Z643" s="239"/>
      <c r="AA643" s="238"/>
      <c r="AB643" s="240"/>
      <c r="AC643" s="239"/>
      <c r="AD643" s="238"/>
      <c r="AE643" s="343"/>
      <c r="AF643" s="335"/>
      <c r="AG643" s="485"/>
      <c r="AH643" s="241"/>
      <c r="AI643" s="242"/>
      <c r="AJ643" s="238"/>
      <c r="AK643" s="240"/>
      <c r="AL643" s="240"/>
      <c r="AM643" s="240"/>
      <c r="AN643" s="240"/>
      <c r="AQ643" s="253"/>
      <c r="AR643" s="224"/>
      <c r="AV643" s="253"/>
      <c r="AY643" s="248"/>
      <c r="AZ643" s="230"/>
      <c r="BA643" s="230"/>
      <c r="BB643" s="230"/>
      <c r="BC643" s="230"/>
      <c r="BD643" s="230"/>
      <c r="BE643" s="230"/>
      <c r="BF643" s="230"/>
      <c r="BG643" s="230"/>
      <c r="BH643" s="248"/>
      <c r="BI643" s="230"/>
      <c r="BJ643" s="249"/>
    </row>
    <row r="644" spans="1:62" ht="14.25" customHeight="1" x14ac:dyDescent="0.45">
      <c r="A644" s="224"/>
      <c r="D644" s="239"/>
      <c r="E644" s="226"/>
      <c r="F644" s="227"/>
      <c r="G644" s="228"/>
      <c r="H644" s="229"/>
      <c r="K644" s="231"/>
      <c r="L644" s="229"/>
      <c r="M644" s="231"/>
      <c r="N644" s="231"/>
      <c r="O644" s="231"/>
      <c r="P644" s="251"/>
      <c r="Q644" s="251"/>
      <c r="R644" s="251"/>
      <c r="S644" s="252"/>
      <c r="T644" s="237"/>
      <c r="U644" s="238"/>
      <c r="V644" s="335"/>
      <c r="W644" s="484"/>
      <c r="X644" s="485"/>
      <c r="Y644" s="335"/>
      <c r="Z644" s="239"/>
      <c r="AA644" s="238"/>
      <c r="AB644" s="240"/>
      <c r="AC644" s="239"/>
      <c r="AD644" s="238"/>
      <c r="AE644" s="343"/>
      <c r="AF644" s="335"/>
      <c r="AG644" s="485"/>
      <c r="AH644" s="241"/>
      <c r="AI644" s="242"/>
      <c r="AJ644" s="238"/>
      <c r="AK644" s="240"/>
      <c r="AL644" s="240"/>
      <c r="AM644" s="240"/>
      <c r="AN644" s="240"/>
      <c r="AQ644" s="253"/>
      <c r="AR644" s="224"/>
      <c r="AV644" s="253"/>
      <c r="AY644" s="248"/>
      <c r="AZ644" s="230"/>
      <c r="BA644" s="230"/>
      <c r="BB644" s="230"/>
      <c r="BC644" s="230"/>
      <c r="BD644" s="230"/>
      <c r="BE644" s="230"/>
      <c r="BF644" s="230"/>
      <c r="BG644" s="230"/>
      <c r="BH644" s="248"/>
      <c r="BI644" s="230"/>
      <c r="BJ644" s="249"/>
    </row>
    <row r="645" spans="1:62" ht="14.25" customHeight="1" x14ac:dyDescent="0.45">
      <c r="A645" s="224"/>
      <c r="D645" s="239"/>
      <c r="E645" s="226"/>
      <c r="F645" s="227"/>
      <c r="G645" s="228"/>
      <c r="H645" s="229"/>
      <c r="K645" s="231"/>
      <c r="L645" s="229"/>
      <c r="M645" s="231"/>
      <c r="N645" s="231"/>
      <c r="O645" s="231"/>
      <c r="P645" s="251"/>
      <c r="Q645" s="251"/>
      <c r="R645" s="251"/>
      <c r="S645" s="252"/>
      <c r="T645" s="237"/>
      <c r="U645" s="238"/>
      <c r="V645" s="335"/>
      <c r="W645" s="484"/>
      <c r="X645" s="485"/>
      <c r="Y645" s="335"/>
      <c r="Z645" s="239"/>
      <c r="AA645" s="238"/>
      <c r="AB645" s="240"/>
      <c r="AC645" s="239"/>
      <c r="AD645" s="238"/>
      <c r="AE645" s="343"/>
      <c r="AF645" s="335"/>
      <c r="AG645" s="485"/>
      <c r="AH645" s="241"/>
      <c r="AI645" s="242"/>
      <c r="AJ645" s="238"/>
      <c r="AK645" s="240"/>
      <c r="AL645" s="240"/>
      <c r="AM645" s="240"/>
      <c r="AN645" s="240"/>
      <c r="AQ645" s="253"/>
      <c r="AR645" s="224"/>
      <c r="AV645" s="253"/>
      <c r="AY645" s="248"/>
      <c r="AZ645" s="230"/>
      <c r="BA645" s="230"/>
      <c r="BB645" s="230"/>
      <c r="BC645" s="230"/>
      <c r="BD645" s="230"/>
      <c r="BE645" s="230"/>
      <c r="BF645" s="230"/>
      <c r="BG645" s="230"/>
      <c r="BH645" s="248"/>
      <c r="BI645" s="230"/>
      <c r="BJ645" s="249"/>
    </row>
    <row r="646" spans="1:62" ht="14.25" customHeight="1" x14ac:dyDescent="0.45">
      <c r="A646" s="224"/>
      <c r="D646" s="239"/>
      <c r="E646" s="226"/>
      <c r="F646" s="227"/>
      <c r="G646" s="228"/>
      <c r="H646" s="229"/>
      <c r="K646" s="231"/>
      <c r="L646" s="229"/>
      <c r="M646" s="231"/>
      <c r="N646" s="231"/>
      <c r="O646" s="231"/>
      <c r="P646" s="251"/>
      <c r="Q646" s="251"/>
      <c r="R646" s="251"/>
      <c r="S646" s="252"/>
      <c r="T646" s="237"/>
      <c r="U646" s="238"/>
      <c r="V646" s="335"/>
      <c r="W646" s="484"/>
      <c r="X646" s="485"/>
      <c r="Y646" s="335"/>
      <c r="Z646" s="239"/>
      <c r="AA646" s="238"/>
      <c r="AB646" s="240"/>
      <c r="AC646" s="239"/>
      <c r="AD646" s="238"/>
      <c r="AE646" s="343"/>
      <c r="AF646" s="335"/>
      <c r="AG646" s="485"/>
      <c r="AH646" s="241"/>
      <c r="AI646" s="242"/>
      <c r="AJ646" s="238"/>
      <c r="AK646" s="240"/>
      <c r="AL646" s="240"/>
      <c r="AM646" s="240"/>
      <c r="AN646" s="240"/>
      <c r="AQ646" s="253"/>
      <c r="AR646" s="224"/>
      <c r="AV646" s="253"/>
      <c r="AY646" s="248"/>
      <c r="AZ646" s="230"/>
      <c r="BA646" s="230"/>
      <c r="BB646" s="230"/>
      <c r="BC646" s="230"/>
      <c r="BD646" s="230"/>
      <c r="BE646" s="230"/>
      <c r="BF646" s="230"/>
      <c r="BG646" s="230"/>
      <c r="BH646" s="248"/>
      <c r="BI646" s="230"/>
      <c r="BJ646" s="249"/>
    </row>
    <row r="647" spans="1:62" ht="14.25" customHeight="1" x14ac:dyDescent="0.45">
      <c r="A647" s="224"/>
      <c r="D647" s="239"/>
      <c r="E647" s="226"/>
      <c r="F647" s="227"/>
      <c r="G647" s="228"/>
      <c r="H647" s="229"/>
      <c r="K647" s="231"/>
      <c r="L647" s="229"/>
      <c r="M647" s="231"/>
      <c r="N647" s="231"/>
      <c r="O647" s="231"/>
      <c r="P647" s="251"/>
      <c r="Q647" s="251"/>
      <c r="R647" s="251"/>
      <c r="S647" s="252"/>
      <c r="T647" s="237"/>
      <c r="U647" s="238"/>
      <c r="V647" s="335"/>
      <c r="W647" s="484"/>
      <c r="X647" s="485"/>
      <c r="Y647" s="335"/>
      <c r="Z647" s="239"/>
      <c r="AA647" s="238"/>
      <c r="AB647" s="240"/>
      <c r="AC647" s="239"/>
      <c r="AD647" s="238"/>
      <c r="AE647" s="343"/>
      <c r="AF647" s="335"/>
      <c r="AG647" s="485"/>
      <c r="AH647" s="241"/>
      <c r="AI647" s="242"/>
      <c r="AJ647" s="238"/>
      <c r="AK647" s="240"/>
      <c r="AL647" s="240"/>
      <c r="AM647" s="240"/>
      <c r="AN647" s="240"/>
      <c r="AQ647" s="253"/>
      <c r="AR647" s="224"/>
      <c r="AV647" s="253"/>
      <c r="AY647" s="248"/>
      <c r="AZ647" s="230"/>
      <c r="BA647" s="230"/>
      <c r="BB647" s="230"/>
      <c r="BC647" s="230"/>
      <c r="BD647" s="230"/>
      <c r="BE647" s="230"/>
      <c r="BF647" s="230"/>
      <c r="BG647" s="230"/>
      <c r="BH647" s="248"/>
      <c r="BI647" s="230"/>
      <c r="BJ647" s="249"/>
    </row>
    <row r="648" spans="1:62" ht="14.25" customHeight="1" x14ac:dyDescent="0.45">
      <c r="A648" s="224"/>
      <c r="D648" s="239"/>
      <c r="E648" s="226"/>
      <c r="F648" s="227"/>
      <c r="G648" s="228"/>
      <c r="H648" s="229"/>
      <c r="K648" s="231"/>
      <c r="L648" s="229"/>
      <c r="M648" s="231"/>
      <c r="N648" s="231"/>
      <c r="O648" s="231"/>
      <c r="P648" s="251"/>
      <c r="Q648" s="251"/>
      <c r="R648" s="251"/>
      <c r="S648" s="252"/>
      <c r="T648" s="237"/>
      <c r="U648" s="238"/>
      <c r="V648" s="335"/>
      <c r="W648" s="484"/>
      <c r="X648" s="485"/>
      <c r="Y648" s="335"/>
      <c r="Z648" s="239"/>
      <c r="AA648" s="238"/>
      <c r="AB648" s="240"/>
      <c r="AC648" s="239"/>
      <c r="AD648" s="238"/>
      <c r="AE648" s="343"/>
      <c r="AF648" s="335"/>
      <c r="AG648" s="485"/>
      <c r="AH648" s="241"/>
      <c r="AI648" s="242"/>
      <c r="AJ648" s="238"/>
      <c r="AK648" s="240"/>
      <c r="AL648" s="240"/>
      <c r="AM648" s="240"/>
      <c r="AN648" s="240"/>
      <c r="AQ648" s="253"/>
      <c r="AR648" s="224"/>
      <c r="AV648" s="253"/>
      <c r="AY648" s="248"/>
      <c r="AZ648" s="230"/>
      <c r="BA648" s="230"/>
      <c r="BB648" s="230"/>
      <c r="BC648" s="230"/>
      <c r="BD648" s="230"/>
      <c r="BE648" s="230"/>
      <c r="BF648" s="230"/>
      <c r="BG648" s="230"/>
      <c r="BH648" s="248"/>
      <c r="BI648" s="230"/>
      <c r="BJ648" s="249"/>
    </row>
    <row r="649" spans="1:62" ht="14.25" customHeight="1" x14ac:dyDescent="0.45">
      <c r="A649" s="224"/>
      <c r="D649" s="239"/>
      <c r="E649" s="226"/>
      <c r="F649" s="227"/>
      <c r="G649" s="228"/>
      <c r="H649" s="229"/>
      <c r="K649" s="231"/>
      <c r="L649" s="229"/>
      <c r="M649" s="231"/>
      <c r="N649" s="231"/>
      <c r="O649" s="231"/>
      <c r="P649" s="251"/>
      <c r="Q649" s="251"/>
      <c r="R649" s="251"/>
      <c r="S649" s="252"/>
      <c r="T649" s="237"/>
      <c r="U649" s="238"/>
      <c r="V649" s="335"/>
      <c r="W649" s="484"/>
      <c r="X649" s="485"/>
      <c r="Y649" s="335"/>
      <c r="Z649" s="239"/>
      <c r="AA649" s="238"/>
      <c r="AB649" s="240"/>
      <c r="AC649" s="239"/>
      <c r="AD649" s="238"/>
      <c r="AE649" s="343"/>
      <c r="AF649" s="335"/>
      <c r="AG649" s="485"/>
      <c r="AH649" s="241"/>
      <c r="AI649" s="242"/>
      <c r="AJ649" s="238"/>
      <c r="AK649" s="240"/>
      <c r="AL649" s="240"/>
      <c r="AM649" s="240"/>
      <c r="AN649" s="240"/>
      <c r="AQ649" s="253"/>
      <c r="AR649" s="224"/>
      <c r="AV649" s="253"/>
      <c r="AY649" s="248"/>
      <c r="AZ649" s="230"/>
      <c r="BA649" s="230"/>
      <c r="BB649" s="230"/>
      <c r="BC649" s="230"/>
      <c r="BD649" s="230"/>
      <c r="BE649" s="230"/>
      <c r="BF649" s="230"/>
      <c r="BG649" s="230"/>
      <c r="BH649" s="248"/>
      <c r="BI649" s="230"/>
      <c r="BJ649" s="249"/>
    </row>
    <row r="650" spans="1:62" ht="14.25" customHeight="1" x14ac:dyDescent="0.45">
      <c r="A650" s="224"/>
      <c r="D650" s="239"/>
      <c r="E650" s="226"/>
      <c r="F650" s="227"/>
      <c r="G650" s="228"/>
      <c r="H650" s="229"/>
      <c r="K650" s="231"/>
      <c r="L650" s="229"/>
      <c r="M650" s="231"/>
      <c r="N650" s="231"/>
      <c r="O650" s="231"/>
      <c r="P650" s="251"/>
      <c r="Q650" s="251"/>
      <c r="R650" s="251"/>
      <c r="S650" s="252"/>
      <c r="T650" s="237"/>
      <c r="U650" s="238"/>
      <c r="V650" s="335"/>
      <c r="W650" s="484"/>
      <c r="X650" s="485"/>
      <c r="Y650" s="335"/>
      <c r="Z650" s="239"/>
      <c r="AA650" s="238"/>
      <c r="AB650" s="240"/>
      <c r="AC650" s="239"/>
      <c r="AD650" s="238"/>
      <c r="AE650" s="343"/>
      <c r="AF650" s="335"/>
      <c r="AG650" s="485"/>
      <c r="AH650" s="241"/>
      <c r="AI650" s="242"/>
      <c r="AJ650" s="238"/>
      <c r="AK650" s="240"/>
      <c r="AL650" s="240"/>
      <c r="AM650" s="240"/>
      <c r="AN650" s="240"/>
      <c r="AQ650" s="253"/>
      <c r="AR650" s="224"/>
      <c r="AV650" s="253"/>
      <c r="AY650" s="248"/>
      <c r="AZ650" s="230"/>
      <c r="BA650" s="230"/>
      <c r="BB650" s="230"/>
      <c r="BC650" s="230"/>
      <c r="BD650" s="230"/>
      <c r="BE650" s="230"/>
      <c r="BF650" s="230"/>
      <c r="BG650" s="230"/>
      <c r="BH650" s="248"/>
      <c r="BI650" s="230"/>
      <c r="BJ650" s="249"/>
    </row>
    <row r="651" spans="1:62" ht="14.25" customHeight="1" x14ac:dyDescent="0.45">
      <c r="A651" s="224"/>
      <c r="D651" s="239"/>
      <c r="E651" s="226"/>
      <c r="F651" s="227"/>
      <c r="G651" s="228"/>
      <c r="H651" s="229"/>
      <c r="K651" s="231"/>
      <c r="L651" s="229"/>
      <c r="M651" s="231"/>
      <c r="N651" s="231"/>
      <c r="O651" s="231"/>
      <c r="P651" s="251"/>
      <c r="Q651" s="251"/>
      <c r="R651" s="251"/>
      <c r="S651" s="252"/>
      <c r="T651" s="237"/>
      <c r="U651" s="238"/>
      <c r="V651" s="335"/>
      <c r="W651" s="484"/>
      <c r="X651" s="485"/>
      <c r="Y651" s="335"/>
      <c r="Z651" s="239"/>
      <c r="AA651" s="238"/>
      <c r="AB651" s="240"/>
      <c r="AC651" s="239"/>
      <c r="AD651" s="238"/>
      <c r="AE651" s="343"/>
      <c r="AF651" s="335"/>
      <c r="AG651" s="485"/>
      <c r="AH651" s="241"/>
      <c r="AI651" s="242"/>
      <c r="AJ651" s="238"/>
      <c r="AK651" s="240"/>
      <c r="AL651" s="240"/>
      <c r="AM651" s="240"/>
      <c r="AN651" s="240"/>
      <c r="AQ651" s="253"/>
      <c r="AR651" s="224"/>
      <c r="AV651" s="253"/>
      <c r="AY651" s="248"/>
      <c r="AZ651" s="230"/>
      <c r="BA651" s="230"/>
      <c r="BB651" s="230"/>
      <c r="BC651" s="230"/>
      <c r="BD651" s="230"/>
      <c r="BE651" s="230"/>
      <c r="BF651" s="230"/>
      <c r="BG651" s="230"/>
      <c r="BH651" s="248"/>
      <c r="BI651" s="230"/>
      <c r="BJ651" s="249"/>
    </row>
    <row r="652" spans="1:62" ht="14.25" customHeight="1" x14ac:dyDescent="0.45">
      <c r="A652" s="224"/>
      <c r="D652" s="239"/>
      <c r="E652" s="226"/>
      <c r="F652" s="227"/>
      <c r="G652" s="228"/>
      <c r="H652" s="229"/>
      <c r="K652" s="231"/>
      <c r="L652" s="229"/>
      <c r="M652" s="231"/>
      <c r="N652" s="231"/>
      <c r="O652" s="231"/>
      <c r="P652" s="251"/>
      <c r="Q652" s="251"/>
      <c r="R652" s="251"/>
      <c r="S652" s="252"/>
      <c r="T652" s="237"/>
      <c r="U652" s="238"/>
      <c r="V652" s="335"/>
      <c r="W652" s="484"/>
      <c r="X652" s="485"/>
      <c r="Y652" s="335"/>
      <c r="Z652" s="239"/>
      <c r="AA652" s="238"/>
      <c r="AB652" s="240"/>
      <c r="AC652" s="239"/>
      <c r="AD652" s="238"/>
      <c r="AE652" s="343"/>
      <c r="AF652" s="335"/>
      <c r="AG652" s="485"/>
      <c r="AH652" s="241"/>
      <c r="AI652" s="242"/>
      <c r="AJ652" s="238"/>
      <c r="AK652" s="240"/>
      <c r="AL652" s="240"/>
      <c r="AM652" s="240"/>
      <c r="AN652" s="240"/>
      <c r="AQ652" s="253"/>
      <c r="AR652" s="224"/>
      <c r="AV652" s="253"/>
      <c r="AY652" s="248"/>
      <c r="AZ652" s="230"/>
      <c r="BA652" s="230"/>
      <c r="BB652" s="230"/>
      <c r="BC652" s="230"/>
      <c r="BD652" s="230"/>
      <c r="BE652" s="230"/>
      <c r="BF652" s="230"/>
      <c r="BG652" s="230"/>
      <c r="BH652" s="248"/>
      <c r="BI652" s="230"/>
      <c r="BJ652" s="249"/>
    </row>
    <row r="653" spans="1:62" ht="14.25" customHeight="1" x14ac:dyDescent="0.45">
      <c r="A653" s="224"/>
      <c r="D653" s="239"/>
      <c r="E653" s="226"/>
      <c r="F653" s="227"/>
      <c r="G653" s="228"/>
      <c r="H653" s="229"/>
      <c r="K653" s="231"/>
      <c r="L653" s="229"/>
      <c r="M653" s="231"/>
      <c r="N653" s="231"/>
      <c r="O653" s="231"/>
      <c r="P653" s="251"/>
      <c r="Q653" s="251"/>
      <c r="R653" s="251"/>
      <c r="S653" s="252"/>
      <c r="T653" s="237"/>
      <c r="U653" s="238"/>
      <c r="V653" s="335"/>
      <c r="W653" s="484"/>
      <c r="X653" s="485"/>
      <c r="Y653" s="335"/>
      <c r="Z653" s="239"/>
      <c r="AA653" s="238"/>
      <c r="AB653" s="240"/>
      <c r="AC653" s="239"/>
      <c r="AD653" s="238"/>
      <c r="AE653" s="343"/>
      <c r="AF653" s="335"/>
      <c r="AG653" s="485"/>
      <c r="AH653" s="241"/>
      <c r="AI653" s="242"/>
      <c r="AJ653" s="238"/>
      <c r="AK653" s="240"/>
      <c r="AL653" s="240"/>
      <c r="AM653" s="240"/>
      <c r="AN653" s="240"/>
      <c r="AQ653" s="253"/>
      <c r="AR653" s="224"/>
      <c r="AV653" s="253"/>
      <c r="AY653" s="248"/>
      <c r="AZ653" s="230"/>
      <c r="BA653" s="230"/>
      <c r="BB653" s="230"/>
      <c r="BC653" s="230"/>
      <c r="BD653" s="230"/>
      <c r="BE653" s="230"/>
      <c r="BF653" s="230"/>
      <c r="BG653" s="230"/>
      <c r="BH653" s="248"/>
      <c r="BI653" s="230"/>
      <c r="BJ653" s="249"/>
    </row>
    <row r="654" spans="1:62" ht="14.25" customHeight="1" x14ac:dyDescent="0.45">
      <c r="A654" s="224"/>
      <c r="D654" s="239"/>
      <c r="E654" s="226"/>
      <c r="F654" s="227"/>
      <c r="G654" s="228"/>
      <c r="H654" s="229"/>
      <c r="K654" s="231"/>
      <c r="L654" s="229"/>
      <c r="M654" s="231"/>
      <c r="N654" s="231"/>
      <c r="O654" s="231"/>
      <c r="P654" s="251"/>
      <c r="Q654" s="251"/>
      <c r="R654" s="251"/>
      <c r="S654" s="252"/>
      <c r="T654" s="237"/>
      <c r="U654" s="238"/>
      <c r="V654" s="335"/>
      <c r="W654" s="484"/>
      <c r="X654" s="485"/>
      <c r="Y654" s="335"/>
      <c r="Z654" s="239"/>
      <c r="AA654" s="238"/>
      <c r="AB654" s="240"/>
      <c r="AC654" s="239"/>
      <c r="AD654" s="238"/>
      <c r="AE654" s="343"/>
      <c r="AF654" s="335"/>
      <c r="AG654" s="485"/>
      <c r="AH654" s="241"/>
      <c r="AI654" s="242"/>
      <c r="AJ654" s="238"/>
      <c r="AK654" s="240"/>
      <c r="AL654" s="240"/>
      <c r="AM654" s="240"/>
      <c r="AN654" s="240"/>
      <c r="AQ654" s="253"/>
      <c r="AR654" s="224"/>
      <c r="AV654" s="253"/>
      <c r="AY654" s="248"/>
      <c r="AZ654" s="230"/>
      <c r="BA654" s="230"/>
      <c r="BB654" s="230"/>
      <c r="BC654" s="230"/>
      <c r="BD654" s="230"/>
      <c r="BE654" s="230"/>
      <c r="BF654" s="230"/>
      <c r="BG654" s="230"/>
      <c r="BH654" s="248"/>
      <c r="BI654" s="230"/>
      <c r="BJ654" s="249"/>
    </row>
    <row r="655" spans="1:62" ht="14.25" customHeight="1" x14ac:dyDescent="0.45">
      <c r="A655" s="224"/>
      <c r="D655" s="239"/>
      <c r="E655" s="226"/>
      <c r="F655" s="227"/>
      <c r="G655" s="228"/>
      <c r="H655" s="229"/>
      <c r="K655" s="231"/>
      <c r="L655" s="229"/>
      <c r="M655" s="231"/>
      <c r="N655" s="231"/>
      <c r="O655" s="231"/>
      <c r="P655" s="251"/>
      <c r="Q655" s="251"/>
      <c r="R655" s="251"/>
      <c r="S655" s="252"/>
      <c r="T655" s="237"/>
      <c r="U655" s="238"/>
      <c r="V655" s="335"/>
      <c r="W655" s="484"/>
      <c r="X655" s="485"/>
      <c r="Y655" s="335"/>
      <c r="Z655" s="239"/>
      <c r="AA655" s="238"/>
      <c r="AB655" s="240"/>
      <c r="AC655" s="239"/>
      <c r="AD655" s="238"/>
      <c r="AE655" s="343"/>
      <c r="AF655" s="335"/>
      <c r="AG655" s="485"/>
      <c r="AH655" s="241"/>
      <c r="AI655" s="242"/>
      <c r="AJ655" s="238"/>
      <c r="AK655" s="240"/>
      <c r="AL655" s="240"/>
      <c r="AM655" s="240"/>
      <c r="AN655" s="240"/>
      <c r="AQ655" s="253"/>
      <c r="AR655" s="224"/>
      <c r="AV655" s="253"/>
      <c r="AY655" s="248"/>
      <c r="AZ655" s="230"/>
      <c r="BA655" s="230"/>
      <c r="BB655" s="230"/>
      <c r="BC655" s="230"/>
      <c r="BD655" s="230"/>
      <c r="BE655" s="230"/>
      <c r="BF655" s="230"/>
      <c r="BG655" s="230"/>
      <c r="BH655" s="248"/>
      <c r="BI655" s="230"/>
      <c r="BJ655" s="249"/>
    </row>
    <row r="656" spans="1:62" ht="14.25" customHeight="1" x14ac:dyDescent="0.45">
      <c r="A656" s="224"/>
      <c r="D656" s="239"/>
      <c r="E656" s="226"/>
      <c r="F656" s="227"/>
      <c r="G656" s="228"/>
      <c r="H656" s="229"/>
      <c r="K656" s="231"/>
      <c r="L656" s="229"/>
      <c r="M656" s="231"/>
      <c r="N656" s="231"/>
      <c r="O656" s="231"/>
      <c r="P656" s="251"/>
      <c r="Q656" s="251"/>
      <c r="R656" s="251"/>
      <c r="S656" s="252"/>
      <c r="T656" s="237"/>
      <c r="U656" s="238"/>
      <c r="V656" s="335"/>
      <c r="W656" s="484"/>
      <c r="X656" s="485"/>
      <c r="Y656" s="335"/>
      <c r="Z656" s="239"/>
      <c r="AA656" s="238"/>
      <c r="AB656" s="240"/>
      <c r="AC656" s="239"/>
      <c r="AD656" s="238"/>
      <c r="AE656" s="343"/>
      <c r="AF656" s="335"/>
      <c r="AG656" s="485"/>
      <c r="AH656" s="241"/>
      <c r="AI656" s="242"/>
      <c r="AJ656" s="238"/>
      <c r="AK656" s="240"/>
      <c r="AL656" s="240"/>
      <c r="AM656" s="240"/>
      <c r="AN656" s="240"/>
      <c r="AQ656" s="253"/>
      <c r="AR656" s="224"/>
      <c r="AV656" s="253"/>
      <c r="AY656" s="248"/>
      <c r="AZ656" s="230"/>
      <c r="BA656" s="230"/>
      <c r="BB656" s="230"/>
      <c r="BC656" s="230"/>
      <c r="BD656" s="230"/>
      <c r="BE656" s="230"/>
      <c r="BF656" s="230"/>
      <c r="BG656" s="230"/>
      <c r="BH656" s="248"/>
      <c r="BI656" s="230"/>
      <c r="BJ656" s="249"/>
    </row>
    <row r="657" spans="1:62" ht="14.25" customHeight="1" x14ac:dyDescent="0.45">
      <c r="A657" s="224"/>
      <c r="D657" s="239"/>
      <c r="E657" s="226"/>
      <c r="F657" s="227"/>
      <c r="G657" s="228"/>
      <c r="H657" s="229"/>
      <c r="K657" s="231"/>
      <c r="L657" s="229"/>
      <c r="M657" s="231"/>
      <c r="N657" s="231"/>
      <c r="O657" s="231"/>
      <c r="P657" s="251"/>
      <c r="Q657" s="251"/>
      <c r="R657" s="251"/>
      <c r="S657" s="252"/>
      <c r="T657" s="237"/>
      <c r="U657" s="238"/>
      <c r="V657" s="335"/>
      <c r="W657" s="484"/>
      <c r="X657" s="485"/>
      <c r="Y657" s="335"/>
      <c r="Z657" s="239"/>
      <c r="AA657" s="238"/>
      <c r="AB657" s="240"/>
      <c r="AC657" s="239"/>
      <c r="AD657" s="238"/>
      <c r="AE657" s="343"/>
      <c r="AF657" s="335"/>
      <c r="AG657" s="485"/>
      <c r="AH657" s="241"/>
      <c r="AI657" s="242"/>
      <c r="AJ657" s="238"/>
      <c r="AK657" s="240"/>
      <c r="AL657" s="240"/>
      <c r="AM657" s="240"/>
      <c r="AN657" s="240"/>
      <c r="AQ657" s="253"/>
      <c r="AR657" s="224"/>
      <c r="AV657" s="253"/>
      <c r="AY657" s="248"/>
      <c r="AZ657" s="230"/>
      <c r="BA657" s="230"/>
      <c r="BB657" s="230"/>
      <c r="BC657" s="230"/>
      <c r="BD657" s="230"/>
      <c r="BE657" s="230"/>
      <c r="BF657" s="230"/>
      <c r="BG657" s="230"/>
      <c r="BH657" s="248"/>
      <c r="BI657" s="230"/>
      <c r="BJ657" s="249"/>
    </row>
    <row r="658" spans="1:62" ht="14.25" customHeight="1" x14ac:dyDescent="0.45">
      <c r="A658" s="224"/>
      <c r="D658" s="239"/>
      <c r="E658" s="226"/>
      <c r="F658" s="227"/>
      <c r="G658" s="228"/>
      <c r="H658" s="229"/>
      <c r="K658" s="231"/>
      <c r="L658" s="229"/>
      <c r="M658" s="231"/>
      <c r="N658" s="231"/>
      <c r="O658" s="231"/>
      <c r="P658" s="251"/>
      <c r="Q658" s="251"/>
      <c r="R658" s="251"/>
      <c r="S658" s="252"/>
      <c r="T658" s="237"/>
      <c r="U658" s="238"/>
      <c r="V658" s="335"/>
      <c r="W658" s="484"/>
      <c r="X658" s="485"/>
      <c r="Y658" s="335"/>
      <c r="Z658" s="239"/>
      <c r="AA658" s="238"/>
      <c r="AB658" s="240"/>
      <c r="AC658" s="239"/>
      <c r="AD658" s="238"/>
      <c r="AE658" s="343"/>
      <c r="AF658" s="335"/>
      <c r="AG658" s="485"/>
      <c r="AH658" s="241"/>
      <c r="AI658" s="242"/>
      <c r="AJ658" s="238"/>
      <c r="AK658" s="240"/>
      <c r="AL658" s="240"/>
      <c r="AM658" s="240"/>
      <c r="AN658" s="240"/>
      <c r="AQ658" s="253"/>
      <c r="AR658" s="224"/>
      <c r="AV658" s="253"/>
      <c r="AY658" s="248"/>
      <c r="AZ658" s="230"/>
      <c r="BA658" s="230"/>
      <c r="BB658" s="230"/>
      <c r="BC658" s="230"/>
      <c r="BD658" s="230"/>
      <c r="BE658" s="230"/>
      <c r="BF658" s="230"/>
      <c r="BG658" s="230"/>
      <c r="BH658" s="248"/>
      <c r="BI658" s="230"/>
      <c r="BJ658" s="249"/>
    </row>
    <row r="659" spans="1:62" ht="14.25" customHeight="1" x14ac:dyDescent="0.45">
      <c r="A659" s="224"/>
      <c r="D659" s="239"/>
      <c r="E659" s="226"/>
      <c r="F659" s="227"/>
      <c r="G659" s="228"/>
      <c r="H659" s="229"/>
      <c r="K659" s="231"/>
      <c r="L659" s="229"/>
      <c r="M659" s="231"/>
      <c r="N659" s="231"/>
      <c r="O659" s="231"/>
      <c r="P659" s="251"/>
      <c r="Q659" s="251"/>
      <c r="R659" s="251"/>
      <c r="S659" s="252"/>
      <c r="T659" s="237"/>
      <c r="U659" s="238"/>
      <c r="V659" s="335"/>
      <c r="W659" s="484"/>
      <c r="X659" s="485"/>
      <c r="Y659" s="335"/>
      <c r="Z659" s="239"/>
      <c r="AA659" s="238"/>
      <c r="AB659" s="240"/>
      <c r="AC659" s="239"/>
      <c r="AD659" s="238"/>
      <c r="AE659" s="343"/>
      <c r="AF659" s="335"/>
      <c r="AG659" s="485"/>
      <c r="AH659" s="241"/>
      <c r="AI659" s="242"/>
      <c r="AJ659" s="238"/>
      <c r="AK659" s="240"/>
      <c r="AL659" s="240"/>
      <c r="AM659" s="240"/>
      <c r="AN659" s="240"/>
      <c r="AQ659" s="253"/>
      <c r="AR659" s="224"/>
      <c r="AV659" s="253"/>
      <c r="AY659" s="248"/>
      <c r="AZ659" s="230"/>
      <c r="BA659" s="230"/>
      <c r="BB659" s="230"/>
      <c r="BC659" s="230"/>
      <c r="BD659" s="230"/>
      <c r="BE659" s="230"/>
      <c r="BF659" s="230"/>
      <c r="BG659" s="230"/>
      <c r="BH659" s="248"/>
      <c r="BI659" s="230"/>
      <c r="BJ659" s="249"/>
    </row>
    <row r="660" spans="1:62" ht="14.25" customHeight="1" x14ac:dyDescent="0.45">
      <c r="A660" s="224"/>
      <c r="D660" s="239"/>
      <c r="E660" s="226"/>
      <c r="F660" s="227"/>
      <c r="G660" s="228"/>
      <c r="H660" s="229"/>
      <c r="K660" s="231"/>
      <c r="L660" s="229"/>
      <c r="M660" s="231"/>
      <c r="N660" s="231"/>
      <c r="O660" s="231"/>
      <c r="P660" s="251"/>
      <c r="Q660" s="251"/>
      <c r="R660" s="251"/>
      <c r="S660" s="252"/>
      <c r="T660" s="237"/>
      <c r="U660" s="238"/>
      <c r="V660" s="335"/>
      <c r="W660" s="484"/>
      <c r="X660" s="485"/>
      <c r="Y660" s="335"/>
      <c r="Z660" s="239"/>
      <c r="AA660" s="238"/>
      <c r="AB660" s="240"/>
      <c r="AC660" s="239"/>
      <c r="AD660" s="238"/>
      <c r="AE660" s="343"/>
      <c r="AF660" s="335"/>
      <c r="AG660" s="485"/>
      <c r="AH660" s="241"/>
      <c r="AI660" s="242"/>
      <c r="AJ660" s="238"/>
      <c r="AK660" s="240"/>
      <c r="AL660" s="240"/>
      <c r="AM660" s="240"/>
      <c r="AN660" s="240"/>
      <c r="AQ660" s="253"/>
      <c r="AR660" s="224"/>
      <c r="AV660" s="253"/>
      <c r="AY660" s="248"/>
      <c r="AZ660" s="230"/>
      <c r="BA660" s="230"/>
      <c r="BB660" s="230"/>
      <c r="BC660" s="230"/>
      <c r="BD660" s="230"/>
      <c r="BE660" s="230"/>
      <c r="BF660" s="230"/>
      <c r="BG660" s="230"/>
      <c r="BH660" s="248"/>
      <c r="BI660" s="230"/>
      <c r="BJ660" s="249"/>
    </row>
    <row r="661" spans="1:62" ht="14.25" customHeight="1" x14ac:dyDescent="0.45">
      <c r="A661" s="224"/>
      <c r="D661" s="239"/>
      <c r="E661" s="226"/>
      <c r="F661" s="227"/>
      <c r="G661" s="228"/>
      <c r="H661" s="229"/>
      <c r="K661" s="231"/>
      <c r="L661" s="229"/>
      <c r="M661" s="231"/>
      <c r="N661" s="231"/>
      <c r="O661" s="231"/>
      <c r="P661" s="251"/>
      <c r="Q661" s="251"/>
      <c r="R661" s="251"/>
      <c r="S661" s="252"/>
      <c r="T661" s="237"/>
      <c r="U661" s="238"/>
      <c r="V661" s="335"/>
      <c r="W661" s="484"/>
      <c r="X661" s="485"/>
      <c r="Y661" s="335"/>
      <c r="Z661" s="239"/>
      <c r="AA661" s="238"/>
      <c r="AB661" s="240"/>
      <c r="AC661" s="239"/>
      <c r="AD661" s="238"/>
      <c r="AE661" s="343"/>
      <c r="AF661" s="335"/>
      <c r="AG661" s="485"/>
      <c r="AH661" s="241"/>
      <c r="AI661" s="242"/>
      <c r="AJ661" s="238"/>
      <c r="AK661" s="240"/>
      <c r="AL661" s="240"/>
      <c r="AM661" s="240"/>
      <c r="AN661" s="240"/>
      <c r="AQ661" s="253"/>
      <c r="AR661" s="224"/>
      <c r="AV661" s="253"/>
      <c r="AY661" s="248"/>
      <c r="AZ661" s="230"/>
      <c r="BA661" s="230"/>
      <c r="BB661" s="230"/>
      <c r="BC661" s="230"/>
      <c r="BD661" s="230"/>
      <c r="BE661" s="230"/>
      <c r="BF661" s="230"/>
      <c r="BG661" s="230"/>
      <c r="BH661" s="248"/>
      <c r="BI661" s="230"/>
      <c r="BJ661" s="249"/>
    </row>
    <row r="662" spans="1:62" ht="14.25" customHeight="1" x14ac:dyDescent="0.45">
      <c r="A662" s="224"/>
      <c r="D662" s="239"/>
      <c r="E662" s="226"/>
      <c r="F662" s="227"/>
      <c r="G662" s="228"/>
      <c r="H662" s="229"/>
      <c r="K662" s="231"/>
      <c r="L662" s="229"/>
      <c r="M662" s="231"/>
      <c r="N662" s="231"/>
      <c r="O662" s="231"/>
      <c r="P662" s="251"/>
      <c r="Q662" s="251"/>
      <c r="R662" s="251"/>
      <c r="S662" s="252"/>
      <c r="T662" s="237"/>
      <c r="U662" s="238"/>
      <c r="V662" s="335"/>
      <c r="W662" s="484"/>
      <c r="X662" s="485"/>
      <c r="Y662" s="335"/>
      <c r="Z662" s="239"/>
      <c r="AA662" s="238"/>
      <c r="AB662" s="240"/>
      <c r="AC662" s="239"/>
      <c r="AD662" s="238"/>
      <c r="AE662" s="343"/>
      <c r="AF662" s="335"/>
      <c r="AG662" s="485"/>
      <c r="AH662" s="241"/>
      <c r="AI662" s="242"/>
      <c r="AJ662" s="238"/>
      <c r="AK662" s="240"/>
      <c r="AL662" s="240"/>
      <c r="AM662" s="240"/>
      <c r="AN662" s="240"/>
      <c r="AQ662" s="253"/>
      <c r="AR662" s="224"/>
      <c r="AV662" s="253"/>
      <c r="AY662" s="248"/>
      <c r="AZ662" s="230"/>
      <c r="BA662" s="230"/>
      <c r="BB662" s="230"/>
      <c r="BC662" s="230"/>
      <c r="BD662" s="230"/>
      <c r="BE662" s="230"/>
      <c r="BF662" s="230"/>
      <c r="BG662" s="230"/>
      <c r="BH662" s="248"/>
      <c r="BI662" s="230"/>
      <c r="BJ662" s="249"/>
    </row>
    <row r="663" spans="1:62" ht="14.25" customHeight="1" x14ac:dyDescent="0.45">
      <c r="A663" s="224"/>
      <c r="D663" s="239"/>
      <c r="E663" s="226"/>
      <c r="F663" s="227"/>
      <c r="G663" s="228"/>
      <c r="H663" s="229"/>
      <c r="K663" s="231"/>
      <c r="L663" s="229"/>
      <c r="M663" s="231"/>
      <c r="N663" s="231"/>
      <c r="O663" s="231"/>
      <c r="P663" s="251"/>
      <c r="Q663" s="251"/>
      <c r="R663" s="251"/>
      <c r="S663" s="252"/>
      <c r="T663" s="237"/>
      <c r="U663" s="238"/>
      <c r="V663" s="335"/>
      <c r="W663" s="484"/>
      <c r="X663" s="485"/>
      <c r="Y663" s="335"/>
      <c r="Z663" s="239"/>
      <c r="AA663" s="238"/>
      <c r="AB663" s="240"/>
      <c r="AC663" s="239"/>
      <c r="AD663" s="238"/>
      <c r="AE663" s="343"/>
      <c r="AF663" s="335"/>
      <c r="AG663" s="485"/>
      <c r="AH663" s="241"/>
      <c r="AI663" s="242"/>
      <c r="AJ663" s="238"/>
      <c r="AK663" s="240"/>
      <c r="AL663" s="240"/>
      <c r="AM663" s="240"/>
      <c r="AN663" s="240"/>
      <c r="AQ663" s="253"/>
      <c r="AR663" s="224"/>
      <c r="AV663" s="253"/>
      <c r="AY663" s="248"/>
      <c r="AZ663" s="230"/>
      <c r="BA663" s="230"/>
      <c r="BB663" s="230"/>
      <c r="BC663" s="230"/>
      <c r="BD663" s="230"/>
      <c r="BE663" s="230"/>
      <c r="BF663" s="230"/>
      <c r="BG663" s="230"/>
      <c r="BH663" s="248"/>
      <c r="BI663" s="230"/>
      <c r="BJ663" s="249"/>
    </row>
    <row r="664" spans="1:62" ht="14.25" customHeight="1" x14ac:dyDescent="0.45">
      <c r="A664" s="224"/>
      <c r="D664" s="239"/>
      <c r="E664" s="226"/>
      <c r="F664" s="227"/>
      <c r="G664" s="228"/>
      <c r="H664" s="229"/>
      <c r="K664" s="231"/>
      <c r="L664" s="229"/>
      <c r="M664" s="231"/>
      <c r="N664" s="231"/>
      <c r="O664" s="231"/>
      <c r="P664" s="251"/>
      <c r="Q664" s="251"/>
      <c r="R664" s="251"/>
      <c r="S664" s="252"/>
      <c r="T664" s="237"/>
      <c r="U664" s="238"/>
      <c r="V664" s="335"/>
      <c r="W664" s="484"/>
      <c r="X664" s="485"/>
      <c r="Y664" s="335"/>
      <c r="Z664" s="239"/>
      <c r="AA664" s="238"/>
      <c r="AB664" s="240"/>
      <c r="AC664" s="239"/>
      <c r="AD664" s="238"/>
      <c r="AE664" s="343"/>
      <c r="AF664" s="335"/>
      <c r="AG664" s="485"/>
      <c r="AH664" s="241"/>
      <c r="AI664" s="242"/>
      <c r="AJ664" s="238"/>
      <c r="AK664" s="240"/>
      <c r="AL664" s="240"/>
      <c r="AM664" s="240"/>
      <c r="AN664" s="240"/>
      <c r="AQ664" s="253"/>
      <c r="AR664" s="224"/>
      <c r="AV664" s="253"/>
      <c r="AY664" s="248"/>
      <c r="AZ664" s="230"/>
      <c r="BA664" s="230"/>
      <c r="BB664" s="230"/>
      <c r="BC664" s="230"/>
      <c r="BD664" s="230"/>
      <c r="BE664" s="230"/>
      <c r="BF664" s="230"/>
      <c r="BG664" s="230"/>
      <c r="BH664" s="248"/>
      <c r="BI664" s="230"/>
      <c r="BJ664" s="249"/>
    </row>
    <row r="665" spans="1:62" ht="14.25" customHeight="1" x14ac:dyDescent="0.45">
      <c r="A665" s="224"/>
      <c r="D665" s="239"/>
      <c r="E665" s="226"/>
      <c r="F665" s="227"/>
      <c r="G665" s="228"/>
      <c r="H665" s="229"/>
      <c r="K665" s="231"/>
      <c r="L665" s="229"/>
      <c r="M665" s="231"/>
      <c r="N665" s="231"/>
      <c r="O665" s="231"/>
      <c r="P665" s="251"/>
      <c r="Q665" s="251"/>
      <c r="R665" s="251"/>
      <c r="S665" s="252"/>
      <c r="T665" s="237"/>
      <c r="U665" s="238"/>
      <c r="V665" s="335"/>
      <c r="W665" s="484"/>
      <c r="X665" s="485"/>
      <c r="Y665" s="335"/>
      <c r="Z665" s="239"/>
      <c r="AA665" s="238"/>
      <c r="AB665" s="240"/>
      <c r="AC665" s="239"/>
      <c r="AD665" s="238"/>
      <c r="AE665" s="343"/>
      <c r="AF665" s="335"/>
      <c r="AG665" s="485"/>
      <c r="AH665" s="241"/>
      <c r="AI665" s="242"/>
      <c r="AJ665" s="238"/>
      <c r="AK665" s="240"/>
      <c r="AL665" s="240"/>
      <c r="AM665" s="240"/>
      <c r="AN665" s="240"/>
      <c r="AQ665" s="253"/>
      <c r="AR665" s="224"/>
      <c r="AV665" s="253"/>
      <c r="AY665" s="248"/>
      <c r="AZ665" s="230"/>
      <c r="BA665" s="230"/>
      <c r="BB665" s="230"/>
      <c r="BC665" s="230"/>
      <c r="BD665" s="230"/>
      <c r="BE665" s="230"/>
      <c r="BF665" s="230"/>
      <c r="BG665" s="230"/>
      <c r="BH665" s="248"/>
      <c r="BI665" s="230"/>
      <c r="BJ665" s="249"/>
    </row>
    <row r="666" spans="1:62" ht="14.25" customHeight="1" x14ac:dyDescent="0.45">
      <c r="A666" s="224"/>
      <c r="D666" s="239"/>
      <c r="E666" s="226"/>
      <c r="F666" s="227"/>
      <c r="G666" s="228"/>
      <c r="H666" s="229"/>
      <c r="K666" s="231"/>
      <c r="L666" s="229"/>
      <c r="M666" s="231"/>
      <c r="N666" s="231"/>
      <c r="O666" s="231"/>
      <c r="P666" s="251"/>
      <c r="Q666" s="251"/>
      <c r="R666" s="251"/>
      <c r="S666" s="252"/>
      <c r="T666" s="237"/>
      <c r="U666" s="238"/>
      <c r="V666" s="335"/>
      <c r="W666" s="484"/>
      <c r="X666" s="485"/>
      <c r="Y666" s="335"/>
      <c r="Z666" s="239"/>
      <c r="AA666" s="238"/>
      <c r="AB666" s="240"/>
      <c r="AC666" s="239"/>
      <c r="AD666" s="238"/>
      <c r="AE666" s="343"/>
      <c r="AF666" s="335"/>
      <c r="AG666" s="485"/>
      <c r="AH666" s="241"/>
      <c r="AI666" s="242"/>
      <c r="AJ666" s="238"/>
      <c r="AK666" s="240"/>
      <c r="AL666" s="240"/>
      <c r="AM666" s="240"/>
      <c r="AN666" s="240"/>
      <c r="AQ666" s="253"/>
      <c r="AR666" s="224"/>
      <c r="AV666" s="253"/>
      <c r="AY666" s="248"/>
      <c r="AZ666" s="230"/>
      <c r="BA666" s="230"/>
      <c r="BB666" s="230"/>
      <c r="BC666" s="230"/>
      <c r="BD666" s="230"/>
      <c r="BE666" s="230"/>
      <c r="BF666" s="230"/>
      <c r="BG666" s="230"/>
      <c r="BH666" s="248"/>
      <c r="BI666" s="230"/>
      <c r="BJ666" s="249"/>
    </row>
    <row r="667" spans="1:62" ht="14.25" customHeight="1" x14ac:dyDescent="0.45">
      <c r="A667" s="224"/>
      <c r="D667" s="239"/>
      <c r="E667" s="226"/>
      <c r="F667" s="227"/>
      <c r="G667" s="228"/>
      <c r="H667" s="229"/>
      <c r="K667" s="231"/>
      <c r="L667" s="229"/>
      <c r="M667" s="231"/>
      <c r="N667" s="231"/>
      <c r="O667" s="231"/>
      <c r="P667" s="251"/>
      <c r="Q667" s="251"/>
      <c r="R667" s="251"/>
      <c r="S667" s="252"/>
      <c r="T667" s="237"/>
      <c r="U667" s="238"/>
      <c r="V667" s="335"/>
      <c r="W667" s="484"/>
      <c r="X667" s="485"/>
      <c r="Y667" s="335"/>
      <c r="Z667" s="239"/>
      <c r="AA667" s="238"/>
      <c r="AB667" s="240"/>
      <c r="AC667" s="239"/>
      <c r="AD667" s="238"/>
      <c r="AE667" s="343"/>
      <c r="AF667" s="335"/>
      <c r="AG667" s="485"/>
      <c r="AH667" s="241"/>
      <c r="AI667" s="242"/>
      <c r="AJ667" s="238"/>
      <c r="AK667" s="240"/>
      <c r="AL667" s="240"/>
      <c r="AM667" s="240"/>
      <c r="AN667" s="240"/>
      <c r="AQ667" s="253"/>
      <c r="AR667" s="224"/>
      <c r="AV667" s="253"/>
      <c r="AY667" s="248"/>
      <c r="AZ667" s="230"/>
      <c r="BA667" s="230"/>
      <c r="BB667" s="230"/>
      <c r="BC667" s="230"/>
      <c r="BD667" s="230"/>
      <c r="BE667" s="230"/>
      <c r="BF667" s="230"/>
      <c r="BG667" s="230"/>
      <c r="BH667" s="248"/>
      <c r="BI667" s="230"/>
      <c r="BJ667" s="249"/>
    </row>
    <row r="668" spans="1:62" ht="14.25" customHeight="1" x14ac:dyDescent="0.45">
      <c r="A668" s="224"/>
      <c r="D668" s="239"/>
      <c r="E668" s="226"/>
      <c r="F668" s="227"/>
      <c r="G668" s="228"/>
      <c r="H668" s="229"/>
      <c r="K668" s="231"/>
      <c r="L668" s="229"/>
      <c r="M668" s="231"/>
      <c r="N668" s="231"/>
      <c r="O668" s="231"/>
      <c r="P668" s="251"/>
      <c r="Q668" s="251"/>
      <c r="R668" s="251"/>
      <c r="S668" s="252"/>
      <c r="T668" s="237"/>
      <c r="U668" s="238"/>
      <c r="V668" s="335"/>
      <c r="W668" s="484"/>
      <c r="X668" s="485"/>
      <c r="Y668" s="335"/>
      <c r="Z668" s="239"/>
      <c r="AA668" s="238"/>
      <c r="AB668" s="240"/>
      <c r="AC668" s="239"/>
      <c r="AD668" s="238"/>
      <c r="AE668" s="343"/>
      <c r="AF668" s="335"/>
      <c r="AG668" s="485"/>
      <c r="AH668" s="241"/>
      <c r="AI668" s="242"/>
      <c r="AJ668" s="238"/>
      <c r="AK668" s="240"/>
      <c r="AL668" s="240"/>
      <c r="AM668" s="240"/>
      <c r="AN668" s="240"/>
      <c r="AQ668" s="253"/>
      <c r="AR668" s="224"/>
      <c r="AV668" s="253"/>
      <c r="AY668" s="248"/>
      <c r="AZ668" s="230"/>
      <c r="BA668" s="230"/>
      <c r="BB668" s="230"/>
      <c r="BC668" s="230"/>
      <c r="BD668" s="230"/>
      <c r="BE668" s="230"/>
      <c r="BF668" s="230"/>
      <c r="BG668" s="230"/>
      <c r="BH668" s="248"/>
      <c r="BI668" s="230"/>
      <c r="BJ668" s="249"/>
    </row>
    <row r="669" spans="1:62" ht="14.25" customHeight="1" x14ac:dyDescent="0.45">
      <c r="A669" s="224"/>
      <c r="D669" s="239"/>
      <c r="E669" s="226"/>
      <c r="F669" s="227"/>
      <c r="G669" s="228"/>
      <c r="H669" s="229"/>
      <c r="K669" s="231"/>
      <c r="L669" s="229"/>
      <c r="M669" s="231"/>
      <c r="N669" s="231"/>
      <c r="O669" s="231"/>
      <c r="P669" s="251"/>
      <c r="Q669" s="251"/>
      <c r="R669" s="251"/>
      <c r="S669" s="252"/>
      <c r="T669" s="237"/>
      <c r="U669" s="238"/>
      <c r="V669" s="335"/>
      <c r="W669" s="484"/>
      <c r="X669" s="485"/>
      <c r="Y669" s="335"/>
      <c r="Z669" s="239"/>
      <c r="AA669" s="238"/>
      <c r="AB669" s="240"/>
      <c r="AC669" s="239"/>
      <c r="AD669" s="238"/>
      <c r="AE669" s="343"/>
      <c r="AF669" s="335"/>
      <c r="AG669" s="485"/>
      <c r="AH669" s="241"/>
      <c r="AI669" s="242"/>
      <c r="AJ669" s="238"/>
      <c r="AK669" s="240"/>
      <c r="AL669" s="240"/>
      <c r="AM669" s="240"/>
      <c r="AN669" s="240"/>
      <c r="AQ669" s="253"/>
      <c r="AR669" s="224"/>
      <c r="AV669" s="253"/>
      <c r="AY669" s="248"/>
      <c r="AZ669" s="230"/>
      <c r="BA669" s="230"/>
      <c r="BB669" s="230"/>
      <c r="BC669" s="230"/>
      <c r="BD669" s="230"/>
      <c r="BE669" s="230"/>
      <c r="BF669" s="230"/>
      <c r="BG669" s="230"/>
      <c r="BH669" s="248"/>
      <c r="BI669" s="230"/>
      <c r="BJ669" s="249"/>
    </row>
    <row r="670" spans="1:62" ht="14.25" customHeight="1" x14ac:dyDescent="0.45">
      <c r="A670" s="224"/>
      <c r="D670" s="239"/>
      <c r="E670" s="226"/>
      <c r="F670" s="227"/>
      <c r="G670" s="228"/>
      <c r="H670" s="229"/>
      <c r="K670" s="231"/>
      <c r="L670" s="229"/>
      <c r="M670" s="231"/>
      <c r="N670" s="231"/>
      <c r="O670" s="231"/>
      <c r="P670" s="251"/>
      <c r="Q670" s="251"/>
      <c r="R670" s="251"/>
      <c r="S670" s="252"/>
      <c r="T670" s="237"/>
      <c r="U670" s="238"/>
      <c r="V670" s="335"/>
      <c r="W670" s="484"/>
      <c r="X670" s="485"/>
      <c r="Y670" s="335"/>
      <c r="Z670" s="239"/>
      <c r="AA670" s="238"/>
      <c r="AB670" s="240"/>
      <c r="AC670" s="239"/>
      <c r="AD670" s="238"/>
      <c r="AE670" s="343"/>
      <c r="AF670" s="335"/>
      <c r="AG670" s="485"/>
      <c r="AH670" s="241"/>
      <c r="AI670" s="242"/>
      <c r="AJ670" s="238"/>
      <c r="AK670" s="240"/>
      <c r="AL670" s="240"/>
      <c r="AM670" s="240"/>
      <c r="AN670" s="240"/>
      <c r="AQ670" s="253"/>
      <c r="AR670" s="224"/>
      <c r="AV670" s="253"/>
      <c r="AY670" s="248"/>
      <c r="AZ670" s="230"/>
      <c r="BA670" s="230"/>
      <c r="BB670" s="230"/>
      <c r="BC670" s="230"/>
      <c r="BD670" s="230"/>
      <c r="BE670" s="230"/>
      <c r="BF670" s="230"/>
      <c r="BG670" s="230"/>
      <c r="BH670" s="248"/>
      <c r="BI670" s="230"/>
      <c r="BJ670" s="249"/>
    </row>
    <row r="671" spans="1:62" ht="14.25" customHeight="1" x14ac:dyDescent="0.45">
      <c r="A671" s="224"/>
      <c r="D671" s="239"/>
      <c r="E671" s="226"/>
      <c r="F671" s="227"/>
      <c r="G671" s="228"/>
      <c r="H671" s="229"/>
      <c r="K671" s="231"/>
      <c r="L671" s="229"/>
      <c r="M671" s="231"/>
      <c r="N671" s="231"/>
      <c r="O671" s="231"/>
      <c r="P671" s="251"/>
      <c r="Q671" s="251"/>
      <c r="R671" s="251"/>
      <c r="S671" s="252"/>
      <c r="T671" s="237"/>
      <c r="U671" s="238"/>
      <c r="V671" s="335"/>
      <c r="W671" s="484"/>
      <c r="X671" s="485"/>
      <c r="Y671" s="335"/>
      <c r="Z671" s="239"/>
      <c r="AA671" s="238"/>
      <c r="AB671" s="240"/>
      <c r="AC671" s="239"/>
      <c r="AD671" s="238"/>
      <c r="AE671" s="343"/>
      <c r="AF671" s="335"/>
      <c r="AG671" s="485"/>
      <c r="AH671" s="241"/>
      <c r="AI671" s="242"/>
      <c r="AJ671" s="238"/>
      <c r="AK671" s="240"/>
      <c r="AL671" s="240"/>
      <c r="AM671" s="240"/>
      <c r="AN671" s="240"/>
      <c r="AQ671" s="253"/>
      <c r="AR671" s="224"/>
      <c r="AV671" s="253"/>
      <c r="AY671" s="248"/>
      <c r="AZ671" s="230"/>
      <c r="BA671" s="230"/>
      <c r="BB671" s="230"/>
      <c r="BC671" s="230"/>
      <c r="BD671" s="230"/>
      <c r="BE671" s="230"/>
      <c r="BF671" s="230"/>
      <c r="BG671" s="230"/>
      <c r="BH671" s="248"/>
      <c r="BI671" s="230"/>
      <c r="BJ671" s="249"/>
    </row>
    <row r="672" spans="1:62" ht="14.25" customHeight="1" x14ac:dyDescent="0.45">
      <c r="A672" s="224"/>
      <c r="D672" s="239"/>
      <c r="E672" s="226"/>
      <c r="F672" s="227"/>
      <c r="G672" s="228"/>
      <c r="H672" s="229"/>
      <c r="K672" s="231"/>
      <c r="L672" s="229"/>
      <c r="M672" s="231"/>
      <c r="N672" s="231"/>
      <c r="O672" s="231"/>
      <c r="P672" s="251"/>
      <c r="Q672" s="251"/>
      <c r="R672" s="251"/>
      <c r="S672" s="252"/>
      <c r="T672" s="237"/>
      <c r="U672" s="238"/>
      <c r="V672" s="335"/>
      <c r="W672" s="484"/>
      <c r="X672" s="485"/>
      <c r="Y672" s="335"/>
      <c r="Z672" s="239"/>
      <c r="AA672" s="238"/>
      <c r="AB672" s="240"/>
      <c r="AC672" s="239"/>
      <c r="AD672" s="238"/>
      <c r="AE672" s="343"/>
      <c r="AF672" s="335"/>
      <c r="AG672" s="485"/>
      <c r="AH672" s="241"/>
      <c r="AI672" s="242"/>
      <c r="AJ672" s="238"/>
      <c r="AK672" s="240"/>
      <c r="AL672" s="240"/>
      <c r="AM672" s="240"/>
      <c r="AN672" s="240"/>
      <c r="AQ672" s="253"/>
      <c r="AR672" s="224"/>
      <c r="AV672" s="253"/>
      <c r="AY672" s="248"/>
      <c r="AZ672" s="230"/>
      <c r="BA672" s="230"/>
      <c r="BB672" s="230"/>
      <c r="BC672" s="230"/>
      <c r="BD672" s="230"/>
      <c r="BE672" s="230"/>
      <c r="BF672" s="230"/>
      <c r="BG672" s="230"/>
      <c r="BH672" s="248"/>
      <c r="BI672" s="230"/>
      <c r="BJ672" s="249"/>
    </row>
    <row r="673" spans="1:62" ht="14.25" customHeight="1" x14ac:dyDescent="0.45">
      <c r="A673" s="224"/>
      <c r="D673" s="239"/>
      <c r="E673" s="226"/>
      <c r="F673" s="227"/>
      <c r="G673" s="228"/>
      <c r="H673" s="229"/>
      <c r="K673" s="231"/>
      <c r="L673" s="229"/>
      <c r="M673" s="231"/>
      <c r="N673" s="231"/>
      <c r="O673" s="231"/>
      <c r="P673" s="251"/>
      <c r="Q673" s="251"/>
      <c r="R673" s="251"/>
      <c r="S673" s="252"/>
      <c r="T673" s="237"/>
      <c r="U673" s="238"/>
      <c r="V673" s="335"/>
      <c r="W673" s="484"/>
      <c r="X673" s="485"/>
      <c r="Y673" s="335"/>
      <c r="Z673" s="239"/>
      <c r="AA673" s="238"/>
      <c r="AB673" s="240"/>
      <c r="AC673" s="239"/>
      <c r="AD673" s="238"/>
      <c r="AE673" s="343"/>
      <c r="AF673" s="335"/>
      <c r="AG673" s="485"/>
      <c r="AH673" s="241"/>
      <c r="AI673" s="242"/>
      <c r="AJ673" s="238"/>
      <c r="AK673" s="240"/>
      <c r="AL673" s="240"/>
      <c r="AM673" s="240"/>
      <c r="AN673" s="240"/>
      <c r="AQ673" s="253"/>
      <c r="AR673" s="224"/>
      <c r="AV673" s="253"/>
      <c r="AY673" s="248"/>
      <c r="AZ673" s="230"/>
      <c r="BA673" s="230"/>
      <c r="BB673" s="230"/>
      <c r="BC673" s="230"/>
      <c r="BD673" s="230"/>
      <c r="BE673" s="230"/>
      <c r="BF673" s="230"/>
      <c r="BG673" s="230"/>
      <c r="BH673" s="248"/>
      <c r="BI673" s="230"/>
      <c r="BJ673" s="249"/>
    </row>
    <row r="674" spans="1:62" ht="14.25" customHeight="1" x14ac:dyDescent="0.45">
      <c r="A674" s="224"/>
      <c r="D674" s="239"/>
      <c r="E674" s="226"/>
      <c r="F674" s="227"/>
      <c r="G674" s="228"/>
      <c r="H674" s="229"/>
      <c r="K674" s="231"/>
      <c r="L674" s="229"/>
      <c r="M674" s="231"/>
      <c r="N674" s="231"/>
      <c r="O674" s="231"/>
      <c r="P674" s="251"/>
      <c r="Q674" s="251"/>
      <c r="R674" s="251"/>
      <c r="S674" s="252"/>
      <c r="T674" s="237"/>
      <c r="U674" s="238"/>
      <c r="V674" s="335"/>
      <c r="W674" s="484"/>
      <c r="X674" s="485"/>
      <c r="Y674" s="335"/>
      <c r="Z674" s="239"/>
      <c r="AA674" s="238"/>
      <c r="AB674" s="240"/>
      <c r="AC674" s="239"/>
      <c r="AD674" s="238"/>
      <c r="AE674" s="343"/>
      <c r="AF674" s="335"/>
      <c r="AG674" s="485"/>
      <c r="AH674" s="241"/>
      <c r="AI674" s="242"/>
      <c r="AJ674" s="238"/>
      <c r="AK674" s="240"/>
      <c r="AL674" s="240"/>
      <c r="AM674" s="240"/>
      <c r="AN674" s="240"/>
      <c r="AQ674" s="253"/>
      <c r="AR674" s="224"/>
      <c r="AV674" s="253"/>
      <c r="AY674" s="248"/>
      <c r="AZ674" s="230"/>
      <c r="BA674" s="230"/>
      <c r="BB674" s="230"/>
      <c r="BC674" s="230"/>
      <c r="BD674" s="230"/>
      <c r="BE674" s="230"/>
      <c r="BF674" s="230"/>
      <c r="BG674" s="230"/>
      <c r="BH674" s="248"/>
      <c r="BI674" s="230"/>
      <c r="BJ674" s="249"/>
    </row>
    <row r="675" spans="1:62" ht="14.25" customHeight="1" x14ac:dyDescent="0.45">
      <c r="A675" s="224"/>
      <c r="D675" s="239"/>
      <c r="E675" s="226"/>
      <c r="F675" s="227"/>
      <c r="G675" s="228"/>
      <c r="H675" s="229"/>
      <c r="K675" s="231"/>
      <c r="L675" s="229"/>
      <c r="M675" s="231"/>
      <c r="N675" s="231"/>
      <c r="O675" s="231"/>
      <c r="P675" s="251"/>
      <c r="Q675" s="251"/>
      <c r="R675" s="251"/>
      <c r="S675" s="252"/>
      <c r="T675" s="237"/>
      <c r="U675" s="238"/>
      <c r="V675" s="335"/>
      <c r="W675" s="484"/>
      <c r="X675" s="485"/>
      <c r="Y675" s="335"/>
      <c r="Z675" s="239"/>
      <c r="AA675" s="238"/>
      <c r="AB675" s="240"/>
      <c r="AC675" s="239"/>
      <c r="AD675" s="238"/>
      <c r="AE675" s="343"/>
      <c r="AF675" s="335"/>
      <c r="AG675" s="485"/>
      <c r="AH675" s="241"/>
      <c r="AI675" s="242"/>
      <c r="AJ675" s="238"/>
      <c r="AK675" s="240"/>
      <c r="AL675" s="240"/>
      <c r="AM675" s="240"/>
      <c r="AN675" s="240"/>
      <c r="AQ675" s="253"/>
      <c r="AR675" s="224"/>
      <c r="AV675" s="253"/>
      <c r="AY675" s="248"/>
      <c r="AZ675" s="230"/>
      <c r="BA675" s="230"/>
      <c r="BB675" s="230"/>
      <c r="BC675" s="230"/>
      <c r="BD675" s="230"/>
      <c r="BE675" s="230"/>
      <c r="BF675" s="230"/>
      <c r="BG675" s="230"/>
      <c r="BH675" s="248"/>
      <c r="BI675" s="230"/>
      <c r="BJ675" s="249"/>
    </row>
    <row r="676" spans="1:62" ht="14.25" customHeight="1" x14ac:dyDescent="0.45">
      <c r="A676" s="224"/>
      <c r="D676" s="239"/>
      <c r="E676" s="226"/>
      <c r="F676" s="227"/>
      <c r="G676" s="228"/>
      <c r="H676" s="229"/>
      <c r="K676" s="231"/>
      <c r="L676" s="229"/>
      <c r="M676" s="231"/>
      <c r="N676" s="231"/>
      <c r="O676" s="231"/>
      <c r="P676" s="251"/>
      <c r="Q676" s="251"/>
      <c r="R676" s="251"/>
      <c r="S676" s="252"/>
      <c r="T676" s="237"/>
      <c r="U676" s="238"/>
      <c r="V676" s="335"/>
      <c r="W676" s="484"/>
      <c r="X676" s="485"/>
      <c r="Y676" s="335"/>
      <c r="Z676" s="239"/>
      <c r="AA676" s="238"/>
      <c r="AB676" s="240"/>
      <c r="AC676" s="239"/>
      <c r="AD676" s="238"/>
      <c r="AE676" s="343"/>
      <c r="AF676" s="335"/>
      <c r="AG676" s="485"/>
      <c r="AH676" s="241"/>
      <c r="AI676" s="242"/>
      <c r="AJ676" s="238"/>
      <c r="AK676" s="240"/>
      <c r="AL676" s="240"/>
      <c r="AM676" s="240"/>
      <c r="AN676" s="240"/>
      <c r="AQ676" s="253"/>
      <c r="AR676" s="224"/>
      <c r="AV676" s="253"/>
      <c r="AY676" s="248"/>
      <c r="AZ676" s="230"/>
      <c r="BA676" s="230"/>
      <c r="BB676" s="230"/>
      <c r="BC676" s="230"/>
      <c r="BD676" s="230"/>
      <c r="BE676" s="230"/>
      <c r="BF676" s="230"/>
      <c r="BG676" s="230"/>
      <c r="BH676" s="248"/>
      <c r="BI676" s="230"/>
      <c r="BJ676" s="249"/>
    </row>
    <row r="677" spans="1:62" ht="14.25" customHeight="1" x14ac:dyDescent="0.45">
      <c r="A677" s="224"/>
      <c r="D677" s="239"/>
      <c r="E677" s="226"/>
      <c r="F677" s="227"/>
      <c r="G677" s="228"/>
      <c r="H677" s="229"/>
      <c r="K677" s="231"/>
      <c r="L677" s="229"/>
      <c r="M677" s="231"/>
      <c r="N677" s="231"/>
      <c r="O677" s="231"/>
      <c r="P677" s="251"/>
      <c r="Q677" s="251"/>
      <c r="R677" s="251"/>
      <c r="S677" s="252"/>
      <c r="T677" s="237"/>
      <c r="U677" s="238"/>
      <c r="V677" s="335"/>
      <c r="W677" s="484"/>
      <c r="X677" s="485"/>
      <c r="Y677" s="335"/>
      <c r="Z677" s="239"/>
      <c r="AA677" s="238"/>
      <c r="AB677" s="240"/>
      <c r="AC677" s="239"/>
      <c r="AD677" s="238"/>
      <c r="AE677" s="343"/>
      <c r="AF677" s="335"/>
      <c r="AG677" s="485"/>
      <c r="AH677" s="241"/>
      <c r="AI677" s="242"/>
      <c r="AJ677" s="238"/>
      <c r="AK677" s="240"/>
      <c r="AL677" s="240"/>
      <c r="AM677" s="240"/>
      <c r="AN677" s="240"/>
      <c r="AQ677" s="253"/>
      <c r="AR677" s="224"/>
      <c r="AV677" s="253"/>
      <c r="AY677" s="248"/>
      <c r="AZ677" s="230"/>
      <c r="BA677" s="230"/>
      <c r="BB677" s="230"/>
      <c r="BC677" s="230"/>
      <c r="BD677" s="230"/>
      <c r="BE677" s="230"/>
      <c r="BF677" s="230"/>
      <c r="BG677" s="230"/>
      <c r="BH677" s="248"/>
      <c r="BI677" s="230"/>
      <c r="BJ677" s="249"/>
    </row>
    <row r="678" spans="1:62" ht="14.25" customHeight="1" x14ac:dyDescent="0.45">
      <c r="A678" s="224"/>
      <c r="D678" s="239"/>
      <c r="E678" s="226"/>
      <c r="F678" s="227"/>
      <c r="G678" s="228"/>
      <c r="H678" s="229"/>
      <c r="K678" s="231"/>
      <c r="L678" s="229"/>
      <c r="M678" s="231"/>
      <c r="N678" s="231"/>
      <c r="O678" s="231"/>
      <c r="P678" s="251"/>
      <c r="Q678" s="251"/>
      <c r="R678" s="251"/>
      <c r="S678" s="252"/>
      <c r="T678" s="237"/>
      <c r="U678" s="238"/>
      <c r="V678" s="335"/>
      <c r="W678" s="484"/>
      <c r="X678" s="485"/>
      <c r="Y678" s="335"/>
      <c r="Z678" s="239"/>
      <c r="AA678" s="238"/>
      <c r="AB678" s="240"/>
      <c r="AC678" s="239"/>
      <c r="AD678" s="238"/>
      <c r="AE678" s="343"/>
      <c r="AF678" s="335"/>
      <c r="AG678" s="485"/>
      <c r="AH678" s="241"/>
      <c r="AI678" s="242"/>
      <c r="AJ678" s="238"/>
      <c r="AK678" s="240"/>
      <c r="AL678" s="240"/>
      <c r="AM678" s="240"/>
      <c r="AN678" s="240"/>
      <c r="AQ678" s="253"/>
      <c r="AR678" s="224"/>
      <c r="AV678" s="253"/>
      <c r="AY678" s="248"/>
      <c r="AZ678" s="230"/>
      <c r="BA678" s="230"/>
      <c r="BB678" s="230"/>
      <c r="BC678" s="230"/>
      <c r="BD678" s="230"/>
      <c r="BE678" s="230"/>
      <c r="BF678" s="230"/>
      <c r="BG678" s="230"/>
      <c r="BH678" s="248"/>
      <c r="BI678" s="230"/>
      <c r="BJ678" s="249"/>
    </row>
    <row r="679" spans="1:62" ht="14.25" customHeight="1" x14ac:dyDescent="0.45">
      <c r="A679" s="224"/>
      <c r="D679" s="239"/>
      <c r="E679" s="226"/>
      <c r="F679" s="227"/>
      <c r="G679" s="228"/>
      <c r="H679" s="229"/>
      <c r="K679" s="231"/>
      <c r="L679" s="229"/>
      <c r="M679" s="231"/>
      <c r="N679" s="231"/>
      <c r="O679" s="231"/>
      <c r="P679" s="251"/>
      <c r="Q679" s="251"/>
      <c r="R679" s="251"/>
      <c r="S679" s="252"/>
      <c r="T679" s="237"/>
      <c r="U679" s="238"/>
      <c r="V679" s="335"/>
      <c r="W679" s="484"/>
      <c r="X679" s="485"/>
      <c r="Y679" s="335"/>
      <c r="Z679" s="239"/>
      <c r="AA679" s="238"/>
      <c r="AB679" s="240"/>
      <c r="AC679" s="239"/>
      <c r="AD679" s="238"/>
      <c r="AE679" s="343"/>
      <c r="AF679" s="335"/>
      <c r="AG679" s="485"/>
      <c r="AH679" s="241"/>
      <c r="AI679" s="242"/>
      <c r="AJ679" s="238"/>
      <c r="AK679" s="240"/>
      <c r="AL679" s="240"/>
      <c r="AM679" s="240"/>
      <c r="AN679" s="240"/>
      <c r="AQ679" s="253"/>
      <c r="AR679" s="224"/>
      <c r="AV679" s="253"/>
      <c r="AY679" s="248"/>
      <c r="AZ679" s="230"/>
      <c r="BA679" s="230"/>
      <c r="BB679" s="230"/>
      <c r="BC679" s="230"/>
      <c r="BD679" s="230"/>
      <c r="BE679" s="230"/>
      <c r="BF679" s="230"/>
      <c r="BG679" s="230"/>
      <c r="BH679" s="248"/>
      <c r="BI679" s="230"/>
      <c r="BJ679" s="249"/>
    </row>
    <row r="680" spans="1:62" ht="14.25" customHeight="1" x14ac:dyDescent="0.45">
      <c r="A680" s="224"/>
      <c r="D680" s="239"/>
      <c r="E680" s="226"/>
      <c r="F680" s="227"/>
      <c r="G680" s="228"/>
      <c r="H680" s="229"/>
      <c r="K680" s="231"/>
      <c r="L680" s="229"/>
      <c r="M680" s="231"/>
      <c r="N680" s="231"/>
      <c r="O680" s="231"/>
      <c r="P680" s="251"/>
      <c r="Q680" s="251"/>
      <c r="R680" s="251"/>
      <c r="S680" s="252"/>
      <c r="T680" s="237"/>
      <c r="U680" s="238"/>
      <c r="V680" s="335"/>
      <c r="W680" s="484"/>
      <c r="X680" s="485"/>
      <c r="Y680" s="335"/>
      <c r="Z680" s="239"/>
      <c r="AA680" s="238"/>
      <c r="AB680" s="240"/>
      <c r="AC680" s="239"/>
      <c r="AD680" s="238"/>
      <c r="AE680" s="343"/>
      <c r="AF680" s="335"/>
      <c r="AG680" s="485"/>
      <c r="AH680" s="241"/>
      <c r="AI680" s="242"/>
      <c r="AJ680" s="238"/>
      <c r="AK680" s="240"/>
      <c r="AL680" s="240"/>
      <c r="AM680" s="240"/>
      <c r="AN680" s="240"/>
      <c r="AQ680" s="253"/>
      <c r="AR680" s="224"/>
      <c r="AV680" s="253"/>
      <c r="AY680" s="248"/>
      <c r="AZ680" s="230"/>
      <c r="BA680" s="230"/>
      <c r="BB680" s="230"/>
      <c r="BC680" s="230"/>
      <c r="BD680" s="230"/>
      <c r="BE680" s="230"/>
      <c r="BF680" s="230"/>
      <c r="BG680" s="230"/>
      <c r="BH680" s="248"/>
      <c r="BI680" s="230"/>
      <c r="BJ680" s="249"/>
    </row>
    <row r="681" spans="1:62" ht="14.25" customHeight="1" x14ac:dyDescent="0.45">
      <c r="A681" s="224"/>
      <c r="D681" s="239"/>
      <c r="E681" s="226"/>
      <c r="F681" s="227"/>
      <c r="G681" s="228"/>
      <c r="H681" s="229"/>
      <c r="K681" s="231"/>
      <c r="L681" s="229"/>
      <c r="M681" s="231"/>
      <c r="N681" s="231"/>
      <c r="O681" s="231"/>
      <c r="P681" s="251"/>
      <c r="Q681" s="251"/>
      <c r="R681" s="251"/>
      <c r="S681" s="252"/>
      <c r="T681" s="237"/>
      <c r="U681" s="238"/>
      <c r="V681" s="335"/>
      <c r="W681" s="484"/>
      <c r="X681" s="485"/>
      <c r="Y681" s="335"/>
      <c r="Z681" s="239"/>
      <c r="AA681" s="238"/>
      <c r="AB681" s="240"/>
      <c r="AC681" s="239"/>
      <c r="AD681" s="238"/>
      <c r="AE681" s="343"/>
      <c r="AF681" s="335"/>
      <c r="AG681" s="485"/>
      <c r="AH681" s="241"/>
      <c r="AI681" s="242"/>
      <c r="AJ681" s="238"/>
      <c r="AK681" s="240"/>
      <c r="AL681" s="240"/>
      <c r="AM681" s="240"/>
      <c r="AN681" s="240"/>
      <c r="AQ681" s="253"/>
      <c r="AR681" s="224"/>
      <c r="AV681" s="253"/>
      <c r="AY681" s="248"/>
      <c r="AZ681" s="230"/>
      <c r="BA681" s="230"/>
      <c r="BB681" s="230"/>
      <c r="BC681" s="230"/>
      <c r="BD681" s="230"/>
      <c r="BE681" s="230"/>
      <c r="BF681" s="230"/>
      <c r="BG681" s="230"/>
      <c r="BH681" s="248"/>
      <c r="BI681" s="230"/>
      <c r="BJ681" s="249"/>
    </row>
    <row r="682" spans="1:62" ht="14.25" customHeight="1" x14ac:dyDescent="0.45">
      <c r="A682" s="224"/>
      <c r="D682" s="239"/>
      <c r="E682" s="226"/>
      <c r="F682" s="227"/>
      <c r="G682" s="228"/>
      <c r="H682" s="229"/>
      <c r="K682" s="231"/>
      <c r="L682" s="229"/>
      <c r="M682" s="231"/>
      <c r="N682" s="231"/>
      <c r="O682" s="231"/>
      <c r="P682" s="251"/>
      <c r="Q682" s="251"/>
      <c r="R682" s="251"/>
      <c r="S682" s="252"/>
      <c r="T682" s="237"/>
      <c r="U682" s="238"/>
      <c r="V682" s="335"/>
      <c r="W682" s="484"/>
      <c r="X682" s="485"/>
      <c r="Y682" s="335"/>
      <c r="Z682" s="239"/>
      <c r="AA682" s="238"/>
      <c r="AB682" s="240"/>
      <c r="AC682" s="239"/>
      <c r="AD682" s="238"/>
      <c r="AE682" s="343"/>
      <c r="AF682" s="335"/>
      <c r="AG682" s="485"/>
      <c r="AH682" s="241"/>
      <c r="AI682" s="242"/>
      <c r="AJ682" s="238"/>
      <c r="AK682" s="240"/>
      <c r="AL682" s="240"/>
      <c r="AM682" s="240"/>
      <c r="AN682" s="240"/>
      <c r="AQ682" s="253"/>
      <c r="AR682" s="224"/>
      <c r="AV682" s="253"/>
      <c r="AY682" s="248"/>
      <c r="AZ682" s="230"/>
      <c r="BA682" s="230"/>
      <c r="BB682" s="230"/>
      <c r="BC682" s="230"/>
      <c r="BD682" s="230"/>
      <c r="BE682" s="230"/>
      <c r="BF682" s="230"/>
      <c r="BG682" s="230"/>
      <c r="BH682" s="248"/>
      <c r="BI682" s="230"/>
      <c r="BJ682" s="249"/>
    </row>
    <row r="683" spans="1:62" ht="14.25" customHeight="1" x14ac:dyDescent="0.45">
      <c r="A683" s="224"/>
      <c r="D683" s="239"/>
      <c r="E683" s="226"/>
      <c r="F683" s="227"/>
      <c r="G683" s="228"/>
      <c r="H683" s="229"/>
      <c r="K683" s="231"/>
      <c r="L683" s="229"/>
      <c r="M683" s="231"/>
      <c r="N683" s="231"/>
      <c r="O683" s="231"/>
      <c r="P683" s="251"/>
      <c r="Q683" s="251"/>
      <c r="R683" s="251"/>
      <c r="S683" s="252"/>
      <c r="T683" s="237"/>
      <c r="U683" s="238"/>
      <c r="V683" s="335"/>
      <c r="W683" s="484"/>
      <c r="X683" s="485"/>
      <c r="Y683" s="335"/>
      <c r="Z683" s="239"/>
      <c r="AA683" s="238"/>
      <c r="AB683" s="240"/>
      <c r="AC683" s="239"/>
      <c r="AD683" s="238"/>
      <c r="AE683" s="343"/>
      <c r="AF683" s="335"/>
      <c r="AG683" s="485"/>
      <c r="AH683" s="241"/>
      <c r="AI683" s="242"/>
      <c r="AJ683" s="238"/>
      <c r="AK683" s="240"/>
      <c r="AL683" s="240"/>
      <c r="AM683" s="240"/>
      <c r="AN683" s="240"/>
      <c r="AQ683" s="253"/>
      <c r="AR683" s="224"/>
      <c r="AV683" s="253"/>
      <c r="AY683" s="248"/>
      <c r="AZ683" s="230"/>
      <c r="BA683" s="230"/>
      <c r="BB683" s="230"/>
      <c r="BC683" s="230"/>
      <c r="BD683" s="230"/>
      <c r="BE683" s="230"/>
      <c r="BF683" s="230"/>
      <c r="BG683" s="230"/>
      <c r="BH683" s="248"/>
      <c r="BI683" s="230"/>
      <c r="BJ683" s="249"/>
    </row>
    <row r="684" spans="1:62" ht="14.25" customHeight="1" x14ac:dyDescent="0.45">
      <c r="A684" s="224"/>
      <c r="D684" s="239"/>
      <c r="E684" s="226"/>
      <c r="F684" s="227"/>
      <c r="G684" s="228"/>
      <c r="H684" s="229"/>
      <c r="K684" s="231"/>
      <c r="L684" s="229"/>
      <c r="M684" s="231"/>
      <c r="N684" s="231"/>
      <c r="O684" s="231"/>
      <c r="P684" s="251"/>
      <c r="Q684" s="251"/>
      <c r="R684" s="251"/>
      <c r="S684" s="252"/>
      <c r="T684" s="237"/>
      <c r="U684" s="238"/>
      <c r="V684" s="335"/>
      <c r="W684" s="484"/>
      <c r="X684" s="485"/>
      <c r="Y684" s="335"/>
      <c r="Z684" s="239"/>
      <c r="AA684" s="238"/>
      <c r="AB684" s="240"/>
      <c r="AC684" s="239"/>
      <c r="AD684" s="238"/>
      <c r="AE684" s="343"/>
      <c r="AF684" s="335"/>
      <c r="AG684" s="485"/>
      <c r="AH684" s="241"/>
      <c r="AI684" s="242"/>
      <c r="AJ684" s="238"/>
      <c r="AK684" s="240"/>
      <c r="AL684" s="240"/>
      <c r="AM684" s="240"/>
      <c r="AN684" s="240"/>
      <c r="AQ684" s="253"/>
      <c r="AR684" s="224"/>
      <c r="AV684" s="253"/>
      <c r="AY684" s="248"/>
      <c r="AZ684" s="230"/>
      <c r="BA684" s="230"/>
      <c r="BB684" s="230"/>
      <c r="BC684" s="230"/>
      <c r="BD684" s="230"/>
      <c r="BE684" s="230"/>
      <c r="BF684" s="230"/>
      <c r="BG684" s="230"/>
      <c r="BH684" s="248"/>
      <c r="BI684" s="230"/>
      <c r="BJ684" s="249"/>
    </row>
    <row r="685" spans="1:62" ht="14.25" customHeight="1" x14ac:dyDescent="0.45">
      <c r="A685" s="224"/>
      <c r="D685" s="239"/>
      <c r="E685" s="226"/>
      <c r="F685" s="227"/>
      <c r="G685" s="228"/>
      <c r="H685" s="229"/>
      <c r="K685" s="231"/>
      <c r="L685" s="229"/>
      <c r="M685" s="231"/>
      <c r="N685" s="231"/>
      <c r="O685" s="231"/>
      <c r="P685" s="251"/>
      <c r="Q685" s="251"/>
      <c r="R685" s="251"/>
      <c r="S685" s="252"/>
      <c r="T685" s="237"/>
      <c r="U685" s="238"/>
      <c r="V685" s="335"/>
      <c r="W685" s="484"/>
      <c r="X685" s="485"/>
      <c r="Y685" s="335"/>
      <c r="Z685" s="239"/>
      <c r="AA685" s="238"/>
      <c r="AB685" s="240"/>
      <c r="AC685" s="239"/>
      <c r="AD685" s="238"/>
      <c r="AE685" s="343"/>
      <c r="AF685" s="335"/>
      <c r="AG685" s="485"/>
      <c r="AH685" s="241"/>
      <c r="AI685" s="242"/>
      <c r="AJ685" s="238"/>
      <c r="AK685" s="240"/>
      <c r="AL685" s="240"/>
      <c r="AM685" s="240"/>
      <c r="AN685" s="240"/>
      <c r="AQ685" s="253"/>
      <c r="AR685" s="224"/>
      <c r="AV685" s="253"/>
      <c r="AY685" s="248"/>
      <c r="AZ685" s="230"/>
      <c r="BA685" s="230"/>
      <c r="BB685" s="230"/>
      <c r="BC685" s="230"/>
      <c r="BD685" s="230"/>
      <c r="BE685" s="230"/>
      <c r="BF685" s="230"/>
      <c r="BG685" s="230"/>
      <c r="BH685" s="248"/>
      <c r="BI685" s="230"/>
      <c r="BJ685" s="249"/>
    </row>
    <row r="686" spans="1:62" ht="14.25" customHeight="1" x14ac:dyDescent="0.45">
      <c r="A686" s="224"/>
      <c r="D686" s="239"/>
      <c r="E686" s="226"/>
      <c r="F686" s="227"/>
      <c r="G686" s="228"/>
      <c r="H686" s="229"/>
      <c r="K686" s="231"/>
      <c r="L686" s="229"/>
      <c r="M686" s="231"/>
      <c r="N686" s="231"/>
      <c r="O686" s="231"/>
      <c r="P686" s="251"/>
      <c r="Q686" s="251"/>
      <c r="R686" s="251"/>
      <c r="S686" s="252"/>
      <c r="T686" s="237"/>
      <c r="U686" s="238"/>
      <c r="V686" s="335"/>
      <c r="W686" s="484"/>
      <c r="X686" s="485"/>
      <c r="Y686" s="335"/>
      <c r="Z686" s="239"/>
      <c r="AA686" s="238"/>
      <c r="AB686" s="240"/>
      <c r="AC686" s="239"/>
      <c r="AD686" s="238"/>
      <c r="AE686" s="343"/>
      <c r="AF686" s="335"/>
      <c r="AG686" s="485"/>
      <c r="AH686" s="241"/>
      <c r="AI686" s="242"/>
      <c r="AJ686" s="238"/>
      <c r="AK686" s="240"/>
      <c r="AL686" s="240"/>
      <c r="AM686" s="240"/>
      <c r="AN686" s="240"/>
      <c r="AQ686" s="253"/>
      <c r="AR686" s="224"/>
      <c r="AV686" s="253"/>
      <c r="AY686" s="248"/>
      <c r="AZ686" s="230"/>
      <c r="BA686" s="230"/>
      <c r="BB686" s="230"/>
      <c r="BC686" s="230"/>
      <c r="BD686" s="230"/>
      <c r="BE686" s="230"/>
      <c r="BF686" s="230"/>
      <c r="BG686" s="230"/>
      <c r="BH686" s="248"/>
      <c r="BI686" s="230"/>
      <c r="BJ686" s="249"/>
    </row>
    <row r="687" spans="1:62" ht="14.25" customHeight="1" x14ac:dyDescent="0.45">
      <c r="A687" s="224"/>
      <c r="D687" s="239"/>
      <c r="E687" s="226"/>
      <c r="F687" s="227"/>
      <c r="G687" s="228"/>
      <c r="H687" s="229"/>
      <c r="K687" s="231"/>
      <c r="L687" s="229"/>
      <c r="M687" s="231"/>
      <c r="N687" s="231"/>
      <c r="O687" s="231"/>
      <c r="P687" s="251"/>
      <c r="Q687" s="251"/>
      <c r="R687" s="251"/>
      <c r="S687" s="252"/>
      <c r="T687" s="237"/>
      <c r="U687" s="238"/>
      <c r="V687" s="335"/>
      <c r="W687" s="484"/>
      <c r="X687" s="485"/>
      <c r="Y687" s="335"/>
      <c r="Z687" s="239"/>
      <c r="AA687" s="238"/>
      <c r="AB687" s="240"/>
      <c r="AC687" s="239"/>
      <c r="AD687" s="238"/>
      <c r="AE687" s="343"/>
      <c r="AF687" s="335"/>
      <c r="AG687" s="485"/>
      <c r="AH687" s="241"/>
      <c r="AI687" s="242"/>
      <c r="AJ687" s="238"/>
      <c r="AK687" s="240"/>
      <c r="AL687" s="240"/>
      <c r="AM687" s="240"/>
      <c r="AN687" s="240"/>
      <c r="AQ687" s="253"/>
      <c r="AR687" s="224"/>
      <c r="AV687" s="253"/>
      <c r="AY687" s="248"/>
      <c r="AZ687" s="230"/>
      <c r="BA687" s="230"/>
      <c r="BB687" s="230"/>
      <c r="BC687" s="230"/>
      <c r="BD687" s="230"/>
      <c r="BE687" s="230"/>
      <c r="BF687" s="230"/>
      <c r="BG687" s="230"/>
      <c r="BH687" s="248"/>
      <c r="BI687" s="230"/>
      <c r="BJ687" s="249"/>
    </row>
    <row r="688" spans="1:62" ht="14.25" customHeight="1" x14ac:dyDescent="0.45">
      <c r="A688" s="224"/>
      <c r="D688" s="239"/>
      <c r="E688" s="226"/>
      <c r="F688" s="227"/>
      <c r="G688" s="228"/>
      <c r="H688" s="229"/>
      <c r="K688" s="231"/>
      <c r="L688" s="229"/>
      <c r="M688" s="231"/>
      <c r="N688" s="231"/>
      <c r="O688" s="231"/>
      <c r="P688" s="251"/>
      <c r="Q688" s="251"/>
      <c r="R688" s="251"/>
      <c r="S688" s="252"/>
      <c r="T688" s="237"/>
      <c r="U688" s="238"/>
      <c r="V688" s="335"/>
      <c r="W688" s="484"/>
      <c r="X688" s="485"/>
      <c r="Y688" s="335"/>
      <c r="Z688" s="239"/>
      <c r="AA688" s="238"/>
      <c r="AB688" s="240"/>
      <c r="AC688" s="239"/>
      <c r="AD688" s="238"/>
      <c r="AE688" s="343"/>
      <c r="AF688" s="335"/>
      <c r="AG688" s="485"/>
      <c r="AH688" s="241"/>
      <c r="AI688" s="242"/>
      <c r="AJ688" s="238"/>
      <c r="AK688" s="240"/>
      <c r="AL688" s="240"/>
      <c r="AM688" s="240"/>
      <c r="AN688" s="240"/>
      <c r="AQ688" s="253"/>
      <c r="AR688" s="224"/>
      <c r="AV688" s="253"/>
      <c r="AY688" s="248"/>
      <c r="AZ688" s="230"/>
      <c r="BA688" s="230"/>
      <c r="BB688" s="230"/>
      <c r="BC688" s="230"/>
      <c r="BD688" s="230"/>
      <c r="BE688" s="230"/>
      <c r="BF688" s="230"/>
      <c r="BG688" s="230"/>
      <c r="BH688" s="248"/>
      <c r="BI688" s="230"/>
      <c r="BJ688" s="249"/>
    </row>
    <row r="689" spans="1:62" ht="14.25" customHeight="1" x14ac:dyDescent="0.45">
      <c r="A689" s="224"/>
      <c r="D689" s="239"/>
      <c r="E689" s="226"/>
      <c r="F689" s="227"/>
      <c r="G689" s="228"/>
      <c r="H689" s="229"/>
      <c r="K689" s="231"/>
      <c r="L689" s="229"/>
      <c r="M689" s="231"/>
      <c r="N689" s="231"/>
      <c r="O689" s="231"/>
      <c r="P689" s="251"/>
      <c r="Q689" s="251"/>
      <c r="R689" s="251"/>
      <c r="S689" s="252"/>
      <c r="T689" s="237"/>
      <c r="U689" s="238"/>
      <c r="V689" s="335"/>
      <c r="W689" s="484"/>
      <c r="X689" s="485"/>
      <c r="Y689" s="335"/>
      <c r="Z689" s="239"/>
      <c r="AA689" s="238"/>
      <c r="AB689" s="240"/>
      <c r="AC689" s="239"/>
      <c r="AD689" s="238"/>
      <c r="AE689" s="343"/>
      <c r="AF689" s="335"/>
      <c r="AG689" s="485"/>
      <c r="AH689" s="241"/>
      <c r="AI689" s="242"/>
      <c r="AJ689" s="238"/>
      <c r="AK689" s="240"/>
      <c r="AL689" s="240"/>
      <c r="AM689" s="240"/>
      <c r="AN689" s="240"/>
      <c r="AQ689" s="253"/>
      <c r="AR689" s="224"/>
      <c r="AV689" s="253"/>
      <c r="AY689" s="248"/>
      <c r="AZ689" s="230"/>
      <c r="BA689" s="230"/>
      <c r="BB689" s="230"/>
      <c r="BC689" s="230"/>
      <c r="BD689" s="230"/>
      <c r="BE689" s="230"/>
      <c r="BF689" s="230"/>
      <c r="BG689" s="230"/>
      <c r="BH689" s="248"/>
      <c r="BI689" s="230"/>
      <c r="BJ689" s="249"/>
    </row>
    <row r="690" spans="1:62" ht="14.25" customHeight="1" x14ac:dyDescent="0.45">
      <c r="A690" s="224"/>
      <c r="D690" s="239"/>
      <c r="E690" s="226"/>
      <c r="F690" s="227"/>
      <c r="G690" s="228"/>
      <c r="H690" s="229"/>
      <c r="K690" s="231"/>
      <c r="L690" s="229"/>
      <c r="M690" s="231"/>
      <c r="N690" s="231"/>
      <c r="O690" s="231"/>
      <c r="P690" s="251"/>
      <c r="Q690" s="251"/>
      <c r="R690" s="251"/>
      <c r="S690" s="252"/>
      <c r="T690" s="237"/>
      <c r="U690" s="238"/>
      <c r="V690" s="335"/>
      <c r="W690" s="484"/>
      <c r="X690" s="485"/>
      <c r="Y690" s="335"/>
      <c r="Z690" s="239"/>
      <c r="AA690" s="238"/>
      <c r="AB690" s="240"/>
      <c r="AC690" s="239"/>
      <c r="AD690" s="238"/>
      <c r="AE690" s="343"/>
      <c r="AF690" s="335"/>
      <c r="AG690" s="485"/>
      <c r="AH690" s="241"/>
      <c r="AI690" s="242"/>
      <c r="AJ690" s="238"/>
      <c r="AK690" s="240"/>
      <c r="AL690" s="240"/>
      <c r="AM690" s="240"/>
      <c r="AN690" s="240"/>
      <c r="AQ690" s="253"/>
      <c r="AR690" s="224"/>
      <c r="AV690" s="253"/>
      <c r="AY690" s="248"/>
      <c r="AZ690" s="230"/>
      <c r="BA690" s="230"/>
      <c r="BB690" s="230"/>
      <c r="BC690" s="230"/>
      <c r="BD690" s="230"/>
      <c r="BE690" s="230"/>
      <c r="BF690" s="230"/>
      <c r="BG690" s="230"/>
      <c r="BH690" s="248"/>
      <c r="BI690" s="230"/>
      <c r="BJ690" s="249"/>
    </row>
    <row r="691" spans="1:62" ht="14.25" customHeight="1" x14ac:dyDescent="0.45">
      <c r="A691" s="224"/>
      <c r="D691" s="239"/>
      <c r="E691" s="226"/>
      <c r="F691" s="227"/>
      <c r="G691" s="228"/>
      <c r="H691" s="229"/>
      <c r="K691" s="231"/>
      <c r="L691" s="229"/>
      <c r="M691" s="231"/>
      <c r="N691" s="231"/>
      <c r="O691" s="231"/>
      <c r="P691" s="251"/>
      <c r="Q691" s="251"/>
      <c r="R691" s="251"/>
      <c r="S691" s="252"/>
      <c r="T691" s="237"/>
      <c r="U691" s="238"/>
      <c r="V691" s="335"/>
      <c r="W691" s="484"/>
      <c r="X691" s="485"/>
      <c r="Y691" s="335"/>
      <c r="Z691" s="239"/>
      <c r="AA691" s="238"/>
      <c r="AB691" s="240"/>
      <c r="AC691" s="239"/>
      <c r="AD691" s="238"/>
      <c r="AE691" s="343"/>
      <c r="AF691" s="335"/>
      <c r="AG691" s="485"/>
      <c r="AH691" s="241"/>
      <c r="AI691" s="242"/>
      <c r="AJ691" s="238"/>
      <c r="AK691" s="240"/>
      <c r="AL691" s="240"/>
      <c r="AM691" s="240"/>
      <c r="AN691" s="240"/>
      <c r="AQ691" s="253"/>
      <c r="AR691" s="224"/>
      <c r="AV691" s="253"/>
      <c r="AY691" s="248"/>
      <c r="AZ691" s="230"/>
      <c r="BA691" s="230"/>
      <c r="BB691" s="230"/>
      <c r="BC691" s="230"/>
      <c r="BD691" s="230"/>
      <c r="BE691" s="230"/>
      <c r="BF691" s="230"/>
      <c r="BG691" s="230"/>
      <c r="BH691" s="248"/>
      <c r="BI691" s="230"/>
      <c r="BJ691" s="249"/>
    </row>
    <row r="692" spans="1:62" ht="14.25" customHeight="1" x14ac:dyDescent="0.45">
      <c r="A692" s="224"/>
      <c r="D692" s="239"/>
      <c r="E692" s="226"/>
      <c r="F692" s="227"/>
      <c r="G692" s="228"/>
      <c r="H692" s="229"/>
      <c r="K692" s="231"/>
      <c r="L692" s="229"/>
      <c r="M692" s="231"/>
      <c r="N692" s="231"/>
      <c r="O692" s="231"/>
      <c r="P692" s="251"/>
      <c r="Q692" s="251"/>
      <c r="R692" s="251"/>
      <c r="S692" s="252"/>
      <c r="T692" s="237"/>
      <c r="U692" s="238"/>
      <c r="V692" s="335"/>
      <c r="W692" s="484"/>
      <c r="X692" s="485"/>
      <c r="Y692" s="335"/>
      <c r="Z692" s="239"/>
      <c r="AA692" s="238"/>
      <c r="AB692" s="240"/>
      <c r="AC692" s="239"/>
      <c r="AD692" s="238"/>
      <c r="AE692" s="343"/>
      <c r="AF692" s="335"/>
      <c r="AG692" s="485"/>
      <c r="AH692" s="241"/>
      <c r="AI692" s="242"/>
      <c r="AJ692" s="238"/>
      <c r="AK692" s="240"/>
      <c r="AL692" s="240"/>
      <c r="AM692" s="240"/>
      <c r="AN692" s="240"/>
      <c r="AQ692" s="253"/>
      <c r="AR692" s="224"/>
      <c r="AV692" s="253"/>
      <c r="AY692" s="248"/>
      <c r="AZ692" s="230"/>
      <c r="BA692" s="230"/>
      <c r="BB692" s="230"/>
      <c r="BC692" s="230"/>
      <c r="BD692" s="230"/>
      <c r="BE692" s="230"/>
      <c r="BF692" s="230"/>
      <c r="BG692" s="230"/>
      <c r="BH692" s="248"/>
      <c r="BI692" s="230"/>
      <c r="BJ692" s="249"/>
    </row>
    <row r="693" spans="1:62" ht="14.25" customHeight="1" x14ac:dyDescent="0.45">
      <c r="A693" s="224"/>
      <c r="D693" s="239"/>
      <c r="E693" s="226"/>
      <c r="F693" s="227"/>
      <c r="G693" s="228"/>
      <c r="H693" s="229"/>
      <c r="K693" s="231"/>
      <c r="L693" s="229"/>
      <c r="M693" s="231"/>
      <c r="N693" s="231"/>
      <c r="O693" s="231"/>
      <c r="P693" s="251"/>
      <c r="Q693" s="251"/>
      <c r="R693" s="251"/>
      <c r="S693" s="252"/>
      <c r="T693" s="237"/>
      <c r="U693" s="238"/>
      <c r="V693" s="335"/>
      <c r="W693" s="484"/>
      <c r="X693" s="485"/>
      <c r="Y693" s="335"/>
      <c r="Z693" s="239"/>
      <c r="AA693" s="238"/>
      <c r="AB693" s="240"/>
      <c r="AC693" s="239"/>
      <c r="AD693" s="238"/>
      <c r="AE693" s="343"/>
      <c r="AF693" s="335"/>
      <c r="AG693" s="485"/>
      <c r="AH693" s="241"/>
      <c r="AI693" s="242"/>
      <c r="AJ693" s="238"/>
      <c r="AK693" s="240"/>
      <c r="AL693" s="240"/>
      <c r="AM693" s="240"/>
      <c r="AN693" s="240"/>
      <c r="AQ693" s="253"/>
      <c r="AR693" s="224"/>
      <c r="AV693" s="253"/>
      <c r="AY693" s="248"/>
      <c r="AZ693" s="230"/>
      <c r="BA693" s="230"/>
      <c r="BB693" s="230"/>
      <c r="BC693" s="230"/>
      <c r="BD693" s="230"/>
      <c r="BE693" s="230"/>
      <c r="BF693" s="230"/>
      <c r="BG693" s="230"/>
      <c r="BH693" s="248"/>
      <c r="BI693" s="230"/>
      <c r="BJ693" s="249"/>
    </row>
    <row r="694" spans="1:62" ht="14.25" customHeight="1" x14ac:dyDescent="0.45">
      <c r="A694" s="224"/>
      <c r="D694" s="239"/>
      <c r="E694" s="226"/>
      <c r="F694" s="227"/>
      <c r="G694" s="228"/>
      <c r="H694" s="229"/>
      <c r="K694" s="231"/>
      <c r="L694" s="229"/>
      <c r="M694" s="231"/>
      <c r="N694" s="231"/>
      <c r="O694" s="231"/>
      <c r="P694" s="251"/>
      <c r="Q694" s="251"/>
      <c r="R694" s="251"/>
      <c r="S694" s="252"/>
      <c r="T694" s="237"/>
      <c r="U694" s="238"/>
      <c r="V694" s="335"/>
      <c r="W694" s="484"/>
      <c r="X694" s="485"/>
      <c r="Y694" s="335"/>
      <c r="Z694" s="239"/>
      <c r="AA694" s="238"/>
      <c r="AB694" s="240"/>
      <c r="AC694" s="239"/>
      <c r="AD694" s="238"/>
      <c r="AE694" s="343"/>
      <c r="AF694" s="335"/>
      <c r="AG694" s="485"/>
      <c r="AH694" s="241"/>
      <c r="AI694" s="242"/>
      <c r="AJ694" s="238"/>
      <c r="AK694" s="240"/>
      <c r="AL694" s="240"/>
      <c r="AM694" s="240"/>
      <c r="AN694" s="240"/>
      <c r="AQ694" s="253"/>
      <c r="AR694" s="224"/>
      <c r="AV694" s="253"/>
      <c r="AY694" s="248"/>
      <c r="AZ694" s="230"/>
      <c r="BA694" s="230"/>
      <c r="BB694" s="230"/>
      <c r="BC694" s="230"/>
      <c r="BD694" s="230"/>
      <c r="BE694" s="230"/>
      <c r="BF694" s="230"/>
      <c r="BG694" s="230"/>
      <c r="BH694" s="248"/>
      <c r="BI694" s="230"/>
      <c r="BJ694" s="249"/>
    </row>
    <row r="695" spans="1:62" ht="14.25" customHeight="1" x14ac:dyDescent="0.45">
      <c r="A695" s="224"/>
      <c r="D695" s="239"/>
      <c r="E695" s="226"/>
      <c r="F695" s="227"/>
      <c r="G695" s="228"/>
      <c r="H695" s="229"/>
      <c r="K695" s="231"/>
      <c r="L695" s="229"/>
      <c r="M695" s="231"/>
      <c r="N695" s="231"/>
      <c r="O695" s="231"/>
      <c r="P695" s="251"/>
      <c r="Q695" s="251"/>
      <c r="R695" s="251"/>
      <c r="S695" s="252"/>
      <c r="T695" s="237"/>
      <c r="U695" s="238"/>
      <c r="V695" s="335"/>
      <c r="W695" s="484"/>
      <c r="X695" s="485"/>
      <c r="Y695" s="335"/>
      <c r="Z695" s="239"/>
      <c r="AA695" s="238"/>
      <c r="AB695" s="240"/>
      <c r="AC695" s="239"/>
      <c r="AD695" s="238"/>
      <c r="AE695" s="343"/>
      <c r="AF695" s="335"/>
      <c r="AG695" s="485"/>
      <c r="AH695" s="241"/>
      <c r="AI695" s="242"/>
      <c r="AJ695" s="238"/>
      <c r="AK695" s="240"/>
      <c r="AL695" s="240"/>
      <c r="AM695" s="240"/>
      <c r="AN695" s="240"/>
      <c r="AQ695" s="253"/>
      <c r="AR695" s="224"/>
      <c r="AV695" s="253"/>
      <c r="AY695" s="248"/>
      <c r="AZ695" s="230"/>
      <c r="BA695" s="230"/>
      <c r="BB695" s="230"/>
      <c r="BC695" s="230"/>
      <c r="BD695" s="230"/>
      <c r="BE695" s="230"/>
      <c r="BF695" s="230"/>
      <c r="BG695" s="230"/>
      <c r="BH695" s="248"/>
      <c r="BI695" s="230"/>
      <c r="BJ695" s="249"/>
    </row>
    <row r="696" spans="1:62" ht="14.25" customHeight="1" x14ac:dyDescent="0.45">
      <c r="A696" s="224"/>
      <c r="D696" s="239"/>
      <c r="E696" s="226"/>
      <c r="F696" s="227"/>
      <c r="G696" s="228"/>
      <c r="H696" s="229"/>
      <c r="K696" s="231"/>
      <c r="L696" s="229"/>
      <c r="M696" s="231"/>
      <c r="N696" s="231"/>
      <c r="O696" s="231"/>
      <c r="P696" s="251"/>
      <c r="Q696" s="251"/>
      <c r="R696" s="251"/>
      <c r="S696" s="252"/>
      <c r="T696" s="237"/>
      <c r="U696" s="238"/>
      <c r="V696" s="335"/>
      <c r="W696" s="484"/>
      <c r="X696" s="485"/>
      <c r="Y696" s="335"/>
      <c r="Z696" s="239"/>
      <c r="AA696" s="238"/>
      <c r="AB696" s="240"/>
      <c r="AC696" s="239"/>
      <c r="AD696" s="238"/>
      <c r="AE696" s="343"/>
      <c r="AF696" s="335"/>
      <c r="AG696" s="485"/>
      <c r="AH696" s="241"/>
      <c r="AI696" s="242"/>
      <c r="AJ696" s="238"/>
      <c r="AK696" s="240"/>
      <c r="AL696" s="240"/>
      <c r="AM696" s="240"/>
      <c r="AN696" s="240"/>
      <c r="AQ696" s="253"/>
      <c r="AR696" s="224"/>
      <c r="AV696" s="253"/>
      <c r="AY696" s="248"/>
      <c r="AZ696" s="230"/>
      <c r="BA696" s="230"/>
      <c r="BB696" s="230"/>
      <c r="BC696" s="230"/>
      <c r="BD696" s="230"/>
      <c r="BE696" s="230"/>
      <c r="BF696" s="230"/>
      <c r="BG696" s="230"/>
      <c r="BH696" s="248"/>
      <c r="BI696" s="230"/>
      <c r="BJ696" s="249"/>
    </row>
    <row r="697" spans="1:62" ht="14.25" customHeight="1" x14ac:dyDescent="0.45">
      <c r="A697" s="224"/>
      <c r="D697" s="239"/>
      <c r="E697" s="226"/>
      <c r="F697" s="227"/>
      <c r="G697" s="228"/>
      <c r="H697" s="229"/>
      <c r="K697" s="231"/>
      <c r="L697" s="229"/>
      <c r="M697" s="231"/>
      <c r="N697" s="231"/>
      <c r="O697" s="231"/>
      <c r="P697" s="251"/>
      <c r="Q697" s="251"/>
      <c r="R697" s="251"/>
      <c r="S697" s="252"/>
      <c r="T697" s="237"/>
      <c r="U697" s="238"/>
      <c r="V697" s="335"/>
      <c r="W697" s="484"/>
      <c r="X697" s="485"/>
      <c r="Y697" s="335"/>
      <c r="Z697" s="239"/>
      <c r="AA697" s="238"/>
      <c r="AB697" s="240"/>
      <c r="AC697" s="239"/>
      <c r="AD697" s="238"/>
      <c r="AE697" s="343"/>
      <c r="AF697" s="335"/>
      <c r="AG697" s="485"/>
      <c r="AH697" s="241"/>
      <c r="AI697" s="242"/>
      <c r="AJ697" s="238"/>
      <c r="AK697" s="240"/>
      <c r="AL697" s="240"/>
      <c r="AM697" s="240"/>
      <c r="AN697" s="240"/>
      <c r="AQ697" s="253"/>
      <c r="AR697" s="224"/>
      <c r="AV697" s="253"/>
      <c r="AY697" s="248"/>
      <c r="AZ697" s="230"/>
      <c r="BA697" s="230"/>
      <c r="BB697" s="230"/>
      <c r="BC697" s="230"/>
      <c r="BD697" s="230"/>
      <c r="BE697" s="230"/>
      <c r="BF697" s="230"/>
      <c r="BG697" s="230"/>
      <c r="BH697" s="248"/>
      <c r="BI697" s="230"/>
      <c r="BJ697" s="249"/>
    </row>
    <row r="698" spans="1:62" ht="14.25" customHeight="1" x14ac:dyDescent="0.45">
      <c r="A698" s="224"/>
      <c r="D698" s="239"/>
      <c r="E698" s="226"/>
      <c r="F698" s="227"/>
      <c r="G698" s="228"/>
      <c r="H698" s="229"/>
      <c r="K698" s="231"/>
      <c r="L698" s="229"/>
      <c r="M698" s="231"/>
      <c r="N698" s="231"/>
      <c r="O698" s="231"/>
      <c r="P698" s="251"/>
      <c r="Q698" s="251"/>
      <c r="R698" s="251"/>
      <c r="S698" s="252"/>
      <c r="T698" s="237"/>
      <c r="U698" s="238"/>
      <c r="V698" s="335"/>
      <c r="W698" s="484"/>
      <c r="X698" s="485"/>
      <c r="Y698" s="335"/>
      <c r="Z698" s="239"/>
      <c r="AA698" s="238"/>
      <c r="AB698" s="240"/>
      <c r="AC698" s="239"/>
      <c r="AD698" s="238"/>
      <c r="AE698" s="343"/>
      <c r="AF698" s="335"/>
      <c r="AG698" s="485"/>
      <c r="AH698" s="241"/>
      <c r="AI698" s="242"/>
      <c r="AJ698" s="238"/>
      <c r="AK698" s="240"/>
      <c r="AL698" s="240"/>
      <c r="AM698" s="240"/>
      <c r="AN698" s="240"/>
      <c r="AQ698" s="253"/>
      <c r="AR698" s="224"/>
      <c r="AV698" s="253"/>
      <c r="AY698" s="248"/>
      <c r="AZ698" s="230"/>
      <c r="BA698" s="230"/>
      <c r="BB698" s="230"/>
      <c r="BC698" s="230"/>
      <c r="BD698" s="230"/>
      <c r="BE698" s="230"/>
      <c r="BF698" s="230"/>
      <c r="BG698" s="230"/>
      <c r="BH698" s="248"/>
      <c r="BI698" s="230"/>
      <c r="BJ698" s="249"/>
    </row>
    <row r="699" spans="1:62" ht="14.25" customHeight="1" x14ac:dyDescent="0.45">
      <c r="A699" s="224"/>
      <c r="D699" s="239"/>
      <c r="E699" s="226"/>
      <c r="F699" s="227"/>
      <c r="G699" s="228"/>
      <c r="H699" s="229"/>
      <c r="K699" s="231"/>
      <c r="L699" s="229"/>
      <c r="M699" s="231"/>
      <c r="N699" s="231"/>
      <c r="O699" s="231"/>
      <c r="P699" s="251"/>
      <c r="Q699" s="251"/>
      <c r="R699" s="251"/>
      <c r="S699" s="252"/>
      <c r="T699" s="237"/>
      <c r="U699" s="238"/>
      <c r="V699" s="335"/>
      <c r="W699" s="484"/>
      <c r="X699" s="485"/>
      <c r="Y699" s="335"/>
      <c r="Z699" s="239"/>
      <c r="AA699" s="238"/>
      <c r="AB699" s="240"/>
      <c r="AC699" s="239"/>
      <c r="AD699" s="238"/>
      <c r="AE699" s="343"/>
      <c r="AF699" s="335"/>
      <c r="AG699" s="485"/>
      <c r="AH699" s="241"/>
      <c r="AI699" s="242"/>
      <c r="AJ699" s="238"/>
      <c r="AK699" s="240"/>
      <c r="AL699" s="240"/>
      <c r="AM699" s="240"/>
      <c r="AN699" s="240"/>
      <c r="AQ699" s="253"/>
      <c r="AR699" s="224"/>
      <c r="AV699" s="253"/>
      <c r="AY699" s="248"/>
      <c r="AZ699" s="230"/>
      <c r="BA699" s="230"/>
      <c r="BB699" s="230"/>
      <c r="BC699" s="230"/>
      <c r="BD699" s="230"/>
      <c r="BE699" s="230"/>
      <c r="BF699" s="230"/>
      <c r="BG699" s="230"/>
      <c r="BH699" s="248"/>
      <c r="BI699" s="230"/>
      <c r="BJ699" s="249"/>
    </row>
    <row r="700" spans="1:62" ht="14.25" customHeight="1" x14ac:dyDescent="0.45">
      <c r="A700" s="224"/>
      <c r="D700" s="239"/>
      <c r="E700" s="226"/>
      <c r="F700" s="227"/>
      <c r="G700" s="228"/>
      <c r="H700" s="229"/>
      <c r="K700" s="231"/>
      <c r="L700" s="229"/>
      <c r="M700" s="231"/>
      <c r="N700" s="231"/>
      <c r="O700" s="231"/>
      <c r="P700" s="251"/>
      <c r="Q700" s="251"/>
      <c r="R700" s="251"/>
      <c r="S700" s="252"/>
      <c r="T700" s="237"/>
      <c r="U700" s="238"/>
      <c r="V700" s="335"/>
      <c r="W700" s="484"/>
      <c r="X700" s="485"/>
      <c r="Y700" s="335"/>
      <c r="Z700" s="239"/>
      <c r="AA700" s="238"/>
      <c r="AB700" s="240"/>
      <c r="AC700" s="239"/>
      <c r="AD700" s="238"/>
      <c r="AE700" s="343"/>
      <c r="AF700" s="335"/>
      <c r="AG700" s="485"/>
      <c r="AH700" s="241"/>
      <c r="AI700" s="242"/>
      <c r="AJ700" s="238"/>
      <c r="AK700" s="240"/>
      <c r="AL700" s="240"/>
      <c r="AM700" s="240"/>
      <c r="AN700" s="240"/>
      <c r="AQ700" s="253"/>
      <c r="AR700" s="224"/>
      <c r="AV700" s="253"/>
      <c r="AY700" s="248"/>
      <c r="AZ700" s="230"/>
      <c r="BA700" s="230"/>
      <c r="BB700" s="230"/>
      <c r="BC700" s="230"/>
      <c r="BD700" s="230"/>
      <c r="BE700" s="230"/>
      <c r="BF700" s="230"/>
      <c r="BG700" s="230"/>
      <c r="BH700" s="248"/>
      <c r="BI700" s="230"/>
      <c r="BJ700" s="249"/>
    </row>
    <row r="701" spans="1:62" ht="14.25" customHeight="1" x14ac:dyDescent="0.45">
      <c r="A701" s="224"/>
      <c r="D701" s="239"/>
      <c r="E701" s="226"/>
      <c r="F701" s="227"/>
      <c r="G701" s="228"/>
      <c r="H701" s="229"/>
      <c r="K701" s="231"/>
      <c r="L701" s="229"/>
      <c r="M701" s="231"/>
      <c r="N701" s="231"/>
      <c r="O701" s="231"/>
      <c r="P701" s="251"/>
      <c r="Q701" s="251"/>
      <c r="R701" s="251"/>
      <c r="S701" s="252"/>
      <c r="T701" s="237"/>
      <c r="U701" s="238"/>
      <c r="V701" s="335"/>
      <c r="W701" s="484"/>
      <c r="X701" s="485"/>
      <c r="Y701" s="335"/>
      <c r="Z701" s="239"/>
      <c r="AA701" s="238"/>
      <c r="AB701" s="240"/>
      <c r="AC701" s="239"/>
      <c r="AD701" s="238"/>
      <c r="AE701" s="343"/>
      <c r="AF701" s="335"/>
      <c r="AG701" s="485"/>
      <c r="AH701" s="241"/>
      <c r="AI701" s="242"/>
      <c r="AJ701" s="238"/>
      <c r="AK701" s="240"/>
      <c r="AL701" s="240"/>
      <c r="AM701" s="240"/>
      <c r="AN701" s="240"/>
      <c r="AQ701" s="253"/>
      <c r="AR701" s="224"/>
      <c r="AV701" s="253"/>
      <c r="AY701" s="248"/>
      <c r="AZ701" s="230"/>
      <c r="BA701" s="230"/>
      <c r="BB701" s="230"/>
      <c r="BC701" s="230"/>
      <c r="BD701" s="230"/>
      <c r="BE701" s="230"/>
      <c r="BF701" s="230"/>
      <c r="BG701" s="230"/>
      <c r="BH701" s="248"/>
      <c r="BI701" s="230"/>
      <c r="BJ701" s="249"/>
    </row>
    <row r="702" spans="1:62" ht="14.25" customHeight="1" x14ac:dyDescent="0.45">
      <c r="A702" s="224"/>
      <c r="D702" s="239"/>
      <c r="E702" s="226"/>
      <c r="F702" s="227"/>
      <c r="G702" s="228"/>
      <c r="H702" s="229"/>
      <c r="K702" s="231"/>
      <c r="L702" s="229"/>
      <c r="M702" s="231"/>
      <c r="N702" s="231"/>
      <c r="O702" s="231"/>
      <c r="P702" s="251"/>
      <c r="Q702" s="251"/>
      <c r="R702" s="251"/>
      <c r="S702" s="252"/>
      <c r="T702" s="237"/>
      <c r="U702" s="238"/>
      <c r="V702" s="335"/>
      <c r="W702" s="484"/>
      <c r="X702" s="485"/>
      <c r="Y702" s="335"/>
      <c r="Z702" s="239"/>
      <c r="AA702" s="238"/>
      <c r="AB702" s="240"/>
      <c r="AC702" s="239"/>
      <c r="AD702" s="238"/>
      <c r="AE702" s="343"/>
      <c r="AF702" s="335"/>
      <c r="AG702" s="485"/>
      <c r="AH702" s="241"/>
      <c r="AI702" s="242"/>
      <c r="AJ702" s="238"/>
      <c r="AK702" s="240"/>
      <c r="AL702" s="240"/>
      <c r="AM702" s="240"/>
      <c r="AN702" s="240"/>
      <c r="AQ702" s="253"/>
      <c r="AR702" s="224"/>
      <c r="AV702" s="253"/>
      <c r="AY702" s="248"/>
      <c r="AZ702" s="230"/>
      <c r="BA702" s="230"/>
      <c r="BB702" s="230"/>
      <c r="BC702" s="230"/>
      <c r="BD702" s="230"/>
      <c r="BE702" s="230"/>
      <c r="BF702" s="230"/>
      <c r="BG702" s="230"/>
      <c r="BH702" s="248"/>
      <c r="BI702" s="230"/>
      <c r="BJ702" s="249"/>
    </row>
    <row r="703" spans="1:62" ht="14.25" customHeight="1" x14ac:dyDescent="0.45">
      <c r="A703" s="224"/>
      <c r="D703" s="239"/>
      <c r="E703" s="226"/>
      <c r="F703" s="227"/>
      <c r="G703" s="228"/>
      <c r="H703" s="229"/>
      <c r="K703" s="231"/>
      <c r="L703" s="229"/>
      <c r="M703" s="231"/>
      <c r="N703" s="231"/>
      <c r="O703" s="231"/>
      <c r="P703" s="251"/>
      <c r="Q703" s="251"/>
      <c r="R703" s="251"/>
      <c r="S703" s="252"/>
      <c r="T703" s="237"/>
      <c r="U703" s="238"/>
      <c r="V703" s="335"/>
      <c r="W703" s="484"/>
      <c r="X703" s="485"/>
      <c r="Y703" s="335"/>
      <c r="Z703" s="239"/>
      <c r="AA703" s="238"/>
      <c r="AB703" s="240"/>
      <c r="AC703" s="239"/>
      <c r="AD703" s="238"/>
      <c r="AE703" s="343"/>
      <c r="AF703" s="335"/>
      <c r="AG703" s="485"/>
      <c r="AH703" s="241"/>
      <c r="AI703" s="242"/>
      <c r="AJ703" s="238"/>
      <c r="AK703" s="240"/>
      <c r="AL703" s="240"/>
      <c r="AM703" s="240"/>
      <c r="AN703" s="240"/>
      <c r="AQ703" s="253"/>
      <c r="AR703" s="224"/>
      <c r="AV703" s="253"/>
      <c r="AY703" s="248"/>
      <c r="AZ703" s="230"/>
      <c r="BA703" s="230"/>
      <c r="BB703" s="230"/>
      <c r="BC703" s="230"/>
      <c r="BD703" s="230"/>
      <c r="BE703" s="230"/>
      <c r="BF703" s="230"/>
      <c r="BG703" s="230"/>
      <c r="BH703" s="248"/>
      <c r="BI703" s="230"/>
      <c r="BJ703" s="249"/>
    </row>
    <row r="704" spans="1:62" ht="14.25" customHeight="1" x14ac:dyDescent="0.45">
      <c r="A704" s="224"/>
      <c r="D704" s="239"/>
      <c r="E704" s="226"/>
      <c r="F704" s="227"/>
      <c r="G704" s="228"/>
      <c r="H704" s="229"/>
      <c r="K704" s="231"/>
      <c r="L704" s="229"/>
      <c r="M704" s="231"/>
      <c r="N704" s="231"/>
      <c r="O704" s="231"/>
      <c r="P704" s="251"/>
      <c r="Q704" s="251"/>
      <c r="R704" s="251"/>
      <c r="S704" s="252"/>
      <c r="T704" s="237"/>
      <c r="U704" s="238"/>
      <c r="V704" s="335"/>
      <c r="W704" s="484"/>
      <c r="X704" s="485"/>
      <c r="Y704" s="335"/>
      <c r="Z704" s="239"/>
      <c r="AA704" s="238"/>
      <c r="AB704" s="240"/>
      <c r="AC704" s="239"/>
      <c r="AD704" s="238"/>
      <c r="AE704" s="343"/>
      <c r="AF704" s="335"/>
      <c r="AG704" s="485"/>
      <c r="AH704" s="241"/>
      <c r="AI704" s="242"/>
      <c r="AJ704" s="238"/>
      <c r="AK704" s="240"/>
      <c r="AL704" s="240"/>
      <c r="AM704" s="240"/>
      <c r="AN704" s="240"/>
      <c r="AQ704" s="253"/>
      <c r="AR704" s="224"/>
      <c r="AV704" s="253"/>
      <c r="AY704" s="248"/>
      <c r="AZ704" s="230"/>
      <c r="BA704" s="230"/>
      <c r="BB704" s="230"/>
      <c r="BC704" s="230"/>
      <c r="BD704" s="230"/>
      <c r="BE704" s="230"/>
      <c r="BF704" s="230"/>
      <c r="BG704" s="230"/>
      <c r="BH704" s="248"/>
      <c r="BI704" s="230"/>
      <c r="BJ704" s="249"/>
    </row>
    <row r="705" spans="1:62" ht="14.25" customHeight="1" x14ac:dyDescent="0.45">
      <c r="A705" s="224"/>
      <c r="D705" s="239"/>
      <c r="E705" s="226"/>
      <c r="F705" s="227"/>
      <c r="G705" s="228"/>
      <c r="H705" s="229"/>
      <c r="K705" s="231"/>
      <c r="L705" s="229"/>
      <c r="M705" s="231"/>
      <c r="N705" s="231"/>
      <c r="O705" s="231"/>
      <c r="P705" s="251"/>
      <c r="Q705" s="251"/>
      <c r="R705" s="251"/>
      <c r="S705" s="252"/>
      <c r="T705" s="237"/>
      <c r="U705" s="238"/>
      <c r="V705" s="335"/>
      <c r="W705" s="484"/>
      <c r="X705" s="485"/>
      <c r="Y705" s="335"/>
      <c r="Z705" s="239"/>
      <c r="AA705" s="238"/>
      <c r="AB705" s="240"/>
      <c r="AC705" s="239"/>
      <c r="AD705" s="238"/>
      <c r="AE705" s="343"/>
      <c r="AF705" s="335"/>
      <c r="AG705" s="485"/>
      <c r="AH705" s="241"/>
      <c r="AI705" s="242"/>
      <c r="AJ705" s="238"/>
      <c r="AK705" s="240"/>
      <c r="AL705" s="240"/>
      <c r="AM705" s="240"/>
      <c r="AN705" s="240"/>
      <c r="AQ705" s="253"/>
      <c r="AR705" s="224"/>
      <c r="AV705" s="253"/>
      <c r="AY705" s="248"/>
      <c r="AZ705" s="230"/>
      <c r="BA705" s="230"/>
      <c r="BB705" s="230"/>
      <c r="BC705" s="230"/>
      <c r="BD705" s="230"/>
      <c r="BE705" s="230"/>
      <c r="BF705" s="230"/>
      <c r="BG705" s="230"/>
      <c r="BH705" s="248"/>
      <c r="BI705" s="230"/>
      <c r="BJ705" s="249"/>
    </row>
    <row r="706" spans="1:62" ht="14.25" customHeight="1" x14ac:dyDescent="0.45">
      <c r="A706" s="224"/>
      <c r="D706" s="239"/>
      <c r="E706" s="226"/>
      <c r="F706" s="227"/>
      <c r="G706" s="228"/>
      <c r="H706" s="229"/>
      <c r="K706" s="231"/>
      <c r="L706" s="229"/>
      <c r="M706" s="231"/>
      <c r="N706" s="231"/>
      <c r="O706" s="231"/>
      <c r="P706" s="251"/>
      <c r="Q706" s="251"/>
      <c r="R706" s="251"/>
      <c r="S706" s="252"/>
      <c r="T706" s="237"/>
      <c r="U706" s="238"/>
      <c r="V706" s="335"/>
      <c r="W706" s="484"/>
      <c r="X706" s="485"/>
      <c r="Y706" s="335"/>
      <c r="Z706" s="239"/>
      <c r="AA706" s="238"/>
      <c r="AB706" s="240"/>
      <c r="AC706" s="239"/>
      <c r="AD706" s="238"/>
      <c r="AE706" s="343"/>
      <c r="AF706" s="335"/>
      <c r="AG706" s="485"/>
      <c r="AH706" s="241"/>
      <c r="AI706" s="242"/>
      <c r="AJ706" s="238"/>
      <c r="AK706" s="240"/>
      <c r="AL706" s="240"/>
      <c r="AM706" s="240"/>
      <c r="AN706" s="240"/>
      <c r="AQ706" s="253"/>
      <c r="AR706" s="224"/>
      <c r="AV706" s="253"/>
      <c r="AY706" s="248"/>
      <c r="AZ706" s="230"/>
      <c r="BA706" s="230"/>
      <c r="BB706" s="230"/>
      <c r="BC706" s="230"/>
      <c r="BD706" s="230"/>
      <c r="BE706" s="230"/>
      <c r="BF706" s="230"/>
      <c r="BG706" s="230"/>
      <c r="BH706" s="248"/>
      <c r="BI706" s="230"/>
      <c r="BJ706" s="249"/>
    </row>
    <row r="707" spans="1:62" ht="14.25" customHeight="1" x14ac:dyDescent="0.45">
      <c r="A707" s="224"/>
      <c r="D707" s="239"/>
      <c r="E707" s="226"/>
      <c r="F707" s="227"/>
      <c r="G707" s="228"/>
      <c r="H707" s="229"/>
      <c r="K707" s="231"/>
      <c r="L707" s="229"/>
      <c r="M707" s="231"/>
      <c r="N707" s="231"/>
      <c r="O707" s="231"/>
      <c r="P707" s="251"/>
      <c r="Q707" s="251"/>
      <c r="R707" s="251"/>
      <c r="S707" s="252"/>
      <c r="T707" s="237"/>
      <c r="U707" s="238"/>
      <c r="V707" s="335"/>
      <c r="W707" s="484"/>
      <c r="X707" s="485"/>
      <c r="Y707" s="335"/>
      <c r="Z707" s="239"/>
      <c r="AA707" s="238"/>
      <c r="AB707" s="240"/>
      <c r="AC707" s="239"/>
      <c r="AD707" s="238"/>
      <c r="AE707" s="343"/>
      <c r="AF707" s="335"/>
      <c r="AG707" s="485"/>
      <c r="AH707" s="241"/>
      <c r="AI707" s="242"/>
      <c r="AJ707" s="238"/>
      <c r="AK707" s="240"/>
      <c r="AL707" s="240"/>
      <c r="AM707" s="240"/>
      <c r="AN707" s="240"/>
      <c r="AQ707" s="253"/>
      <c r="AR707" s="224"/>
      <c r="AV707" s="253"/>
      <c r="AY707" s="248"/>
      <c r="AZ707" s="230"/>
      <c r="BA707" s="230"/>
      <c r="BB707" s="230"/>
      <c r="BC707" s="230"/>
      <c r="BD707" s="230"/>
      <c r="BE707" s="230"/>
      <c r="BF707" s="230"/>
      <c r="BG707" s="230"/>
      <c r="BH707" s="248"/>
      <c r="BI707" s="230"/>
      <c r="BJ707" s="249"/>
    </row>
    <row r="708" spans="1:62" ht="14.25" customHeight="1" x14ac:dyDescent="0.45">
      <c r="A708" s="224"/>
      <c r="D708" s="239"/>
      <c r="E708" s="226"/>
      <c r="F708" s="227"/>
      <c r="G708" s="228"/>
      <c r="H708" s="229"/>
      <c r="K708" s="231"/>
      <c r="L708" s="229"/>
      <c r="M708" s="231"/>
      <c r="N708" s="231"/>
      <c r="O708" s="231"/>
      <c r="P708" s="251"/>
      <c r="Q708" s="251"/>
      <c r="R708" s="251"/>
      <c r="S708" s="252"/>
      <c r="T708" s="237"/>
      <c r="U708" s="238"/>
      <c r="V708" s="335"/>
      <c r="W708" s="484"/>
      <c r="X708" s="485"/>
      <c r="Y708" s="335"/>
      <c r="Z708" s="239"/>
      <c r="AA708" s="238"/>
      <c r="AB708" s="240"/>
      <c r="AC708" s="239"/>
      <c r="AD708" s="238"/>
      <c r="AE708" s="343"/>
      <c r="AF708" s="335"/>
      <c r="AG708" s="485"/>
      <c r="AH708" s="241"/>
      <c r="AI708" s="242"/>
      <c r="AJ708" s="238"/>
      <c r="AK708" s="240"/>
      <c r="AL708" s="240"/>
      <c r="AM708" s="240"/>
      <c r="AN708" s="240"/>
      <c r="AQ708" s="253"/>
      <c r="AR708" s="224"/>
      <c r="AV708" s="253"/>
      <c r="AY708" s="248"/>
      <c r="AZ708" s="230"/>
      <c r="BA708" s="230"/>
      <c r="BB708" s="230"/>
      <c r="BC708" s="230"/>
      <c r="BD708" s="230"/>
      <c r="BE708" s="230"/>
      <c r="BF708" s="230"/>
      <c r="BG708" s="230"/>
      <c r="BH708" s="248"/>
      <c r="BI708" s="230"/>
      <c r="BJ708" s="249"/>
    </row>
    <row r="709" spans="1:62" ht="14.25" customHeight="1" x14ac:dyDescent="0.45">
      <c r="A709" s="224"/>
      <c r="D709" s="239"/>
      <c r="E709" s="226"/>
      <c r="F709" s="227"/>
      <c r="G709" s="228"/>
      <c r="H709" s="229"/>
      <c r="K709" s="231"/>
      <c r="L709" s="229"/>
      <c r="M709" s="231"/>
      <c r="N709" s="231"/>
      <c r="O709" s="231"/>
      <c r="P709" s="251"/>
      <c r="Q709" s="251"/>
      <c r="R709" s="251"/>
      <c r="S709" s="252"/>
      <c r="T709" s="237"/>
      <c r="U709" s="238"/>
      <c r="V709" s="335"/>
      <c r="W709" s="484"/>
      <c r="X709" s="485"/>
      <c r="Y709" s="335"/>
      <c r="Z709" s="239"/>
      <c r="AA709" s="238"/>
      <c r="AB709" s="240"/>
      <c r="AC709" s="239"/>
      <c r="AD709" s="238"/>
      <c r="AE709" s="343"/>
      <c r="AF709" s="335"/>
      <c r="AG709" s="485"/>
      <c r="AH709" s="241"/>
      <c r="AI709" s="242"/>
      <c r="AJ709" s="238"/>
      <c r="AK709" s="240"/>
      <c r="AL709" s="240"/>
      <c r="AM709" s="240"/>
      <c r="AN709" s="240"/>
      <c r="AQ709" s="253"/>
      <c r="AR709" s="224"/>
      <c r="AV709" s="253"/>
      <c r="AY709" s="248"/>
      <c r="AZ709" s="230"/>
      <c r="BA709" s="230"/>
      <c r="BB709" s="230"/>
      <c r="BC709" s="230"/>
      <c r="BD709" s="230"/>
      <c r="BE709" s="230"/>
      <c r="BF709" s="230"/>
      <c r="BG709" s="230"/>
      <c r="BH709" s="248"/>
      <c r="BI709" s="230"/>
      <c r="BJ709" s="249"/>
    </row>
    <row r="710" spans="1:62" ht="14.25" customHeight="1" x14ac:dyDescent="0.45">
      <c r="A710" s="224"/>
      <c r="D710" s="239"/>
      <c r="E710" s="226"/>
      <c r="F710" s="227"/>
      <c r="G710" s="228"/>
      <c r="H710" s="229"/>
      <c r="K710" s="231"/>
      <c r="L710" s="229"/>
      <c r="M710" s="231"/>
      <c r="N710" s="231"/>
      <c r="O710" s="231"/>
      <c r="P710" s="251"/>
      <c r="Q710" s="251"/>
      <c r="R710" s="251"/>
      <c r="S710" s="252"/>
      <c r="T710" s="237"/>
      <c r="U710" s="238"/>
      <c r="V710" s="335"/>
      <c r="W710" s="484"/>
      <c r="X710" s="485"/>
      <c r="Y710" s="335"/>
      <c r="Z710" s="239"/>
      <c r="AA710" s="238"/>
      <c r="AB710" s="240"/>
      <c r="AC710" s="239"/>
      <c r="AD710" s="238"/>
      <c r="AE710" s="343"/>
      <c r="AF710" s="335"/>
      <c r="AG710" s="485"/>
      <c r="AH710" s="241"/>
      <c r="AI710" s="242"/>
      <c r="AJ710" s="238"/>
      <c r="AK710" s="240"/>
      <c r="AL710" s="240"/>
      <c r="AM710" s="240"/>
      <c r="AN710" s="240"/>
      <c r="AQ710" s="253"/>
      <c r="AR710" s="224"/>
      <c r="AV710" s="253"/>
      <c r="AY710" s="248"/>
      <c r="AZ710" s="230"/>
      <c r="BA710" s="230"/>
      <c r="BB710" s="230"/>
      <c r="BC710" s="230"/>
      <c r="BD710" s="230"/>
      <c r="BE710" s="230"/>
      <c r="BF710" s="230"/>
      <c r="BG710" s="230"/>
      <c r="BH710" s="248"/>
      <c r="BI710" s="230"/>
      <c r="BJ710" s="249"/>
    </row>
    <row r="711" spans="1:62" ht="14.25" customHeight="1" x14ac:dyDescent="0.45">
      <c r="A711" s="224"/>
      <c r="D711" s="239"/>
      <c r="E711" s="226"/>
      <c r="F711" s="227"/>
      <c r="G711" s="228"/>
      <c r="H711" s="229"/>
      <c r="K711" s="231"/>
      <c r="L711" s="229"/>
      <c r="M711" s="231"/>
      <c r="N711" s="231"/>
      <c r="O711" s="231"/>
      <c r="P711" s="251"/>
      <c r="Q711" s="251"/>
      <c r="R711" s="251"/>
      <c r="S711" s="252"/>
      <c r="T711" s="237"/>
      <c r="U711" s="238"/>
      <c r="V711" s="335"/>
      <c r="W711" s="484"/>
      <c r="X711" s="485"/>
      <c r="Y711" s="335"/>
      <c r="Z711" s="239"/>
      <c r="AA711" s="238"/>
      <c r="AB711" s="240"/>
      <c r="AC711" s="239"/>
      <c r="AD711" s="238"/>
      <c r="AE711" s="343"/>
      <c r="AF711" s="335"/>
      <c r="AG711" s="485"/>
      <c r="AH711" s="241"/>
      <c r="AI711" s="242"/>
      <c r="AJ711" s="238"/>
      <c r="AK711" s="240"/>
      <c r="AL711" s="240"/>
      <c r="AM711" s="240"/>
      <c r="AN711" s="240"/>
      <c r="AQ711" s="253"/>
      <c r="AR711" s="224"/>
      <c r="AV711" s="253"/>
      <c r="AY711" s="248"/>
      <c r="AZ711" s="230"/>
      <c r="BA711" s="230"/>
      <c r="BB711" s="230"/>
      <c r="BC711" s="230"/>
      <c r="BD711" s="230"/>
      <c r="BE711" s="230"/>
      <c r="BF711" s="230"/>
      <c r="BG711" s="230"/>
      <c r="BH711" s="248"/>
      <c r="BI711" s="230"/>
      <c r="BJ711" s="249"/>
    </row>
    <row r="712" spans="1:62" ht="14.25" customHeight="1" x14ac:dyDescent="0.45">
      <c r="A712" s="224"/>
      <c r="D712" s="239"/>
      <c r="E712" s="226"/>
      <c r="F712" s="227"/>
      <c r="G712" s="228"/>
      <c r="H712" s="229"/>
      <c r="K712" s="231"/>
      <c r="L712" s="229"/>
      <c r="M712" s="231"/>
      <c r="N712" s="231"/>
      <c r="O712" s="231"/>
      <c r="P712" s="251"/>
      <c r="Q712" s="251"/>
      <c r="R712" s="251"/>
      <c r="S712" s="252"/>
      <c r="T712" s="237"/>
      <c r="U712" s="238"/>
      <c r="V712" s="335"/>
      <c r="W712" s="484"/>
      <c r="X712" s="485"/>
      <c r="Y712" s="335"/>
      <c r="Z712" s="239"/>
      <c r="AA712" s="238"/>
      <c r="AB712" s="240"/>
      <c r="AC712" s="239"/>
      <c r="AD712" s="238"/>
      <c r="AE712" s="343"/>
      <c r="AF712" s="335"/>
      <c r="AG712" s="485"/>
      <c r="AH712" s="241"/>
      <c r="AI712" s="242"/>
      <c r="AJ712" s="238"/>
      <c r="AK712" s="240"/>
      <c r="AL712" s="240"/>
      <c r="AM712" s="240"/>
      <c r="AN712" s="240"/>
      <c r="AQ712" s="253"/>
      <c r="AR712" s="224"/>
      <c r="AV712" s="253"/>
      <c r="AY712" s="248"/>
      <c r="AZ712" s="230"/>
      <c r="BA712" s="230"/>
      <c r="BB712" s="230"/>
      <c r="BC712" s="230"/>
      <c r="BD712" s="230"/>
      <c r="BE712" s="230"/>
      <c r="BF712" s="230"/>
      <c r="BG712" s="230"/>
      <c r="BH712" s="248"/>
      <c r="BI712" s="230"/>
      <c r="BJ712" s="249"/>
    </row>
    <row r="713" spans="1:62" ht="14.25" customHeight="1" x14ac:dyDescent="0.45">
      <c r="A713" s="224"/>
      <c r="D713" s="239"/>
      <c r="E713" s="226"/>
      <c r="F713" s="227"/>
      <c r="G713" s="228"/>
      <c r="H713" s="229"/>
      <c r="K713" s="231"/>
      <c r="L713" s="229"/>
      <c r="M713" s="231"/>
      <c r="N713" s="231"/>
      <c r="O713" s="231"/>
      <c r="P713" s="251"/>
      <c r="Q713" s="251"/>
      <c r="R713" s="251"/>
      <c r="S713" s="252"/>
      <c r="T713" s="237"/>
      <c r="U713" s="238"/>
      <c r="V713" s="335"/>
      <c r="W713" s="484"/>
      <c r="X713" s="485"/>
      <c r="Y713" s="335"/>
      <c r="Z713" s="239"/>
      <c r="AA713" s="238"/>
      <c r="AB713" s="240"/>
      <c r="AC713" s="239"/>
      <c r="AD713" s="238"/>
      <c r="AE713" s="343"/>
      <c r="AF713" s="335"/>
      <c r="AG713" s="485"/>
      <c r="AH713" s="241"/>
      <c r="AI713" s="242"/>
      <c r="AJ713" s="238"/>
      <c r="AK713" s="240"/>
      <c r="AL713" s="240"/>
      <c r="AM713" s="240"/>
      <c r="AN713" s="240"/>
      <c r="AQ713" s="253"/>
      <c r="AR713" s="224"/>
      <c r="AV713" s="253"/>
      <c r="AY713" s="248"/>
      <c r="AZ713" s="230"/>
      <c r="BA713" s="230"/>
      <c r="BB713" s="230"/>
      <c r="BC713" s="230"/>
      <c r="BD713" s="230"/>
      <c r="BE713" s="230"/>
      <c r="BF713" s="230"/>
      <c r="BG713" s="230"/>
      <c r="BH713" s="248"/>
      <c r="BI713" s="230"/>
      <c r="BJ713" s="249"/>
    </row>
    <row r="714" spans="1:62" ht="14.25" customHeight="1" x14ac:dyDescent="0.45">
      <c r="A714" s="224"/>
      <c r="D714" s="239"/>
      <c r="E714" s="226"/>
      <c r="F714" s="227"/>
      <c r="G714" s="228"/>
      <c r="H714" s="229"/>
      <c r="K714" s="231"/>
      <c r="L714" s="229"/>
      <c r="M714" s="231"/>
      <c r="N714" s="231"/>
      <c r="O714" s="231"/>
      <c r="P714" s="251"/>
      <c r="Q714" s="251"/>
      <c r="R714" s="251"/>
      <c r="S714" s="252"/>
      <c r="T714" s="237"/>
      <c r="U714" s="238"/>
      <c r="V714" s="335"/>
      <c r="W714" s="484"/>
      <c r="X714" s="485"/>
      <c r="Y714" s="335"/>
      <c r="Z714" s="239"/>
      <c r="AA714" s="238"/>
      <c r="AB714" s="240"/>
      <c r="AC714" s="239"/>
      <c r="AD714" s="238"/>
      <c r="AE714" s="343"/>
      <c r="AF714" s="335"/>
      <c r="AG714" s="485"/>
      <c r="AH714" s="241"/>
      <c r="AI714" s="242"/>
      <c r="AJ714" s="238"/>
      <c r="AK714" s="240"/>
      <c r="AL714" s="240"/>
      <c r="AM714" s="240"/>
      <c r="AN714" s="240"/>
      <c r="AQ714" s="253"/>
      <c r="AR714" s="224"/>
      <c r="AV714" s="253"/>
      <c r="AY714" s="248"/>
      <c r="AZ714" s="230"/>
      <c r="BA714" s="230"/>
      <c r="BB714" s="230"/>
      <c r="BC714" s="230"/>
      <c r="BD714" s="230"/>
      <c r="BE714" s="230"/>
      <c r="BF714" s="230"/>
      <c r="BG714" s="230"/>
      <c r="BH714" s="248"/>
      <c r="BI714" s="230"/>
      <c r="BJ714" s="249"/>
    </row>
    <row r="715" spans="1:62" ht="14.25" customHeight="1" x14ac:dyDescent="0.45">
      <c r="A715" s="224"/>
      <c r="D715" s="239"/>
      <c r="E715" s="226"/>
      <c r="F715" s="227"/>
      <c r="G715" s="228"/>
      <c r="H715" s="229"/>
      <c r="K715" s="231"/>
      <c r="L715" s="229"/>
      <c r="M715" s="231"/>
      <c r="N715" s="231"/>
      <c r="O715" s="231"/>
      <c r="P715" s="251"/>
      <c r="Q715" s="251"/>
      <c r="R715" s="251"/>
      <c r="S715" s="252"/>
      <c r="T715" s="237"/>
      <c r="U715" s="238"/>
      <c r="V715" s="335"/>
      <c r="W715" s="484"/>
      <c r="X715" s="485"/>
      <c r="Y715" s="335"/>
      <c r="Z715" s="239"/>
      <c r="AA715" s="238"/>
      <c r="AB715" s="240"/>
      <c r="AC715" s="239"/>
      <c r="AD715" s="238"/>
      <c r="AE715" s="343"/>
      <c r="AF715" s="335"/>
      <c r="AG715" s="485"/>
      <c r="AH715" s="241"/>
      <c r="AI715" s="242"/>
      <c r="AJ715" s="238"/>
      <c r="AK715" s="240"/>
      <c r="AL715" s="240"/>
      <c r="AM715" s="240"/>
      <c r="AN715" s="240"/>
      <c r="AQ715" s="253"/>
      <c r="AR715" s="224"/>
      <c r="AV715" s="253"/>
      <c r="AY715" s="248"/>
      <c r="AZ715" s="230"/>
      <c r="BA715" s="230"/>
      <c r="BB715" s="230"/>
      <c r="BC715" s="230"/>
      <c r="BD715" s="230"/>
      <c r="BE715" s="230"/>
      <c r="BF715" s="230"/>
      <c r="BG715" s="230"/>
      <c r="BH715" s="248"/>
      <c r="BI715" s="230"/>
      <c r="BJ715" s="249"/>
    </row>
    <row r="716" spans="1:62" ht="14.25" customHeight="1" x14ac:dyDescent="0.45">
      <c r="A716" s="224"/>
      <c r="D716" s="239"/>
      <c r="E716" s="226"/>
      <c r="F716" s="227"/>
      <c r="G716" s="228"/>
      <c r="H716" s="229"/>
      <c r="K716" s="231"/>
      <c r="L716" s="229"/>
      <c r="M716" s="231"/>
      <c r="N716" s="231"/>
      <c r="O716" s="231"/>
      <c r="P716" s="251"/>
      <c r="Q716" s="251"/>
      <c r="R716" s="251"/>
      <c r="S716" s="252"/>
      <c r="T716" s="237"/>
      <c r="U716" s="238"/>
      <c r="V716" s="335"/>
      <c r="W716" s="484"/>
      <c r="X716" s="485"/>
      <c r="Y716" s="335"/>
      <c r="Z716" s="239"/>
      <c r="AA716" s="238"/>
      <c r="AB716" s="240"/>
      <c r="AC716" s="239"/>
      <c r="AD716" s="238"/>
      <c r="AE716" s="343"/>
      <c r="AF716" s="335"/>
      <c r="AG716" s="485"/>
      <c r="AH716" s="241"/>
      <c r="AI716" s="242"/>
      <c r="AJ716" s="238"/>
      <c r="AK716" s="240"/>
      <c r="AL716" s="240"/>
      <c r="AM716" s="240"/>
      <c r="AN716" s="240"/>
      <c r="AQ716" s="253"/>
      <c r="AR716" s="224"/>
      <c r="AV716" s="253"/>
      <c r="AY716" s="248"/>
      <c r="AZ716" s="230"/>
      <c r="BA716" s="230"/>
      <c r="BB716" s="230"/>
      <c r="BC716" s="230"/>
      <c r="BD716" s="230"/>
      <c r="BE716" s="230"/>
      <c r="BF716" s="230"/>
      <c r="BG716" s="230"/>
      <c r="BH716" s="248"/>
      <c r="BI716" s="230"/>
      <c r="BJ716" s="249"/>
    </row>
    <row r="717" spans="1:62" ht="14.25" customHeight="1" x14ac:dyDescent="0.45">
      <c r="A717" s="224"/>
      <c r="D717" s="239"/>
      <c r="E717" s="226"/>
      <c r="F717" s="227"/>
      <c r="G717" s="228"/>
      <c r="H717" s="229"/>
      <c r="K717" s="231"/>
      <c r="L717" s="229"/>
      <c r="M717" s="231"/>
      <c r="N717" s="231"/>
      <c r="O717" s="231"/>
      <c r="P717" s="251"/>
      <c r="Q717" s="251"/>
      <c r="R717" s="251"/>
      <c r="S717" s="252"/>
      <c r="T717" s="237"/>
      <c r="U717" s="238"/>
      <c r="V717" s="335"/>
      <c r="W717" s="484"/>
      <c r="X717" s="485"/>
      <c r="Y717" s="335"/>
      <c r="Z717" s="239"/>
      <c r="AA717" s="238"/>
      <c r="AB717" s="240"/>
      <c r="AC717" s="239"/>
      <c r="AD717" s="238"/>
      <c r="AE717" s="343"/>
      <c r="AF717" s="335"/>
      <c r="AG717" s="485"/>
      <c r="AH717" s="241"/>
      <c r="AI717" s="242"/>
      <c r="AJ717" s="238"/>
      <c r="AK717" s="240"/>
      <c r="AL717" s="240"/>
      <c r="AM717" s="240"/>
      <c r="AN717" s="240"/>
      <c r="AQ717" s="253"/>
      <c r="AR717" s="224"/>
      <c r="AV717" s="253"/>
      <c r="AY717" s="248"/>
      <c r="AZ717" s="230"/>
      <c r="BA717" s="230"/>
      <c r="BB717" s="230"/>
      <c r="BC717" s="230"/>
      <c r="BD717" s="230"/>
      <c r="BE717" s="230"/>
      <c r="BF717" s="230"/>
      <c r="BG717" s="230"/>
      <c r="BH717" s="248"/>
      <c r="BI717" s="230"/>
      <c r="BJ717" s="249"/>
    </row>
    <row r="718" spans="1:62" ht="14.25" customHeight="1" x14ac:dyDescent="0.45">
      <c r="A718" s="224"/>
      <c r="D718" s="239"/>
      <c r="E718" s="226"/>
      <c r="F718" s="227"/>
      <c r="G718" s="228"/>
      <c r="H718" s="229"/>
      <c r="K718" s="231"/>
      <c r="L718" s="229"/>
      <c r="M718" s="231"/>
      <c r="N718" s="231"/>
      <c r="O718" s="231"/>
      <c r="P718" s="251"/>
      <c r="Q718" s="251"/>
      <c r="R718" s="251"/>
      <c r="S718" s="252"/>
      <c r="T718" s="237"/>
      <c r="U718" s="238"/>
      <c r="V718" s="335"/>
      <c r="W718" s="484"/>
      <c r="X718" s="485"/>
      <c r="Y718" s="335"/>
      <c r="Z718" s="239"/>
      <c r="AA718" s="238"/>
      <c r="AB718" s="240"/>
      <c r="AC718" s="239"/>
      <c r="AD718" s="238"/>
      <c r="AE718" s="343"/>
      <c r="AF718" s="335"/>
      <c r="AG718" s="485"/>
      <c r="AH718" s="241"/>
      <c r="AI718" s="242"/>
      <c r="AJ718" s="238"/>
      <c r="AK718" s="240"/>
      <c r="AL718" s="240"/>
      <c r="AM718" s="240"/>
      <c r="AN718" s="240"/>
      <c r="AQ718" s="253"/>
      <c r="AR718" s="224"/>
      <c r="AV718" s="253"/>
      <c r="AY718" s="248"/>
      <c r="AZ718" s="230"/>
      <c r="BA718" s="230"/>
      <c r="BB718" s="230"/>
      <c r="BC718" s="230"/>
      <c r="BD718" s="230"/>
      <c r="BE718" s="230"/>
      <c r="BF718" s="230"/>
      <c r="BG718" s="230"/>
      <c r="BH718" s="248"/>
      <c r="BI718" s="230"/>
      <c r="BJ718" s="249"/>
    </row>
    <row r="719" spans="1:62" ht="14.25" customHeight="1" x14ac:dyDescent="0.45">
      <c r="A719" s="224"/>
      <c r="D719" s="239"/>
      <c r="E719" s="226"/>
      <c r="F719" s="227"/>
      <c r="G719" s="228"/>
      <c r="H719" s="229"/>
      <c r="K719" s="231"/>
      <c r="L719" s="229"/>
      <c r="M719" s="231"/>
      <c r="N719" s="231"/>
      <c r="O719" s="231"/>
      <c r="P719" s="251"/>
      <c r="Q719" s="251"/>
      <c r="R719" s="251"/>
      <c r="S719" s="252"/>
      <c r="T719" s="237"/>
      <c r="U719" s="238"/>
      <c r="V719" s="335"/>
      <c r="W719" s="484"/>
      <c r="X719" s="485"/>
      <c r="Y719" s="335"/>
      <c r="Z719" s="239"/>
      <c r="AA719" s="238"/>
      <c r="AB719" s="240"/>
      <c r="AC719" s="239"/>
      <c r="AD719" s="238"/>
      <c r="AE719" s="343"/>
      <c r="AF719" s="335"/>
      <c r="AG719" s="485"/>
      <c r="AH719" s="241"/>
      <c r="AI719" s="242"/>
      <c r="AJ719" s="238"/>
      <c r="AK719" s="240"/>
      <c r="AL719" s="240"/>
      <c r="AM719" s="240"/>
      <c r="AN719" s="240"/>
      <c r="AQ719" s="253"/>
      <c r="AR719" s="224"/>
      <c r="AV719" s="253"/>
      <c r="AY719" s="248"/>
      <c r="AZ719" s="230"/>
      <c r="BA719" s="230"/>
      <c r="BB719" s="230"/>
      <c r="BC719" s="230"/>
      <c r="BD719" s="230"/>
      <c r="BE719" s="230"/>
      <c r="BF719" s="230"/>
      <c r="BG719" s="230"/>
      <c r="BH719" s="248"/>
      <c r="BI719" s="230"/>
      <c r="BJ719" s="249"/>
    </row>
    <row r="720" spans="1:62" ht="14.25" customHeight="1" x14ac:dyDescent="0.45">
      <c r="A720" s="224"/>
      <c r="D720" s="239"/>
      <c r="E720" s="226"/>
      <c r="F720" s="227"/>
      <c r="G720" s="228"/>
      <c r="H720" s="229"/>
      <c r="K720" s="231"/>
      <c r="L720" s="229"/>
      <c r="M720" s="231"/>
      <c r="N720" s="231"/>
      <c r="O720" s="231"/>
      <c r="P720" s="251"/>
      <c r="Q720" s="251"/>
      <c r="R720" s="251"/>
      <c r="S720" s="252"/>
      <c r="T720" s="237"/>
      <c r="U720" s="238"/>
      <c r="V720" s="335"/>
      <c r="W720" s="484"/>
      <c r="X720" s="485"/>
      <c r="Y720" s="335"/>
      <c r="Z720" s="239"/>
      <c r="AA720" s="238"/>
      <c r="AB720" s="240"/>
      <c r="AC720" s="239"/>
      <c r="AD720" s="238"/>
      <c r="AE720" s="343"/>
      <c r="AF720" s="335"/>
      <c r="AG720" s="485"/>
      <c r="AH720" s="241"/>
      <c r="AI720" s="242"/>
      <c r="AJ720" s="238"/>
      <c r="AK720" s="240"/>
      <c r="AL720" s="240"/>
      <c r="AM720" s="240"/>
      <c r="AN720" s="240"/>
      <c r="AQ720" s="253"/>
      <c r="AR720" s="224"/>
      <c r="AV720" s="253"/>
      <c r="AY720" s="248"/>
      <c r="AZ720" s="230"/>
      <c r="BA720" s="230"/>
      <c r="BB720" s="230"/>
      <c r="BC720" s="230"/>
      <c r="BD720" s="230"/>
      <c r="BE720" s="230"/>
      <c r="BF720" s="230"/>
      <c r="BG720" s="230"/>
      <c r="BH720" s="248"/>
      <c r="BI720" s="230"/>
      <c r="BJ720" s="249"/>
    </row>
    <row r="721" spans="1:62" ht="14.25" customHeight="1" x14ac:dyDescent="0.45">
      <c r="A721" s="224"/>
      <c r="D721" s="239"/>
      <c r="E721" s="226"/>
      <c r="F721" s="227"/>
      <c r="G721" s="228"/>
      <c r="H721" s="229"/>
      <c r="K721" s="231"/>
      <c r="L721" s="229"/>
      <c r="M721" s="231"/>
      <c r="N721" s="231"/>
      <c r="O721" s="231"/>
      <c r="P721" s="251"/>
      <c r="Q721" s="251"/>
      <c r="R721" s="251"/>
      <c r="S721" s="252"/>
      <c r="T721" s="237"/>
      <c r="U721" s="238"/>
      <c r="V721" s="335"/>
      <c r="W721" s="484"/>
      <c r="X721" s="485"/>
      <c r="Y721" s="335"/>
      <c r="Z721" s="239"/>
      <c r="AA721" s="238"/>
      <c r="AB721" s="240"/>
      <c r="AC721" s="239"/>
      <c r="AD721" s="238"/>
      <c r="AE721" s="343"/>
      <c r="AF721" s="335"/>
      <c r="AG721" s="485"/>
      <c r="AH721" s="241"/>
      <c r="AI721" s="242"/>
      <c r="AJ721" s="238"/>
      <c r="AK721" s="240"/>
      <c r="AL721" s="240"/>
      <c r="AM721" s="240"/>
      <c r="AN721" s="240"/>
      <c r="AQ721" s="253"/>
      <c r="AR721" s="224"/>
      <c r="AV721" s="253"/>
      <c r="AY721" s="248"/>
      <c r="AZ721" s="230"/>
      <c r="BA721" s="230"/>
      <c r="BB721" s="230"/>
      <c r="BC721" s="230"/>
      <c r="BD721" s="230"/>
      <c r="BE721" s="230"/>
      <c r="BF721" s="230"/>
      <c r="BG721" s="230"/>
      <c r="BH721" s="248"/>
      <c r="BI721" s="230"/>
      <c r="BJ721" s="249"/>
    </row>
    <row r="722" spans="1:62" ht="14.25" customHeight="1" x14ac:dyDescent="0.45">
      <c r="A722" s="224"/>
      <c r="D722" s="239"/>
      <c r="E722" s="226"/>
      <c r="F722" s="227"/>
      <c r="G722" s="228"/>
      <c r="H722" s="229"/>
      <c r="K722" s="231"/>
      <c r="L722" s="229"/>
      <c r="M722" s="231"/>
      <c r="N722" s="231"/>
      <c r="O722" s="231"/>
      <c r="P722" s="251"/>
      <c r="Q722" s="251"/>
      <c r="R722" s="251"/>
      <c r="S722" s="252"/>
      <c r="T722" s="237"/>
      <c r="U722" s="238"/>
      <c r="V722" s="335"/>
      <c r="W722" s="484"/>
      <c r="X722" s="485"/>
      <c r="Y722" s="335"/>
      <c r="Z722" s="239"/>
      <c r="AA722" s="238"/>
      <c r="AB722" s="240"/>
      <c r="AC722" s="239"/>
      <c r="AD722" s="238"/>
      <c r="AE722" s="343"/>
      <c r="AF722" s="335"/>
      <c r="AG722" s="485"/>
      <c r="AH722" s="241"/>
      <c r="AI722" s="242"/>
      <c r="AJ722" s="238"/>
      <c r="AK722" s="240"/>
      <c r="AL722" s="240"/>
      <c r="AM722" s="240"/>
      <c r="AN722" s="240"/>
      <c r="AQ722" s="253"/>
      <c r="AR722" s="224"/>
      <c r="AV722" s="253"/>
      <c r="AY722" s="248"/>
      <c r="AZ722" s="230"/>
      <c r="BA722" s="230"/>
      <c r="BB722" s="230"/>
      <c r="BC722" s="230"/>
      <c r="BD722" s="230"/>
      <c r="BE722" s="230"/>
      <c r="BF722" s="230"/>
      <c r="BG722" s="230"/>
      <c r="BH722" s="248"/>
      <c r="BI722" s="230"/>
      <c r="BJ722" s="249"/>
    </row>
    <row r="723" spans="1:62" ht="14.25" customHeight="1" x14ac:dyDescent="0.45">
      <c r="A723" s="224"/>
      <c r="D723" s="239"/>
      <c r="E723" s="226"/>
      <c r="F723" s="227"/>
      <c r="G723" s="228"/>
      <c r="H723" s="229"/>
      <c r="K723" s="231"/>
      <c r="L723" s="229"/>
      <c r="M723" s="231"/>
      <c r="N723" s="231"/>
      <c r="O723" s="231"/>
      <c r="P723" s="251"/>
      <c r="Q723" s="251"/>
      <c r="R723" s="251"/>
      <c r="S723" s="252"/>
      <c r="T723" s="237"/>
      <c r="U723" s="238"/>
      <c r="V723" s="335"/>
      <c r="W723" s="484"/>
      <c r="X723" s="485"/>
      <c r="Y723" s="335"/>
      <c r="Z723" s="239"/>
      <c r="AA723" s="238"/>
      <c r="AB723" s="240"/>
      <c r="AC723" s="239"/>
      <c r="AD723" s="238"/>
      <c r="AE723" s="343"/>
      <c r="AF723" s="335"/>
      <c r="AG723" s="485"/>
      <c r="AH723" s="241"/>
      <c r="AI723" s="242"/>
      <c r="AJ723" s="238"/>
      <c r="AK723" s="240"/>
      <c r="AL723" s="240"/>
      <c r="AM723" s="240"/>
      <c r="AN723" s="240"/>
      <c r="AQ723" s="253"/>
      <c r="AR723" s="224"/>
      <c r="AV723" s="253"/>
      <c r="AY723" s="248"/>
      <c r="AZ723" s="230"/>
      <c r="BA723" s="230"/>
      <c r="BB723" s="230"/>
      <c r="BC723" s="230"/>
      <c r="BD723" s="230"/>
      <c r="BE723" s="230"/>
      <c r="BF723" s="230"/>
      <c r="BG723" s="230"/>
      <c r="BH723" s="248"/>
      <c r="BI723" s="230"/>
      <c r="BJ723" s="249"/>
    </row>
    <row r="724" spans="1:62" ht="14.25" customHeight="1" x14ac:dyDescent="0.45">
      <c r="A724" s="224"/>
      <c r="D724" s="239"/>
      <c r="E724" s="226"/>
      <c r="F724" s="227"/>
      <c r="G724" s="228"/>
      <c r="H724" s="229"/>
      <c r="K724" s="231"/>
      <c r="L724" s="229"/>
      <c r="M724" s="231"/>
      <c r="N724" s="231"/>
      <c r="O724" s="231"/>
      <c r="P724" s="251"/>
      <c r="Q724" s="251"/>
      <c r="R724" s="251"/>
      <c r="S724" s="252"/>
      <c r="T724" s="237"/>
      <c r="U724" s="238"/>
      <c r="V724" s="335"/>
      <c r="W724" s="484"/>
      <c r="X724" s="485"/>
      <c r="Y724" s="335"/>
      <c r="Z724" s="239"/>
      <c r="AA724" s="238"/>
      <c r="AB724" s="240"/>
      <c r="AC724" s="239"/>
      <c r="AD724" s="238"/>
      <c r="AE724" s="343"/>
      <c r="AF724" s="335"/>
      <c r="AG724" s="485"/>
      <c r="AH724" s="241"/>
      <c r="AI724" s="242"/>
      <c r="AJ724" s="238"/>
      <c r="AK724" s="240"/>
      <c r="AL724" s="240"/>
      <c r="AM724" s="240"/>
      <c r="AN724" s="240"/>
      <c r="AQ724" s="253"/>
      <c r="AR724" s="224"/>
      <c r="AV724" s="253"/>
      <c r="AY724" s="248"/>
      <c r="AZ724" s="230"/>
      <c r="BA724" s="230"/>
      <c r="BB724" s="230"/>
      <c r="BC724" s="230"/>
      <c r="BD724" s="230"/>
      <c r="BE724" s="230"/>
      <c r="BF724" s="230"/>
      <c r="BG724" s="230"/>
      <c r="BH724" s="248"/>
      <c r="BI724" s="230"/>
      <c r="BJ724" s="249"/>
    </row>
    <row r="725" spans="1:62" ht="14.25" customHeight="1" x14ac:dyDescent="0.45">
      <c r="A725" s="224"/>
      <c r="D725" s="239"/>
      <c r="E725" s="226"/>
      <c r="F725" s="227"/>
      <c r="G725" s="228"/>
      <c r="H725" s="229"/>
      <c r="K725" s="231"/>
      <c r="L725" s="229"/>
      <c r="M725" s="231"/>
      <c r="N725" s="231"/>
      <c r="O725" s="231"/>
      <c r="P725" s="251"/>
      <c r="Q725" s="251"/>
      <c r="R725" s="251"/>
      <c r="S725" s="252"/>
      <c r="T725" s="237"/>
      <c r="U725" s="238"/>
      <c r="V725" s="335"/>
      <c r="W725" s="484"/>
      <c r="X725" s="485"/>
      <c r="Y725" s="335"/>
      <c r="Z725" s="239"/>
      <c r="AA725" s="238"/>
      <c r="AB725" s="240"/>
      <c r="AC725" s="239"/>
      <c r="AD725" s="238"/>
      <c r="AE725" s="343"/>
      <c r="AF725" s="335"/>
      <c r="AG725" s="485"/>
      <c r="AH725" s="241"/>
      <c r="AI725" s="242"/>
      <c r="AJ725" s="238"/>
      <c r="AK725" s="240"/>
      <c r="AL725" s="240"/>
      <c r="AM725" s="240"/>
      <c r="AN725" s="240"/>
      <c r="AQ725" s="253"/>
      <c r="AR725" s="224"/>
      <c r="AV725" s="253"/>
      <c r="AY725" s="248"/>
      <c r="AZ725" s="230"/>
      <c r="BA725" s="230"/>
      <c r="BB725" s="230"/>
      <c r="BC725" s="230"/>
      <c r="BD725" s="230"/>
      <c r="BE725" s="230"/>
      <c r="BF725" s="230"/>
      <c r="BG725" s="230"/>
      <c r="BH725" s="248"/>
      <c r="BI725" s="230"/>
      <c r="BJ725" s="249"/>
    </row>
    <row r="726" spans="1:62" ht="14.25" customHeight="1" x14ac:dyDescent="0.45">
      <c r="A726" s="224"/>
      <c r="D726" s="239"/>
      <c r="E726" s="226"/>
      <c r="F726" s="227"/>
      <c r="G726" s="228"/>
      <c r="H726" s="229"/>
      <c r="K726" s="231"/>
      <c r="L726" s="229"/>
      <c r="M726" s="231"/>
      <c r="N726" s="231"/>
      <c r="O726" s="231"/>
      <c r="P726" s="251"/>
      <c r="Q726" s="251"/>
      <c r="R726" s="251"/>
      <c r="S726" s="252"/>
      <c r="T726" s="237"/>
      <c r="U726" s="238"/>
      <c r="V726" s="335"/>
      <c r="W726" s="484"/>
      <c r="X726" s="485"/>
      <c r="Y726" s="335"/>
      <c r="Z726" s="239"/>
      <c r="AA726" s="238"/>
      <c r="AB726" s="240"/>
      <c r="AC726" s="239"/>
      <c r="AD726" s="238"/>
      <c r="AE726" s="343"/>
      <c r="AF726" s="335"/>
      <c r="AG726" s="485"/>
      <c r="AH726" s="241"/>
      <c r="AI726" s="242"/>
      <c r="AJ726" s="238"/>
      <c r="AK726" s="240"/>
      <c r="AL726" s="240"/>
      <c r="AM726" s="240"/>
      <c r="AN726" s="240"/>
      <c r="AQ726" s="253"/>
      <c r="AR726" s="224"/>
      <c r="AV726" s="253"/>
      <c r="AY726" s="248"/>
      <c r="AZ726" s="230"/>
      <c r="BA726" s="230"/>
      <c r="BB726" s="230"/>
      <c r="BC726" s="230"/>
      <c r="BD726" s="230"/>
      <c r="BE726" s="230"/>
      <c r="BF726" s="230"/>
      <c r="BG726" s="230"/>
      <c r="BH726" s="248"/>
      <c r="BI726" s="230"/>
      <c r="BJ726" s="249"/>
    </row>
    <row r="727" spans="1:62" ht="14.25" customHeight="1" x14ac:dyDescent="0.45">
      <c r="A727" s="224"/>
      <c r="D727" s="239"/>
      <c r="E727" s="226"/>
      <c r="F727" s="227"/>
      <c r="G727" s="228"/>
      <c r="H727" s="229"/>
      <c r="K727" s="231"/>
      <c r="L727" s="229"/>
      <c r="M727" s="231"/>
      <c r="N727" s="231"/>
      <c r="O727" s="231"/>
      <c r="P727" s="251"/>
      <c r="Q727" s="251"/>
      <c r="R727" s="251"/>
      <c r="S727" s="252"/>
      <c r="T727" s="237"/>
      <c r="U727" s="238"/>
      <c r="V727" s="335"/>
      <c r="W727" s="484"/>
      <c r="X727" s="485"/>
      <c r="Y727" s="335"/>
      <c r="Z727" s="239"/>
      <c r="AA727" s="238"/>
      <c r="AB727" s="240"/>
      <c r="AC727" s="239"/>
      <c r="AD727" s="238"/>
      <c r="AE727" s="343"/>
      <c r="AF727" s="335"/>
      <c r="AG727" s="485"/>
      <c r="AH727" s="241"/>
      <c r="AI727" s="242"/>
      <c r="AJ727" s="238"/>
      <c r="AK727" s="240"/>
      <c r="AL727" s="240"/>
      <c r="AM727" s="240"/>
      <c r="AN727" s="240"/>
      <c r="AQ727" s="253"/>
      <c r="AR727" s="224"/>
      <c r="AV727" s="253"/>
      <c r="AY727" s="248"/>
      <c r="AZ727" s="230"/>
      <c r="BA727" s="230"/>
      <c r="BB727" s="230"/>
      <c r="BC727" s="230"/>
      <c r="BD727" s="230"/>
      <c r="BE727" s="230"/>
      <c r="BF727" s="230"/>
      <c r="BG727" s="230"/>
      <c r="BH727" s="248"/>
      <c r="BI727" s="230"/>
      <c r="BJ727" s="249"/>
    </row>
    <row r="728" spans="1:62" ht="14.25" customHeight="1" x14ac:dyDescent="0.45">
      <c r="A728" s="224"/>
      <c r="D728" s="239"/>
      <c r="E728" s="226"/>
      <c r="F728" s="227"/>
      <c r="G728" s="228"/>
      <c r="H728" s="229"/>
      <c r="K728" s="231"/>
      <c r="L728" s="229"/>
      <c r="M728" s="231"/>
      <c r="N728" s="231"/>
      <c r="O728" s="231"/>
      <c r="P728" s="251"/>
      <c r="Q728" s="251"/>
      <c r="R728" s="251"/>
      <c r="S728" s="252"/>
      <c r="T728" s="237"/>
      <c r="U728" s="238"/>
      <c r="V728" s="335"/>
      <c r="W728" s="484"/>
      <c r="X728" s="485"/>
      <c r="Y728" s="335"/>
      <c r="Z728" s="239"/>
      <c r="AA728" s="238"/>
      <c r="AB728" s="240"/>
      <c r="AC728" s="239"/>
      <c r="AD728" s="238"/>
      <c r="AE728" s="343"/>
      <c r="AF728" s="335"/>
      <c r="AG728" s="485"/>
      <c r="AH728" s="241"/>
      <c r="AI728" s="242"/>
      <c r="AJ728" s="238"/>
      <c r="AK728" s="240"/>
      <c r="AL728" s="240"/>
      <c r="AM728" s="240"/>
      <c r="AN728" s="240"/>
      <c r="AQ728" s="253"/>
      <c r="AR728" s="224"/>
      <c r="AV728" s="253"/>
      <c r="AY728" s="248"/>
      <c r="AZ728" s="230"/>
      <c r="BA728" s="230"/>
      <c r="BB728" s="230"/>
      <c r="BC728" s="230"/>
      <c r="BD728" s="230"/>
      <c r="BE728" s="230"/>
      <c r="BF728" s="230"/>
      <c r="BG728" s="230"/>
      <c r="BH728" s="248"/>
      <c r="BI728" s="230"/>
      <c r="BJ728" s="249"/>
    </row>
    <row r="729" spans="1:62" ht="14.25" customHeight="1" x14ac:dyDescent="0.45">
      <c r="A729" s="224"/>
      <c r="D729" s="239"/>
      <c r="E729" s="226"/>
      <c r="F729" s="227"/>
      <c r="G729" s="228"/>
      <c r="H729" s="229"/>
      <c r="K729" s="231"/>
      <c r="L729" s="229"/>
      <c r="M729" s="231"/>
      <c r="N729" s="231"/>
      <c r="O729" s="231"/>
      <c r="P729" s="251"/>
      <c r="Q729" s="251"/>
      <c r="R729" s="251"/>
      <c r="S729" s="252"/>
      <c r="T729" s="237"/>
      <c r="U729" s="238"/>
      <c r="V729" s="335"/>
      <c r="W729" s="484"/>
      <c r="X729" s="485"/>
      <c r="Y729" s="335"/>
      <c r="Z729" s="239"/>
      <c r="AA729" s="238"/>
      <c r="AB729" s="240"/>
      <c r="AC729" s="239"/>
      <c r="AD729" s="238"/>
      <c r="AE729" s="343"/>
      <c r="AF729" s="335"/>
      <c r="AG729" s="485"/>
      <c r="AH729" s="241"/>
      <c r="AI729" s="242"/>
      <c r="AJ729" s="238"/>
      <c r="AK729" s="240"/>
      <c r="AL729" s="240"/>
      <c r="AM729" s="240"/>
      <c r="AN729" s="240"/>
      <c r="AQ729" s="253"/>
      <c r="AR729" s="224"/>
      <c r="AV729" s="253"/>
      <c r="AY729" s="248"/>
      <c r="AZ729" s="230"/>
      <c r="BA729" s="230"/>
      <c r="BB729" s="230"/>
      <c r="BC729" s="230"/>
      <c r="BD729" s="230"/>
      <c r="BE729" s="230"/>
      <c r="BF729" s="230"/>
      <c r="BG729" s="230"/>
      <c r="BH729" s="248"/>
      <c r="BI729" s="230"/>
      <c r="BJ729" s="249"/>
    </row>
    <row r="730" spans="1:62" ht="14.25" customHeight="1" x14ac:dyDescent="0.45">
      <c r="A730" s="224"/>
      <c r="D730" s="239"/>
      <c r="E730" s="226"/>
      <c r="F730" s="227"/>
      <c r="G730" s="228"/>
      <c r="H730" s="229"/>
      <c r="K730" s="231"/>
      <c r="L730" s="229"/>
      <c r="M730" s="231"/>
      <c r="N730" s="231"/>
      <c r="O730" s="231"/>
      <c r="P730" s="251"/>
      <c r="Q730" s="251"/>
      <c r="R730" s="251"/>
      <c r="S730" s="252"/>
      <c r="T730" s="237"/>
      <c r="U730" s="238"/>
      <c r="V730" s="335"/>
      <c r="W730" s="484"/>
      <c r="X730" s="485"/>
      <c r="Y730" s="335"/>
      <c r="Z730" s="239"/>
      <c r="AA730" s="238"/>
      <c r="AB730" s="240"/>
      <c r="AC730" s="239"/>
      <c r="AD730" s="238"/>
      <c r="AE730" s="343"/>
      <c r="AF730" s="335"/>
      <c r="AG730" s="485"/>
      <c r="AH730" s="241"/>
      <c r="AI730" s="242"/>
      <c r="AJ730" s="238"/>
      <c r="AK730" s="240"/>
      <c r="AL730" s="240"/>
      <c r="AM730" s="240"/>
      <c r="AN730" s="240"/>
      <c r="AQ730" s="253"/>
      <c r="AR730" s="224"/>
      <c r="AV730" s="253"/>
      <c r="AY730" s="248"/>
      <c r="AZ730" s="230"/>
      <c r="BA730" s="230"/>
      <c r="BB730" s="230"/>
      <c r="BC730" s="230"/>
      <c r="BD730" s="230"/>
      <c r="BE730" s="230"/>
      <c r="BF730" s="230"/>
      <c r="BG730" s="230"/>
      <c r="BH730" s="248"/>
      <c r="BI730" s="230"/>
      <c r="BJ730" s="249"/>
    </row>
    <row r="731" spans="1:62" ht="14.25" customHeight="1" x14ac:dyDescent="0.45">
      <c r="A731" s="224"/>
      <c r="D731" s="239"/>
      <c r="E731" s="226"/>
      <c r="F731" s="227"/>
      <c r="G731" s="228"/>
      <c r="H731" s="229"/>
      <c r="K731" s="231"/>
      <c r="L731" s="229"/>
      <c r="M731" s="231"/>
      <c r="N731" s="231"/>
      <c r="O731" s="231"/>
      <c r="P731" s="251"/>
      <c r="Q731" s="251"/>
      <c r="R731" s="251"/>
      <c r="S731" s="252"/>
      <c r="T731" s="237"/>
      <c r="U731" s="238"/>
      <c r="V731" s="335"/>
      <c r="W731" s="484"/>
      <c r="X731" s="485"/>
      <c r="Y731" s="335"/>
      <c r="Z731" s="239"/>
      <c r="AA731" s="238"/>
      <c r="AB731" s="240"/>
      <c r="AC731" s="239"/>
      <c r="AD731" s="238"/>
      <c r="AE731" s="343"/>
      <c r="AF731" s="335"/>
      <c r="AG731" s="485"/>
      <c r="AH731" s="241"/>
      <c r="AI731" s="242"/>
      <c r="AJ731" s="238"/>
      <c r="AK731" s="240"/>
      <c r="AL731" s="240"/>
      <c r="AM731" s="240"/>
      <c r="AN731" s="240"/>
      <c r="AQ731" s="253"/>
      <c r="AR731" s="224"/>
      <c r="AV731" s="253"/>
      <c r="AY731" s="248"/>
      <c r="AZ731" s="230"/>
      <c r="BA731" s="230"/>
      <c r="BB731" s="230"/>
      <c r="BC731" s="230"/>
      <c r="BD731" s="230"/>
      <c r="BE731" s="230"/>
      <c r="BF731" s="230"/>
      <c r="BG731" s="230"/>
      <c r="BH731" s="248"/>
      <c r="BI731" s="230"/>
      <c r="BJ731" s="249"/>
    </row>
    <row r="732" spans="1:62" ht="14.25" customHeight="1" x14ac:dyDescent="0.45">
      <c r="A732" s="224"/>
      <c r="D732" s="239"/>
      <c r="E732" s="226"/>
      <c r="F732" s="227"/>
      <c r="G732" s="228"/>
      <c r="H732" s="229"/>
      <c r="K732" s="231"/>
      <c r="L732" s="229"/>
      <c r="M732" s="231"/>
      <c r="N732" s="231"/>
      <c r="O732" s="231"/>
      <c r="P732" s="251"/>
      <c r="Q732" s="251"/>
      <c r="R732" s="251"/>
      <c r="S732" s="252"/>
      <c r="T732" s="237"/>
      <c r="U732" s="238"/>
      <c r="V732" s="335"/>
      <c r="W732" s="484"/>
      <c r="X732" s="485"/>
      <c r="Y732" s="335"/>
      <c r="Z732" s="239"/>
      <c r="AA732" s="238"/>
      <c r="AB732" s="240"/>
      <c r="AC732" s="239"/>
      <c r="AD732" s="238"/>
      <c r="AE732" s="343"/>
      <c r="AF732" s="335"/>
      <c r="AG732" s="485"/>
      <c r="AH732" s="241"/>
      <c r="AI732" s="242"/>
      <c r="AJ732" s="238"/>
      <c r="AK732" s="240"/>
      <c r="AL732" s="240"/>
      <c r="AM732" s="240"/>
      <c r="AN732" s="240"/>
      <c r="AQ732" s="253"/>
      <c r="AR732" s="224"/>
      <c r="AV732" s="253"/>
      <c r="AY732" s="248"/>
      <c r="AZ732" s="230"/>
      <c r="BA732" s="230"/>
      <c r="BB732" s="230"/>
      <c r="BC732" s="230"/>
      <c r="BD732" s="230"/>
      <c r="BE732" s="230"/>
      <c r="BF732" s="230"/>
      <c r="BG732" s="230"/>
      <c r="BH732" s="248"/>
      <c r="BI732" s="230"/>
      <c r="BJ732" s="249"/>
    </row>
    <row r="733" spans="1:62" ht="14.25" customHeight="1" x14ac:dyDescent="0.45">
      <c r="A733" s="224"/>
      <c r="D733" s="239"/>
      <c r="E733" s="226"/>
      <c r="F733" s="227"/>
      <c r="G733" s="228"/>
      <c r="H733" s="229"/>
      <c r="K733" s="231"/>
      <c r="L733" s="229"/>
      <c r="M733" s="231"/>
      <c r="N733" s="231"/>
      <c r="O733" s="231"/>
      <c r="P733" s="251"/>
      <c r="Q733" s="251"/>
      <c r="R733" s="251"/>
      <c r="S733" s="252"/>
      <c r="T733" s="237"/>
      <c r="U733" s="238"/>
      <c r="V733" s="335"/>
      <c r="W733" s="484"/>
      <c r="X733" s="485"/>
      <c r="Y733" s="335"/>
      <c r="Z733" s="239"/>
      <c r="AA733" s="238"/>
      <c r="AB733" s="240"/>
      <c r="AC733" s="239"/>
      <c r="AD733" s="238"/>
      <c r="AE733" s="343"/>
      <c r="AF733" s="335"/>
      <c r="AG733" s="485"/>
      <c r="AH733" s="241"/>
      <c r="AI733" s="242"/>
      <c r="AJ733" s="238"/>
      <c r="AK733" s="240"/>
      <c r="AL733" s="240"/>
      <c r="AM733" s="240"/>
      <c r="AN733" s="240"/>
      <c r="AQ733" s="253"/>
      <c r="AR733" s="224"/>
      <c r="AV733" s="253"/>
      <c r="AY733" s="248"/>
      <c r="AZ733" s="230"/>
      <c r="BA733" s="230"/>
      <c r="BB733" s="230"/>
      <c r="BC733" s="230"/>
      <c r="BD733" s="230"/>
      <c r="BE733" s="230"/>
      <c r="BF733" s="230"/>
      <c r="BG733" s="230"/>
      <c r="BH733" s="248"/>
      <c r="BI733" s="230"/>
      <c r="BJ733" s="249"/>
    </row>
    <row r="734" spans="1:62" ht="14.25" customHeight="1" x14ac:dyDescent="0.45">
      <c r="A734" s="224"/>
      <c r="D734" s="239"/>
      <c r="E734" s="226"/>
      <c r="F734" s="227"/>
      <c r="G734" s="228"/>
      <c r="H734" s="229"/>
      <c r="K734" s="231"/>
      <c r="L734" s="229"/>
      <c r="M734" s="231"/>
      <c r="N734" s="231"/>
      <c r="O734" s="231"/>
      <c r="P734" s="251"/>
      <c r="Q734" s="251"/>
      <c r="R734" s="251"/>
      <c r="S734" s="252"/>
      <c r="T734" s="237"/>
      <c r="U734" s="238"/>
      <c r="V734" s="335"/>
      <c r="W734" s="484"/>
      <c r="X734" s="485"/>
      <c r="Y734" s="335"/>
      <c r="Z734" s="239"/>
      <c r="AA734" s="238"/>
      <c r="AB734" s="240"/>
      <c r="AC734" s="239"/>
      <c r="AD734" s="238"/>
      <c r="AE734" s="343"/>
      <c r="AF734" s="335"/>
      <c r="AG734" s="485"/>
      <c r="AH734" s="241"/>
      <c r="AI734" s="242"/>
      <c r="AJ734" s="238"/>
      <c r="AK734" s="240"/>
      <c r="AL734" s="240"/>
      <c r="AM734" s="240"/>
      <c r="AN734" s="240"/>
      <c r="AQ734" s="253"/>
      <c r="AR734" s="224"/>
      <c r="AV734" s="253"/>
      <c r="AY734" s="248"/>
      <c r="AZ734" s="230"/>
      <c r="BA734" s="230"/>
      <c r="BB734" s="230"/>
      <c r="BC734" s="230"/>
      <c r="BD734" s="230"/>
      <c r="BE734" s="230"/>
      <c r="BF734" s="230"/>
      <c r="BG734" s="230"/>
      <c r="BH734" s="248"/>
      <c r="BI734" s="230"/>
      <c r="BJ734" s="249"/>
    </row>
    <row r="735" spans="1:62" ht="14.25" customHeight="1" x14ac:dyDescent="0.45">
      <c r="A735" s="224"/>
      <c r="D735" s="239"/>
      <c r="E735" s="226"/>
      <c r="F735" s="227"/>
      <c r="G735" s="228"/>
      <c r="H735" s="229"/>
      <c r="K735" s="231"/>
      <c r="L735" s="229"/>
      <c r="M735" s="231"/>
      <c r="N735" s="231"/>
      <c r="O735" s="231"/>
      <c r="P735" s="251"/>
      <c r="Q735" s="251"/>
      <c r="R735" s="251"/>
      <c r="S735" s="252"/>
      <c r="T735" s="237"/>
      <c r="U735" s="238"/>
      <c r="V735" s="335"/>
      <c r="W735" s="484"/>
      <c r="X735" s="485"/>
      <c r="Y735" s="335"/>
      <c r="Z735" s="239"/>
      <c r="AA735" s="238"/>
      <c r="AB735" s="240"/>
      <c r="AC735" s="239"/>
      <c r="AD735" s="238"/>
      <c r="AE735" s="343"/>
      <c r="AF735" s="335"/>
      <c r="AG735" s="485"/>
      <c r="AH735" s="241"/>
      <c r="AI735" s="242"/>
      <c r="AJ735" s="238"/>
      <c r="AK735" s="240"/>
      <c r="AL735" s="240"/>
      <c r="AM735" s="240"/>
      <c r="AN735" s="240"/>
      <c r="AQ735" s="253"/>
      <c r="AR735" s="224"/>
      <c r="AV735" s="253"/>
      <c r="AY735" s="248"/>
      <c r="AZ735" s="230"/>
      <c r="BA735" s="230"/>
      <c r="BB735" s="230"/>
      <c r="BC735" s="230"/>
      <c r="BD735" s="230"/>
      <c r="BE735" s="230"/>
      <c r="BF735" s="230"/>
      <c r="BG735" s="230"/>
      <c r="BH735" s="248"/>
      <c r="BI735" s="230"/>
      <c r="BJ735" s="249"/>
    </row>
    <row r="736" spans="1:62" ht="14.25" customHeight="1" x14ac:dyDescent="0.45">
      <c r="A736" s="224"/>
      <c r="D736" s="239"/>
      <c r="E736" s="226"/>
      <c r="F736" s="227"/>
      <c r="G736" s="228"/>
      <c r="H736" s="229"/>
      <c r="K736" s="231"/>
      <c r="L736" s="229"/>
      <c r="M736" s="231"/>
      <c r="N736" s="231"/>
      <c r="O736" s="231"/>
      <c r="P736" s="251"/>
      <c r="Q736" s="251"/>
      <c r="R736" s="251"/>
      <c r="S736" s="252"/>
      <c r="T736" s="237"/>
      <c r="U736" s="238"/>
      <c r="V736" s="335"/>
      <c r="W736" s="484"/>
      <c r="X736" s="485"/>
      <c r="Y736" s="335"/>
      <c r="Z736" s="239"/>
      <c r="AA736" s="238"/>
      <c r="AB736" s="240"/>
      <c r="AC736" s="239"/>
      <c r="AD736" s="238"/>
      <c r="AE736" s="343"/>
      <c r="AF736" s="335"/>
      <c r="AG736" s="485"/>
      <c r="AH736" s="241"/>
      <c r="AI736" s="242"/>
      <c r="AJ736" s="238"/>
      <c r="AK736" s="240"/>
      <c r="AL736" s="240"/>
      <c r="AM736" s="240"/>
      <c r="AN736" s="240"/>
      <c r="AQ736" s="253"/>
      <c r="AR736" s="224"/>
      <c r="AV736" s="253"/>
      <c r="AY736" s="248"/>
      <c r="AZ736" s="230"/>
      <c r="BA736" s="230"/>
      <c r="BB736" s="230"/>
      <c r="BC736" s="230"/>
      <c r="BD736" s="230"/>
      <c r="BE736" s="230"/>
      <c r="BF736" s="230"/>
      <c r="BG736" s="230"/>
      <c r="BH736" s="248"/>
      <c r="BI736" s="230"/>
      <c r="BJ736" s="249"/>
    </row>
    <row r="737" spans="1:62" ht="14.25" customHeight="1" x14ac:dyDescent="0.45">
      <c r="A737" s="224"/>
      <c r="D737" s="239"/>
      <c r="E737" s="226"/>
      <c r="F737" s="227"/>
      <c r="G737" s="228"/>
      <c r="H737" s="229"/>
      <c r="K737" s="231"/>
      <c r="L737" s="229"/>
      <c r="M737" s="231"/>
      <c r="N737" s="231"/>
      <c r="O737" s="231"/>
      <c r="P737" s="251"/>
      <c r="Q737" s="251"/>
      <c r="R737" s="251"/>
      <c r="S737" s="252"/>
      <c r="T737" s="237"/>
      <c r="U737" s="238"/>
      <c r="V737" s="335"/>
      <c r="W737" s="484"/>
      <c r="X737" s="485"/>
      <c r="Y737" s="335"/>
      <c r="Z737" s="239"/>
      <c r="AA737" s="238"/>
      <c r="AB737" s="240"/>
      <c r="AC737" s="239"/>
      <c r="AD737" s="238"/>
      <c r="AE737" s="343"/>
      <c r="AF737" s="335"/>
      <c r="AG737" s="485"/>
      <c r="AH737" s="241"/>
      <c r="AI737" s="242"/>
      <c r="AJ737" s="238"/>
      <c r="AK737" s="240"/>
      <c r="AL737" s="240"/>
      <c r="AM737" s="240"/>
      <c r="AN737" s="240"/>
      <c r="AQ737" s="253"/>
      <c r="AR737" s="224"/>
      <c r="AV737" s="253"/>
      <c r="AY737" s="248"/>
      <c r="AZ737" s="230"/>
      <c r="BA737" s="230"/>
      <c r="BB737" s="230"/>
      <c r="BC737" s="230"/>
      <c r="BD737" s="230"/>
      <c r="BE737" s="230"/>
      <c r="BF737" s="230"/>
      <c r="BG737" s="230"/>
      <c r="BH737" s="248"/>
      <c r="BI737" s="230"/>
      <c r="BJ737" s="249"/>
    </row>
    <row r="738" spans="1:62" ht="14.25" customHeight="1" x14ac:dyDescent="0.45">
      <c r="A738" s="224"/>
      <c r="D738" s="239"/>
      <c r="E738" s="226"/>
      <c r="F738" s="227"/>
      <c r="G738" s="228"/>
      <c r="H738" s="229"/>
      <c r="K738" s="231"/>
      <c r="L738" s="229"/>
      <c r="M738" s="231"/>
      <c r="N738" s="231"/>
      <c r="O738" s="231"/>
      <c r="P738" s="251"/>
      <c r="Q738" s="251"/>
      <c r="R738" s="251"/>
      <c r="S738" s="252"/>
      <c r="T738" s="237"/>
      <c r="U738" s="238"/>
      <c r="V738" s="335"/>
      <c r="W738" s="484"/>
      <c r="X738" s="485"/>
      <c r="Y738" s="335"/>
      <c r="Z738" s="239"/>
      <c r="AA738" s="238"/>
      <c r="AB738" s="240"/>
      <c r="AC738" s="239"/>
      <c r="AD738" s="238"/>
      <c r="AE738" s="343"/>
      <c r="AF738" s="335"/>
      <c r="AG738" s="485"/>
      <c r="AH738" s="241"/>
      <c r="AI738" s="242"/>
      <c r="AJ738" s="238"/>
      <c r="AK738" s="240"/>
      <c r="AL738" s="240"/>
      <c r="AM738" s="240"/>
      <c r="AN738" s="240"/>
      <c r="AQ738" s="253"/>
      <c r="AR738" s="224"/>
      <c r="AV738" s="253"/>
      <c r="AY738" s="248"/>
      <c r="AZ738" s="230"/>
      <c r="BA738" s="230"/>
      <c r="BB738" s="230"/>
      <c r="BC738" s="230"/>
      <c r="BD738" s="230"/>
      <c r="BE738" s="230"/>
      <c r="BF738" s="230"/>
      <c r="BG738" s="230"/>
      <c r="BH738" s="248"/>
      <c r="BI738" s="230"/>
      <c r="BJ738" s="249"/>
    </row>
    <row r="739" spans="1:62" ht="14.25" customHeight="1" x14ac:dyDescent="0.45">
      <c r="A739" s="224"/>
      <c r="D739" s="239"/>
      <c r="E739" s="226"/>
      <c r="F739" s="227"/>
      <c r="G739" s="228"/>
      <c r="H739" s="229"/>
      <c r="K739" s="231"/>
      <c r="L739" s="229"/>
      <c r="M739" s="231"/>
      <c r="N739" s="231"/>
      <c r="O739" s="231"/>
      <c r="P739" s="251"/>
      <c r="Q739" s="251"/>
      <c r="R739" s="251"/>
      <c r="S739" s="252"/>
      <c r="T739" s="237"/>
      <c r="U739" s="238"/>
      <c r="V739" s="335"/>
      <c r="W739" s="484"/>
      <c r="X739" s="485"/>
      <c r="Y739" s="335"/>
      <c r="Z739" s="239"/>
      <c r="AA739" s="238"/>
      <c r="AB739" s="240"/>
      <c r="AC739" s="239"/>
      <c r="AD739" s="238"/>
      <c r="AE739" s="343"/>
      <c r="AF739" s="335"/>
      <c r="AG739" s="485"/>
      <c r="AH739" s="241"/>
      <c r="AI739" s="242"/>
      <c r="AJ739" s="238"/>
      <c r="AK739" s="240"/>
      <c r="AL739" s="240"/>
      <c r="AM739" s="240"/>
      <c r="AN739" s="240"/>
      <c r="AQ739" s="253"/>
      <c r="AR739" s="224"/>
      <c r="AV739" s="253"/>
      <c r="AY739" s="248"/>
      <c r="AZ739" s="230"/>
      <c r="BA739" s="230"/>
      <c r="BB739" s="230"/>
      <c r="BC739" s="230"/>
      <c r="BD739" s="230"/>
      <c r="BE739" s="230"/>
      <c r="BF739" s="230"/>
      <c r="BG739" s="230"/>
      <c r="BH739" s="248"/>
      <c r="BI739" s="230"/>
      <c r="BJ739" s="249"/>
    </row>
    <row r="740" spans="1:62" ht="14.25" customHeight="1" x14ac:dyDescent="0.45">
      <c r="A740" s="224"/>
      <c r="D740" s="239"/>
      <c r="E740" s="226"/>
      <c r="F740" s="227"/>
      <c r="G740" s="228"/>
      <c r="H740" s="229"/>
      <c r="K740" s="231"/>
      <c r="L740" s="229"/>
      <c r="M740" s="231"/>
      <c r="N740" s="231"/>
      <c r="O740" s="231"/>
      <c r="P740" s="251"/>
      <c r="Q740" s="251"/>
      <c r="R740" s="251"/>
      <c r="S740" s="252"/>
      <c r="T740" s="237"/>
      <c r="U740" s="238"/>
      <c r="V740" s="335"/>
      <c r="W740" s="484"/>
      <c r="X740" s="485"/>
      <c r="Y740" s="335"/>
      <c r="Z740" s="239"/>
      <c r="AA740" s="238"/>
      <c r="AB740" s="240"/>
      <c r="AC740" s="239"/>
      <c r="AD740" s="238"/>
      <c r="AE740" s="343"/>
      <c r="AF740" s="335"/>
      <c r="AG740" s="485"/>
      <c r="AH740" s="241"/>
      <c r="AI740" s="242"/>
      <c r="AJ740" s="238"/>
      <c r="AK740" s="240"/>
      <c r="AL740" s="240"/>
      <c r="AM740" s="240"/>
      <c r="AN740" s="240"/>
      <c r="AQ740" s="253"/>
      <c r="AR740" s="224"/>
      <c r="AV740" s="253"/>
      <c r="AY740" s="248"/>
      <c r="AZ740" s="230"/>
      <c r="BA740" s="230"/>
      <c r="BB740" s="230"/>
      <c r="BC740" s="230"/>
      <c r="BD740" s="230"/>
      <c r="BE740" s="230"/>
      <c r="BF740" s="230"/>
      <c r="BG740" s="230"/>
      <c r="BH740" s="248"/>
      <c r="BI740" s="230"/>
      <c r="BJ740" s="249"/>
    </row>
    <row r="741" spans="1:62" ht="14.25" customHeight="1" x14ac:dyDescent="0.45">
      <c r="A741" s="224"/>
      <c r="D741" s="239"/>
      <c r="E741" s="226"/>
      <c r="F741" s="227"/>
      <c r="G741" s="228"/>
      <c r="H741" s="229"/>
      <c r="K741" s="231"/>
      <c r="L741" s="229"/>
      <c r="M741" s="231"/>
      <c r="N741" s="231"/>
      <c r="O741" s="231"/>
      <c r="P741" s="251"/>
      <c r="Q741" s="251"/>
      <c r="R741" s="251"/>
      <c r="S741" s="252"/>
      <c r="T741" s="237"/>
      <c r="U741" s="238"/>
      <c r="V741" s="335"/>
      <c r="W741" s="484"/>
      <c r="X741" s="485"/>
      <c r="Y741" s="335"/>
      <c r="Z741" s="239"/>
      <c r="AA741" s="238"/>
      <c r="AB741" s="240"/>
      <c r="AC741" s="239"/>
      <c r="AD741" s="238"/>
      <c r="AE741" s="343"/>
      <c r="AF741" s="335"/>
      <c r="AG741" s="485"/>
      <c r="AH741" s="241"/>
      <c r="AI741" s="242"/>
      <c r="AJ741" s="238"/>
      <c r="AK741" s="240"/>
      <c r="AL741" s="240"/>
      <c r="AM741" s="240"/>
      <c r="AN741" s="240"/>
      <c r="AQ741" s="253"/>
      <c r="AR741" s="224"/>
      <c r="AV741" s="253"/>
      <c r="AY741" s="248"/>
      <c r="AZ741" s="230"/>
      <c r="BA741" s="230"/>
      <c r="BB741" s="230"/>
      <c r="BC741" s="230"/>
      <c r="BD741" s="230"/>
      <c r="BE741" s="230"/>
      <c r="BF741" s="230"/>
      <c r="BG741" s="230"/>
      <c r="BH741" s="248"/>
      <c r="BI741" s="230"/>
      <c r="BJ741" s="249"/>
    </row>
    <row r="742" spans="1:62" ht="14.25" customHeight="1" x14ac:dyDescent="0.45">
      <c r="A742" s="224"/>
      <c r="D742" s="239"/>
      <c r="E742" s="226"/>
      <c r="F742" s="227"/>
      <c r="G742" s="228"/>
      <c r="H742" s="229"/>
      <c r="K742" s="231"/>
      <c r="L742" s="229"/>
      <c r="M742" s="231"/>
      <c r="N742" s="231"/>
      <c r="O742" s="231"/>
      <c r="P742" s="251"/>
      <c r="Q742" s="251"/>
      <c r="R742" s="251"/>
      <c r="S742" s="252"/>
      <c r="T742" s="237"/>
      <c r="U742" s="238"/>
      <c r="V742" s="335"/>
      <c r="W742" s="484"/>
      <c r="X742" s="485"/>
      <c r="Y742" s="335"/>
      <c r="Z742" s="239"/>
      <c r="AA742" s="238"/>
      <c r="AB742" s="240"/>
      <c r="AC742" s="239"/>
      <c r="AD742" s="238"/>
      <c r="AE742" s="343"/>
      <c r="AF742" s="335"/>
      <c r="AG742" s="485"/>
      <c r="AH742" s="241"/>
      <c r="AI742" s="242"/>
      <c r="AJ742" s="238"/>
      <c r="AK742" s="240"/>
      <c r="AL742" s="240"/>
      <c r="AM742" s="240"/>
      <c r="AN742" s="240"/>
      <c r="AQ742" s="253"/>
      <c r="AR742" s="224"/>
      <c r="AV742" s="253"/>
      <c r="AY742" s="248"/>
      <c r="AZ742" s="230"/>
      <c r="BA742" s="230"/>
      <c r="BB742" s="230"/>
      <c r="BC742" s="230"/>
      <c r="BD742" s="230"/>
      <c r="BE742" s="230"/>
      <c r="BF742" s="230"/>
      <c r="BG742" s="230"/>
      <c r="BH742" s="248"/>
      <c r="BI742" s="230"/>
      <c r="BJ742" s="249"/>
    </row>
    <row r="743" spans="1:62" ht="14.25" customHeight="1" x14ac:dyDescent="0.45">
      <c r="A743" s="224"/>
      <c r="D743" s="239"/>
      <c r="E743" s="226"/>
      <c r="F743" s="227"/>
      <c r="G743" s="228"/>
      <c r="H743" s="229"/>
      <c r="K743" s="231"/>
      <c r="L743" s="229"/>
      <c r="M743" s="231"/>
      <c r="N743" s="231"/>
      <c r="O743" s="231"/>
      <c r="P743" s="251"/>
      <c r="Q743" s="251"/>
      <c r="R743" s="251"/>
      <c r="S743" s="252"/>
      <c r="T743" s="237"/>
      <c r="U743" s="238"/>
      <c r="V743" s="335"/>
      <c r="W743" s="484"/>
      <c r="X743" s="485"/>
      <c r="Y743" s="335"/>
      <c r="Z743" s="239"/>
      <c r="AA743" s="238"/>
      <c r="AB743" s="240"/>
      <c r="AC743" s="239"/>
      <c r="AD743" s="238"/>
      <c r="AE743" s="343"/>
      <c r="AF743" s="335"/>
      <c r="AG743" s="485"/>
      <c r="AH743" s="241"/>
      <c r="AI743" s="242"/>
      <c r="AJ743" s="238"/>
      <c r="AK743" s="240"/>
      <c r="AL743" s="240"/>
      <c r="AM743" s="240"/>
      <c r="AN743" s="240"/>
      <c r="AQ743" s="253"/>
      <c r="AR743" s="224"/>
      <c r="AV743" s="253"/>
      <c r="AY743" s="248"/>
      <c r="AZ743" s="230"/>
      <c r="BA743" s="230"/>
      <c r="BB743" s="230"/>
      <c r="BC743" s="230"/>
      <c r="BD743" s="230"/>
      <c r="BE743" s="230"/>
      <c r="BF743" s="230"/>
      <c r="BG743" s="230"/>
      <c r="BH743" s="248"/>
      <c r="BI743" s="230"/>
      <c r="BJ743" s="249"/>
    </row>
    <row r="744" spans="1:62" ht="14.25" customHeight="1" x14ac:dyDescent="0.45">
      <c r="A744" s="224"/>
      <c r="D744" s="239"/>
      <c r="E744" s="226"/>
      <c r="F744" s="227"/>
      <c r="G744" s="228"/>
      <c r="H744" s="229"/>
      <c r="K744" s="231"/>
      <c r="L744" s="229"/>
      <c r="M744" s="231"/>
      <c r="N744" s="231"/>
      <c r="O744" s="231"/>
      <c r="P744" s="251"/>
      <c r="Q744" s="251"/>
      <c r="R744" s="251"/>
      <c r="S744" s="252"/>
      <c r="T744" s="237"/>
      <c r="U744" s="238"/>
      <c r="V744" s="335"/>
      <c r="W744" s="484"/>
      <c r="X744" s="485"/>
      <c r="Y744" s="335"/>
      <c r="Z744" s="239"/>
      <c r="AA744" s="238"/>
      <c r="AB744" s="240"/>
      <c r="AC744" s="239"/>
      <c r="AD744" s="238"/>
      <c r="AE744" s="343"/>
      <c r="AF744" s="335"/>
      <c r="AG744" s="485"/>
      <c r="AH744" s="241"/>
      <c r="AI744" s="242"/>
      <c r="AJ744" s="238"/>
      <c r="AK744" s="240"/>
      <c r="AL744" s="240"/>
      <c r="AM744" s="240"/>
      <c r="AN744" s="240"/>
      <c r="AQ744" s="253"/>
      <c r="AR744" s="224"/>
      <c r="AV744" s="253"/>
      <c r="AY744" s="248"/>
      <c r="AZ744" s="230"/>
      <c r="BA744" s="230"/>
      <c r="BB744" s="230"/>
      <c r="BC744" s="230"/>
      <c r="BD744" s="230"/>
      <c r="BE744" s="230"/>
      <c r="BF744" s="230"/>
      <c r="BG744" s="230"/>
      <c r="BH744" s="248"/>
      <c r="BI744" s="230"/>
      <c r="BJ744" s="249"/>
    </row>
    <row r="745" spans="1:62" ht="14.25" customHeight="1" x14ac:dyDescent="0.45">
      <c r="A745" s="224"/>
      <c r="D745" s="239"/>
      <c r="E745" s="226"/>
      <c r="F745" s="227"/>
      <c r="G745" s="228"/>
      <c r="H745" s="229"/>
      <c r="K745" s="231"/>
      <c r="L745" s="229"/>
      <c r="M745" s="231"/>
      <c r="N745" s="231"/>
      <c r="O745" s="231"/>
      <c r="P745" s="251"/>
      <c r="Q745" s="251"/>
      <c r="R745" s="251"/>
      <c r="S745" s="252"/>
      <c r="T745" s="237"/>
      <c r="U745" s="238"/>
      <c r="V745" s="335"/>
      <c r="W745" s="484"/>
      <c r="X745" s="485"/>
      <c r="Y745" s="335"/>
      <c r="Z745" s="239"/>
      <c r="AA745" s="238"/>
      <c r="AB745" s="240"/>
      <c r="AC745" s="239"/>
      <c r="AD745" s="238"/>
      <c r="AE745" s="343"/>
      <c r="AF745" s="335"/>
      <c r="AG745" s="485"/>
      <c r="AH745" s="241"/>
      <c r="AI745" s="242"/>
      <c r="AJ745" s="238"/>
      <c r="AK745" s="240"/>
      <c r="AL745" s="240"/>
      <c r="AM745" s="240"/>
      <c r="AN745" s="240"/>
      <c r="AQ745" s="253"/>
      <c r="AR745" s="224"/>
      <c r="AV745" s="253"/>
      <c r="AY745" s="248"/>
      <c r="AZ745" s="230"/>
      <c r="BA745" s="230"/>
      <c r="BB745" s="230"/>
      <c r="BC745" s="230"/>
      <c r="BD745" s="230"/>
      <c r="BE745" s="230"/>
      <c r="BF745" s="230"/>
      <c r="BG745" s="230"/>
      <c r="BH745" s="248"/>
      <c r="BI745" s="230"/>
      <c r="BJ745" s="249"/>
    </row>
    <row r="746" spans="1:62" ht="14.25" customHeight="1" x14ac:dyDescent="0.45">
      <c r="A746" s="224"/>
      <c r="D746" s="239"/>
      <c r="E746" s="226"/>
      <c r="F746" s="227"/>
      <c r="G746" s="228"/>
      <c r="H746" s="229"/>
      <c r="K746" s="231"/>
      <c r="L746" s="229"/>
      <c r="M746" s="231"/>
      <c r="N746" s="231"/>
      <c r="O746" s="231"/>
      <c r="P746" s="251"/>
      <c r="Q746" s="251"/>
      <c r="R746" s="251"/>
      <c r="S746" s="252"/>
      <c r="T746" s="237"/>
      <c r="U746" s="238"/>
      <c r="V746" s="335"/>
      <c r="W746" s="484"/>
      <c r="X746" s="485"/>
      <c r="Y746" s="335"/>
      <c r="Z746" s="239"/>
      <c r="AA746" s="238"/>
      <c r="AB746" s="240"/>
      <c r="AC746" s="239"/>
      <c r="AD746" s="238"/>
      <c r="AE746" s="343"/>
      <c r="AF746" s="335"/>
      <c r="AG746" s="485"/>
      <c r="AH746" s="241"/>
      <c r="AI746" s="242"/>
      <c r="AJ746" s="238"/>
      <c r="AK746" s="240"/>
      <c r="AL746" s="240"/>
      <c r="AM746" s="240"/>
      <c r="AN746" s="240"/>
      <c r="AQ746" s="253"/>
      <c r="AR746" s="224"/>
      <c r="AV746" s="253"/>
      <c r="AY746" s="248"/>
      <c r="AZ746" s="230"/>
      <c r="BA746" s="230"/>
      <c r="BB746" s="230"/>
      <c r="BC746" s="230"/>
      <c r="BD746" s="230"/>
      <c r="BE746" s="230"/>
      <c r="BF746" s="230"/>
      <c r="BG746" s="230"/>
      <c r="BH746" s="248"/>
      <c r="BI746" s="230"/>
      <c r="BJ746" s="249"/>
    </row>
    <row r="747" spans="1:62" ht="14.25" customHeight="1" x14ac:dyDescent="0.45">
      <c r="A747" s="224"/>
      <c r="D747" s="239"/>
      <c r="E747" s="226"/>
      <c r="F747" s="227"/>
      <c r="G747" s="228"/>
      <c r="H747" s="229"/>
      <c r="K747" s="231"/>
      <c r="L747" s="229"/>
      <c r="M747" s="231"/>
      <c r="N747" s="231"/>
      <c r="O747" s="231"/>
      <c r="P747" s="251"/>
      <c r="Q747" s="251"/>
      <c r="R747" s="251"/>
      <c r="S747" s="252"/>
      <c r="T747" s="237"/>
      <c r="U747" s="238"/>
      <c r="V747" s="335"/>
      <c r="W747" s="484"/>
      <c r="X747" s="485"/>
      <c r="Y747" s="335"/>
      <c r="Z747" s="239"/>
      <c r="AA747" s="238"/>
      <c r="AB747" s="240"/>
      <c r="AC747" s="239"/>
      <c r="AD747" s="238"/>
      <c r="AE747" s="343"/>
      <c r="AF747" s="335"/>
      <c r="AG747" s="485"/>
      <c r="AH747" s="241"/>
      <c r="AI747" s="242"/>
      <c r="AJ747" s="238"/>
      <c r="AK747" s="240"/>
      <c r="AL747" s="240"/>
      <c r="AM747" s="240"/>
      <c r="AN747" s="240"/>
      <c r="AQ747" s="253"/>
      <c r="AR747" s="224"/>
      <c r="AV747" s="253"/>
      <c r="AY747" s="248"/>
      <c r="AZ747" s="230"/>
      <c r="BA747" s="230"/>
      <c r="BB747" s="230"/>
      <c r="BC747" s="230"/>
      <c r="BD747" s="230"/>
      <c r="BE747" s="230"/>
      <c r="BF747" s="230"/>
      <c r="BG747" s="230"/>
      <c r="BH747" s="248"/>
      <c r="BI747" s="230"/>
      <c r="BJ747" s="249"/>
    </row>
    <row r="748" spans="1:62" ht="14.25" customHeight="1" x14ac:dyDescent="0.45">
      <c r="A748" s="224"/>
      <c r="D748" s="239"/>
      <c r="E748" s="226"/>
      <c r="F748" s="227"/>
      <c r="G748" s="228"/>
      <c r="H748" s="229"/>
      <c r="K748" s="231"/>
      <c r="L748" s="229"/>
      <c r="M748" s="231"/>
      <c r="N748" s="231"/>
      <c r="O748" s="231"/>
      <c r="P748" s="251"/>
      <c r="Q748" s="251"/>
      <c r="R748" s="251"/>
      <c r="S748" s="252"/>
      <c r="T748" s="237"/>
      <c r="U748" s="238"/>
      <c r="V748" s="335"/>
      <c r="W748" s="484"/>
      <c r="X748" s="485"/>
      <c r="Y748" s="335"/>
      <c r="Z748" s="239"/>
      <c r="AA748" s="238"/>
      <c r="AB748" s="240"/>
      <c r="AC748" s="239"/>
      <c r="AD748" s="238"/>
      <c r="AE748" s="343"/>
      <c r="AF748" s="335"/>
      <c r="AG748" s="485"/>
      <c r="AH748" s="241"/>
      <c r="AI748" s="242"/>
      <c r="AJ748" s="238"/>
      <c r="AK748" s="240"/>
      <c r="AL748" s="240"/>
      <c r="AM748" s="240"/>
      <c r="AN748" s="240"/>
      <c r="AQ748" s="253"/>
      <c r="AR748" s="224"/>
      <c r="AV748" s="253"/>
      <c r="AY748" s="248"/>
      <c r="AZ748" s="230"/>
      <c r="BA748" s="230"/>
      <c r="BB748" s="230"/>
      <c r="BC748" s="230"/>
      <c r="BD748" s="230"/>
      <c r="BE748" s="230"/>
      <c r="BF748" s="230"/>
      <c r="BG748" s="230"/>
      <c r="BH748" s="248"/>
      <c r="BI748" s="230"/>
      <c r="BJ748" s="249"/>
    </row>
    <row r="749" spans="1:62" ht="14.25" customHeight="1" x14ac:dyDescent="0.45">
      <c r="A749" s="224"/>
      <c r="D749" s="239"/>
      <c r="E749" s="226"/>
      <c r="F749" s="227"/>
      <c r="G749" s="228"/>
      <c r="H749" s="229"/>
      <c r="K749" s="231"/>
      <c r="L749" s="229"/>
      <c r="M749" s="231"/>
      <c r="N749" s="231"/>
      <c r="O749" s="231"/>
      <c r="P749" s="251"/>
      <c r="Q749" s="251"/>
      <c r="R749" s="251"/>
      <c r="S749" s="252"/>
      <c r="T749" s="237"/>
      <c r="U749" s="238"/>
      <c r="V749" s="335"/>
      <c r="W749" s="484"/>
      <c r="X749" s="485"/>
      <c r="Y749" s="335"/>
      <c r="Z749" s="239"/>
      <c r="AA749" s="238"/>
      <c r="AB749" s="240"/>
      <c r="AC749" s="239"/>
      <c r="AD749" s="238"/>
      <c r="AE749" s="343"/>
      <c r="AF749" s="335"/>
      <c r="AG749" s="485"/>
      <c r="AH749" s="241"/>
      <c r="AI749" s="242"/>
      <c r="AJ749" s="238"/>
      <c r="AK749" s="240"/>
      <c r="AL749" s="240"/>
      <c r="AM749" s="240"/>
      <c r="AN749" s="240"/>
      <c r="AQ749" s="253"/>
      <c r="AR749" s="224"/>
      <c r="AV749" s="253"/>
      <c r="AY749" s="248"/>
      <c r="AZ749" s="230"/>
      <c r="BA749" s="230"/>
      <c r="BB749" s="230"/>
      <c r="BC749" s="230"/>
      <c r="BD749" s="230"/>
      <c r="BE749" s="230"/>
      <c r="BF749" s="230"/>
      <c r="BG749" s="230"/>
      <c r="BH749" s="248"/>
      <c r="BI749" s="230"/>
      <c r="BJ749" s="249"/>
    </row>
    <row r="750" spans="1:62" ht="14.25" customHeight="1" x14ac:dyDescent="0.45">
      <c r="A750" s="224"/>
      <c r="D750" s="239"/>
      <c r="E750" s="226"/>
      <c r="F750" s="227"/>
      <c r="G750" s="228"/>
      <c r="H750" s="229"/>
      <c r="K750" s="231"/>
      <c r="L750" s="229"/>
      <c r="M750" s="231"/>
      <c r="N750" s="231"/>
      <c r="O750" s="231"/>
      <c r="P750" s="251"/>
      <c r="Q750" s="251"/>
      <c r="R750" s="251"/>
      <c r="S750" s="252"/>
      <c r="T750" s="237"/>
      <c r="U750" s="238"/>
      <c r="V750" s="335"/>
      <c r="W750" s="484"/>
      <c r="X750" s="485"/>
      <c r="Y750" s="335"/>
      <c r="Z750" s="239"/>
      <c r="AA750" s="238"/>
      <c r="AB750" s="240"/>
      <c r="AC750" s="239"/>
      <c r="AD750" s="238"/>
      <c r="AE750" s="343"/>
      <c r="AF750" s="335"/>
      <c r="AG750" s="485"/>
      <c r="AH750" s="241"/>
      <c r="AI750" s="242"/>
      <c r="AJ750" s="238"/>
      <c r="AK750" s="240"/>
      <c r="AL750" s="240"/>
      <c r="AM750" s="240"/>
      <c r="AN750" s="240"/>
      <c r="AQ750" s="253"/>
      <c r="AR750" s="224"/>
      <c r="AV750" s="253"/>
      <c r="AY750" s="248"/>
      <c r="AZ750" s="230"/>
      <c r="BA750" s="230"/>
      <c r="BB750" s="230"/>
      <c r="BC750" s="230"/>
      <c r="BD750" s="230"/>
      <c r="BE750" s="230"/>
      <c r="BF750" s="230"/>
      <c r="BG750" s="230"/>
      <c r="BH750" s="248"/>
      <c r="BI750" s="230"/>
      <c r="BJ750" s="249"/>
    </row>
    <row r="751" spans="1:62" ht="14.25" customHeight="1" x14ac:dyDescent="0.45">
      <c r="A751" s="224"/>
      <c r="D751" s="239"/>
      <c r="E751" s="226"/>
      <c r="F751" s="227"/>
      <c r="G751" s="228"/>
      <c r="H751" s="229"/>
      <c r="K751" s="231"/>
      <c r="L751" s="229"/>
      <c r="M751" s="231"/>
      <c r="N751" s="231"/>
      <c r="O751" s="231"/>
      <c r="P751" s="251"/>
      <c r="Q751" s="251"/>
      <c r="R751" s="251"/>
      <c r="S751" s="252"/>
      <c r="T751" s="237"/>
      <c r="U751" s="238"/>
      <c r="V751" s="335"/>
      <c r="W751" s="484"/>
      <c r="X751" s="485"/>
      <c r="Y751" s="335"/>
      <c r="Z751" s="239"/>
      <c r="AA751" s="238"/>
      <c r="AB751" s="240"/>
      <c r="AC751" s="239"/>
      <c r="AD751" s="238"/>
      <c r="AE751" s="343"/>
      <c r="AF751" s="335"/>
      <c r="AG751" s="485"/>
      <c r="AH751" s="241"/>
      <c r="AI751" s="242"/>
      <c r="AJ751" s="238"/>
      <c r="AK751" s="240"/>
      <c r="AL751" s="240"/>
      <c r="AM751" s="240"/>
      <c r="AN751" s="240"/>
      <c r="AQ751" s="253"/>
      <c r="AR751" s="224"/>
      <c r="AV751" s="253"/>
      <c r="AY751" s="248"/>
      <c r="AZ751" s="230"/>
      <c r="BA751" s="230"/>
      <c r="BB751" s="230"/>
      <c r="BC751" s="230"/>
      <c r="BD751" s="230"/>
      <c r="BE751" s="230"/>
      <c r="BF751" s="230"/>
      <c r="BG751" s="230"/>
      <c r="BH751" s="248"/>
      <c r="BI751" s="230"/>
      <c r="BJ751" s="249"/>
    </row>
    <row r="752" spans="1:62" ht="14.25" customHeight="1" x14ac:dyDescent="0.45">
      <c r="A752" s="224"/>
      <c r="D752" s="239"/>
      <c r="E752" s="226"/>
      <c r="F752" s="227"/>
      <c r="G752" s="228"/>
      <c r="H752" s="229"/>
      <c r="K752" s="231"/>
      <c r="L752" s="229"/>
      <c r="M752" s="231"/>
      <c r="N752" s="231"/>
      <c r="O752" s="231"/>
      <c r="P752" s="251"/>
      <c r="Q752" s="251"/>
      <c r="R752" s="251"/>
      <c r="S752" s="252"/>
      <c r="T752" s="237"/>
      <c r="U752" s="238"/>
      <c r="V752" s="335"/>
      <c r="W752" s="484"/>
      <c r="X752" s="485"/>
      <c r="Y752" s="335"/>
      <c r="Z752" s="239"/>
      <c r="AA752" s="238"/>
      <c r="AB752" s="240"/>
      <c r="AC752" s="239"/>
      <c r="AD752" s="238"/>
      <c r="AE752" s="343"/>
      <c r="AF752" s="335"/>
      <c r="AG752" s="485"/>
      <c r="AH752" s="241"/>
      <c r="AI752" s="242"/>
      <c r="AJ752" s="238"/>
      <c r="AK752" s="240"/>
      <c r="AL752" s="240"/>
      <c r="AM752" s="240"/>
      <c r="AN752" s="240"/>
      <c r="AQ752" s="253"/>
      <c r="AR752" s="224"/>
      <c r="AV752" s="253"/>
      <c r="AY752" s="248"/>
      <c r="AZ752" s="230"/>
      <c r="BA752" s="230"/>
      <c r="BB752" s="230"/>
      <c r="BC752" s="230"/>
      <c r="BD752" s="230"/>
      <c r="BE752" s="230"/>
      <c r="BF752" s="230"/>
      <c r="BG752" s="230"/>
      <c r="BH752" s="248"/>
      <c r="BI752" s="230"/>
      <c r="BJ752" s="249"/>
    </row>
    <row r="753" spans="1:62" ht="14.25" customHeight="1" x14ac:dyDescent="0.45">
      <c r="A753" s="224"/>
      <c r="D753" s="239"/>
      <c r="E753" s="226"/>
      <c r="F753" s="227"/>
      <c r="G753" s="228"/>
      <c r="H753" s="229"/>
      <c r="K753" s="231"/>
      <c r="L753" s="229"/>
      <c r="M753" s="231"/>
      <c r="N753" s="231"/>
      <c r="O753" s="231"/>
      <c r="P753" s="251"/>
      <c r="Q753" s="251"/>
      <c r="R753" s="251"/>
      <c r="S753" s="252"/>
      <c r="T753" s="237"/>
      <c r="U753" s="238"/>
      <c r="V753" s="335"/>
      <c r="W753" s="484"/>
      <c r="X753" s="485"/>
      <c r="Y753" s="335"/>
      <c r="Z753" s="239"/>
      <c r="AA753" s="238"/>
      <c r="AB753" s="240"/>
      <c r="AC753" s="239"/>
      <c r="AD753" s="238"/>
      <c r="AE753" s="343"/>
      <c r="AF753" s="335"/>
      <c r="AG753" s="485"/>
      <c r="AH753" s="241"/>
      <c r="AI753" s="242"/>
      <c r="AJ753" s="238"/>
      <c r="AK753" s="240"/>
      <c r="AL753" s="240"/>
      <c r="AM753" s="240"/>
      <c r="AN753" s="240"/>
      <c r="AQ753" s="253"/>
      <c r="AR753" s="224"/>
      <c r="AV753" s="253"/>
      <c r="AY753" s="248"/>
      <c r="AZ753" s="230"/>
      <c r="BA753" s="230"/>
      <c r="BB753" s="230"/>
      <c r="BC753" s="230"/>
      <c r="BD753" s="230"/>
      <c r="BE753" s="230"/>
      <c r="BF753" s="230"/>
      <c r="BG753" s="230"/>
      <c r="BH753" s="248"/>
      <c r="BI753" s="230"/>
      <c r="BJ753" s="249"/>
    </row>
    <row r="754" spans="1:62" ht="14.25" customHeight="1" x14ac:dyDescent="0.45">
      <c r="A754" s="224"/>
      <c r="D754" s="239"/>
      <c r="E754" s="226"/>
      <c r="F754" s="227"/>
      <c r="G754" s="228"/>
      <c r="H754" s="229"/>
      <c r="K754" s="231"/>
      <c r="L754" s="229"/>
      <c r="M754" s="231"/>
      <c r="N754" s="231"/>
      <c r="O754" s="231"/>
      <c r="P754" s="251"/>
      <c r="Q754" s="251"/>
      <c r="R754" s="251"/>
      <c r="S754" s="252"/>
      <c r="T754" s="237"/>
      <c r="U754" s="238"/>
      <c r="V754" s="335"/>
      <c r="W754" s="484"/>
      <c r="X754" s="485"/>
      <c r="Y754" s="335"/>
      <c r="Z754" s="239"/>
      <c r="AA754" s="238"/>
      <c r="AB754" s="240"/>
      <c r="AC754" s="239"/>
      <c r="AD754" s="238"/>
      <c r="AE754" s="343"/>
      <c r="AF754" s="335"/>
      <c r="AG754" s="485"/>
      <c r="AH754" s="241"/>
      <c r="AI754" s="242"/>
      <c r="AJ754" s="238"/>
      <c r="AK754" s="240"/>
      <c r="AL754" s="240"/>
      <c r="AM754" s="240"/>
      <c r="AN754" s="240"/>
      <c r="AQ754" s="253"/>
      <c r="AR754" s="224"/>
      <c r="AV754" s="253"/>
      <c r="AY754" s="248"/>
      <c r="AZ754" s="230"/>
      <c r="BA754" s="230"/>
      <c r="BB754" s="230"/>
      <c r="BC754" s="230"/>
      <c r="BD754" s="230"/>
      <c r="BE754" s="230"/>
      <c r="BF754" s="230"/>
      <c r="BG754" s="230"/>
      <c r="BH754" s="248"/>
      <c r="BI754" s="230"/>
      <c r="BJ754" s="249"/>
    </row>
    <row r="755" spans="1:62" ht="14.25" customHeight="1" x14ac:dyDescent="0.45">
      <c r="A755" s="224"/>
      <c r="D755" s="239"/>
      <c r="E755" s="226"/>
      <c r="F755" s="227"/>
      <c r="G755" s="228"/>
      <c r="H755" s="229"/>
      <c r="K755" s="231"/>
      <c r="L755" s="229"/>
      <c r="M755" s="231"/>
      <c r="N755" s="231"/>
      <c r="O755" s="231"/>
      <c r="P755" s="251"/>
      <c r="Q755" s="251"/>
      <c r="R755" s="251"/>
      <c r="S755" s="252"/>
      <c r="T755" s="237"/>
      <c r="U755" s="238"/>
      <c r="V755" s="335"/>
      <c r="W755" s="484"/>
      <c r="X755" s="485"/>
      <c r="Y755" s="335"/>
      <c r="Z755" s="239"/>
      <c r="AA755" s="238"/>
      <c r="AB755" s="240"/>
      <c r="AC755" s="239"/>
      <c r="AD755" s="238"/>
      <c r="AE755" s="343"/>
      <c r="AF755" s="335"/>
      <c r="AG755" s="485"/>
      <c r="AH755" s="241"/>
      <c r="AI755" s="242"/>
      <c r="AJ755" s="238"/>
      <c r="AK755" s="240"/>
      <c r="AL755" s="240"/>
      <c r="AM755" s="240"/>
      <c r="AN755" s="240"/>
      <c r="AQ755" s="253"/>
      <c r="AR755" s="224"/>
      <c r="AV755" s="253"/>
      <c r="AY755" s="248"/>
      <c r="AZ755" s="230"/>
      <c r="BA755" s="230"/>
      <c r="BB755" s="230"/>
      <c r="BC755" s="230"/>
      <c r="BD755" s="230"/>
      <c r="BE755" s="230"/>
      <c r="BF755" s="230"/>
      <c r="BG755" s="230"/>
      <c r="BH755" s="248"/>
      <c r="BI755" s="230"/>
      <c r="BJ755" s="249"/>
    </row>
    <row r="756" spans="1:62" ht="14.25" customHeight="1" x14ac:dyDescent="0.45">
      <c r="A756" s="224"/>
      <c r="D756" s="239"/>
      <c r="E756" s="226"/>
      <c r="F756" s="227"/>
      <c r="G756" s="228"/>
      <c r="H756" s="229"/>
      <c r="K756" s="231"/>
      <c r="L756" s="229"/>
      <c r="M756" s="231"/>
      <c r="N756" s="231"/>
      <c r="O756" s="231"/>
      <c r="P756" s="251"/>
      <c r="Q756" s="251"/>
      <c r="R756" s="251"/>
      <c r="S756" s="252"/>
      <c r="T756" s="237"/>
      <c r="U756" s="238"/>
      <c r="V756" s="335"/>
      <c r="W756" s="484"/>
      <c r="X756" s="485"/>
      <c r="Y756" s="335"/>
      <c r="Z756" s="239"/>
      <c r="AA756" s="238"/>
      <c r="AB756" s="240"/>
      <c r="AC756" s="239"/>
      <c r="AD756" s="238"/>
      <c r="AE756" s="343"/>
      <c r="AF756" s="335"/>
      <c r="AG756" s="485"/>
      <c r="AH756" s="241"/>
      <c r="AI756" s="242"/>
      <c r="AJ756" s="238"/>
      <c r="AK756" s="240"/>
      <c r="AL756" s="240"/>
      <c r="AM756" s="240"/>
      <c r="AN756" s="240"/>
      <c r="AQ756" s="253"/>
      <c r="AR756" s="224"/>
      <c r="AV756" s="253"/>
      <c r="AY756" s="248"/>
      <c r="AZ756" s="230"/>
      <c r="BA756" s="230"/>
      <c r="BB756" s="230"/>
      <c r="BC756" s="230"/>
      <c r="BD756" s="230"/>
      <c r="BE756" s="230"/>
      <c r="BF756" s="230"/>
      <c r="BG756" s="230"/>
      <c r="BH756" s="248"/>
      <c r="BI756" s="230"/>
      <c r="BJ756" s="249"/>
    </row>
    <row r="757" spans="1:62" ht="14.25" customHeight="1" x14ac:dyDescent="0.45">
      <c r="A757" s="224"/>
      <c r="D757" s="239"/>
      <c r="E757" s="226"/>
      <c r="F757" s="227"/>
      <c r="G757" s="228"/>
      <c r="H757" s="229"/>
      <c r="K757" s="231"/>
      <c r="L757" s="229"/>
      <c r="M757" s="231"/>
      <c r="N757" s="231"/>
      <c r="O757" s="231"/>
      <c r="P757" s="251"/>
      <c r="Q757" s="251"/>
      <c r="R757" s="251"/>
      <c r="S757" s="252"/>
      <c r="T757" s="237"/>
      <c r="U757" s="238"/>
      <c r="V757" s="335"/>
      <c r="W757" s="484"/>
      <c r="X757" s="485"/>
      <c r="Y757" s="335"/>
      <c r="Z757" s="239"/>
      <c r="AA757" s="238"/>
      <c r="AB757" s="240"/>
      <c r="AC757" s="239"/>
      <c r="AD757" s="238"/>
      <c r="AE757" s="343"/>
      <c r="AF757" s="335"/>
      <c r="AG757" s="485"/>
      <c r="AH757" s="241"/>
      <c r="AI757" s="242"/>
      <c r="AJ757" s="238"/>
      <c r="AK757" s="240"/>
      <c r="AL757" s="240"/>
      <c r="AM757" s="240"/>
      <c r="AN757" s="240"/>
      <c r="AQ757" s="253"/>
      <c r="AR757" s="224"/>
      <c r="AV757" s="253"/>
      <c r="AY757" s="248"/>
      <c r="AZ757" s="230"/>
      <c r="BA757" s="230"/>
      <c r="BB757" s="230"/>
      <c r="BC757" s="230"/>
      <c r="BD757" s="230"/>
      <c r="BE757" s="230"/>
      <c r="BF757" s="230"/>
      <c r="BG757" s="230"/>
      <c r="BH757" s="248"/>
      <c r="BI757" s="230"/>
      <c r="BJ757" s="249"/>
    </row>
    <row r="758" spans="1:62" ht="14.25" customHeight="1" x14ac:dyDescent="0.45">
      <c r="A758" s="224"/>
      <c r="D758" s="239"/>
      <c r="E758" s="226"/>
      <c r="F758" s="227"/>
      <c r="G758" s="228"/>
      <c r="H758" s="229"/>
      <c r="K758" s="231"/>
      <c r="L758" s="229"/>
      <c r="M758" s="231"/>
      <c r="N758" s="231"/>
      <c r="O758" s="231"/>
      <c r="P758" s="251"/>
      <c r="Q758" s="251"/>
      <c r="R758" s="251"/>
      <c r="S758" s="252"/>
      <c r="T758" s="237"/>
      <c r="U758" s="238"/>
      <c r="V758" s="335"/>
      <c r="W758" s="484"/>
      <c r="X758" s="485"/>
      <c r="Y758" s="335"/>
      <c r="Z758" s="239"/>
      <c r="AA758" s="238"/>
      <c r="AB758" s="240"/>
      <c r="AC758" s="239"/>
      <c r="AD758" s="238"/>
      <c r="AE758" s="343"/>
      <c r="AF758" s="335"/>
      <c r="AG758" s="485"/>
      <c r="AH758" s="241"/>
      <c r="AI758" s="242"/>
      <c r="AJ758" s="238"/>
      <c r="AK758" s="240"/>
      <c r="AL758" s="240"/>
      <c r="AM758" s="240"/>
      <c r="AN758" s="240"/>
      <c r="AQ758" s="253"/>
      <c r="AR758" s="224"/>
      <c r="AV758" s="253"/>
      <c r="AY758" s="248"/>
      <c r="AZ758" s="230"/>
      <c r="BA758" s="230"/>
      <c r="BB758" s="230"/>
      <c r="BC758" s="230"/>
      <c r="BD758" s="230"/>
      <c r="BE758" s="230"/>
      <c r="BF758" s="230"/>
      <c r="BG758" s="230"/>
      <c r="BH758" s="248"/>
      <c r="BI758" s="230"/>
      <c r="BJ758" s="249"/>
    </row>
    <row r="759" spans="1:62" ht="14.25" customHeight="1" x14ac:dyDescent="0.45">
      <c r="A759" s="224"/>
      <c r="D759" s="239"/>
      <c r="E759" s="226"/>
      <c r="F759" s="227"/>
      <c r="G759" s="228"/>
      <c r="H759" s="229"/>
      <c r="K759" s="231"/>
      <c r="L759" s="229"/>
      <c r="M759" s="231"/>
      <c r="N759" s="231"/>
      <c r="O759" s="231"/>
      <c r="P759" s="251"/>
      <c r="Q759" s="251"/>
      <c r="R759" s="251"/>
      <c r="S759" s="252"/>
      <c r="T759" s="237"/>
      <c r="U759" s="238"/>
      <c r="V759" s="335"/>
      <c r="W759" s="484"/>
      <c r="X759" s="485"/>
      <c r="Y759" s="335"/>
      <c r="Z759" s="239"/>
      <c r="AA759" s="238"/>
      <c r="AB759" s="240"/>
      <c r="AC759" s="239"/>
      <c r="AD759" s="238"/>
      <c r="AE759" s="343"/>
      <c r="AF759" s="335"/>
      <c r="AG759" s="485"/>
      <c r="AH759" s="241"/>
      <c r="AI759" s="242"/>
      <c r="AJ759" s="238"/>
      <c r="AK759" s="240"/>
      <c r="AL759" s="240"/>
      <c r="AM759" s="240"/>
      <c r="AN759" s="240"/>
      <c r="AQ759" s="253"/>
      <c r="AR759" s="224"/>
      <c r="AV759" s="253"/>
      <c r="AY759" s="248"/>
      <c r="AZ759" s="230"/>
      <c r="BA759" s="230"/>
      <c r="BB759" s="230"/>
      <c r="BC759" s="230"/>
      <c r="BD759" s="230"/>
      <c r="BE759" s="230"/>
      <c r="BF759" s="230"/>
      <c r="BG759" s="230"/>
      <c r="BH759" s="248"/>
      <c r="BI759" s="230"/>
      <c r="BJ759" s="249"/>
    </row>
    <row r="760" spans="1:62" ht="14.25" customHeight="1" x14ac:dyDescent="0.45">
      <c r="A760" s="224"/>
      <c r="D760" s="239"/>
      <c r="E760" s="226"/>
      <c r="F760" s="227"/>
      <c r="G760" s="228"/>
      <c r="H760" s="229"/>
      <c r="K760" s="231"/>
      <c r="L760" s="229"/>
      <c r="M760" s="231"/>
      <c r="N760" s="231"/>
      <c r="O760" s="231"/>
      <c r="P760" s="251"/>
      <c r="Q760" s="251"/>
      <c r="R760" s="251"/>
      <c r="S760" s="252"/>
      <c r="T760" s="237"/>
      <c r="U760" s="238"/>
      <c r="V760" s="335"/>
      <c r="W760" s="484"/>
      <c r="X760" s="485"/>
      <c r="Y760" s="335"/>
      <c r="Z760" s="239"/>
      <c r="AA760" s="238"/>
      <c r="AB760" s="240"/>
      <c r="AC760" s="239"/>
      <c r="AD760" s="238"/>
      <c r="AE760" s="343"/>
      <c r="AF760" s="335"/>
      <c r="AG760" s="485"/>
      <c r="AH760" s="241"/>
      <c r="AI760" s="242"/>
      <c r="AJ760" s="238"/>
      <c r="AK760" s="240"/>
      <c r="AL760" s="240"/>
      <c r="AM760" s="240"/>
      <c r="AN760" s="240"/>
      <c r="AQ760" s="253"/>
      <c r="AR760" s="224"/>
      <c r="AV760" s="253"/>
      <c r="AY760" s="248"/>
      <c r="AZ760" s="230"/>
      <c r="BA760" s="230"/>
      <c r="BB760" s="230"/>
      <c r="BC760" s="230"/>
      <c r="BD760" s="230"/>
      <c r="BE760" s="230"/>
      <c r="BF760" s="230"/>
      <c r="BG760" s="230"/>
      <c r="BH760" s="248"/>
      <c r="BI760" s="230"/>
      <c r="BJ760" s="249"/>
    </row>
    <row r="761" spans="1:62" ht="14.25" customHeight="1" x14ac:dyDescent="0.45">
      <c r="A761" s="224"/>
      <c r="D761" s="239"/>
      <c r="E761" s="226"/>
      <c r="F761" s="227"/>
      <c r="G761" s="228"/>
      <c r="H761" s="229"/>
      <c r="K761" s="231"/>
      <c r="L761" s="229"/>
      <c r="M761" s="231"/>
      <c r="N761" s="231"/>
      <c r="O761" s="231"/>
      <c r="P761" s="251"/>
      <c r="Q761" s="251"/>
      <c r="R761" s="251"/>
      <c r="S761" s="252"/>
      <c r="T761" s="237"/>
      <c r="U761" s="238"/>
      <c r="V761" s="335"/>
      <c r="W761" s="484"/>
      <c r="X761" s="485"/>
      <c r="Y761" s="335"/>
      <c r="Z761" s="239"/>
      <c r="AA761" s="238"/>
      <c r="AB761" s="240"/>
      <c r="AC761" s="239"/>
      <c r="AD761" s="238"/>
      <c r="AE761" s="343"/>
      <c r="AF761" s="335"/>
      <c r="AG761" s="485"/>
      <c r="AH761" s="241"/>
      <c r="AI761" s="242"/>
      <c r="AJ761" s="238"/>
      <c r="AK761" s="240"/>
      <c r="AL761" s="240"/>
      <c r="AM761" s="240"/>
      <c r="AN761" s="240"/>
      <c r="AQ761" s="253"/>
      <c r="AR761" s="224"/>
      <c r="AV761" s="253"/>
      <c r="AY761" s="248"/>
      <c r="AZ761" s="230"/>
      <c r="BA761" s="230"/>
      <c r="BB761" s="230"/>
      <c r="BC761" s="230"/>
      <c r="BD761" s="230"/>
      <c r="BE761" s="230"/>
      <c r="BF761" s="230"/>
      <c r="BG761" s="230"/>
      <c r="BH761" s="248"/>
      <c r="BI761" s="230"/>
      <c r="BJ761" s="249"/>
    </row>
    <row r="762" spans="1:62" ht="14.25" customHeight="1" x14ac:dyDescent="0.45">
      <c r="A762" s="224"/>
      <c r="D762" s="239"/>
      <c r="E762" s="226"/>
      <c r="F762" s="227"/>
      <c r="G762" s="228"/>
      <c r="H762" s="229"/>
      <c r="K762" s="231"/>
      <c r="L762" s="229"/>
      <c r="M762" s="231"/>
      <c r="N762" s="231"/>
      <c r="O762" s="231"/>
      <c r="P762" s="251"/>
      <c r="Q762" s="251"/>
      <c r="R762" s="251"/>
      <c r="S762" s="252"/>
      <c r="T762" s="237"/>
      <c r="U762" s="238"/>
      <c r="V762" s="335"/>
      <c r="W762" s="484"/>
      <c r="X762" s="485"/>
      <c r="Y762" s="335"/>
      <c r="Z762" s="239"/>
      <c r="AA762" s="238"/>
      <c r="AB762" s="240"/>
      <c r="AC762" s="239"/>
      <c r="AD762" s="238"/>
      <c r="AE762" s="343"/>
      <c r="AF762" s="335"/>
      <c r="AG762" s="485"/>
      <c r="AH762" s="241"/>
      <c r="AI762" s="242"/>
      <c r="AJ762" s="238"/>
      <c r="AK762" s="240"/>
      <c r="AL762" s="240"/>
      <c r="AM762" s="240"/>
      <c r="AN762" s="240"/>
      <c r="AQ762" s="253"/>
      <c r="AR762" s="224"/>
      <c r="AV762" s="253"/>
      <c r="AY762" s="248"/>
      <c r="AZ762" s="230"/>
      <c r="BA762" s="230"/>
      <c r="BB762" s="230"/>
      <c r="BC762" s="230"/>
      <c r="BD762" s="230"/>
      <c r="BE762" s="230"/>
      <c r="BF762" s="230"/>
      <c r="BG762" s="230"/>
      <c r="BH762" s="248"/>
      <c r="BI762" s="230"/>
      <c r="BJ762" s="249"/>
    </row>
    <row r="763" spans="1:62" ht="14.25" customHeight="1" x14ac:dyDescent="0.45">
      <c r="A763" s="224"/>
      <c r="D763" s="239"/>
      <c r="E763" s="226"/>
      <c r="F763" s="227"/>
      <c r="G763" s="228"/>
      <c r="H763" s="229"/>
      <c r="K763" s="231"/>
      <c r="L763" s="229"/>
      <c r="M763" s="231"/>
      <c r="N763" s="231"/>
      <c r="O763" s="231"/>
      <c r="P763" s="251"/>
      <c r="Q763" s="251"/>
      <c r="R763" s="251"/>
      <c r="S763" s="252"/>
      <c r="T763" s="237"/>
      <c r="U763" s="238"/>
      <c r="V763" s="335"/>
      <c r="W763" s="484"/>
      <c r="X763" s="485"/>
      <c r="Y763" s="335"/>
      <c r="Z763" s="239"/>
      <c r="AA763" s="238"/>
      <c r="AB763" s="240"/>
      <c r="AC763" s="239"/>
      <c r="AD763" s="238"/>
      <c r="AE763" s="343"/>
      <c r="AF763" s="335"/>
      <c r="AG763" s="485"/>
      <c r="AH763" s="241"/>
      <c r="AI763" s="242"/>
      <c r="AJ763" s="238"/>
      <c r="AK763" s="240"/>
      <c r="AL763" s="240"/>
      <c r="AM763" s="240"/>
      <c r="AN763" s="240"/>
      <c r="AQ763" s="253"/>
      <c r="AR763" s="224"/>
      <c r="AV763" s="253"/>
      <c r="AY763" s="248"/>
      <c r="AZ763" s="230"/>
      <c r="BA763" s="230"/>
      <c r="BB763" s="230"/>
      <c r="BC763" s="230"/>
      <c r="BD763" s="230"/>
      <c r="BE763" s="230"/>
      <c r="BF763" s="230"/>
      <c r="BG763" s="230"/>
      <c r="BH763" s="248"/>
      <c r="BI763" s="230"/>
      <c r="BJ763" s="249"/>
    </row>
    <row r="764" spans="1:62" ht="14.25" customHeight="1" x14ac:dyDescent="0.45">
      <c r="A764" s="224"/>
      <c r="D764" s="239"/>
      <c r="E764" s="226"/>
      <c r="F764" s="227"/>
      <c r="G764" s="228"/>
      <c r="H764" s="229"/>
      <c r="K764" s="231"/>
      <c r="L764" s="229"/>
      <c r="M764" s="231"/>
      <c r="N764" s="231"/>
      <c r="O764" s="231"/>
      <c r="P764" s="251"/>
      <c r="Q764" s="251"/>
      <c r="R764" s="251"/>
      <c r="S764" s="252"/>
      <c r="T764" s="237"/>
      <c r="U764" s="238"/>
      <c r="V764" s="335"/>
      <c r="W764" s="484"/>
      <c r="X764" s="485"/>
      <c r="Y764" s="335"/>
      <c r="Z764" s="239"/>
      <c r="AA764" s="238"/>
      <c r="AB764" s="240"/>
      <c r="AC764" s="239"/>
      <c r="AD764" s="238"/>
      <c r="AE764" s="343"/>
      <c r="AF764" s="335"/>
      <c r="AG764" s="485"/>
      <c r="AH764" s="241"/>
      <c r="AI764" s="242"/>
      <c r="AJ764" s="238"/>
      <c r="AK764" s="240"/>
      <c r="AL764" s="240"/>
      <c r="AM764" s="240"/>
      <c r="AN764" s="240"/>
      <c r="AQ764" s="253"/>
      <c r="AR764" s="224"/>
      <c r="AV764" s="253"/>
      <c r="AY764" s="248"/>
      <c r="AZ764" s="230"/>
      <c r="BA764" s="230"/>
      <c r="BB764" s="230"/>
      <c r="BC764" s="230"/>
      <c r="BD764" s="230"/>
      <c r="BE764" s="230"/>
      <c r="BF764" s="230"/>
      <c r="BG764" s="230"/>
      <c r="BH764" s="248"/>
      <c r="BI764" s="230"/>
      <c r="BJ764" s="249"/>
    </row>
    <row r="765" spans="1:62" ht="14.25" customHeight="1" x14ac:dyDescent="0.45">
      <c r="A765" s="224"/>
      <c r="D765" s="239"/>
      <c r="E765" s="226"/>
      <c r="F765" s="227"/>
      <c r="G765" s="228"/>
      <c r="H765" s="229"/>
      <c r="K765" s="231"/>
      <c r="L765" s="229"/>
      <c r="M765" s="231"/>
      <c r="N765" s="231"/>
      <c r="O765" s="231"/>
      <c r="P765" s="251"/>
      <c r="Q765" s="251"/>
      <c r="R765" s="251"/>
      <c r="S765" s="252"/>
      <c r="T765" s="237"/>
      <c r="U765" s="238"/>
      <c r="V765" s="335"/>
      <c r="W765" s="484"/>
      <c r="X765" s="485"/>
      <c r="Y765" s="335"/>
      <c r="Z765" s="239"/>
      <c r="AA765" s="238"/>
      <c r="AB765" s="240"/>
      <c r="AC765" s="239"/>
      <c r="AD765" s="238"/>
      <c r="AE765" s="343"/>
      <c r="AF765" s="335"/>
      <c r="AG765" s="485"/>
      <c r="AH765" s="241"/>
      <c r="AI765" s="242"/>
      <c r="AJ765" s="238"/>
      <c r="AK765" s="240"/>
      <c r="AL765" s="240"/>
      <c r="AM765" s="240"/>
      <c r="AN765" s="240"/>
      <c r="AQ765" s="253"/>
      <c r="AR765" s="224"/>
      <c r="AV765" s="253"/>
      <c r="AY765" s="248"/>
      <c r="AZ765" s="230"/>
      <c r="BA765" s="230"/>
      <c r="BB765" s="230"/>
      <c r="BC765" s="230"/>
      <c r="BD765" s="230"/>
      <c r="BE765" s="230"/>
      <c r="BF765" s="230"/>
      <c r="BG765" s="230"/>
      <c r="BH765" s="248"/>
      <c r="BI765" s="230"/>
      <c r="BJ765" s="249"/>
    </row>
    <row r="766" spans="1:62" ht="14.25" customHeight="1" x14ac:dyDescent="0.45">
      <c r="A766" s="224"/>
      <c r="D766" s="239"/>
      <c r="E766" s="226"/>
      <c r="F766" s="227"/>
      <c r="G766" s="228"/>
      <c r="H766" s="229"/>
      <c r="K766" s="231"/>
      <c r="L766" s="229"/>
      <c r="M766" s="231"/>
      <c r="N766" s="231"/>
      <c r="O766" s="231"/>
      <c r="P766" s="251"/>
      <c r="Q766" s="251"/>
      <c r="R766" s="251"/>
      <c r="S766" s="252"/>
      <c r="T766" s="237"/>
      <c r="U766" s="238"/>
      <c r="V766" s="335"/>
      <c r="W766" s="484"/>
      <c r="X766" s="485"/>
      <c r="Y766" s="335"/>
      <c r="Z766" s="239"/>
      <c r="AA766" s="238"/>
      <c r="AB766" s="240"/>
      <c r="AC766" s="239"/>
      <c r="AD766" s="238"/>
      <c r="AE766" s="343"/>
      <c r="AF766" s="335"/>
      <c r="AG766" s="485"/>
      <c r="AH766" s="241"/>
      <c r="AI766" s="242"/>
      <c r="AJ766" s="238"/>
      <c r="AK766" s="240"/>
      <c r="AL766" s="240"/>
      <c r="AM766" s="240"/>
      <c r="AN766" s="240"/>
      <c r="AQ766" s="253"/>
      <c r="AR766" s="224"/>
      <c r="AV766" s="253"/>
      <c r="AY766" s="248"/>
      <c r="AZ766" s="230"/>
      <c r="BA766" s="230"/>
      <c r="BB766" s="230"/>
      <c r="BC766" s="230"/>
      <c r="BD766" s="230"/>
      <c r="BE766" s="230"/>
      <c r="BF766" s="230"/>
      <c r="BG766" s="230"/>
      <c r="BH766" s="248"/>
      <c r="BI766" s="230"/>
      <c r="BJ766" s="249"/>
    </row>
    <row r="767" spans="1:62" ht="14.25" customHeight="1" x14ac:dyDescent="0.45">
      <c r="A767" s="224"/>
      <c r="D767" s="239"/>
      <c r="E767" s="226"/>
      <c r="F767" s="227"/>
      <c r="G767" s="228"/>
      <c r="H767" s="229"/>
      <c r="K767" s="231"/>
      <c r="L767" s="229"/>
      <c r="M767" s="231"/>
      <c r="N767" s="231"/>
      <c r="O767" s="231"/>
      <c r="P767" s="251"/>
      <c r="Q767" s="251"/>
      <c r="R767" s="251"/>
      <c r="S767" s="252"/>
      <c r="T767" s="237"/>
      <c r="U767" s="238"/>
      <c r="V767" s="335"/>
      <c r="W767" s="484"/>
      <c r="X767" s="485"/>
      <c r="Y767" s="335"/>
      <c r="Z767" s="239"/>
      <c r="AA767" s="238"/>
      <c r="AB767" s="240"/>
      <c r="AC767" s="239"/>
      <c r="AD767" s="238"/>
      <c r="AE767" s="343"/>
      <c r="AF767" s="335"/>
      <c r="AG767" s="485"/>
      <c r="AH767" s="241"/>
      <c r="AI767" s="242"/>
      <c r="AJ767" s="238"/>
      <c r="AK767" s="240"/>
      <c r="AL767" s="240"/>
      <c r="AM767" s="240"/>
      <c r="AN767" s="240"/>
      <c r="AQ767" s="253"/>
      <c r="AR767" s="224"/>
      <c r="AV767" s="253"/>
      <c r="AY767" s="248"/>
      <c r="AZ767" s="230"/>
      <c r="BA767" s="230"/>
      <c r="BB767" s="230"/>
      <c r="BC767" s="230"/>
      <c r="BD767" s="230"/>
      <c r="BE767" s="230"/>
      <c r="BF767" s="230"/>
      <c r="BG767" s="230"/>
      <c r="BH767" s="248"/>
      <c r="BI767" s="230"/>
      <c r="BJ767" s="249"/>
    </row>
    <row r="768" spans="1:62" ht="14.25" customHeight="1" x14ac:dyDescent="0.45">
      <c r="A768" s="224"/>
      <c r="D768" s="239"/>
      <c r="E768" s="226"/>
      <c r="F768" s="227"/>
      <c r="G768" s="228"/>
      <c r="H768" s="229"/>
      <c r="K768" s="231"/>
      <c r="L768" s="229"/>
      <c r="M768" s="231"/>
      <c r="N768" s="231"/>
      <c r="O768" s="231"/>
      <c r="P768" s="251"/>
      <c r="Q768" s="251"/>
      <c r="R768" s="251"/>
      <c r="S768" s="252"/>
      <c r="T768" s="237"/>
      <c r="U768" s="238"/>
      <c r="V768" s="335"/>
      <c r="W768" s="484"/>
      <c r="X768" s="485"/>
      <c r="Y768" s="335"/>
      <c r="Z768" s="239"/>
      <c r="AA768" s="238"/>
      <c r="AB768" s="240"/>
      <c r="AC768" s="239"/>
      <c r="AD768" s="238"/>
      <c r="AE768" s="343"/>
      <c r="AF768" s="335"/>
      <c r="AG768" s="485"/>
      <c r="AH768" s="241"/>
      <c r="AI768" s="242"/>
      <c r="AJ768" s="238"/>
      <c r="AK768" s="240"/>
      <c r="AL768" s="240"/>
      <c r="AM768" s="240"/>
      <c r="AN768" s="240"/>
      <c r="AQ768" s="253"/>
      <c r="AR768" s="224"/>
      <c r="AV768" s="253"/>
      <c r="AY768" s="248"/>
      <c r="AZ768" s="230"/>
      <c r="BA768" s="230"/>
      <c r="BB768" s="230"/>
      <c r="BC768" s="230"/>
      <c r="BD768" s="230"/>
      <c r="BE768" s="230"/>
      <c r="BF768" s="230"/>
      <c r="BG768" s="230"/>
      <c r="BH768" s="248"/>
      <c r="BI768" s="230"/>
      <c r="BJ768" s="249"/>
    </row>
    <row r="769" spans="1:62" ht="14.25" customHeight="1" x14ac:dyDescent="0.45">
      <c r="A769" s="224"/>
      <c r="D769" s="239"/>
      <c r="E769" s="226"/>
      <c r="F769" s="227"/>
      <c r="G769" s="228"/>
      <c r="H769" s="229"/>
      <c r="K769" s="231"/>
      <c r="L769" s="229"/>
      <c r="M769" s="231"/>
      <c r="N769" s="231"/>
      <c r="O769" s="231"/>
      <c r="P769" s="251"/>
      <c r="Q769" s="251"/>
      <c r="R769" s="251"/>
      <c r="S769" s="252"/>
      <c r="T769" s="237"/>
      <c r="U769" s="238"/>
      <c r="V769" s="335"/>
      <c r="W769" s="484"/>
      <c r="X769" s="485"/>
      <c r="Y769" s="335"/>
      <c r="Z769" s="239"/>
      <c r="AA769" s="238"/>
      <c r="AB769" s="240"/>
      <c r="AC769" s="239"/>
      <c r="AD769" s="238"/>
      <c r="AE769" s="343"/>
      <c r="AF769" s="335"/>
      <c r="AG769" s="485"/>
      <c r="AH769" s="241"/>
      <c r="AI769" s="242"/>
      <c r="AJ769" s="238"/>
      <c r="AK769" s="240"/>
      <c r="AL769" s="240"/>
      <c r="AM769" s="240"/>
      <c r="AN769" s="240"/>
      <c r="AQ769" s="253"/>
      <c r="AR769" s="224"/>
      <c r="AV769" s="253"/>
      <c r="AY769" s="248"/>
      <c r="AZ769" s="230"/>
      <c r="BA769" s="230"/>
      <c r="BB769" s="230"/>
      <c r="BC769" s="230"/>
      <c r="BD769" s="230"/>
      <c r="BE769" s="230"/>
      <c r="BF769" s="230"/>
      <c r="BG769" s="230"/>
      <c r="BH769" s="248"/>
      <c r="BI769" s="230"/>
      <c r="BJ769" s="249"/>
    </row>
    <row r="770" spans="1:62" ht="14.25" customHeight="1" x14ac:dyDescent="0.45">
      <c r="A770" s="224"/>
      <c r="D770" s="239"/>
      <c r="E770" s="226"/>
      <c r="F770" s="227"/>
      <c r="G770" s="228"/>
      <c r="H770" s="229"/>
      <c r="K770" s="231"/>
      <c r="L770" s="229"/>
      <c r="M770" s="231"/>
      <c r="N770" s="231"/>
      <c r="O770" s="231"/>
      <c r="P770" s="251"/>
      <c r="Q770" s="251"/>
      <c r="R770" s="251"/>
      <c r="S770" s="252"/>
      <c r="T770" s="237"/>
      <c r="U770" s="238"/>
      <c r="V770" s="335"/>
      <c r="W770" s="484"/>
      <c r="X770" s="485"/>
      <c r="Y770" s="335"/>
      <c r="Z770" s="239"/>
      <c r="AA770" s="238"/>
      <c r="AB770" s="240"/>
      <c r="AC770" s="239"/>
      <c r="AD770" s="238"/>
      <c r="AE770" s="343"/>
      <c r="AF770" s="335"/>
      <c r="AG770" s="485"/>
      <c r="AH770" s="241"/>
      <c r="AI770" s="242"/>
      <c r="AJ770" s="238"/>
      <c r="AK770" s="240"/>
      <c r="AL770" s="240"/>
      <c r="AM770" s="240"/>
      <c r="AN770" s="240"/>
      <c r="AQ770" s="253"/>
      <c r="AR770" s="224"/>
      <c r="AV770" s="253"/>
      <c r="AY770" s="248"/>
      <c r="AZ770" s="230"/>
      <c r="BA770" s="230"/>
      <c r="BB770" s="230"/>
      <c r="BC770" s="230"/>
      <c r="BD770" s="230"/>
      <c r="BE770" s="230"/>
      <c r="BF770" s="230"/>
      <c r="BG770" s="230"/>
      <c r="BH770" s="248"/>
      <c r="BI770" s="230"/>
      <c r="BJ770" s="249"/>
    </row>
    <row r="771" spans="1:62" ht="14.25" customHeight="1" x14ac:dyDescent="0.45">
      <c r="A771" s="224"/>
      <c r="D771" s="239"/>
      <c r="E771" s="226"/>
      <c r="F771" s="227"/>
      <c r="G771" s="228"/>
      <c r="H771" s="229"/>
      <c r="K771" s="231"/>
      <c r="L771" s="229"/>
      <c r="M771" s="231"/>
      <c r="N771" s="231"/>
      <c r="O771" s="231"/>
      <c r="P771" s="251"/>
      <c r="Q771" s="251"/>
      <c r="R771" s="251"/>
      <c r="S771" s="252"/>
      <c r="T771" s="237"/>
      <c r="U771" s="238"/>
      <c r="V771" s="335"/>
      <c r="W771" s="484"/>
      <c r="X771" s="485"/>
      <c r="Y771" s="335"/>
      <c r="Z771" s="239"/>
      <c r="AA771" s="238"/>
      <c r="AB771" s="240"/>
      <c r="AC771" s="239"/>
      <c r="AD771" s="238"/>
      <c r="AE771" s="343"/>
      <c r="AF771" s="335"/>
      <c r="AG771" s="485"/>
      <c r="AH771" s="241"/>
      <c r="AI771" s="242"/>
      <c r="AJ771" s="238"/>
      <c r="AK771" s="240"/>
      <c r="AL771" s="240"/>
      <c r="AM771" s="240"/>
      <c r="AN771" s="240"/>
      <c r="AQ771" s="253"/>
      <c r="AR771" s="224"/>
      <c r="AV771" s="253"/>
      <c r="AY771" s="248"/>
      <c r="AZ771" s="230"/>
      <c r="BA771" s="230"/>
      <c r="BB771" s="230"/>
      <c r="BC771" s="230"/>
      <c r="BD771" s="230"/>
      <c r="BE771" s="230"/>
      <c r="BF771" s="230"/>
      <c r="BG771" s="230"/>
      <c r="BH771" s="248"/>
      <c r="BI771" s="230"/>
      <c r="BJ771" s="249"/>
    </row>
    <row r="772" spans="1:62" ht="14.25" customHeight="1" x14ac:dyDescent="0.45">
      <c r="A772" s="224"/>
      <c r="D772" s="239"/>
      <c r="E772" s="226"/>
      <c r="F772" s="227"/>
      <c r="G772" s="228"/>
      <c r="H772" s="229"/>
      <c r="K772" s="231"/>
      <c r="L772" s="229"/>
      <c r="M772" s="231"/>
      <c r="N772" s="231"/>
      <c r="O772" s="231"/>
      <c r="P772" s="251"/>
      <c r="Q772" s="251"/>
      <c r="R772" s="251"/>
      <c r="S772" s="252"/>
      <c r="T772" s="237"/>
      <c r="U772" s="238"/>
      <c r="V772" s="335"/>
      <c r="W772" s="484"/>
      <c r="X772" s="485"/>
      <c r="Y772" s="335"/>
      <c r="Z772" s="239"/>
      <c r="AA772" s="238"/>
      <c r="AB772" s="240"/>
      <c r="AC772" s="239"/>
      <c r="AD772" s="238"/>
      <c r="AE772" s="343"/>
      <c r="AF772" s="335"/>
      <c r="AG772" s="485"/>
      <c r="AH772" s="241"/>
      <c r="AI772" s="242"/>
      <c r="AJ772" s="238"/>
      <c r="AK772" s="240"/>
      <c r="AL772" s="240"/>
      <c r="AM772" s="240"/>
      <c r="AN772" s="240"/>
      <c r="AQ772" s="253"/>
      <c r="AR772" s="224"/>
      <c r="AV772" s="253"/>
      <c r="AY772" s="248"/>
      <c r="AZ772" s="230"/>
      <c r="BA772" s="230"/>
      <c r="BB772" s="230"/>
      <c r="BC772" s="230"/>
      <c r="BD772" s="230"/>
      <c r="BE772" s="230"/>
      <c r="BF772" s="230"/>
      <c r="BG772" s="230"/>
      <c r="BH772" s="248"/>
      <c r="BI772" s="230"/>
      <c r="BJ772" s="249"/>
    </row>
    <row r="773" spans="1:62" ht="14.25" customHeight="1" x14ac:dyDescent="0.45">
      <c r="A773" s="224"/>
      <c r="D773" s="239"/>
      <c r="E773" s="226"/>
      <c r="F773" s="227"/>
      <c r="G773" s="228"/>
      <c r="H773" s="229"/>
      <c r="K773" s="231"/>
      <c r="L773" s="229"/>
      <c r="M773" s="231"/>
      <c r="N773" s="231"/>
      <c r="O773" s="231"/>
      <c r="P773" s="251"/>
      <c r="Q773" s="251"/>
      <c r="R773" s="251"/>
      <c r="S773" s="252"/>
      <c r="T773" s="237"/>
      <c r="U773" s="238"/>
      <c r="V773" s="335"/>
      <c r="W773" s="484"/>
      <c r="X773" s="485"/>
      <c r="Y773" s="335"/>
      <c r="Z773" s="239"/>
      <c r="AA773" s="238"/>
      <c r="AB773" s="240"/>
      <c r="AC773" s="239"/>
      <c r="AD773" s="238"/>
      <c r="AE773" s="343"/>
      <c r="AF773" s="335"/>
      <c r="AG773" s="485"/>
      <c r="AH773" s="241"/>
      <c r="AI773" s="242"/>
      <c r="AJ773" s="238"/>
      <c r="AK773" s="240"/>
      <c r="AL773" s="240"/>
      <c r="AM773" s="240"/>
      <c r="AN773" s="240"/>
      <c r="AQ773" s="253"/>
      <c r="AR773" s="224"/>
      <c r="AV773" s="253"/>
      <c r="AY773" s="248"/>
      <c r="AZ773" s="230"/>
      <c r="BA773" s="230"/>
      <c r="BB773" s="230"/>
      <c r="BC773" s="230"/>
      <c r="BD773" s="230"/>
      <c r="BE773" s="230"/>
      <c r="BF773" s="230"/>
      <c r="BG773" s="230"/>
      <c r="BH773" s="248"/>
      <c r="BI773" s="230"/>
      <c r="BJ773" s="249"/>
    </row>
    <row r="774" spans="1:62" ht="14.25" customHeight="1" x14ac:dyDescent="0.45">
      <c r="A774" s="224"/>
      <c r="D774" s="239"/>
      <c r="E774" s="226"/>
      <c r="F774" s="227"/>
      <c r="G774" s="228"/>
      <c r="H774" s="229"/>
      <c r="K774" s="231"/>
      <c r="L774" s="229"/>
      <c r="M774" s="231"/>
      <c r="N774" s="231"/>
      <c r="O774" s="231"/>
      <c r="P774" s="251"/>
      <c r="Q774" s="251"/>
      <c r="R774" s="251"/>
      <c r="S774" s="252"/>
      <c r="T774" s="237"/>
      <c r="U774" s="238"/>
      <c r="V774" s="335"/>
      <c r="W774" s="484"/>
      <c r="X774" s="485"/>
      <c r="Y774" s="335"/>
      <c r="Z774" s="239"/>
      <c r="AA774" s="238"/>
      <c r="AB774" s="240"/>
      <c r="AC774" s="239"/>
      <c r="AD774" s="238"/>
      <c r="AE774" s="343"/>
      <c r="AF774" s="335"/>
      <c r="AG774" s="485"/>
      <c r="AH774" s="241"/>
      <c r="AI774" s="242"/>
      <c r="AJ774" s="238"/>
      <c r="AK774" s="240"/>
      <c r="AL774" s="240"/>
      <c r="AM774" s="240"/>
      <c r="AN774" s="240"/>
      <c r="AQ774" s="253"/>
      <c r="AR774" s="224"/>
      <c r="AV774" s="253"/>
      <c r="AY774" s="248"/>
      <c r="AZ774" s="230"/>
      <c r="BA774" s="230"/>
      <c r="BB774" s="230"/>
      <c r="BC774" s="230"/>
      <c r="BD774" s="230"/>
      <c r="BE774" s="230"/>
      <c r="BF774" s="230"/>
      <c r="BG774" s="230"/>
      <c r="BH774" s="248"/>
      <c r="BI774" s="230"/>
      <c r="BJ774" s="249"/>
    </row>
    <row r="775" spans="1:62" ht="14.25" customHeight="1" x14ac:dyDescent="0.45">
      <c r="A775" s="224"/>
      <c r="D775" s="239"/>
      <c r="E775" s="226"/>
      <c r="F775" s="227"/>
      <c r="G775" s="228"/>
      <c r="H775" s="229"/>
      <c r="K775" s="231"/>
      <c r="L775" s="229"/>
      <c r="M775" s="231"/>
      <c r="N775" s="231"/>
      <c r="O775" s="231"/>
      <c r="P775" s="251"/>
      <c r="Q775" s="251"/>
      <c r="R775" s="251"/>
      <c r="S775" s="252"/>
      <c r="T775" s="237"/>
      <c r="U775" s="238"/>
      <c r="V775" s="335"/>
      <c r="W775" s="484"/>
      <c r="X775" s="485"/>
      <c r="Y775" s="335"/>
      <c r="Z775" s="239"/>
      <c r="AA775" s="238"/>
      <c r="AB775" s="240"/>
      <c r="AC775" s="239"/>
      <c r="AD775" s="238"/>
      <c r="AE775" s="343"/>
      <c r="AF775" s="335"/>
      <c r="AG775" s="485"/>
      <c r="AH775" s="241"/>
      <c r="AI775" s="242"/>
      <c r="AJ775" s="238"/>
      <c r="AK775" s="240"/>
      <c r="AL775" s="240"/>
      <c r="AM775" s="240"/>
      <c r="AN775" s="240"/>
      <c r="AQ775" s="253"/>
      <c r="AR775" s="224"/>
      <c r="AV775" s="253"/>
      <c r="AY775" s="248"/>
      <c r="AZ775" s="230"/>
      <c r="BA775" s="230"/>
      <c r="BB775" s="230"/>
      <c r="BC775" s="230"/>
      <c r="BD775" s="230"/>
      <c r="BE775" s="230"/>
      <c r="BF775" s="230"/>
      <c r="BG775" s="230"/>
      <c r="BH775" s="248"/>
      <c r="BI775" s="230"/>
      <c r="BJ775" s="249"/>
    </row>
    <row r="776" spans="1:62" ht="14.25" customHeight="1" x14ac:dyDescent="0.45">
      <c r="A776" s="224"/>
      <c r="D776" s="239"/>
      <c r="E776" s="226"/>
      <c r="F776" s="227"/>
      <c r="G776" s="228"/>
      <c r="H776" s="229"/>
      <c r="K776" s="231"/>
      <c r="L776" s="229"/>
      <c r="M776" s="231"/>
      <c r="N776" s="231"/>
      <c r="O776" s="231"/>
      <c r="P776" s="251"/>
      <c r="Q776" s="251"/>
      <c r="R776" s="251"/>
      <c r="S776" s="252"/>
      <c r="T776" s="237"/>
      <c r="U776" s="238"/>
      <c r="V776" s="335"/>
      <c r="W776" s="484"/>
      <c r="X776" s="485"/>
      <c r="Y776" s="335"/>
      <c r="Z776" s="239"/>
      <c r="AA776" s="238"/>
      <c r="AB776" s="240"/>
      <c r="AC776" s="239"/>
      <c r="AD776" s="238"/>
      <c r="AE776" s="343"/>
      <c r="AF776" s="335"/>
      <c r="AG776" s="485"/>
      <c r="AH776" s="241"/>
      <c r="AI776" s="242"/>
      <c r="AJ776" s="238"/>
      <c r="AK776" s="240"/>
      <c r="AL776" s="240"/>
      <c r="AM776" s="240"/>
      <c r="AN776" s="240"/>
      <c r="AQ776" s="253"/>
      <c r="AR776" s="224"/>
      <c r="AV776" s="253"/>
      <c r="AY776" s="248"/>
      <c r="AZ776" s="230"/>
      <c r="BA776" s="230"/>
      <c r="BB776" s="230"/>
      <c r="BC776" s="230"/>
      <c r="BD776" s="230"/>
      <c r="BE776" s="230"/>
      <c r="BF776" s="230"/>
      <c r="BG776" s="230"/>
      <c r="BH776" s="248"/>
      <c r="BI776" s="230"/>
      <c r="BJ776" s="249"/>
    </row>
    <row r="777" spans="1:62" ht="14.25" customHeight="1" x14ac:dyDescent="0.45">
      <c r="A777" s="224"/>
      <c r="D777" s="239"/>
      <c r="E777" s="226"/>
      <c r="F777" s="227"/>
      <c r="G777" s="228"/>
      <c r="H777" s="229"/>
      <c r="K777" s="231"/>
      <c r="L777" s="229"/>
      <c r="M777" s="231"/>
      <c r="N777" s="231"/>
      <c r="O777" s="231"/>
      <c r="P777" s="251"/>
      <c r="Q777" s="251"/>
      <c r="R777" s="251"/>
      <c r="S777" s="252"/>
      <c r="T777" s="237"/>
      <c r="U777" s="238"/>
      <c r="V777" s="335"/>
      <c r="W777" s="484"/>
      <c r="X777" s="485"/>
      <c r="Y777" s="335"/>
      <c r="Z777" s="239"/>
      <c r="AA777" s="238"/>
      <c r="AB777" s="240"/>
      <c r="AC777" s="239"/>
      <c r="AD777" s="238"/>
      <c r="AE777" s="343"/>
      <c r="AF777" s="335"/>
      <c r="AG777" s="485"/>
      <c r="AH777" s="241"/>
      <c r="AI777" s="242"/>
      <c r="AJ777" s="238"/>
      <c r="AK777" s="240"/>
      <c r="AL777" s="240"/>
      <c r="AM777" s="240"/>
      <c r="AN777" s="240"/>
      <c r="AQ777" s="253"/>
      <c r="AR777" s="224"/>
      <c r="AV777" s="253"/>
      <c r="AY777" s="248"/>
      <c r="AZ777" s="230"/>
      <c r="BA777" s="230"/>
      <c r="BB777" s="230"/>
      <c r="BC777" s="230"/>
      <c r="BD777" s="230"/>
      <c r="BE777" s="230"/>
      <c r="BF777" s="230"/>
      <c r="BG777" s="230"/>
      <c r="BH777" s="248"/>
      <c r="BI777" s="230"/>
      <c r="BJ777" s="249"/>
    </row>
    <row r="778" spans="1:62" ht="14.25" customHeight="1" x14ac:dyDescent="0.45">
      <c r="A778" s="224"/>
      <c r="D778" s="239"/>
      <c r="E778" s="226"/>
      <c r="F778" s="227"/>
      <c r="G778" s="228"/>
      <c r="H778" s="229"/>
      <c r="K778" s="231"/>
      <c r="L778" s="229"/>
      <c r="M778" s="231"/>
      <c r="N778" s="231"/>
      <c r="O778" s="231"/>
      <c r="P778" s="251"/>
      <c r="Q778" s="251"/>
      <c r="R778" s="251"/>
      <c r="S778" s="252"/>
      <c r="T778" s="237"/>
      <c r="U778" s="238"/>
      <c r="V778" s="335"/>
      <c r="W778" s="484"/>
      <c r="X778" s="485"/>
      <c r="Y778" s="335"/>
      <c r="Z778" s="239"/>
      <c r="AA778" s="238"/>
      <c r="AB778" s="240"/>
      <c r="AC778" s="239"/>
      <c r="AD778" s="238"/>
      <c r="AE778" s="343"/>
      <c r="AF778" s="335"/>
      <c r="AG778" s="485"/>
      <c r="AH778" s="241"/>
      <c r="AI778" s="242"/>
      <c r="AJ778" s="238"/>
      <c r="AK778" s="240"/>
      <c r="AL778" s="240"/>
      <c r="AM778" s="240"/>
      <c r="AN778" s="240"/>
      <c r="AQ778" s="253"/>
      <c r="AR778" s="224"/>
      <c r="AV778" s="253"/>
      <c r="AY778" s="248"/>
      <c r="AZ778" s="230"/>
      <c r="BA778" s="230"/>
      <c r="BB778" s="230"/>
      <c r="BC778" s="230"/>
      <c r="BD778" s="230"/>
      <c r="BE778" s="230"/>
      <c r="BF778" s="230"/>
      <c r="BG778" s="230"/>
      <c r="BH778" s="248"/>
      <c r="BI778" s="230"/>
      <c r="BJ778" s="249"/>
    </row>
    <row r="779" spans="1:62" ht="14.25" customHeight="1" x14ac:dyDescent="0.45">
      <c r="A779" s="224"/>
      <c r="D779" s="239"/>
      <c r="E779" s="226"/>
      <c r="F779" s="227"/>
      <c r="G779" s="228"/>
      <c r="H779" s="229"/>
      <c r="K779" s="231"/>
      <c r="L779" s="229"/>
      <c r="M779" s="231"/>
      <c r="N779" s="231"/>
      <c r="O779" s="231"/>
      <c r="P779" s="251"/>
      <c r="Q779" s="251"/>
      <c r="R779" s="251"/>
      <c r="S779" s="252"/>
      <c r="T779" s="237"/>
      <c r="U779" s="238"/>
      <c r="V779" s="335"/>
      <c r="W779" s="484"/>
      <c r="X779" s="485"/>
      <c r="Y779" s="335"/>
      <c r="Z779" s="239"/>
      <c r="AA779" s="238"/>
      <c r="AB779" s="240"/>
      <c r="AC779" s="239"/>
      <c r="AD779" s="238"/>
      <c r="AE779" s="343"/>
      <c r="AF779" s="335"/>
      <c r="AG779" s="485"/>
      <c r="AH779" s="241"/>
      <c r="AI779" s="242"/>
      <c r="AJ779" s="238"/>
      <c r="AK779" s="240"/>
      <c r="AL779" s="240"/>
      <c r="AM779" s="240"/>
      <c r="AN779" s="240"/>
      <c r="AQ779" s="253"/>
      <c r="AR779" s="224"/>
      <c r="AV779" s="253"/>
      <c r="AY779" s="248"/>
      <c r="AZ779" s="230"/>
      <c r="BA779" s="230"/>
      <c r="BB779" s="230"/>
      <c r="BC779" s="230"/>
      <c r="BD779" s="230"/>
      <c r="BE779" s="230"/>
      <c r="BF779" s="230"/>
      <c r="BG779" s="230"/>
      <c r="BH779" s="248"/>
      <c r="BI779" s="230"/>
      <c r="BJ779" s="249"/>
    </row>
    <row r="780" spans="1:62" ht="14.25" customHeight="1" x14ac:dyDescent="0.45">
      <c r="A780" s="224"/>
      <c r="D780" s="239"/>
      <c r="E780" s="226"/>
      <c r="F780" s="227"/>
      <c r="G780" s="228"/>
      <c r="H780" s="229"/>
      <c r="K780" s="231"/>
      <c r="L780" s="229"/>
      <c r="M780" s="231"/>
      <c r="N780" s="231"/>
      <c r="O780" s="231"/>
      <c r="P780" s="251"/>
      <c r="Q780" s="251"/>
      <c r="R780" s="251"/>
      <c r="S780" s="252"/>
      <c r="T780" s="237"/>
      <c r="U780" s="238"/>
      <c r="V780" s="335"/>
      <c r="W780" s="484"/>
      <c r="X780" s="485"/>
      <c r="Y780" s="335"/>
      <c r="Z780" s="239"/>
      <c r="AA780" s="238"/>
      <c r="AB780" s="240"/>
      <c r="AC780" s="239"/>
      <c r="AD780" s="238"/>
      <c r="AE780" s="343"/>
      <c r="AF780" s="335"/>
      <c r="AG780" s="485"/>
      <c r="AH780" s="241"/>
      <c r="AI780" s="242"/>
      <c r="AJ780" s="238"/>
      <c r="AK780" s="240"/>
      <c r="AL780" s="240"/>
      <c r="AM780" s="240"/>
      <c r="AN780" s="240"/>
      <c r="AQ780" s="253"/>
      <c r="AR780" s="224"/>
      <c r="AV780" s="253"/>
      <c r="AY780" s="248"/>
      <c r="AZ780" s="230"/>
      <c r="BA780" s="230"/>
      <c r="BB780" s="230"/>
      <c r="BC780" s="230"/>
      <c r="BD780" s="230"/>
      <c r="BE780" s="230"/>
      <c r="BF780" s="230"/>
      <c r="BG780" s="230"/>
      <c r="BH780" s="248"/>
      <c r="BI780" s="230"/>
      <c r="BJ780" s="249"/>
    </row>
    <row r="781" spans="1:62" ht="14.25" customHeight="1" x14ac:dyDescent="0.45">
      <c r="A781" s="224"/>
      <c r="D781" s="239"/>
      <c r="E781" s="226"/>
      <c r="F781" s="227"/>
      <c r="G781" s="228"/>
      <c r="H781" s="229"/>
      <c r="K781" s="231"/>
      <c r="L781" s="229"/>
      <c r="M781" s="231"/>
      <c r="N781" s="231"/>
      <c r="O781" s="231"/>
      <c r="P781" s="251"/>
      <c r="Q781" s="251"/>
      <c r="R781" s="251"/>
      <c r="S781" s="252"/>
      <c r="T781" s="237"/>
      <c r="U781" s="238"/>
      <c r="V781" s="335"/>
      <c r="W781" s="484"/>
      <c r="X781" s="485"/>
      <c r="Y781" s="335"/>
      <c r="Z781" s="239"/>
      <c r="AA781" s="238"/>
      <c r="AB781" s="240"/>
      <c r="AC781" s="239"/>
      <c r="AD781" s="238"/>
      <c r="AE781" s="343"/>
      <c r="AF781" s="335"/>
      <c r="AG781" s="485"/>
      <c r="AH781" s="241"/>
      <c r="AI781" s="242"/>
      <c r="AJ781" s="238"/>
      <c r="AK781" s="240"/>
      <c r="AL781" s="240"/>
      <c r="AM781" s="240"/>
      <c r="AN781" s="240"/>
      <c r="AQ781" s="253"/>
      <c r="AR781" s="224"/>
      <c r="AV781" s="253"/>
      <c r="AY781" s="248"/>
      <c r="AZ781" s="230"/>
      <c r="BA781" s="230"/>
      <c r="BB781" s="230"/>
      <c r="BC781" s="230"/>
      <c r="BD781" s="230"/>
      <c r="BE781" s="230"/>
      <c r="BF781" s="230"/>
      <c r="BG781" s="230"/>
      <c r="BH781" s="248"/>
      <c r="BI781" s="230"/>
      <c r="BJ781" s="249"/>
    </row>
    <row r="782" spans="1:62" ht="14.25" customHeight="1" x14ac:dyDescent="0.45">
      <c r="A782" s="224"/>
      <c r="D782" s="239"/>
      <c r="E782" s="226"/>
      <c r="F782" s="227"/>
      <c r="G782" s="228"/>
      <c r="H782" s="229"/>
      <c r="K782" s="231"/>
      <c r="L782" s="229"/>
      <c r="M782" s="231"/>
      <c r="N782" s="231"/>
      <c r="O782" s="231"/>
      <c r="P782" s="251"/>
      <c r="Q782" s="251"/>
      <c r="R782" s="251"/>
      <c r="S782" s="252"/>
      <c r="T782" s="237"/>
      <c r="U782" s="238"/>
      <c r="V782" s="335"/>
      <c r="W782" s="484"/>
      <c r="X782" s="485"/>
      <c r="Y782" s="335"/>
      <c r="Z782" s="239"/>
      <c r="AA782" s="238"/>
      <c r="AB782" s="240"/>
      <c r="AC782" s="239"/>
      <c r="AD782" s="238"/>
      <c r="AE782" s="343"/>
      <c r="AF782" s="335"/>
      <c r="AG782" s="485"/>
      <c r="AH782" s="241"/>
      <c r="AI782" s="242"/>
      <c r="AJ782" s="238"/>
      <c r="AK782" s="240"/>
      <c r="AL782" s="240"/>
      <c r="AM782" s="240"/>
      <c r="AN782" s="240"/>
      <c r="AQ782" s="253"/>
      <c r="AR782" s="224"/>
      <c r="AV782" s="253"/>
      <c r="AY782" s="248"/>
      <c r="AZ782" s="230"/>
      <c r="BA782" s="230"/>
      <c r="BB782" s="230"/>
      <c r="BC782" s="230"/>
      <c r="BD782" s="230"/>
      <c r="BE782" s="230"/>
      <c r="BF782" s="230"/>
      <c r="BG782" s="230"/>
      <c r="BH782" s="248"/>
      <c r="BI782" s="230"/>
      <c r="BJ782" s="249"/>
    </row>
    <row r="783" spans="1:62" ht="14.25" customHeight="1" x14ac:dyDescent="0.45">
      <c r="A783" s="224"/>
      <c r="D783" s="239"/>
      <c r="E783" s="226"/>
      <c r="F783" s="227"/>
      <c r="G783" s="228"/>
      <c r="H783" s="229"/>
      <c r="K783" s="231"/>
      <c r="L783" s="229"/>
      <c r="M783" s="231"/>
      <c r="N783" s="231"/>
      <c r="O783" s="231"/>
      <c r="P783" s="251"/>
      <c r="Q783" s="251"/>
      <c r="R783" s="251"/>
      <c r="S783" s="252"/>
      <c r="T783" s="237"/>
      <c r="U783" s="238"/>
      <c r="V783" s="335"/>
      <c r="W783" s="484"/>
      <c r="X783" s="485"/>
      <c r="Y783" s="335"/>
      <c r="Z783" s="239"/>
      <c r="AA783" s="238"/>
      <c r="AB783" s="240"/>
      <c r="AC783" s="239"/>
      <c r="AD783" s="238"/>
      <c r="AE783" s="343"/>
      <c r="AF783" s="335"/>
      <c r="AG783" s="485"/>
      <c r="AH783" s="241"/>
      <c r="AI783" s="242"/>
      <c r="AJ783" s="238"/>
      <c r="AK783" s="240"/>
      <c r="AL783" s="240"/>
      <c r="AM783" s="240"/>
      <c r="AN783" s="240"/>
      <c r="AQ783" s="253"/>
      <c r="AR783" s="224"/>
      <c r="AV783" s="253"/>
      <c r="AY783" s="248"/>
      <c r="AZ783" s="230"/>
      <c r="BA783" s="230"/>
      <c r="BB783" s="230"/>
      <c r="BC783" s="230"/>
      <c r="BD783" s="230"/>
      <c r="BE783" s="230"/>
      <c r="BF783" s="230"/>
      <c r="BG783" s="230"/>
      <c r="BH783" s="248"/>
      <c r="BI783" s="230"/>
      <c r="BJ783" s="249"/>
    </row>
    <row r="784" spans="1:62" ht="14.25" customHeight="1" x14ac:dyDescent="0.45">
      <c r="A784" s="224"/>
      <c r="D784" s="239"/>
      <c r="E784" s="226"/>
      <c r="F784" s="227"/>
      <c r="G784" s="228"/>
      <c r="H784" s="229"/>
      <c r="K784" s="231"/>
      <c r="L784" s="229"/>
      <c r="M784" s="231"/>
      <c r="N784" s="231"/>
      <c r="O784" s="231"/>
      <c r="P784" s="251"/>
      <c r="Q784" s="251"/>
      <c r="R784" s="251"/>
      <c r="S784" s="252"/>
      <c r="T784" s="237"/>
      <c r="U784" s="238"/>
      <c r="V784" s="335"/>
      <c r="W784" s="484"/>
      <c r="X784" s="485"/>
      <c r="Y784" s="335"/>
      <c r="Z784" s="239"/>
      <c r="AA784" s="238"/>
      <c r="AB784" s="240"/>
      <c r="AC784" s="239"/>
      <c r="AD784" s="238"/>
      <c r="AE784" s="343"/>
      <c r="AF784" s="335"/>
      <c r="AG784" s="485"/>
      <c r="AH784" s="241"/>
      <c r="AI784" s="242"/>
      <c r="AJ784" s="238"/>
      <c r="AK784" s="240"/>
      <c r="AL784" s="240"/>
      <c r="AM784" s="240"/>
      <c r="AN784" s="240"/>
      <c r="AQ784" s="253"/>
      <c r="AR784" s="224"/>
      <c r="AV784" s="253"/>
      <c r="AY784" s="248"/>
      <c r="AZ784" s="230"/>
      <c r="BA784" s="230"/>
      <c r="BB784" s="230"/>
      <c r="BC784" s="230"/>
      <c r="BD784" s="230"/>
      <c r="BE784" s="230"/>
      <c r="BF784" s="230"/>
      <c r="BG784" s="230"/>
      <c r="BH784" s="248"/>
      <c r="BI784" s="230"/>
      <c r="BJ784" s="249"/>
    </row>
    <row r="785" spans="1:62" ht="14.25" customHeight="1" x14ac:dyDescent="0.45">
      <c r="A785" s="224"/>
      <c r="D785" s="239"/>
      <c r="E785" s="226"/>
      <c r="F785" s="227"/>
      <c r="G785" s="228"/>
      <c r="H785" s="229"/>
      <c r="K785" s="231"/>
      <c r="L785" s="229"/>
      <c r="M785" s="231"/>
      <c r="N785" s="231"/>
      <c r="O785" s="231"/>
      <c r="P785" s="251"/>
      <c r="Q785" s="251"/>
      <c r="R785" s="251"/>
      <c r="S785" s="252"/>
      <c r="T785" s="237"/>
      <c r="U785" s="238"/>
      <c r="V785" s="335"/>
      <c r="W785" s="484"/>
      <c r="X785" s="485"/>
      <c r="Y785" s="335"/>
      <c r="Z785" s="239"/>
      <c r="AA785" s="238"/>
      <c r="AB785" s="240"/>
      <c r="AC785" s="239"/>
      <c r="AD785" s="238"/>
      <c r="AE785" s="343"/>
      <c r="AF785" s="335"/>
      <c r="AG785" s="485"/>
      <c r="AH785" s="241"/>
      <c r="AI785" s="242"/>
      <c r="AJ785" s="238"/>
      <c r="AK785" s="240"/>
      <c r="AL785" s="240"/>
      <c r="AM785" s="240"/>
      <c r="AN785" s="240"/>
      <c r="AQ785" s="253"/>
      <c r="AR785" s="224"/>
      <c r="AV785" s="253"/>
      <c r="AY785" s="248"/>
      <c r="AZ785" s="230"/>
      <c r="BA785" s="230"/>
      <c r="BB785" s="230"/>
      <c r="BC785" s="230"/>
      <c r="BD785" s="230"/>
      <c r="BE785" s="230"/>
      <c r="BF785" s="230"/>
      <c r="BG785" s="230"/>
      <c r="BH785" s="248"/>
      <c r="BI785" s="230"/>
      <c r="BJ785" s="249"/>
    </row>
    <row r="786" spans="1:62" ht="14.25" customHeight="1" x14ac:dyDescent="0.45">
      <c r="A786" s="224"/>
      <c r="D786" s="239"/>
      <c r="E786" s="226"/>
      <c r="F786" s="227"/>
      <c r="G786" s="228"/>
      <c r="H786" s="229"/>
      <c r="K786" s="231"/>
      <c r="L786" s="229"/>
      <c r="M786" s="231"/>
      <c r="N786" s="231"/>
      <c r="O786" s="231"/>
      <c r="P786" s="251"/>
      <c r="Q786" s="251"/>
      <c r="R786" s="251"/>
      <c r="S786" s="252"/>
      <c r="T786" s="237"/>
      <c r="U786" s="238"/>
      <c r="V786" s="335"/>
      <c r="W786" s="484"/>
      <c r="X786" s="485"/>
      <c r="Y786" s="335"/>
      <c r="Z786" s="239"/>
      <c r="AA786" s="238"/>
      <c r="AB786" s="240"/>
      <c r="AC786" s="239"/>
      <c r="AD786" s="238"/>
      <c r="AE786" s="343"/>
      <c r="AF786" s="335"/>
      <c r="AG786" s="485"/>
      <c r="AH786" s="241"/>
      <c r="AI786" s="242"/>
      <c r="AJ786" s="238"/>
      <c r="AK786" s="240"/>
      <c r="AL786" s="240"/>
      <c r="AM786" s="240"/>
      <c r="AN786" s="240"/>
      <c r="AQ786" s="253"/>
      <c r="AR786" s="224"/>
      <c r="AV786" s="253"/>
      <c r="AY786" s="248"/>
      <c r="AZ786" s="230"/>
      <c r="BA786" s="230"/>
      <c r="BB786" s="230"/>
      <c r="BC786" s="230"/>
      <c r="BD786" s="230"/>
      <c r="BE786" s="230"/>
      <c r="BF786" s="230"/>
      <c r="BG786" s="230"/>
      <c r="BH786" s="248"/>
      <c r="BI786" s="230"/>
      <c r="BJ786" s="249"/>
    </row>
    <row r="787" spans="1:62" ht="14.25" customHeight="1" x14ac:dyDescent="0.45">
      <c r="A787" s="224"/>
      <c r="D787" s="239"/>
      <c r="E787" s="226"/>
      <c r="F787" s="227"/>
      <c r="G787" s="228"/>
      <c r="H787" s="229"/>
      <c r="K787" s="231"/>
      <c r="L787" s="229"/>
      <c r="M787" s="231"/>
      <c r="N787" s="231"/>
      <c r="O787" s="231"/>
      <c r="P787" s="251"/>
      <c r="Q787" s="251"/>
      <c r="R787" s="251"/>
      <c r="S787" s="252"/>
      <c r="T787" s="237"/>
      <c r="U787" s="238"/>
      <c r="V787" s="335"/>
      <c r="W787" s="484"/>
      <c r="X787" s="485"/>
      <c r="Y787" s="335"/>
      <c r="Z787" s="239"/>
      <c r="AA787" s="238"/>
      <c r="AB787" s="240"/>
      <c r="AC787" s="239"/>
      <c r="AD787" s="238"/>
      <c r="AE787" s="343"/>
      <c r="AF787" s="335"/>
      <c r="AG787" s="485"/>
      <c r="AH787" s="241"/>
      <c r="AI787" s="242"/>
      <c r="AJ787" s="238"/>
      <c r="AK787" s="240"/>
      <c r="AL787" s="240"/>
      <c r="AM787" s="240"/>
      <c r="AN787" s="240"/>
      <c r="AQ787" s="253"/>
      <c r="AR787" s="224"/>
      <c r="AV787" s="253"/>
      <c r="AY787" s="248"/>
      <c r="AZ787" s="230"/>
      <c r="BA787" s="230"/>
      <c r="BB787" s="230"/>
      <c r="BC787" s="230"/>
      <c r="BD787" s="230"/>
      <c r="BE787" s="230"/>
      <c r="BF787" s="230"/>
      <c r="BG787" s="230"/>
      <c r="BH787" s="248"/>
      <c r="BI787" s="230"/>
      <c r="BJ787" s="249"/>
    </row>
    <row r="788" spans="1:62" ht="14.25" customHeight="1" x14ac:dyDescent="0.45">
      <c r="A788" s="224"/>
      <c r="D788" s="239"/>
      <c r="E788" s="226"/>
      <c r="F788" s="227"/>
      <c r="G788" s="228"/>
      <c r="H788" s="229"/>
      <c r="K788" s="231"/>
      <c r="L788" s="229"/>
      <c r="M788" s="231"/>
      <c r="N788" s="231"/>
      <c r="O788" s="231"/>
      <c r="P788" s="251"/>
      <c r="Q788" s="251"/>
      <c r="R788" s="251"/>
      <c r="S788" s="252"/>
      <c r="T788" s="237"/>
      <c r="U788" s="238"/>
      <c r="V788" s="335"/>
      <c r="W788" s="484"/>
      <c r="X788" s="485"/>
      <c r="Y788" s="335"/>
      <c r="Z788" s="239"/>
      <c r="AA788" s="238"/>
      <c r="AB788" s="240"/>
      <c r="AC788" s="239"/>
      <c r="AD788" s="238"/>
      <c r="AE788" s="343"/>
      <c r="AF788" s="335"/>
      <c r="AG788" s="485"/>
      <c r="AH788" s="241"/>
      <c r="AI788" s="242"/>
      <c r="AJ788" s="238"/>
      <c r="AK788" s="240"/>
      <c r="AL788" s="240"/>
      <c r="AM788" s="240"/>
      <c r="AN788" s="240"/>
      <c r="AQ788" s="253"/>
      <c r="AR788" s="224"/>
      <c r="AV788" s="253"/>
      <c r="AY788" s="248"/>
      <c r="AZ788" s="230"/>
      <c r="BA788" s="230"/>
      <c r="BB788" s="230"/>
      <c r="BC788" s="230"/>
      <c r="BD788" s="230"/>
      <c r="BE788" s="230"/>
      <c r="BF788" s="230"/>
      <c r="BG788" s="230"/>
      <c r="BH788" s="248"/>
      <c r="BI788" s="230"/>
      <c r="BJ788" s="249"/>
    </row>
    <row r="789" spans="1:62" ht="14.25" customHeight="1" x14ac:dyDescent="0.45">
      <c r="A789" s="224"/>
      <c r="D789" s="239"/>
      <c r="E789" s="226"/>
      <c r="F789" s="227"/>
      <c r="G789" s="228"/>
      <c r="H789" s="229"/>
      <c r="K789" s="231"/>
      <c r="L789" s="229"/>
      <c r="M789" s="231"/>
      <c r="N789" s="231"/>
      <c r="O789" s="231"/>
      <c r="P789" s="251"/>
      <c r="Q789" s="251"/>
      <c r="R789" s="251"/>
      <c r="S789" s="252"/>
      <c r="T789" s="237"/>
      <c r="U789" s="238"/>
      <c r="V789" s="335"/>
      <c r="W789" s="484"/>
      <c r="X789" s="485"/>
      <c r="Y789" s="335"/>
      <c r="Z789" s="239"/>
      <c r="AA789" s="238"/>
      <c r="AB789" s="240"/>
      <c r="AC789" s="239"/>
      <c r="AD789" s="238"/>
      <c r="AE789" s="343"/>
      <c r="AF789" s="335"/>
      <c r="AG789" s="485"/>
      <c r="AH789" s="241"/>
      <c r="AI789" s="242"/>
      <c r="AJ789" s="238"/>
      <c r="AK789" s="240"/>
      <c r="AL789" s="240"/>
      <c r="AM789" s="240"/>
      <c r="AN789" s="240"/>
      <c r="AQ789" s="253"/>
      <c r="AR789" s="224"/>
      <c r="AV789" s="253"/>
      <c r="AY789" s="248"/>
      <c r="AZ789" s="230"/>
      <c r="BA789" s="230"/>
      <c r="BB789" s="230"/>
      <c r="BC789" s="230"/>
      <c r="BD789" s="230"/>
      <c r="BE789" s="230"/>
      <c r="BF789" s="230"/>
      <c r="BG789" s="230"/>
      <c r="BH789" s="248"/>
      <c r="BI789" s="230"/>
      <c r="BJ789" s="249"/>
    </row>
    <row r="790" spans="1:62" ht="14.25" customHeight="1" x14ac:dyDescent="0.45">
      <c r="A790" s="224"/>
      <c r="D790" s="239"/>
      <c r="E790" s="226"/>
      <c r="F790" s="227"/>
      <c r="G790" s="228"/>
      <c r="H790" s="229"/>
      <c r="K790" s="231"/>
      <c r="L790" s="229"/>
      <c r="M790" s="231"/>
      <c r="N790" s="231"/>
      <c r="O790" s="231"/>
      <c r="P790" s="251"/>
      <c r="Q790" s="251"/>
      <c r="R790" s="251"/>
      <c r="S790" s="252"/>
      <c r="T790" s="237"/>
      <c r="U790" s="238"/>
      <c r="V790" s="335"/>
      <c r="W790" s="484"/>
      <c r="X790" s="485"/>
      <c r="Y790" s="335"/>
      <c r="Z790" s="239"/>
      <c r="AA790" s="238"/>
      <c r="AB790" s="240"/>
      <c r="AC790" s="239"/>
      <c r="AD790" s="238"/>
      <c r="AE790" s="343"/>
      <c r="AF790" s="335"/>
      <c r="AG790" s="485"/>
      <c r="AH790" s="241"/>
      <c r="AI790" s="242"/>
      <c r="AJ790" s="238"/>
      <c r="AK790" s="240"/>
      <c r="AL790" s="240"/>
      <c r="AM790" s="240"/>
      <c r="AN790" s="240"/>
      <c r="AQ790" s="253"/>
      <c r="AR790" s="224"/>
      <c r="AV790" s="253"/>
      <c r="AY790" s="248"/>
      <c r="AZ790" s="230"/>
      <c r="BA790" s="230"/>
      <c r="BB790" s="230"/>
      <c r="BC790" s="230"/>
      <c r="BD790" s="230"/>
      <c r="BE790" s="230"/>
      <c r="BF790" s="230"/>
      <c r="BG790" s="230"/>
      <c r="BH790" s="248"/>
      <c r="BI790" s="230"/>
      <c r="BJ790" s="249"/>
    </row>
    <row r="791" spans="1:62" ht="14.25" customHeight="1" x14ac:dyDescent="0.45">
      <c r="A791" s="224"/>
      <c r="D791" s="239"/>
      <c r="E791" s="226"/>
      <c r="F791" s="227"/>
      <c r="G791" s="228"/>
      <c r="H791" s="229"/>
      <c r="K791" s="231"/>
      <c r="L791" s="229"/>
      <c r="M791" s="231"/>
      <c r="N791" s="231"/>
      <c r="O791" s="231"/>
      <c r="P791" s="251"/>
      <c r="Q791" s="251"/>
      <c r="R791" s="251"/>
      <c r="S791" s="252"/>
      <c r="T791" s="237"/>
      <c r="U791" s="238"/>
      <c r="V791" s="335"/>
      <c r="W791" s="484"/>
      <c r="X791" s="485"/>
      <c r="Y791" s="335"/>
      <c r="Z791" s="239"/>
      <c r="AA791" s="238"/>
      <c r="AB791" s="240"/>
      <c r="AC791" s="239"/>
      <c r="AD791" s="238"/>
      <c r="AE791" s="343"/>
      <c r="AF791" s="335"/>
      <c r="AG791" s="485"/>
      <c r="AH791" s="241"/>
      <c r="AI791" s="242"/>
      <c r="AJ791" s="238"/>
      <c r="AK791" s="240"/>
      <c r="AL791" s="240"/>
      <c r="AM791" s="240"/>
      <c r="AN791" s="240"/>
      <c r="AQ791" s="253"/>
      <c r="AR791" s="224"/>
      <c r="AV791" s="253"/>
      <c r="AY791" s="248"/>
      <c r="AZ791" s="230"/>
      <c r="BA791" s="230"/>
      <c r="BB791" s="230"/>
      <c r="BC791" s="230"/>
      <c r="BD791" s="230"/>
      <c r="BE791" s="230"/>
      <c r="BF791" s="230"/>
      <c r="BG791" s="230"/>
      <c r="BH791" s="248"/>
      <c r="BI791" s="230"/>
      <c r="BJ791" s="249"/>
    </row>
    <row r="792" spans="1:62" ht="14.25" customHeight="1" x14ac:dyDescent="0.45">
      <c r="A792" s="224"/>
      <c r="D792" s="239"/>
      <c r="E792" s="226"/>
      <c r="F792" s="227"/>
      <c r="G792" s="228"/>
      <c r="H792" s="229"/>
      <c r="K792" s="231"/>
      <c r="L792" s="229"/>
      <c r="M792" s="231"/>
      <c r="N792" s="231"/>
      <c r="O792" s="231"/>
      <c r="P792" s="251"/>
      <c r="Q792" s="251"/>
      <c r="R792" s="251"/>
      <c r="S792" s="252"/>
      <c r="T792" s="237"/>
      <c r="U792" s="238"/>
      <c r="V792" s="335"/>
      <c r="W792" s="484"/>
      <c r="X792" s="485"/>
      <c r="Y792" s="335"/>
      <c r="Z792" s="239"/>
      <c r="AA792" s="238"/>
      <c r="AB792" s="240"/>
      <c r="AC792" s="239"/>
      <c r="AD792" s="238"/>
      <c r="AE792" s="343"/>
      <c r="AF792" s="335"/>
      <c r="AG792" s="485"/>
      <c r="AH792" s="241"/>
      <c r="AI792" s="242"/>
      <c r="AJ792" s="238"/>
      <c r="AK792" s="240"/>
      <c r="AL792" s="240"/>
      <c r="AM792" s="240"/>
      <c r="AN792" s="240"/>
      <c r="AQ792" s="253"/>
      <c r="AR792" s="224"/>
      <c r="AV792" s="253"/>
      <c r="AY792" s="248"/>
      <c r="AZ792" s="230"/>
      <c r="BA792" s="230"/>
      <c r="BB792" s="230"/>
      <c r="BC792" s="230"/>
      <c r="BD792" s="230"/>
      <c r="BE792" s="230"/>
      <c r="BF792" s="230"/>
      <c r="BG792" s="230"/>
      <c r="BH792" s="248"/>
      <c r="BI792" s="230"/>
      <c r="BJ792" s="249"/>
    </row>
    <row r="793" spans="1:62" ht="14.25" customHeight="1" x14ac:dyDescent="0.45">
      <c r="A793" s="224"/>
      <c r="D793" s="239"/>
      <c r="E793" s="226"/>
      <c r="F793" s="227"/>
      <c r="G793" s="228"/>
      <c r="H793" s="229"/>
      <c r="K793" s="231"/>
      <c r="L793" s="229"/>
      <c r="M793" s="231"/>
      <c r="N793" s="231"/>
      <c r="O793" s="231"/>
      <c r="P793" s="251"/>
      <c r="Q793" s="251"/>
      <c r="R793" s="251"/>
      <c r="S793" s="252"/>
      <c r="T793" s="237"/>
      <c r="U793" s="238"/>
      <c r="V793" s="335"/>
      <c r="W793" s="484"/>
      <c r="X793" s="485"/>
      <c r="Y793" s="335"/>
      <c r="Z793" s="239"/>
      <c r="AA793" s="238"/>
      <c r="AB793" s="240"/>
      <c r="AC793" s="239"/>
      <c r="AD793" s="238"/>
      <c r="AE793" s="343"/>
      <c r="AF793" s="335"/>
      <c r="AG793" s="485"/>
      <c r="AH793" s="241"/>
      <c r="AI793" s="242"/>
      <c r="AJ793" s="238"/>
      <c r="AK793" s="240"/>
      <c r="AL793" s="240"/>
      <c r="AM793" s="240"/>
      <c r="AN793" s="240"/>
      <c r="AQ793" s="253"/>
      <c r="AR793" s="224"/>
      <c r="AV793" s="253"/>
      <c r="AY793" s="248"/>
      <c r="AZ793" s="230"/>
      <c r="BA793" s="230"/>
      <c r="BB793" s="230"/>
      <c r="BC793" s="230"/>
      <c r="BD793" s="230"/>
      <c r="BE793" s="230"/>
      <c r="BF793" s="230"/>
      <c r="BG793" s="230"/>
      <c r="BH793" s="248"/>
      <c r="BI793" s="230"/>
      <c r="BJ793" s="249"/>
    </row>
    <row r="794" spans="1:62" ht="14.25" customHeight="1" x14ac:dyDescent="0.45">
      <c r="A794" s="224"/>
      <c r="D794" s="239"/>
      <c r="E794" s="226"/>
      <c r="F794" s="227"/>
      <c r="G794" s="228"/>
      <c r="H794" s="229"/>
      <c r="K794" s="231"/>
      <c r="L794" s="229"/>
      <c r="M794" s="231"/>
      <c r="N794" s="231"/>
      <c r="O794" s="231"/>
      <c r="P794" s="251"/>
      <c r="Q794" s="251"/>
      <c r="R794" s="251"/>
      <c r="S794" s="252"/>
      <c r="T794" s="237"/>
      <c r="U794" s="238"/>
      <c r="V794" s="335"/>
      <c r="W794" s="484"/>
      <c r="X794" s="485"/>
      <c r="Y794" s="335"/>
      <c r="Z794" s="239"/>
      <c r="AA794" s="238"/>
      <c r="AB794" s="240"/>
      <c r="AC794" s="239"/>
      <c r="AD794" s="238"/>
      <c r="AE794" s="343"/>
      <c r="AF794" s="335"/>
      <c r="AG794" s="485"/>
      <c r="AH794" s="241"/>
      <c r="AI794" s="242"/>
      <c r="AJ794" s="238"/>
      <c r="AK794" s="240"/>
      <c r="AL794" s="240"/>
      <c r="AM794" s="240"/>
      <c r="AN794" s="240"/>
      <c r="AQ794" s="253"/>
      <c r="AR794" s="224"/>
      <c r="AV794" s="253"/>
      <c r="AY794" s="248"/>
      <c r="AZ794" s="230"/>
      <c r="BA794" s="230"/>
      <c r="BB794" s="230"/>
      <c r="BC794" s="230"/>
      <c r="BD794" s="230"/>
      <c r="BE794" s="230"/>
      <c r="BF794" s="230"/>
      <c r="BG794" s="230"/>
      <c r="BH794" s="248"/>
      <c r="BI794" s="230"/>
      <c r="BJ794" s="249"/>
    </row>
    <row r="795" spans="1:62" ht="14.25" customHeight="1" x14ac:dyDescent="0.45">
      <c r="A795" s="224"/>
      <c r="D795" s="239"/>
      <c r="E795" s="226"/>
      <c r="F795" s="227"/>
      <c r="G795" s="228"/>
      <c r="H795" s="229"/>
      <c r="K795" s="231"/>
      <c r="L795" s="229"/>
      <c r="M795" s="231"/>
      <c r="N795" s="231"/>
      <c r="O795" s="231"/>
      <c r="P795" s="251"/>
      <c r="Q795" s="251"/>
      <c r="R795" s="251"/>
      <c r="S795" s="252"/>
      <c r="T795" s="237"/>
      <c r="U795" s="238"/>
      <c r="V795" s="335"/>
      <c r="W795" s="484"/>
      <c r="X795" s="485"/>
      <c r="Y795" s="335"/>
      <c r="Z795" s="239"/>
      <c r="AA795" s="238"/>
      <c r="AB795" s="240"/>
      <c r="AC795" s="239"/>
      <c r="AD795" s="238"/>
      <c r="AE795" s="343"/>
      <c r="AF795" s="335"/>
      <c r="AG795" s="485"/>
      <c r="AH795" s="241"/>
      <c r="AI795" s="242"/>
      <c r="AJ795" s="238"/>
      <c r="AK795" s="240"/>
      <c r="AL795" s="240"/>
      <c r="AM795" s="240"/>
      <c r="AN795" s="240"/>
      <c r="AQ795" s="253"/>
      <c r="AR795" s="224"/>
      <c r="AV795" s="253"/>
      <c r="AY795" s="248"/>
      <c r="AZ795" s="230"/>
      <c r="BA795" s="230"/>
      <c r="BB795" s="230"/>
      <c r="BC795" s="230"/>
      <c r="BD795" s="230"/>
      <c r="BE795" s="230"/>
      <c r="BF795" s="230"/>
      <c r="BG795" s="230"/>
      <c r="BH795" s="248"/>
      <c r="BI795" s="230"/>
      <c r="BJ795" s="249"/>
    </row>
    <row r="796" spans="1:62" ht="14.25" customHeight="1" x14ac:dyDescent="0.45">
      <c r="A796" s="224"/>
      <c r="D796" s="239"/>
      <c r="E796" s="226"/>
      <c r="F796" s="227"/>
      <c r="G796" s="228"/>
      <c r="H796" s="229"/>
      <c r="K796" s="231"/>
      <c r="L796" s="229"/>
      <c r="M796" s="231"/>
      <c r="N796" s="231"/>
      <c r="O796" s="231"/>
      <c r="P796" s="251"/>
      <c r="Q796" s="251"/>
      <c r="R796" s="251"/>
      <c r="S796" s="252"/>
      <c r="T796" s="237"/>
      <c r="U796" s="238"/>
      <c r="V796" s="335"/>
      <c r="W796" s="484"/>
      <c r="X796" s="485"/>
      <c r="Y796" s="335"/>
      <c r="Z796" s="239"/>
      <c r="AA796" s="238"/>
      <c r="AB796" s="240"/>
      <c r="AC796" s="239"/>
      <c r="AD796" s="238"/>
      <c r="AE796" s="343"/>
      <c r="AF796" s="335"/>
      <c r="AG796" s="485"/>
      <c r="AH796" s="241"/>
      <c r="AI796" s="242"/>
      <c r="AJ796" s="238"/>
      <c r="AK796" s="240"/>
      <c r="AL796" s="240"/>
      <c r="AM796" s="240"/>
      <c r="AN796" s="240"/>
      <c r="AQ796" s="253"/>
      <c r="AR796" s="224"/>
      <c r="AV796" s="253"/>
      <c r="AY796" s="248"/>
      <c r="AZ796" s="230"/>
      <c r="BA796" s="230"/>
      <c r="BB796" s="230"/>
      <c r="BC796" s="230"/>
      <c r="BD796" s="230"/>
      <c r="BE796" s="230"/>
      <c r="BF796" s="230"/>
      <c r="BG796" s="230"/>
      <c r="BH796" s="248"/>
      <c r="BI796" s="230"/>
      <c r="BJ796" s="249"/>
    </row>
    <row r="797" spans="1:62" ht="14.25" customHeight="1" x14ac:dyDescent="0.45">
      <c r="A797" s="224"/>
      <c r="D797" s="239"/>
      <c r="E797" s="226"/>
      <c r="F797" s="227"/>
      <c r="G797" s="228"/>
      <c r="H797" s="229"/>
      <c r="K797" s="231"/>
      <c r="L797" s="229"/>
      <c r="M797" s="231"/>
      <c r="N797" s="231"/>
      <c r="O797" s="231"/>
      <c r="P797" s="251"/>
      <c r="Q797" s="251"/>
      <c r="R797" s="251"/>
      <c r="S797" s="252"/>
      <c r="T797" s="237"/>
      <c r="U797" s="238"/>
      <c r="V797" s="335"/>
      <c r="W797" s="484"/>
      <c r="X797" s="485"/>
      <c r="Y797" s="335"/>
      <c r="Z797" s="239"/>
      <c r="AA797" s="238"/>
      <c r="AB797" s="240"/>
      <c r="AC797" s="239"/>
      <c r="AD797" s="238"/>
      <c r="AE797" s="343"/>
      <c r="AF797" s="335"/>
      <c r="AG797" s="485"/>
      <c r="AH797" s="241"/>
      <c r="AI797" s="242"/>
      <c r="AJ797" s="238"/>
      <c r="AK797" s="240"/>
      <c r="AL797" s="240"/>
      <c r="AM797" s="240"/>
      <c r="AN797" s="240"/>
      <c r="AQ797" s="253"/>
      <c r="AR797" s="224"/>
      <c r="AV797" s="253"/>
      <c r="AY797" s="248"/>
      <c r="AZ797" s="230"/>
      <c r="BA797" s="230"/>
      <c r="BB797" s="230"/>
      <c r="BC797" s="230"/>
      <c r="BD797" s="230"/>
      <c r="BE797" s="230"/>
      <c r="BF797" s="230"/>
      <c r="BG797" s="230"/>
      <c r="BH797" s="248"/>
      <c r="BI797" s="230"/>
      <c r="BJ797" s="249"/>
    </row>
    <row r="798" spans="1:62" ht="14.25" customHeight="1" x14ac:dyDescent="0.45">
      <c r="A798" s="224"/>
      <c r="D798" s="239"/>
      <c r="E798" s="226"/>
      <c r="F798" s="227"/>
      <c r="G798" s="228"/>
      <c r="H798" s="229"/>
      <c r="K798" s="231"/>
      <c r="L798" s="229"/>
      <c r="M798" s="231"/>
      <c r="N798" s="231"/>
      <c r="O798" s="231"/>
      <c r="P798" s="251"/>
      <c r="Q798" s="251"/>
      <c r="R798" s="251"/>
      <c r="S798" s="252"/>
      <c r="T798" s="237"/>
      <c r="U798" s="238"/>
      <c r="V798" s="335"/>
      <c r="W798" s="484"/>
      <c r="X798" s="485"/>
      <c r="Y798" s="335"/>
      <c r="Z798" s="239"/>
      <c r="AA798" s="238"/>
      <c r="AB798" s="240"/>
      <c r="AC798" s="239"/>
      <c r="AD798" s="238"/>
      <c r="AE798" s="343"/>
      <c r="AF798" s="335"/>
      <c r="AG798" s="485"/>
      <c r="AH798" s="241"/>
      <c r="AI798" s="242"/>
      <c r="AJ798" s="238"/>
      <c r="AK798" s="240"/>
      <c r="AL798" s="240"/>
      <c r="AM798" s="240"/>
      <c r="AN798" s="240"/>
      <c r="AQ798" s="253"/>
      <c r="AR798" s="224"/>
      <c r="AV798" s="253"/>
      <c r="AY798" s="248"/>
      <c r="AZ798" s="230"/>
      <c r="BA798" s="230"/>
      <c r="BB798" s="230"/>
      <c r="BC798" s="230"/>
      <c r="BD798" s="230"/>
      <c r="BE798" s="230"/>
      <c r="BF798" s="230"/>
      <c r="BG798" s="230"/>
      <c r="BH798" s="248"/>
      <c r="BI798" s="230"/>
      <c r="BJ798" s="249"/>
    </row>
    <row r="799" spans="1:62" ht="14.25" customHeight="1" x14ac:dyDescent="0.45">
      <c r="A799" s="224"/>
      <c r="D799" s="239"/>
      <c r="E799" s="226"/>
      <c r="F799" s="227"/>
      <c r="G799" s="228"/>
      <c r="H799" s="229"/>
      <c r="K799" s="231"/>
      <c r="L799" s="229"/>
      <c r="M799" s="231"/>
      <c r="N799" s="231"/>
      <c r="O799" s="231"/>
      <c r="P799" s="251"/>
      <c r="Q799" s="251"/>
      <c r="R799" s="251"/>
      <c r="S799" s="252"/>
      <c r="T799" s="237"/>
      <c r="U799" s="238"/>
      <c r="V799" s="335"/>
      <c r="W799" s="484"/>
      <c r="X799" s="485"/>
      <c r="Y799" s="335"/>
      <c r="Z799" s="239"/>
      <c r="AA799" s="238"/>
      <c r="AB799" s="240"/>
      <c r="AC799" s="239"/>
      <c r="AD799" s="238"/>
      <c r="AE799" s="343"/>
      <c r="AF799" s="335"/>
      <c r="AG799" s="485"/>
      <c r="AH799" s="241"/>
      <c r="AI799" s="242"/>
      <c r="AJ799" s="238"/>
      <c r="AK799" s="240"/>
      <c r="AL799" s="240"/>
      <c r="AM799" s="240"/>
      <c r="AN799" s="240"/>
      <c r="AQ799" s="253"/>
      <c r="AR799" s="224"/>
      <c r="AV799" s="253"/>
      <c r="AY799" s="248"/>
      <c r="AZ799" s="230"/>
      <c r="BA799" s="230"/>
      <c r="BB799" s="230"/>
      <c r="BC799" s="230"/>
      <c r="BD799" s="230"/>
      <c r="BE799" s="230"/>
      <c r="BF799" s="230"/>
      <c r="BG799" s="230"/>
      <c r="BH799" s="248"/>
      <c r="BI799" s="230"/>
      <c r="BJ799" s="249"/>
    </row>
    <row r="800" spans="1:62" ht="14.25" customHeight="1" x14ac:dyDescent="0.45">
      <c r="A800" s="224"/>
      <c r="D800" s="239"/>
      <c r="E800" s="226"/>
      <c r="F800" s="227"/>
      <c r="G800" s="228"/>
      <c r="H800" s="229"/>
      <c r="K800" s="231"/>
      <c r="L800" s="229"/>
      <c r="M800" s="231"/>
      <c r="N800" s="231"/>
      <c r="O800" s="231"/>
      <c r="P800" s="251"/>
      <c r="Q800" s="251"/>
      <c r="R800" s="251"/>
      <c r="S800" s="252"/>
      <c r="T800" s="237"/>
      <c r="U800" s="238"/>
      <c r="V800" s="335"/>
      <c r="W800" s="484"/>
      <c r="X800" s="485"/>
      <c r="Y800" s="335"/>
      <c r="Z800" s="239"/>
      <c r="AA800" s="238"/>
      <c r="AB800" s="240"/>
      <c r="AC800" s="239"/>
      <c r="AD800" s="238"/>
      <c r="AE800" s="343"/>
      <c r="AF800" s="335"/>
      <c r="AG800" s="485"/>
      <c r="AH800" s="241"/>
      <c r="AI800" s="242"/>
      <c r="AJ800" s="238"/>
      <c r="AK800" s="240"/>
      <c r="AL800" s="240"/>
      <c r="AM800" s="240"/>
      <c r="AN800" s="240"/>
      <c r="AQ800" s="253"/>
      <c r="AR800" s="224"/>
      <c r="AV800" s="253"/>
      <c r="AY800" s="248"/>
      <c r="AZ800" s="230"/>
      <c r="BA800" s="230"/>
      <c r="BB800" s="230"/>
      <c r="BC800" s="230"/>
      <c r="BD800" s="230"/>
      <c r="BE800" s="230"/>
      <c r="BF800" s="230"/>
      <c r="BG800" s="230"/>
      <c r="BH800" s="248"/>
      <c r="BI800" s="230"/>
      <c r="BJ800" s="249"/>
    </row>
    <row r="801" spans="1:62" ht="14.25" customHeight="1" x14ac:dyDescent="0.45">
      <c r="A801" s="224"/>
      <c r="D801" s="239"/>
      <c r="E801" s="226"/>
      <c r="F801" s="227"/>
      <c r="G801" s="228"/>
      <c r="H801" s="229"/>
      <c r="K801" s="231"/>
      <c r="L801" s="229"/>
      <c r="M801" s="231"/>
      <c r="N801" s="231"/>
      <c r="O801" s="231"/>
      <c r="P801" s="251"/>
      <c r="Q801" s="251"/>
      <c r="R801" s="251"/>
      <c r="S801" s="252"/>
      <c r="T801" s="237"/>
      <c r="U801" s="238"/>
      <c r="V801" s="335"/>
      <c r="W801" s="484"/>
      <c r="X801" s="485"/>
      <c r="Y801" s="335"/>
      <c r="Z801" s="239"/>
      <c r="AA801" s="238"/>
      <c r="AB801" s="240"/>
      <c r="AC801" s="239"/>
      <c r="AD801" s="238"/>
      <c r="AE801" s="343"/>
      <c r="AF801" s="335"/>
      <c r="AG801" s="485"/>
      <c r="AH801" s="241"/>
      <c r="AI801" s="242"/>
      <c r="AJ801" s="238"/>
      <c r="AK801" s="240"/>
      <c r="AL801" s="240"/>
      <c r="AM801" s="240"/>
      <c r="AN801" s="240"/>
      <c r="AQ801" s="253"/>
      <c r="AR801" s="224"/>
      <c r="AV801" s="253"/>
      <c r="AY801" s="248"/>
      <c r="AZ801" s="230"/>
      <c r="BA801" s="230"/>
      <c r="BB801" s="230"/>
      <c r="BC801" s="230"/>
      <c r="BD801" s="230"/>
      <c r="BE801" s="230"/>
      <c r="BF801" s="230"/>
      <c r="BG801" s="230"/>
      <c r="BH801" s="248"/>
      <c r="BI801" s="230"/>
      <c r="BJ801" s="249"/>
    </row>
    <row r="802" spans="1:62" ht="14.25" customHeight="1" x14ac:dyDescent="0.45">
      <c r="A802" s="224"/>
      <c r="D802" s="239"/>
      <c r="E802" s="226"/>
      <c r="F802" s="227"/>
      <c r="G802" s="228"/>
      <c r="H802" s="229"/>
      <c r="K802" s="231"/>
      <c r="L802" s="229"/>
      <c r="M802" s="231"/>
      <c r="N802" s="231"/>
      <c r="O802" s="231"/>
      <c r="P802" s="251"/>
      <c r="Q802" s="251"/>
      <c r="R802" s="251"/>
      <c r="S802" s="252"/>
      <c r="T802" s="237"/>
      <c r="U802" s="238"/>
      <c r="V802" s="335"/>
      <c r="W802" s="484"/>
      <c r="X802" s="485"/>
      <c r="Y802" s="335"/>
      <c r="Z802" s="239"/>
      <c r="AA802" s="238"/>
      <c r="AB802" s="240"/>
      <c r="AC802" s="239"/>
      <c r="AD802" s="238"/>
      <c r="AE802" s="343"/>
      <c r="AF802" s="335"/>
      <c r="AG802" s="485"/>
      <c r="AH802" s="241"/>
      <c r="AI802" s="242"/>
      <c r="AJ802" s="238"/>
      <c r="AK802" s="240"/>
      <c r="AL802" s="240"/>
      <c r="AM802" s="240"/>
      <c r="AN802" s="240"/>
      <c r="AQ802" s="253"/>
      <c r="AR802" s="224"/>
      <c r="AV802" s="253"/>
      <c r="AY802" s="248"/>
      <c r="AZ802" s="230"/>
      <c r="BA802" s="230"/>
      <c r="BB802" s="230"/>
      <c r="BC802" s="230"/>
      <c r="BD802" s="230"/>
      <c r="BE802" s="230"/>
      <c r="BF802" s="230"/>
      <c r="BG802" s="230"/>
      <c r="BH802" s="248"/>
      <c r="BI802" s="230"/>
      <c r="BJ802" s="249"/>
    </row>
    <row r="803" spans="1:62" ht="14.25" customHeight="1" x14ac:dyDescent="0.45">
      <c r="A803" s="224"/>
      <c r="D803" s="239"/>
      <c r="E803" s="226"/>
      <c r="F803" s="227"/>
      <c r="G803" s="228"/>
      <c r="H803" s="229"/>
      <c r="K803" s="231"/>
      <c r="L803" s="229"/>
      <c r="M803" s="231"/>
      <c r="N803" s="231"/>
      <c r="O803" s="231"/>
      <c r="P803" s="251"/>
      <c r="Q803" s="251"/>
      <c r="R803" s="251"/>
      <c r="S803" s="252"/>
      <c r="T803" s="237"/>
      <c r="U803" s="238"/>
      <c r="V803" s="335"/>
      <c r="W803" s="484"/>
      <c r="X803" s="485"/>
      <c r="Y803" s="335"/>
      <c r="Z803" s="239"/>
      <c r="AA803" s="238"/>
      <c r="AB803" s="240"/>
      <c r="AC803" s="239"/>
      <c r="AD803" s="238"/>
      <c r="AE803" s="343"/>
      <c r="AF803" s="335"/>
      <c r="AG803" s="485"/>
      <c r="AH803" s="241"/>
      <c r="AI803" s="242"/>
      <c r="AJ803" s="238"/>
      <c r="AK803" s="240"/>
      <c r="AL803" s="240"/>
      <c r="AM803" s="240"/>
      <c r="AN803" s="240"/>
      <c r="AQ803" s="253"/>
      <c r="AR803" s="224"/>
      <c r="AV803" s="253"/>
      <c r="AY803" s="248"/>
      <c r="AZ803" s="230"/>
      <c r="BA803" s="230"/>
      <c r="BB803" s="230"/>
      <c r="BC803" s="230"/>
      <c r="BD803" s="230"/>
      <c r="BE803" s="230"/>
      <c r="BF803" s="230"/>
      <c r="BG803" s="230"/>
      <c r="BH803" s="248"/>
      <c r="BI803" s="230"/>
      <c r="BJ803" s="249"/>
    </row>
    <row r="804" spans="1:62" ht="14.25" customHeight="1" x14ac:dyDescent="0.45">
      <c r="A804" s="224"/>
      <c r="D804" s="239"/>
      <c r="E804" s="226"/>
      <c r="F804" s="227"/>
      <c r="G804" s="228"/>
      <c r="H804" s="229"/>
      <c r="K804" s="231"/>
      <c r="L804" s="229"/>
      <c r="M804" s="231"/>
      <c r="N804" s="231"/>
      <c r="O804" s="231"/>
      <c r="P804" s="251"/>
      <c r="Q804" s="251"/>
      <c r="R804" s="251"/>
      <c r="S804" s="252"/>
      <c r="T804" s="237"/>
      <c r="U804" s="238"/>
      <c r="V804" s="335"/>
      <c r="W804" s="484"/>
      <c r="X804" s="485"/>
      <c r="Y804" s="335"/>
      <c r="Z804" s="239"/>
      <c r="AA804" s="238"/>
      <c r="AB804" s="240"/>
      <c r="AC804" s="239"/>
      <c r="AD804" s="238"/>
      <c r="AE804" s="343"/>
      <c r="AF804" s="335"/>
      <c r="AG804" s="485"/>
      <c r="AH804" s="241"/>
      <c r="AI804" s="242"/>
      <c r="AJ804" s="238"/>
      <c r="AK804" s="240"/>
      <c r="AL804" s="240"/>
      <c r="AM804" s="240"/>
      <c r="AN804" s="240"/>
      <c r="AQ804" s="253"/>
      <c r="AR804" s="224"/>
      <c r="AV804" s="253"/>
      <c r="AY804" s="248"/>
      <c r="AZ804" s="230"/>
      <c r="BA804" s="230"/>
      <c r="BB804" s="230"/>
      <c r="BC804" s="230"/>
      <c r="BD804" s="230"/>
      <c r="BE804" s="230"/>
      <c r="BF804" s="230"/>
      <c r="BG804" s="230"/>
      <c r="BH804" s="248"/>
      <c r="BI804" s="230"/>
      <c r="BJ804" s="249"/>
    </row>
    <row r="805" spans="1:62" ht="14.25" customHeight="1" x14ac:dyDescent="0.45">
      <c r="A805" s="224"/>
      <c r="D805" s="239"/>
      <c r="E805" s="226"/>
      <c r="F805" s="227"/>
      <c r="G805" s="228"/>
      <c r="H805" s="229"/>
      <c r="K805" s="231"/>
      <c r="L805" s="229"/>
      <c r="M805" s="231"/>
      <c r="N805" s="231"/>
      <c r="O805" s="231"/>
      <c r="P805" s="251"/>
      <c r="Q805" s="251"/>
      <c r="R805" s="251"/>
      <c r="S805" s="252"/>
      <c r="T805" s="237"/>
      <c r="U805" s="238"/>
      <c r="V805" s="335"/>
      <c r="W805" s="484"/>
      <c r="X805" s="485"/>
      <c r="Y805" s="335"/>
      <c r="Z805" s="239"/>
      <c r="AA805" s="238"/>
      <c r="AB805" s="240"/>
      <c r="AC805" s="239"/>
      <c r="AD805" s="238"/>
      <c r="AE805" s="343"/>
      <c r="AF805" s="335"/>
      <c r="AG805" s="485"/>
      <c r="AH805" s="241"/>
      <c r="AI805" s="242"/>
      <c r="AJ805" s="238"/>
      <c r="AK805" s="240"/>
      <c r="AL805" s="240"/>
      <c r="AM805" s="240"/>
      <c r="AN805" s="240"/>
      <c r="AQ805" s="253"/>
      <c r="AR805" s="224"/>
      <c r="AV805" s="253"/>
      <c r="AY805" s="248"/>
      <c r="AZ805" s="230"/>
      <c r="BA805" s="230"/>
      <c r="BB805" s="230"/>
      <c r="BC805" s="230"/>
      <c r="BD805" s="230"/>
      <c r="BE805" s="230"/>
      <c r="BF805" s="230"/>
      <c r="BG805" s="230"/>
      <c r="BH805" s="248"/>
      <c r="BI805" s="230"/>
      <c r="BJ805" s="249"/>
    </row>
    <row r="806" spans="1:62" ht="14.25" customHeight="1" x14ac:dyDescent="0.45">
      <c r="A806" s="224"/>
      <c r="D806" s="239"/>
      <c r="E806" s="226"/>
      <c r="F806" s="227"/>
      <c r="G806" s="228"/>
      <c r="H806" s="229"/>
      <c r="K806" s="231"/>
      <c r="L806" s="229"/>
      <c r="M806" s="231"/>
      <c r="N806" s="231"/>
      <c r="O806" s="231"/>
      <c r="P806" s="251"/>
      <c r="Q806" s="251"/>
      <c r="R806" s="251"/>
      <c r="S806" s="252"/>
      <c r="T806" s="237"/>
      <c r="U806" s="238"/>
      <c r="V806" s="335"/>
      <c r="W806" s="484"/>
      <c r="X806" s="485"/>
      <c r="Y806" s="335"/>
      <c r="Z806" s="239"/>
      <c r="AA806" s="238"/>
      <c r="AB806" s="240"/>
      <c r="AC806" s="239"/>
      <c r="AD806" s="238"/>
      <c r="AE806" s="343"/>
      <c r="AF806" s="335"/>
      <c r="AG806" s="485"/>
      <c r="AH806" s="241"/>
      <c r="AI806" s="242"/>
      <c r="AJ806" s="238"/>
      <c r="AK806" s="240"/>
      <c r="AL806" s="240"/>
      <c r="AM806" s="240"/>
      <c r="AN806" s="240"/>
      <c r="AQ806" s="253"/>
      <c r="AR806" s="224"/>
      <c r="AV806" s="253"/>
      <c r="AY806" s="248"/>
      <c r="AZ806" s="230"/>
      <c r="BA806" s="230"/>
      <c r="BB806" s="230"/>
      <c r="BC806" s="230"/>
      <c r="BD806" s="230"/>
      <c r="BE806" s="230"/>
      <c r="BF806" s="230"/>
      <c r="BG806" s="230"/>
      <c r="BH806" s="248"/>
      <c r="BI806" s="230"/>
      <c r="BJ806" s="249"/>
    </row>
    <row r="807" spans="1:62" ht="14.25" customHeight="1" x14ac:dyDescent="0.45">
      <c r="A807" s="224"/>
      <c r="D807" s="239"/>
      <c r="E807" s="226"/>
      <c r="F807" s="227"/>
      <c r="G807" s="228"/>
      <c r="H807" s="229"/>
      <c r="K807" s="231"/>
      <c r="L807" s="229"/>
      <c r="M807" s="231"/>
      <c r="N807" s="231"/>
      <c r="O807" s="231"/>
      <c r="P807" s="251"/>
      <c r="Q807" s="251"/>
      <c r="R807" s="251"/>
      <c r="S807" s="252"/>
      <c r="T807" s="237"/>
      <c r="U807" s="238"/>
      <c r="V807" s="335"/>
      <c r="W807" s="484"/>
      <c r="X807" s="485"/>
      <c r="Y807" s="335"/>
      <c r="Z807" s="239"/>
      <c r="AA807" s="238"/>
      <c r="AB807" s="240"/>
      <c r="AC807" s="239"/>
      <c r="AD807" s="238"/>
      <c r="AE807" s="343"/>
      <c r="AF807" s="335"/>
      <c r="AG807" s="485"/>
      <c r="AH807" s="241"/>
      <c r="AI807" s="242"/>
      <c r="AJ807" s="238"/>
      <c r="AK807" s="240"/>
      <c r="AL807" s="240"/>
      <c r="AM807" s="240"/>
      <c r="AN807" s="240"/>
      <c r="AQ807" s="253"/>
      <c r="AR807" s="224"/>
      <c r="AV807" s="253"/>
      <c r="AY807" s="248"/>
      <c r="AZ807" s="230"/>
      <c r="BA807" s="230"/>
      <c r="BB807" s="230"/>
      <c r="BC807" s="230"/>
      <c r="BD807" s="230"/>
      <c r="BE807" s="230"/>
      <c r="BF807" s="230"/>
      <c r="BG807" s="230"/>
      <c r="BH807" s="248"/>
      <c r="BI807" s="230"/>
      <c r="BJ807" s="249"/>
    </row>
    <row r="808" spans="1:62" ht="14.25" customHeight="1" x14ac:dyDescent="0.45">
      <c r="A808" s="224"/>
      <c r="D808" s="239"/>
      <c r="E808" s="226"/>
      <c r="F808" s="227"/>
      <c r="G808" s="228"/>
      <c r="H808" s="229"/>
      <c r="K808" s="231"/>
      <c r="L808" s="229"/>
      <c r="M808" s="231"/>
      <c r="N808" s="231"/>
      <c r="O808" s="231"/>
      <c r="P808" s="251"/>
      <c r="Q808" s="251"/>
      <c r="R808" s="251"/>
      <c r="S808" s="252"/>
      <c r="T808" s="237"/>
      <c r="U808" s="238"/>
      <c r="V808" s="335"/>
      <c r="W808" s="484"/>
      <c r="X808" s="485"/>
      <c r="Y808" s="335"/>
      <c r="Z808" s="239"/>
      <c r="AA808" s="238"/>
      <c r="AB808" s="240"/>
      <c r="AC808" s="239"/>
      <c r="AD808" s="238"/>
      <c r="AE808" s="343"/>
      <c r="AF808" s="335"/>
      <c r="AG808" s="485"/>
      <c r="AH808" s="241"/>
      <c r="AI808" s="242"/>
      <c r="AJ808" s="238"/>
      <c r="AK808" s="240"/>
      <c r="AL808" s="240"/>
      <c r="AM808" s="240"/>
      <c r="AN808" s="240"/>
      <c r="AQ808" s="253"/>
      <c r="AR808" s="224"/>
      <c r="AV808" s="253"/>
      <c r="AY808" s="248"/>
      <c r="AZ808" s="230"/>
      <c r="BA808" s="230"/>
      <c r="BB808" s="230"/>
      <c r="BC808" s="230"/>
      <c r="BD808" s="230"/>
      <c r="BE808" s="230"/>
      <c r="BF808" s="230"/>
      <c r="BG808" s="230"/>
      <c r="BH808" s="248"/>
      <c r="BI808" s="230"/>
      <c r="BJ808" s="249"/>
    </row>
    <row r="809" spans="1:62" ht="14.25" customHeight="1" x14ac:dyDescent="0.45">
      <c r="A809" s="224"/>
      <c r="D809" s="239"/>
      <c r="E809" s="226"/>
      <c r="F809" s="227"/>
      <c r="G809" s="228"/>
      <c r="H809" s="229"/>
      <c r="K809" s="231"/>
      <c r="L809" s="229"/>
      <c r="M809" s="231"/>
      <c r="N809" s="231"/>
      <c r="O809" s="231"/>
      <c r="P809" s="251"/>
      <c r="Q809" s="251"/>
      <c r="R809" s="251"/>
      <c r="S809" s="252"/>
      <c r="T809" s="237"/>
      <c r="U809" s="238"/>
      <c r="V809" s="335"/>
      <c r="W809" s="484"/>
      <c r="X809" s="485"/>
      <c r="Y809" s="335"/>
      <c r="Z809" s="239"/>
      <c r="AA809" s="238"/>
      <c r="AB809" s="240"/>
      <c r="AC809" s="239"/>
      <c r="AD809" s="238"/>
      <c r="AE809" s="343"/>
      <c r="AF809" s="335"/>
      <c r="AG809" s="485"/>
      <c r="AH809" s="241"/>
      <c r="AI809" s="242"/>
      <c r="AJ809" s="238"/>
      <c r="AK809" s="240"/>
      <c r="AL809" s="240"/>
      <c r="AM809" s="240"/>
      <c r="AN809" s="240"/>
      <c r="AQ809" s="253"/>
      <c r="AR809" s="224"/>
      <c r="AV809" s="253"/>
      <c r="AY809" s="248"/>
      <c r="AZ809" s="230"/>
      <c r="BA809" s="230"/>
      <c r="BB809" s="230"/>
      <c r="BC809" s="230"/>
      <c r="BD809" s="230"/>
      <c r="BE809" s="230"/>
      <c r="BF809" s="230"/>
      <c r="BG809" s="230"/>
      <c r="BH809" s="248"/>
      <c r="BI809" s="230"/>
      <c r="BJ809" s="249"/>
    </row>
    <row r="810" spans="1:62" ht="14.25" customHeight="1" x14ac:dyDescent="0.45">
      <c r="A810" s="224"/>
      <c r="D810" s="239"/>
      <c r="E810" s="226"/>
      <c r="F810" s="227"/>
      <c r="G810" s="228"/>
      <c r="H810" s="229"/>
      <c r="K810" s="231"/>
      <c r="L810" s="229"/>
      <c r="M810" s="231"/>
      <c r="N810" s="231"/>
      <c r="O810" s="231"/>
      <c r="P810" s="251"/>
      <c r="Q810" s="251"/>
      <c r="R810" s="251"/>
      <c r="S810" s="252"/>
      <c r="T810" s="237"/>
      <c r="U810" s="238"/>
      <c r="V810" s="335"/>
      <c r="W810" s="484"/>
      <c r="X810" s="485"/>
      <c r="Y810" s="335"/>
      <c r="Z810" s="239"/>
      <c r="AA810" s="238"/>
      <c r="AB810" s="240"/>
      <c r="AC810" s="239"/>
      <c r="AD810" s="238"/>
      <c r="AE810" s="343"/>
      <c r="AF810" s="335"/>
      <c r="AG810" s="485"/>
      <c r="AH810" s="241"/>
      <c r="AI810" s="242"/>
      <c r="AJ810" s="238"/>
      <c r="AK810" s="240"/>
      <c r="AL810" s="240"/>
      <c r="AM810" s="240"/>
      <c r="AN810" s="240"/>
      <c r="AQ810" s="253"/>
      <c r="AR810" s="224"/>
      <c r="AV810" s="253"/>
      <c r="AY810" s="248"/>
      <c r="AZ810" s="230"/>
      <c r="BA810" s="230"/>
      <c r="BB810" s="230"/>
      <c r="BC810" s="230"/>
      <c r="BD810" s="230"/>
      <c r="BE810" s="230"/>
      <c r="BF810" s="230"/>
      <c r="BG810" s="230"/>
      <c r="BH810" s="248"/>
      <c r="BI810" s="230"/>
      <c r="BJ810" s="249"/>
    </row>
    <row r="811" spans="1:62" ht="14.25" customHeight="1" x14ac:dyDescent="0.45">
      <c r="A811" s="224"/>
      <c r="D811" s="239"/>
      <c r="E811" s="226"/>
      <c r="F811" s="227"/>
      <c r="G811" s="228"/>
      <c r="H811" s="229"/>
      <c r="K811" s="231"/>
      <c r="L811" s="229"/>
      <c r="M811" s="231"/>
      <c r="N811" s="231"/>
      <c r="O811" s="231"/>
      <c r="P811" s="251"/>
      <c r="Q811" s="251"/>
      <c r="R811" s="251"/>
      <c r="S811" s="252"/>
      <c r="T811" s="237"/>
      <c r="U811" s="238"/>
      <c r="V811" s="335"/>
      <c r="W811" s="484"/>
      <c r="X811" s="485"/>
      <c r="Y811" s="335"/>
      <c r="Z811" s="239"/>
      <c r="AA811" s="238"/>
      <c r="AB811" s="240"/>
      <c r="AC811" s="239"/>
      <c r="AD811" s="238"/>
      <c r="AE811" s="343"/>
      <c r="AF811" s="335"/>
      <c r="AG811" s="485"/>
      <c r="AH811" s="241"/>
      <c r="AI811" s="242"/>
      <c r="AJ811" s="238"/>
      <c r="AK811" s="240"/>
      <c r="AL811" s="240"/>
      <c r="AM811" s="240"/>
      <c r="AN811" s="240"/>
      <c r="AQ811" s="253"/>
      <c r="AR811" s="224"/>
      <c r="AV811" s="253"/>
      <c r="AY811" s="248"/>
      <c r="AZ811" s="230"/>
      <c r="BA811" s="230"/>
      <c r="BB811" s="230"/>
      <c r="BC811" s="230"/>
      <c r="BD811" s="230"/>
      <c r="BE811" s="230"/>
      <c r="BF811" s="230"/>
      <c r="BG811" s="230"/>
      <c r="BH811" s="248"/>
      <c r="BI811" s="230"/>
      <c r="BJ811" s="249"/>
    </row>
    <row r="812" spans="1:62" ht="14.25" customHeight="1" x14ac:dyDescent="0.45">
      <c r="A812" s="224"/>
      <c r="D812" s="239"/>
      <c r="E812" s="226"/>
      <c r="F812" s="227"/>
      <c r="G812" s="228"/>
      <c r="H812" s="229"/>
      <c r="K812" s="231"/>
      <c r="L812" s="229"/>
      <c r="M812" s="231"/>
      <c r="N812" s="231"/>
      <c r="O812" s="231"/>
      <c r="P812" s="251"/>
      <c r="Q812" s="251"/>
      <c r="R812" s="251"/>
      <c r="S812" s="252"/>
      <c r="T812" s="237"/>
      <c r="U812" s="238"/>
      <c r="V812" s="335"/>
      <c r="W812" s="484"/>
      <c r="X812" s="485"/>
      <c r="Y812" s="335"/>
      <c r="Z812" s="239"/>
      <c r="AA812" s="238"/>
      <c r="AB812" s="240"/>
      <c r="AC812" s="239"/>
      <c r="AD812" s="238"/>
      <c r="AE812" s="343"/>
      <c r="AF812" s="335"/>
      <c r="AG812" s="485"/>
      <c r="AH812" s="241"/>
      <c r="AI812" s="242"/>
      <c r="AJ812" s="238"/>
      <c r="AK812" s="240"/>
      <c r="AL812" s="240"/>
      <c r="AM812" s="240"/>
      <c r="AN812" s="240"/>
      <c r="AQ812" s="253"/>
      <c r="AR812" s="224"/>
      <c r="AV812" s="253"/>
      <c r="AY812" s="248"/>
      <c r="AZ812" s="230"/>
      <c r="BA812" s="230"/>
      <c r="BB812" s="230"/>
      <c r="BC812" s="230"/>
      <c r="BD812" s="230"/>
      <c r="BE812" s="230"/>
      <c r="BF812" s="230"/>
      <c r="BG812" s="230"/>
      <c r="BH812" s="248"/>
      <c r="BI812" s="230"/>
      <c r="BJ812" s="249"/>
    </row>
    <row r="813" spans="1:62" ht="14.25" customHeight="1" x14ac:dyDescent="0.45">
      <c r="A813" s="224"/>
      <c r="D813" s="239"/>
      <c r="E813" s="226"/>
      <c r="F813" s="227"/>
      <c r="G813" s="228"/>
      <c r="H813" s="229"/>
      <c r="K813" s="231"/>
      <c r="L813" s="229"/>
      <c r="M813" s="231"/>
      <c r="N813" s="231"/>
      <c r="O813" s="231"/>
      <c r="P813" s="251"/>
      <c r="Q813" s="251"/>
      <c r="R813" s="251"/>
      <c r="S813" s="252"/>
      <c r="T813" s="237"/>
      <c r="U813" s="238"/>
      <c r="V813" s="335"/>
      <c r="W813" s="484"/>
      <c r="X813" s="485"/>
      <c r="Y813" s="335"/>
      <c r="Z813" s="239"/>
      <c r="AA813" s="238"/>
      <c r="AB813" s="240"/>
      <c r="AC813" s="239"/>
      <c r="AD813" s="238"/>
      <c r="AE813" s="343"/>
      <c r="AF813" s="335"/>
      <c r="AG813" s="485"/>
      <c r="AH813" s="241"/>
      <c r="AI813" s="242"/>
      <c r="AJ813" s="238"/>
      <c r="AK813" s="240"/>
      <c r="AL813" s="240"/>
      <c r="AM813" s="240"/>
      <c r="AN813" s="240"/>
      <c r="AQ813" s="253"/>
      <c r="AR813" s="224"/>
      <c r="AV813" s="253"/>
      <c r="AY813" s="248"/>
      <c r="AZ813" s="230"/>
      <c r="BA813" s="230"/>
      <c r="BB813" s="230"/>
      <c r="BC813" s="230"/>
      <c r="BD813" s="230"/>
      <c r="BE813" s="230"/>
      <c r="BF813" s="230"/>
      <c r="BG813" s="230"/>
      <c r="BH813" s="248"/>
      <c r="BI813" s="230"/>
      <c r="BJ813" s="249"/>
    </row>
    <row r="814" spans="1:62" ht="14.25" customHeight="1" x14ac:dyDescent="0.45">
      <c r="A814" s="224"/>
      <c r="D814" s="239"/>
      <c r="E814" s="226"/>
      <c r="F814" s="227"/>
      <c r="G814" s="228"/>
      <c r="H814" s="229"/>
      <c r="K814" s="231"/>
      <c r="L814" s="229"/>
      <c r="M814" s="231"/>
      <c r="N814" s="231"/>
      <c r="O814" s="231"/>
      <c r="P814" s="251"/>
      <c r="Q814" s="251"/>
      <c r="R814" s="251"/>
      <c r="S814" s="252"/>
      <c r="T814" s="237"/>
      <c r="U814" s="238"/>
      <c r="V814" s="335"/>
      <c r="W814" s="484"/>
      <c r="X814" s="485"/>
      <c r="Y814" s="335"/>
      <c r="Z814" s="239"/>
      <c r="AA814" s="238"/>
      <c r="AB814" s="240"/>
      <c r="AC814" s="239"/>
      <c r="AD814" s="238"/>
      <c r="AE814" s="343"/>
      <c r="AF814" s="335"/>
      <c r="AG814" s="485"/>
      <c r="AH814" s="241"/>
      <c r="AI814" s="242"/>
      <c r="AJ814" s="238"/>
      <c r="AK814" s="240"/>
      <c r="AL814" s="240"/>
      <c r="AM814" s="240"/>
      <c r="AN814" s="240"/>
      <c r="AQ814" s="253"/>
      <c r="AR814" s="224"/>
      <c r="AV814" s="253"/>
      <c r="AY814" s="248"/>
      <c r="AZ814" s="230"/>
      <c r="BA814" s="230"/>
      <c r="BB814" s="230"/>
      <c r="BC814" s="230"/>
      <c r="BD814" s="230"/>
      <c r="BE814" s="230"/>
      <c r="BF814" s="230"/>
      <c r="BG814" s="230"/>
      <c r="BH814" s="248"/>
      <c r="BI814" s="230"/>
      <c r="BJ814" s="249"/>
    </row>
    <row r="815" spans="1:62" ht="14.25" customHeight="1" x14ac:dyDescent="0.45">
      <c r="A815" s="224"/>
      <c r="D815" s="239"/>
      <c r="E815" s="226"/>
      <c r="F815" s="227"/>
      <c r="G815" s="228"/>
      <c r="H815" s="229"/>
      <c r="K815" s="231"/>
      <c r="L815" s="229"/>
      <c r="M815" s="231"/>
      <c r="N815" s="231"/>
      <c r="O815" s="231"/>
      <c r="P815" s="251"/>
      <c r="Q815" s="251"/>
      <c r="R815" s="251"/>
      <c r="S815" s="252"/>
      <c r="T815" s="237"/>
      <c r="U815" s="238"/>
      <c r="V815" s="335"/>
      <c r="W815" s="484"/>
      <c r="X815" s="485"/>
      <c r="Y815" s="335"/>
      <c r="Z815" s="239"/>
      <c r="AA815" s="238"/>
      <c r="AB815" s="240"/>
      <c r="AC815" s="239"/>
      <c r="AD815" s="238"/>
      <c r="AE815" s="343"/>
      <c r="AF815" s="335"/>
      <c r="AG815" s="485"/>
      <c r="AH815" s="241"/>
      <c r="AI815" s="242"/>
      <c r="AJ815" s="238"/>
      <c r="AK815" s="240"/>
      <c r="AL815" s="240"/>
      <c r="AM815" s="240"/>
      <c r="AN815" s="240"/>
      <c r="AQ815" s="253"/>
      <c r="AR815" s="224"/>
      <c r="AV815" s="253"/>
      <c r="AY815" s="248"/>
      <c r="AZ815" s="230"/>
      <c r="BA815" s="230"/>
      <c r="BB815" s="230"/>
      <c r="BC815" s="230"/>
      <c r="BD815" s="230"/>
      <c r="BE815" s="230"/>
      <c r="BF815" s="230"/>
      <c r="BG815" s="230"/>
      <c r="BH815" s="248"/>
      <c r="BI815" s="230"/>
      <c r="BJ815" s="249"/>
    </row>
    <row r="816" spans="1:62" ht="14.25" customHeight="1" x14ac:dyDescent="0.45">
      <c r="A816" s="224"/>
      <c r="D816" s="239"/>
      <c r="E816" s="226"/>
      <c r="F816" s="227"/>
      <c r="G816" s="228"/>
      <c r="H816" s="229"/>
      <c r="K816" s="231"/>
      <c r="L816" s="229"/>
      <c r="M816" s="231"/>
      <c r="N816" s="231"/>
      <c r="O816" s="231"/>
      <c r="P816" s="251"/>
      <c r="Q816" s="251"/>
      <c r="R816" s="251"/>
      <c r="S816" s="252"/>
      <c r="T816" s="237"/>
      <c r="U816" s="238"/>
      <c r="V816" s="335"/>
      <c r="W816" s="484"/>
      <c r="X816" s="485"/>
      <c r="Y816" s="335"/>
      <c r="Z816" s="239"/>
      <c r="AA816" s="238"/>
      <c r="AB816" s="240"/>
      <c r="AC816" s="239"/>
      <c r="AD816" s="238"/>
      <c r="AE816" s="343"/>
      <c r="AF816" s="335"/>
      <c r="AG816" s="485"/>
      <c r="AH816" s="241"/>
      <c r="AI816" s="242"/>
      <c r="AJ816" s="238"/>
      <c r="AK816" s="240"/>
      <c r="AL816" s="240"/>
      <c r="AM816" s="240"/>
      <c r="AN816" s="240"/>
      <c r="AQ816" s="253"/>
      <c r="AR816" s="224"/>
      <c r="AV816" s="253"/>
      <c r="AY816" s="248"/>
      <c r="AZ816" s="230"/>
      <c r="BA816" s="230"/>
      <c r="BB816" s="230"/>
      <c r="BC816" s="230"/>
      <c r="BD816" s="230"/>
      <c r="BE816" s="230"/>
      <c r="BF816" s="230"/>
      <c r="BG816" s="230"/>
      <c r="BH816" s="248"/>
      <c r="BI816" s="230"/>
      <c r="BJ816" s="249"/>
    </row>
    <row r="817" spans="1:62" ht="14.25" customHeight="1" x14ac:dyDescent="0.45">
      <c r="A817" s="224"/>
      <c r="D817" s="239"/>
      <c r="E817" s="226"/>
      <c r="F817" s="227"/>
      <c r="G817" s="228"/>
      <c r="H817" s="229"/>
      <c r="K817" s="231"/>
      <c r="L817" s="229"/>
      <c r="M817" s="231"/>
      <c r="N817" s="231"/>
      <c r="O817" s="231"/>
      <c r="P817" s="251"/>
      <c r="Q817" s="251"/>
      <c r="R817" s="251"/>
      <c r="S817" s="252"/>
      <c r="T817" s="237"/>
      <c r="U817" s="238"/>
      <c r="V817" s="335"/>
      <c r="W817" s="484"/>
      <c r="X817" s="485"/>
      <c r="Y817" s="335"/>
      <c r="Z817" s="239"/>
      <c r="AA817" s="238"/>
      <c r="AB817" s="240"/>
      <c r="AC817" s="239"/>
      <c r="AD817" s="238"/>
      <c r="AE817" s="343"/>
      <c r="AF817" s="335"/>
      <c r="AG817" s="485"/>
      <c r="AH817" s="241"/>
      <c r="AI817" s="242"/>
      <c r="AJ817" s="238"/>
      <c r="AK817" s="240"/>
      <c r="AL817" s="240"/>
      <c r="AM817" s="240"/>
      <c r="AN817" s="240"/>
      <c r="AQ817" s="253"/>
      <c r="AR817" s="224"/>
      <c r="AV817" s="253"/>
      <c r="AY817" s="248"/>
      <c r="AZ817" s="230"/>
      <c r="BA817" s="230"/>
      <c r="BB817" s="230"/>
      <c r="BC817" s="230"/>
      <c r="BD817" s="230"/>
      <c r="BE817" s="230"/>
      <c r="BF817" s="230"/>
      <c r="BG817" s="230"/>
      <c r="BH817" s="248"/>
      <c r="BI817" s="230"/>
      <c r="BJ817" s="249"/>
    </row>
    <row r="818" spans="1:62" ht="14.25" customHeight="1" x14ac:dyDescent="0.45">
      <c r="A818" s="224"/>
      <c r="D818" s="239"/>
      <c r="E818" s="226"/>
      <c r="F818" s="227"/>
      <c r="G818" s="228"/>
      <c r="H818" s="229"/>
      <c r="K818" s="231"/>
      <c r="L818" s="229"/>
      <c r="M818" s="231"/>
      <c r="N818" s="231"/>
      <c r="O818" s="231"/>
      <c r="P818" s="251"/>
      <c r="Q818" s="251"/>
      <c r="R818" s="251"/>
      <c r="S818" s="252"/>
      <c r="T818" s="237"/>
      <c r="U818" s="238"/>
      <c r="V818" s="335"/>
      <c r="W818" s="484"/>
      <c r="X818" s="485"/>
      <c r="Y818" s="335"/>
      <c r="Z818" s="239"/>
      <c r="AA818" s="238"/>
      <c r="AB818" s="240"/>
      <c r="AC818" s="239"/>
      <c r="AD818" s="238"/>
      <c r="AE818" s="343"/>
      <c r="AF818" s="335"/>
      <c r="AG818" s="485"/>
      <c r="AH818" s="241"/>
      <c r="AI818" s="242"/>
      <c r="AJ818" s="238"/>
      <c r="AK818" s="240"/>
      <c r="AL818" s="240"/>
      <c r="AM818" s="240"/>
      <c r="AN818" s="240"/>
      <c r="AQ818" s="253"/>
      <c r="AR818" s="224"/>
      <c r="AV818" s="253"/>
      <c r="AY818" s="248"/>
      <c r="AZ818" s="230"/>
      <c r="BA818" s="230"/>
      <c r="BB818" s="230"/>
      <c r="BC818" s="230"/>
      <c r="BD818" s="230"/>
      <c r="BE818" s="230"/>
      <c r="BF818" s="230"/>
      <c r="BG818" s="230"/>
      <c r="BH818" s="248"/>
      <c r="BI818" s="230"/>
      <c r="BJ818" s="249"/>
    </row>
    <row r="819" spans="1:62" ht="14.25" customHeight="1" x14ac:dyDescent="0.45">
      <c r="A819" s="224"/>
      <c r="D819" s="239"/>
      <c r="E819" s="226"/>
      <c r="F819" s="227"/>
      <c r="G819" s="228"/>
      <c r="H819" s="229"/>
      <c r="K819" s="231"/>
      <c r="L819" s="229"/>
      <c r="M819" s="231"/>
      <c r="N819" s="231"/>
      <c r="O819" s="231"/>
      <c r="P819" s="251"/>
      <c r="Q819" s="251"/>
      <c r="R819" s="251"/>
      <c r="S819" s="252"/>
      <c r="T819" s="237"/>
      <c r="U819" s="238"/>
      <c r="V819" s="335"/>
      <c r="W819" s="484"/>
      <c r="X819" s="485"/>
      <c r="Y819" s="335"/>
      <c r="Z819" s="239"/>
      <c r="AA819" s="238"/>
      <c r="AB819" s="240"/>
      <c r="AC819" s="239"/>
      <c r="AD819" s="238"/>
      <c r="AE819" s="343"/>
      <c r="AF819" s="335"/>
      <c r="AG819" s="485"/>
      <c r="AH819" s="241"/>
      <c r="AI819" s="242"/>
      <c r="AJ819" s="238"/>
      <c r="AK819" s="240"/>
      <c r="AL819" s="240"/>
      <c r="AM819" s="240"/>
      <c r="AN819" s="240"/>
      <c r="AQ819" s="253"/>
      <c r="AR819" s="224"/>
      <c r="AV819" s="253"/>
      <c r="AY819" s="248"/>
      <c r="AZ819" s="230"/>
      <c r="BA819" s="230"/>
      <c r="BB819" s="230"/>
      <c r="BC819" s="230"/>
      <c r="BD819" s="230"/>
      <c r="BE819" s="230"/>
      <c r="BF819" s="230"/>
      <c r="BG819" s="230"/>
      <c r="BH819" s="248"/>
      <c r="BI819" s="230"/>
      <c r="BJ819" s="249"/>
    </row>
    <row r="820" spans="1:62" ht="14.25" customHeight="1" x14ac:dyDescent="0.45">
      <c r="A820" s="224"/>
      <c r="D820" s="239"/>
      <c r="E820" s="226"/>
      <c r="F820" s="227"/>
      <c r="G820" s="228"/>
      <c r="H820" s="229"/>
      <c r="K820" s="231"/>
      <c r="L820" s="229"/>
      <c r="M820" s="231"/>
      <c r="N820" s="231"/>
      <c r="O820" s="231"/>
      <c r="P820" s="251"/>
      <c r="Q820" s="251"/>
      <c r="R820" s="251"/>
      <c r="S820" s="252"/>
      <c r="T820" s="237"/>
      <c r="U820" s="238"/>
      <c r="V820" s="335"/>
      <c r="W820" s="484"/>
      <c r="X820" s="485"/>
      <c r="Y820" s="335"/>
      <c r="Z820" s="239"/>
      <c r="AA820" s="238"/>
      <c r="AB820" s="240"/>
      <c r="AC820" s="239"/>
      <c r="AD820" s="238"/>
      <c r="AE820" s="343"/>
      <c r="AF820" s="335"/>
      <c r="AG820" s="485"/>
      <c r="AH820" s="241"/>
      <c r="AI820" s="242"/>
      <c r="AJ820" s="238"/>
      <c r="AK820" s="240"/>
      <c r="AL820" s="240"/>
      <c r="AM820" s="240"/>
      <c r="AN820" s="240"/>
      <c r="AQ820" s="253"/>
      <c r="AR820" s="224"/>
      <c r="AV820" s="253"/>
      <c r="AY820" s="248"/>
      <c r="AZ820" s="230"/>
      <c r="BA820" s="230"/>
      <c r="BB820" s="230"/>
      <c r="BC820" s="230"/>
      <c r="BD820" s="230"/>
      <c r="BE820" s="230"/>
      <c r="BF820" s="230"/>
      <c r="BG820" s="230"/>
      <c r="BH820" s="248"/>
      <c r="BI820" s="230"/>
      <c r="BJ820" s="249"/>
    </row>
    <row r="821" spans="1:62" ht="14.25" customHeight="1" x14ac:dyDescent="0.45">
      <c r="A821" s="224"/>
      <c r="D821" s="239"/>
      <c r="E821" s="226"/>
      <c r="F821" s="227"/>
      <c r="G821" s="228"/>
      <c r="H821" s="229"/>
      <c r="K821" s="231"/>
      <c r="L821" s="229"/>
      <c r="M821" s="231"/>
      <c r="N821" s="231"/>
      <c r="O821" s="231"/>
      <c r="P821" s="251"/>
      <c r="Q821" s="251"/>
      <c r="R821" s="251"/>
      <c r="S821" s="252"/>
      <c r="T821" s="237"/>
      <c r="U821" s="238"/>
      <c r="V821" s="335"/>
      <c r="W821" s="484"/>
      <c r="X821" s="485"/>
      <c r="Y821" s="335"/>
      <c r="Z821" s="239"/>
      <c r="AA821" s="238"/>
      <c r="AB821" s="240"/>
      <c r="AC821" s="239"/>
      <c r="AD821" s="238"/>
      <c r="AE821" s="343"/>
      <c r="AF821" s="335"/>
      <c r="AG821" s="485"/>
      <c r="AH821" s="241"/>
      <c r="AI821" s="242"/>
      <c r="AJ821" s="238"/>
      <c r="AK821" s="240"/>
      <c r="AL821" s="240"/>
      <c r="AM821" s="240"/>
      <c r="AN821" s="240"/>
      <c r="AQ821" s="253"/>
      <c r="AR821" s="224"/>
      <c r="AV821" s="253"/>
      <c r="AY821" s="248"/>
      <c r="AZ821" s="230"/>
      <c r="BA821" s="230"/>
      <c r="BB821" s="230"/>
      <c r="BC821" s="230"/>
      <c r="BD821" s="230"/>
      <c r="BE821" s="230"/>
      <c r="BF821" s="230"/>
      <c r="BG821" s="230"/>
      <c r="BH821" s="248"/>
      <c r="BI821" s="230"/>
      <c r="BJ821" s="249"/>
    </row>
    <row r="822" spans="1:62" ht="14.25" customHeight="1" x14ac:dyDescent="0.45">
      <c r="A822" s="224"/>
      <c r="D822" s="239"/>
      <c r="E822" s="226"/>
      <c r="F822" s="227"/>
      <c r="G822" s="228"/>
      <c r="H822" s="229"/>
      <c r="K822" s="231"/>
      <c r="L822" s="229"/>
      <c r="M822" s="231"/>
      <c r="N822" s="231"/>
      <c r="O822" s="231"/>
      <c r="P822" s="251"/>
      <c r="Q822" s="251"/>
      <c r="R822" s="251"/>
      <c r="S822" s="252"/>
      <c r="T822" s="237"/>
      <c r="U822" s="238"/>
      <c r="V822" s="335"/>
      <c r="W822" s="484"/>
      <c r="X822" s="485"/>
      <c r="Y822" s="335"/>
      <c r="Z822" s="239"/>
      <c r="AA822" s="238"/>
      <c r="AB822" s="240"/>
      <c r="AC822" s="239"/>
      <c r="AD822" s="238"/>
      <c r="AE822" s="343"/>
      <c r="AF822" s="335"/>
      <c r="AG822" s="485"/>
      <c r="AH822" s="241"/>
      <c r="AI822" s="242"/>
      <c r="AJ822" s="238"/>
      <c r="AK822" s="240"/>
      <c r="AL822" s="240"/>
      <c r="AM822" s="240"/>
      <c r="AN822" s="240"/>
      <c r="AQ822" s="253"/>
      <c r="AR822" s="224"/>
      <c r="AV822" s="253"/>
      <c r="AY822" s="248"/>
      <c r="AZ822" s="230"/>
      <c r="BA822" s="230"/>
      <c r="BB822" s="230"/>
      <c r="BC822" s="230"/>
      <c r="BD822" s="230"/>
      <c r="BE822" s="230"/>
      <c r="BF822" s="230"/>
      <c r="BG822" s="230"/>
      <c r="BH822" s="248"/>
      <c r="BI822" s="230"/>
      <c r="BJ822" s="249"/>
    </row>
    <row r="823" spans="1:62" ht="14.25" customHeight="1" x14ac:dyDescent="0.45">
      <c r="A823" s="224"/>
      <c r="D823" s="239"/>
      <c r="E823" s="226"/>
      <c r="F823" s="227"/>
      <c r="G823" s="228"/>
      <c r="H823" s="229"/>
      <c r="K823" s="231"/>
      <c r="L823" s="229"/>
      <c r="M823" s="231"/>
      <c r="N823" s="231"/>
      <c r="O823" s="231"/>
      <c r="P823" s="251"/>
      <c r="Q823" s="251"/>
      <c r="R823" s="251"/>
      <c r="S823" s="252"/>
      <c r="T823" s="237"/>
      <c r="U823" s="238"/>
      <c r="V823" s="335"/>
      <c r="W823" s="484"/>
      <c r="X823" s="485"/>
      <c r="Y823" s="335"/>
      <c r="Z823" s="239"/>
      <c r="AA823" s="238"/>
      <c r="AB823" s="240"/>
      <c r="AC823" s="239"/>
      <c r="AD823" s="238"/>
      <c r="AE823" s="343"/>
      <c r="AF823" s="335"/>
      <c r="AG823" s="485"/>
      <c r="AH823" s="241"/>
      <c r="AI823" s="242"/>
      <c r="AJ823" s="238"/>
      <c r="AK823" s="240"/>
      <c r="AL823" s="240"/>
      <c r="AM823" s="240"/>
      <c r="AN823" s="240"/>
      <c r="AQ823" s="253"/>
      <c r="AR823" s="224"/>
      <c r="AV823" s="253"/>
      <c r="AY823" s="248"/>
      <c r="AZ823" s="230"/>
      <c r="BA823" s="230"/>
      <c r="BB823" s="230"/>
      <c r="BC823" s="230"/>
      <c r="BD823" s="230"/>
      <c r="BE823" s="230"/>
      <c r="BF823" s="230"/>
      <c r="BG823" s="230"/>
      <c r="BH823" s="248"/>
      <c r="BI823" s="230"/>
      <c r="BJ823" s="249"/>
    </row>
    <row r="824" spans="1:62" ht="14.25" customHeight="1" x14ac:dyDescent="0.45">
      <c r="A824" s="224"/>
      <c r="D824" s="239"/>
      <c r="E824" s="226"/>
      <c r="F824" s="227"/>
      <c r="G824" s="228"/>
      <c r="H824" s="229"/>
      <c r="K824" s="231"/>
      <c r="L824" s="229"/>
      <c r="M824" s="231"/>
      <c r="N824" s="231"/>
      <c r="O824" s="231"/>
      <c r="P824" s="251"/>
      <c r="Q824" s="251"/>
      <c r="R824" s="251"/>
      <c r="S824" s="252"/>
      <c r="T824" s="237"/>
      <c r="U824" s="238"/>
      <c r="V824" s="335"/>
      <c r="W824" s="484"/>
      <c r="X824" s="485"/>
      <c r="Y824" s="335"/>
      <c r="Z824" s="239"/>
      <c r="AA824" s="238"/>
      <c r="AB824" s="240"/>
      <c r="AC824" s="239"/>
      <c r="AD824" s="238"/>
      <c r="AE824" s="343"/>
      <c r="AF824" s="335"/>
      <c r="AG824" s="485"/>
      <c r="AH824" s="241"/>
      <c r="AI824" s="242"/>
      <c r="AJ824" s="238"/>
      <c r="AK824" s="240"/>
      <c r="AL824" s="240"/>
      <c r="AM824" s="240"/>
      <c r="AN824" s="240"/>
      <c r="AQ824" s="253"/>
      <c r="AR824" s="224"/>
      <c r="AV824" s="253"/>
      <c r="AY824" s="248"/>
      <c r="AZ824" s="230"/>
      <c r="BA824" s="230"/>
      <c r="BB824" s="230"/>
      <c r="BC824" s="230"/>
      <c r="BD824" s="230"/>
      <c r="BE824" s="230"/>
      <c r="BF824" s="230"/>
      <c r="BG824" s="230"/>
      <c r="BH824" s="248"/>
      <c r="BI824" s="230"/>
      <c r="BJ824" s="249"/>
    </row>
    <row r="825" spans="1:62" ht="14.25" customHeight="1" x14ac:dyDescent="0.45">
      <c r="A825" s="224"/>
      <c r="D825" s="239"/>
      <c r="E825" s="226"/>
      <c r="F825" s="227"/>
      <c r="G825" s="228"/>
      <c r="H825" s="229"/>
      <c r="K825" s="231"/>
      <c r="L825" s="229"/>
      <c r="M825" s="231"/>
      <c r="N825" s="231"/>
      <c r="O825" s="231"/>
      <c r="P825" s="251"/>
      <c r="Q825" s="251"/>
      <c r="R825" s="251"/>
      <c r="S825" s="252"/>
      <c r="T825" s="237"/>
      <c r="U825" s="238"/>
      <c r="V825" s="335"/>
      <c r="W825" s="484"/>
      <c r="X825" s="485"/>
      <c r="Y825" s="335"/>
      <c r="Z825" s="239"/>
      <c r="AA825" s="238"/>
      <c r="AB825" s="240"/>
      <c r="AC825" s="239"/>
      <c r="AD825" s="238"/>
      <c r="AE825" s="343"/>
      <c r="AF825" s="335"/>
      <c r="AG825" s="485"/>
      <c r="AH825" s="241"/>
      <c r="AI825" s="242"/>
      <c r="AJ825" s="238"/>
      <c r="AK825" s="240"/>
      <c r="AL825" s="240"/>
      <c r="AM825" s="240"/>
      <c r="AN825" s="240"/>
      <c r="AQ825" s="253"/>
      <c r="AR825" s="224"/>
      <c r="AV825" s="253"/>
      <c r="AY825" s="248"/>
      <c r="AZ825" s="230"/>
      <c r="BA825" s="230"/>
      <c r="BB825" s="230"/>
      <c r="BC825" s="230"/>
      <c r="BD825" s="230"/>
      <c r="BE825" s="230"/>
      <c r="BF825" s="230"/>
      <c r="BG825" s="230"/>
      <c r="BH825" s="248"/>
      <c r="BI825" s="230"/>
      <c r="BJ825" s="249"/>
    </row>
    <row r="826" spans="1:62" ht="14.25" customHeight="1" x14ac:dyDescent="0.45">
      <c r="A826" s="224"/>
      <c r="D826" s="239"/>
      <c r="E826" s="226"/>
      <c r="F826" s="227"/>
      <c r="G826" s="228"/>
      <c r="H826" s="229"/>
      <c r="K826" s="231"/>
      <c r="L826" s="229"/>
      <c r="M826" s="231"/>
      <c r="N826" s="231"/>
      <c r="O826" s="231"/>
      <c r="P826" s="251"/>
      <c r="Q826" s="251"/>
      <c r="R826" s="251"/>
      <c r="S826" s="252"/>
      <c r="T826" s="237"/>
      <c r="U826" s="238"/>
      <c r="V826" s="335"/>
      <c r="W826" s="484"/>
      <c r="X826" s="485"/>
      <c r="Y826" s="335"/>
      <c r="Z826" s="239"/>
      <c r="AA826" s="238"/>
      <c r="AB826" s="240"/>
      <c r="AC826" s="239"/>
      <c r="AD826" s="238"/>
      <c r="AE826" s="343"/>
      <c r="AF826" s="335"/>
      <c r="AG826" s="485"/>
      <c r="AH826" s="241"/>
      <c r="AI826" s="242"/>
      <c r="AJ826" s="238"/>
      <c r="AK826" s="240"/>
      <c r="AL826" s="240"/>
      <c r="AM826" s="240"/>
      <c r="AN826" s="240"/>
      <c r="AQ826" s="253"/>
      <c r="AR826" s="224"/>
      <c r="AV826" s="253"/>
      <c r="AY826" s="248"/>
      <c r="AZ826" s="230"/>
      <c r="BA826" s="230"/>
      <c r="BB826" s="230"/>
      <c r="BC826" s="230"/>
      <c r="BD826" s="230"/>
      <c r="BE826" s="230"/>
      <c r="BF826" s="230"/>
      <c r="BG826" s="230"/>
      <c r="BH826" s="248"/>
      <c r="BI826" s="230"/>
      <c r="BJ826" s="249"/>
    </row>
    <row r="827" spans="1:62" ht="14.25" customHeight="1" x14ac:dyDescent="0.45">
      <c r="A827" s="224"/>
      <c r="D827" s="239"/>
      <c r="E827" s="226"/>
      <c r="F827" s="227"/>
      <c r="G827" s="228"/>
      <c r="H827" s="229"/>
      <c r="K827" s="231"/>
      <c r="L827" s="229"/>
      <c r="M827" s="231"/>
      <c r="N827" s="231"/>
      <c r="O827" s="231"/>
      <c r="P827" s="251"/>
      <c r="Q827" s="251"/>
      <c r="R827" s="251"/>
      <c r="S827" s="252"/>
      <c r="T827" s="237"/>
      <c r="U827" s="238"/>
      <c r="V827" s="335"/>
      <c r="W827" s="484"/>
      <c r="X827" s="485"/>
      <c r="Y827" s="335"/>
      <c r="Z827" s="239"/>
      <c r="AA827" s="238"/>
      <c r="AB827" s="240"/>
      <c r="AC827" s="239"/>
      <c r="AD827" s="238"/>
      <c r="AE827" s="343"/>
      <c r="AF827" s="335"/>
      <c r="AG827" s="485"/>
      <c r="AH827" s="241"/>
      <c r="AI827" s="242"/>
      <c r="AJ827" s="238"/>
      <c r="AK827" s="240"/>
      <c r="AL827" s="240"/>
      <c r="AM827" s="240"/>
      <c r="AN827" s="240"/>
      <c r="AQ827" s="253"/>
      <c r="AR827" s="224"/>
      <c r="AV827" s="253"/>
      <c r="AY827" s="248"/>
      <c r="AZ827" s="230"/>
      <c r="BA827" s="230"/>
      <c r="BB827" s="230"/>
      <c r="BC827" s="230"/>
      <c r="BD827" s="230"/>
      <c r="BE827" s="230"/>
      <c r="BF827" s="230"/>
      <c r="BG827" s="230"/>
      <c r="BH827" s="248"/>
      <c r="BI827" s="230"/>
      <c r="BJ827" s="249"/>
    </row>
    <row r="828" spans="1:62" ht="14.25" customHeight="1" x14ac:dyDescent="0.45">
      <c r="A828" s="224"/>
      <c r="D828" s="239"/>
      <c r="E828" s="226"/>
      <c r="F828" s="227"/>
      <c r="G828" s="228"/>
      <c r="H828" s="229"/>
      <c r="K828" s="231"/>
      <c r="L828" s="229"/>
      <c r="M828" s="231"/>
      <c r="N828" s="231"/>
      <c r="O828" s="231"/>
      <c r="P828" s="251"/>
      <c r="Q828" s="251"/>
      <c r="R828" s="251"/>
      <c r="S828" s="252"/>
      <c r="T828" s="237"/>
      <c r="U828" s="238"/>
      <c r="V828" s="335"/>
      <c r="W828" s="484"/>
      <c r="X828" s="485"/>
      <c r="Y828" s="335"/>
      <c r="Z828" s="239"/>
      <c r="AA828" s="238"/>
      <c r="AB828" s="240"/>
      <c r="AC828" s="239"/>
      <c r="AD828" s="238"/>
      <c r="AE828" s="343"/>
      <c r="AF828" s="335"/>
      <c r="AG828" s="485"/>
      <c r="AH828" s="241"/>
      <c r="AI828" s="242"/>
      <c r="AJ828" s="238"/>
      <c r="AK828" s="240"/>
      <c r="AL828" s="240"/>
      <c r="AM828" s="240"/>
      <c r="AN828" s="240"/>
      <c r="AQ828" s="253"/>
      <c r="AR828" s="224"/>
      <c r="AV828" s="253"/>
      <c r="AY828" s="248"/>
      <c r="AZ828" s="230"/>
      <c r="BA828" s="230"/>
      <c r="BB828" s="230"/>
      <c r="BC828" s="230"/>
      <c r="BD828" s="230"/>
      <c r="BE828" s="230"/>
      <c r="BF828" s="230"/>
      <c r="BG828" s="230"/>
      <c r="BH828" s="248"/>
      <c r="BI828" s="230"/>
      <c r="BJ828" s="249"/>
    </row>
    <row r="829" spans="1:62" ht="14.25" customHeight="1" x14ac:dyDescent="0.45">
      <c r="A829" s="224"/>
      <c r="D829" s="239"/>
      <c r="E829" s="226"/>
      <c r="F829" s="227"/>
      <c r="G829" s="228"/>
      <c r="H829" s="229"/>
      <c r="K829" s="231"/>
      <c r="L829" s="229"/>
      <c r="M829" s="231"/>
      <c r="N829" s="231"/>
      <c r="O829" s="231"/>
      <c r="P829" s="251"/>
      <c r="Q829" s="251"/>
      <c r="R829" s="251"/>
      <c r="S829" s="252"/>
      <c r="T829" s="237"/>
      <c r="U829" s="238"/>
      <c r="V829" s="335"/>
      <c r="W829" s="484"/>
      <c r="X829" s="485"/>
      <c r="Y829" s="335"/>
      <c r="Z829" s="239"/>
      <c r="AA829" s="238"/>
      <c r="AB829" s="240"/>
      <c r="AC829" s="239"/>
      <c r="AD829" s="238"/>
      <c r="AE829" s="343"/>
      <c r="AF829" s="335"/>
      <c r="AG829" s="485"/>
      <c r="AH829" s="241"/>
      <c r="AI829" s="242"/>
      <c r="AJ829" s="238"/>
      <c r="AK829" s="240"/>
      <c r="AL829" s="240"/>
      <c r="AM829" s="240"/>
      <c r="AN829" s="240"/>
      <c r="AQ829" s="253"/>
      <c r="AR829" s="224"/>
      <c r="AV829" s="253"/>
      <c r="AY829" s="248"/>
      <c r="AZ829" s="230"/>
      <c r="BA829" s="230"/>
      <c r="BB829" s="230"/>
      <c r="BC829" s="230"/>
      <c r="BD829" s="230"/>
      <c r="BE829" s="230"/>
      <c r="BF829" s="230"/>
      <c r="BG829" s="230"/>
      <c r="BH829" s="248"/>
      <c r="BI829" s="230"/>
      <c r="BJ829" s="249"/>
    </row>
    <row r="830" spans="1:62" ht="14.25" customHeight="1" x14ac:dyDescent="0.45">
      <c r="A830" s="224"/>
      <c r="D830" s="239"/>
      <c r="E830" s="226"/>
      <c r="F830" s="227"/>
      <c r="G830" s="228"/>
      <c r="H830" s="229"/>
      <c r="K830" s="231"/>
      <c r="L830" s="229"/>
      <c r="M830" s="231"/>
      <c r="N830" s="231"/>
      <c r="O830" s="231"/>
      <c r="P830" s="251"/>
      <c r="Q830" s="251"/>
      <c r="R830" s="251"/>
      <c r="S830" s="252"/>
      <c r="T830" s="237"/>
      <c r="U830" s="238"/>
      <c r="V830" s="335"/>
      <c r="W830" s="484"/>
      <c r="X830" s="485"/>
      <c r="Y830" s="335"/>
      <c r="Z830" s="239"/>
      <c r="AA830" s="238"/>
      <c r="AB830" s="240"/>
      <c r="AC830" s="239"/>
      <c r="AD830" s="238"/>
      <c r="AE830" s="343"/>
      <c r="AF830" s="335"/>
      <c r="AG830" s="485"/>
      <c r="AH830" s="241"/>
      <c r="AI830" s="242"/>
      <c r="AJ830" s="238"/>
      <c r="AK830" s="240"/>
      <c r="AL830" s="240"/>
      <c r="AM830" s="240"/>
      <c r="AN830" s="240"/>
      <c r="AQ830" s="253"/>
      <c r="AR830" s="224"/>
      <c r="AV830" s="253"/>
      <c r="AY830" s="248"/>
      <c r="AZ830" s="230"/>
      <c r="BA830" s="230"/>
      <c r="BB830" s="230"/>
      <c r="BC830" s="230"/>
      <c r="BD830" s="230"/>
      <c r="BE830" s="230"/>
      <c r="BF830" s="230"/>
      <c r="BG830" s="230"/>
      <c r="BH830" s="248"/>
      <c r="BI830" s="230"/>
      <c r="BJ830" s="249"/>
    </row>
    <row r="831" spans="1:62" ht="14.25" customHeight="1" x14ac:dyDescent="0.45">
      <c r="A831" s="224"/>
      <c r="D831" s="239"/>
      <c r="E831" s="226"/>
      <c r="F831" s="227"/>
      <c r="G831" s="228"/>
      <c r="H831" s="229"/>
      <c r="K831" s="231"/>
      <c r="L831" s="229"/>
      <c r="M831" s="231"/>
      <c r="N831" s="231"/>
      <c r="O831" s="231"/>
      <c r="P831" s="251"/>
      <c r="Q831" s="251"/>
      <c r="R831" s="251"/>
      <c r="S831" s="252"/>
      <c r="T831" s="237"/>
      <c r="U831" s="238"/>
      <c r="V831" s="335"/>
      <c r="W831" s="484"/>
      <c r="X831" s="485"/>
      <c r="Y831" s="335"/>
      <c r="Z831" s="239"/>
      <c r="AA831" s="238"/>
      <c r="AB831" s="240"/>
      <c r="AC831" s="239"/>
      <c r="AD831" s="238"/>
      <c r="AE831" s="343"/>
      <c r="AF831" s="335"/>
      <c r="AG831" s="485"/>
      <c r="AH831" s="241"/>
      <c r="AI831" s="242"/>
      <c r="AJ831" s="238"/>
      <c r="AK831" s="240"/>
      <c r="AL831" s="240"/>
      <c r="AM831" s="240"/>
      <c r="AN831" s="240"/>
      <c r="AQ831" s="253"/>
      <c r="AR831" s="224"/>
      <c r="AV831" s="253"/>
      <c r="AY831" s="248"/>
      <c r="AZ831" s="230"/>
      <c r="BA831" s="230"/>
      <c r="BB831" s="230"/>
      <c r="BC831" s="230"/>
      <c r="BD831" s="230"/>
      <c r="BE831" s="230"/>
      <c r="BF831" s="230"/>
      <c r="BG831" s="230"/>
      <c r="BH831" s="248"/>
      <c r="BI831" s="230"/>
      <c r="BJ831" s="249"/>
    </row>
    <row r="832" spans="1:62" ht="14.25" customHeight="1" x14ac:dyDescent="0.45">
      <c r="A832" s="224"/>
      <c r="D832" s="239"/>
      <c r="E832" s="226"/>
      <c r="F832" s="227"/>
      <c r="G832" s="228"/>
      <c r="H832" s="229"/>
      <c r="K832" s="231"/>
      <c r="L832" s="229"/>
      <c r="M832" s="231"/>
      <c r="N832" s="231"/>
      <c r="O832" s="231"/>
      <c r="P832" s="251"/>
      <c r="Q832" s="251"/>
      <c r="R832" s="251"/>
      <c r="S832" s="252"/>
      <c r="T832" s="237"/>
      <c r="U832" s="238"/>
      <c r="V832" s="335"/>
      <c r="W832" s="484"/>
      <c r="X832" s="485"/>
      <c r="Y832" s="335"/>
      <c r="Z832" s="239"/>
      <c r="AA832" s="238"/>
      <c r="AB832" s="240"/>
      <c r="AC832" s="239"/>
      <c r="AD832" s="238"/>
      <c r="AE832" s="343"/>
      <c r="AF832" s="335"/>
      <c r="AG832" s="485"/>
      <c r="AH832" s="241"/>
      <c r="AI832" s="242"/>
      <c r="AJ832" s="238"/>
      <c r="AK832" s="240"/>
      <c r="AL832" s="240"/>
      <c r="AM832" s="240"/>
      <c r="AN832" s="240"/>
      <c r="AQ832" s="253"/>
      <c r="AR832" s="224"/>
      <c r="AV832" s="253"/>
      <c r="AY832" s="248"/>
      <c r="AZ832" s="230"/>
      <c r="BA832" s="230"/>
      <c r="BB832" s="230"/>
      <c r="BC832" s="230"/>
      <c r="BD832" s="230"/>
      <c r="BE832" s="230"/>
      <c r="BF832" s="230"/>
      <c r="BG832" s="230"/>
      <c r="BH832" s="248"/>
      <c r="BI832" s="230"/>
      <c r="BJ832" s="249"/>
    </row>
    <row r="833" spans="1:62" ht="14.25" customHeight="1" x14ac:dyDescent="0.45">
      <c r="A833" s="224"/>
      <c r="D833" s="239"/>
      <c r="E833" s="226"/>
      <c r="F833" s="227"/>
      <c r="G833" s="228"/>
      <c r="H833" s="229"/>
      <c r="K833" s="231"/>
      <c r="L833" s="229"/>
      <c r="M833" s="231"/>
      <c r="N833" s="231"/>
      <c r="O833" s="231"/>
      <c r="P833" s="251"/>
      <c r="Q833" s="251"/>
      <c r="R833" s="251"/>
      <c r="S833" s="252"/>
      <c r="T833" s="237"/>
      <c r="U833" s="238"/>
      <c r="V833" s="335"/>
      <c r="W833" s="484"/>
      <c r="X833" s="485"/>
      <c r="Y833" s="335"/>
      <c r="Z833" s="239"/>
      <c r="AA833" s="238"/>
      <c r="AB833" s="240"/>
      <c r="AC833" s="239"/>
      <c r="AD833" s="238"/>
      <c r="AE833" s="343"/>
      <c r="AF833" s="335"/>
      <c r="AG833" s="485"/>
      <c r="AH833" s="241"/>
      <c r="AI833" s="242"/>
      <c r="AJ833" s="238"/>
      <c r="AK833" s="240"/>
      <c r="AL833" s="240"/>
      <c r="AM833" s="240"/>
      <c r="AN833" s="240"/>
      <c r="AQ833" s="253"/>
      <c r="AR833" s="224"/>
      <c r="AV833" s="253"/>
      <c r="AY833" s="248"/>
      <c r="AZ833" s="230"/>
      <c r="BA833" s="230"/>
      <c r="BB833" s="230"/>
      <c r="BC833" s="230"/>
      <c r="BD833" s="230"/>
      <c r="BE833" s="230"/>
      <c r="BF833" s="230"/>
      <c r="BG833" s="230"/>
      <c r="BH833" s="248"/>
      <c r="BI833" s="230"/>
      <c r="BJ833" s="249"/>
    </row>
    <row r="834" spans="1:62" ht="14.25" customHeight="1" x14ac:dyDescent="0.45">
      <c r="A834" s="224"/>
      <c r="D834" s="239"/>
      <c r="E834" s="226"/>
      <c r="F834" s="227"/>
      <c r="G834" s="228"/>
      <c r="H834" s="229"/>
      <c r="K834" s="231"/>
      <c r="L834" s="229"/>
      <c r="M834" s="231"/>
      <c r="N834" s="231"/>
      <c r="O834" s="231"/>
      <c r="P834" s="251"/>
      <c r="Q834" s="251"/>
      <c r="R834" s="251"/>
      <c r="S834" s="252"/>
      <c r="T834" s="237"/>
      <c r="U834" s="238"/>
      <c r="V834" s="335"/>
      <c r="W834" s="484"/>
      <c r="X834" s="485"/>
      <c r="Y834" s="335"/>
      <c r="Z834" s="239"/>
      <c r="AA834" s="238"/>
      <c r="AB834" s="240"/>
      <c r="AC834" s="239"/>
      <c r="AD834" s="238"/>
      <c r="AE834" s="343"/>
      <c r="AF834" s="335"/>
      <c r="AG834" s="485"/>
      <c r="AH834" s="241"/>
      <c r="AI834" s="242"/>
      <c r="AJ834" s="238"/>
      <c r="AK834" s="240"/>
      <c r="AL834" s="240"/>
      <c r="AM834" s="240"/>
      <c r="AN834" s="240"/>
      <c r="AQ834" s="253"/>
      <c r="AR834" s="224"/>
      <c r="AV834" s="253"/>
      <c r="AY834" s="248"/>
      <c r="AZ834" s="230"/>
      <c r="BA834" s="230"/>
      <c r="BB834" s="230"/>
      <c r="BC834" s="230"/>
      <c r="BD834" s="230"/>
      <c r="BE834" s="230"/>
      <c r="BF834" s="230"/>
      <c r="BG834" s="230"/>
      <c r="BH834" s="248"/>
      <c r="BI834" s="230"/>
      <c r="BJ834" s="249"/>
    </row>
    <row r="835" spans="1:62" ht="14.25" customHeight="1" x14ac:dyDescent="0.45">
      <c r="A835" s="224"/>
      <c r="D835" s="239"/>
      <c r="E835" s="226"/>
      <c r="F835" s="227"/>
      <c r="G835" s="228"/>
      <c r="H835" s="229"/>
      <c r="K835" s="231"/>
      <c r="L835" s="229"/>
      <c r="M835" s="231"/>
      <c r="N835" s="231"/>
      <c r="O835" s="231"/>
      <c r="P835" s="251"/>
      <c r="Q835" s="251"/>
      <c r="R835" s="251"/>
      <c r="S835" s="252"/>
      <c r="T835" s="237"/>
      <c r="U835" s="238"/>
      <c r="V835" s="335"/>
      <c r="W835" s="484"/>
      <c r="X835" s="485"/>
      <c r="Y835" s="335"/>
      <c r="Z835" s="239"/>
      <c r="AA835" s="238"/>
      <c r="AB835" s="240"/>
      <c r="AC835" s="239"/>
      <c r="AD835" s="238"/>
      <c r="AE835" s="343"/>
      <c r="AF835" s="335"/>
      <c r="AG835" s="485"/>
      <c r="AH835" s="241"/>
      <c r="AI835" s="242"/>
      <c r="AJ835" s="238"/>
      <c r="AK835" s="240"/>
      <c r="AL835" s="240"/>
      <c r="AM835" s="240"/>
      <c r="AN835" s="240"/>
      <c r="AQ835" s="253"/>
      <c r="AR835" s="224"/>
      <c r="AV835" s="253"/>
      <c r="AY835" s="248"/>
      <c r="AZ835" s="230"/>
      <c r="BA835" s="230"/>
      <c r="BB835" s="230"/>
      <c r="BC835" s="230"/>
      <c r="BD835" s="230"/>
      <c r="BE835" s="230"/>
      <c r="BF835" s="230"/>
      <c r="BG835" s="230"/>
      <c r="BH835" s="248"/>
      <c r="BI835" s="230"/>
      <c r="BJ835" s="249"/>
    </row>
    <row r="836" spans="1:62" ht="14.25" customHeight="1" x14ac:dyDescent="0.45">
      <c r="A836" s="224"/>
      <c r="D836" s="239"/>
      <c r="E836" s="226"/>
      <c r="F836" s="227"/>
      <c r="G836" s="228"/>
      <c r="H836" s="229"/>
      <c r="K836" s="231"/>
      <c r="L836" s="229"/>
      <c r="M836" s="231"/>
      <c r="N836" s="231"/>
      <c r="O836" s="231"/>
      <c r="P836" s="251"/>
      <c r="Q836" s="251"/>
      <c r="R836" s="251"/>
      <c r="S836" s="252"/>
      <c r="T836" s="237"/>
      <c r="U836" s="238"/>
      <c r="V836" s="335"/>
      <c r="W836" s="484"/>
      <c r="X836" s="485"/>
      <c r="Y836" s="335"/>
      <c r="Z836" s="239"/>
      <c r="AA836" s="238"/>
      <c r="AB836" s="240"/>
      <c r="AC836" s="239"/>
      <c r="AD836" s="238"/>
      <c r="AE836" s="343"/>
      <c r="AF836" s="335"/>
      <c r="AG836" s="485"/>
      <c r="AH836" s="241"/>
      <c r="AI836" s="242"/>
      <c r="AJ836" s="238"/>
      <c r="AK836" s="240"/>
      <c r="AL836" s="240"/>
      <c r="AM836" s="240"/>
      <c r="AN836" s="240"/>
      <c r="AQ836" s="253"/>
      <c r="AR836" s="224"/>
      <c r="AV836" s="253"/>
      <c r="AY836" s="248"/>
      <c r="AZ836" s="230"/>
      <c r="BA836" s="230"/>
      <c r="BB836" s="230"/>
      <c r="BC836" s="230"/>
      <c r="BD836" s="230"/>
      <c r="BE836" s="230"/>
      <c r="BF836" s="230"/>
      <c r="BG836" s="230"/>
      <c r="BH836" s="248"/>
      <c r="BI836" s="230"/>
      <c r="BJ836" s="249"/>
    </row>
    <row r="837" spans="1:62" ht="14.25" customHeight="1" x14ac:dyDescent="0.45">
      <c r="A837" s="224"/>
      <c r="D837" s="239"/>
      <c r="E837" s="226"/>
      <c r="F837" s="227"/>
      <c r="G837" s="228"/>
      <c r="H837" s="229"/>
      <c r="K837" s="231"/>
      <c r="L837" s="229"/>
      <c r="M837" s="231"/>
      <c r="N837" s="231"/>
      <c r="O837" s="231"/>
      <c r="P837" s="251"/>
      <c r="Q837" s="251"/>
      <c r="R837" s="251"/>
      <c r="S837" s="252"/>
      <c r="T837" s="237"/>
      <c r="U837" s="238"/>
      <c r="V837" s="335"/>
      <c r="W837" s="484"/>
      <c r="X837" s="485"/>
      <c r="Y837" s="335"/>
      <c r="Z837" s="239"/>
      <c r="AA837" s="238"/>
      <c r="AB837" s="240"/>
      <c r="AC837" s="239"/>
      <c r="AD837" s="238"/>
      <c r="AE837" s="343"/>
      <c r="AF837" s="335"/>
      <c r="AG837" s="485"/>
      <c r="AH837" s="241"/>
      <c r="AI837" s="242"/>
      <c r="AJ837" s="238"/>
      <c r="AK837" s="240"/>
      <c r="AL837" s="240"/>
      <c r="AM837" s="240"/>
      <c r="AN837" s="240"/>
      <c r="AQ837" s="253"/>
      <c r="AR837" s="224"/>
      <c r="AV837" s="253"/>
      <c r="AY837" s="248"/>
      <c r="AZ837" s="230"/>
      <c r="BA837" s="230"/>
      <c r="BB837" s="230"/>
      <c r="BC837" s="230"/>
      <c r="BD837" s="230"/>
      <c r="BE837" s="230"/>
      <c r="BF837" s="230"/>
      <c r="BG837" s="230"/>
      <c r="BH837" s="248"/>
      <c r="BI837" s="230"/>
      <c r="BJ837" s="249"/>
    </row>
    <row r="838" spans="1:62" ht="14.25" customHeight="1" x14ac:dyDescent="0.45">
      <c r="A838" s="224"/>
      <c r="D838" s="239"/>
      <c r="E838" s="226"/>
      <c r="F838" s="227"/>
      <c r="G838" s="228"/>
      <c r="H838" s="229"/>
      <c r="K838" s="231"/>
      <c r="L838" s="229"/>
      <c r="M838" s="231"/>
      <c r="N838" s="231"/>
      <c r="O838" s="231"/>
      <c r="P838" s="251"/>
      <c r="Q838" s="251"/>
      <c r="R838" s="251"/>
      <c r="S838" s="252"/>
      <c r="T838" s="237"/>
      <c r="U838" s="238"/>
      <c r="V838" s="335"/>
      <c r="W838" s="484"/>
      <c r="X838" s="485"/>
      <c r="Y838" s="335"/>
      <c r="Z838" s="239"/>
      <c r="AA838" s="238"/>
      <c r="AB838" s="240"/>
      <c r="AC838" s="239"/>
      <c r="AD838" s="238"/>
      <c r="AE838" s="343"/>
      <c r="AF838" s="335"/>
      <c r="AG838" s="485"/>
      <c r="AH838" s="241"/>
      <c r="AI838" s="242"/>
      <c r="AJ838" s="238"/>
      <c r="AK838" s="240"/>
      <c r="AL838" s="240"/>
      <c r="AM838" s="240"/>
      <c r="AN838" s="240"/>
      <c r="AQ838" s="253"/>
      <c r="AR838" s="224"/>
      <c r="AV838" s="253"/>
      <c r="AY838" s="248"/>
      <c r="AZ838" s="230"/>
      <c r="BA838" s="230"/>
      <c r="BB838" s="230"/>
      <c r="BC838" s="230"/>
      <c r="BD838" s="230"/>
      <c r="BE838" s="230"/>
      <c r="BF838" s="230"/>
      <c r="BG838" s="230"/>
      <c r="BH838" s="248"/>
      <c r="BI838" s="230"/>
      <c r="BJ838" s="249"/>
    </row>
    <row r="839" spans="1:62" ht="14.25" customHeight="1" x14ac:dyDescent="0.45">
      <c r="A839" s="224"/>
      <c r="D839" s="239"/>
      <c r="E839" s="226"/>
      <c r="F839" s="227"/>
      <c r="G839" s="228"/>
      <c r="H839" s="229"/>
      <c r="K839" s="231"/>
      <c r="L839" s="229"/>
      <c r="M839" s="231"/>
      <c r="N839" s="231"/>
      <c r="O839" s="231"/>
      <c r="P839" s="251"/>
      <c r="Q839" s="251"/>
      <c r="R839" s="251"/>
      <c r="S839" s="252"/>
      <c r="T839" s="237"/>
      <c r="U839" s="238"/>
      <c r="V839" s="335"/>
      <c r="W839" s="484"/>
      <c r="X839" s="485"/>
      <c r="Y839" s="335"/>
      <c r="Z839" s="239"/>
      <c r="AA839" s="238"/>
      <c r="AB839" s="240"/>
      <c r="AC839" s="239"/>
      <c r="AD839" s="238"/>
      <c r="AE839" s="343"/>
      <c r="AF839" s="335"/>
      <c r="AG839" s="485"/>
      <c r="AH839" s="241"/>
      <c r="AI839" s="242"/>
      <c r="AJ839" s="238"/>
      <c r="AK839" s="240"/>
      <c r="AL839" s="240"/>
      <c r="AM839" s="240"/>
      <c r="AN839" s="240"/>
      <c r="AQ839" s="253"/>
      <c r="AR839" s="224"/>
      <c r="AV839" s="253"/>
      <c r="AY839" s="248"/>
      <c r="AZ839" s="230"/>
      <c r="BA839" s="230"/>
      <c r="BB839" s="230"/>
      <c r="BC839" s="230"/>
      <c r="BD839" s="230"/>
      <c r="BE839" s="230"/>
      <c r="BF839" s="230"/>
      <c r="BG839" s="230"/>
      <c r="BH839" s="248"/>
      <c r="BI839" s="230"/>
      <c r="BJ839" s="249"/>
    </row>
    <row r="840" spans="1:62" ht="14.25" customHeight="1" x14ac:dyDescent="0.45">
      <c r="A840" s="224"/>
      <c r="D840" s="239"/>
      <c r="E840" s="226"/>
      <c r="F840" s="227"/>
      <c r="G840" s="228"/>
      <c r="H840" s="229"/>
      <c r="K840" s="231"/>
      <c r="L840" s="229"/>
      <c r="M840" s="231"/>
      <c r="N840" s="231"/>
      <c r="O840" s="231"/>
      <c r="P840" s="251"/>
      <c r="Q840" s="251"/>
      <c r="R840" s="251"/>
      <c r="S840" s="252"/>
      <c r="T840" s="237"/>
      <c r="U840" s="238"/>
      <c r="V840" s="335"/>
      <c r="W840" s="484"/>
      <c r="X840" s="485"/>
      <c r="Y840" s="335"/>
      <c r="Z840" s="239"/>
      <c r="AA840" s="238"/>
      <c r="AB840" s="240"/>
      <c r="AC840" s="239"/>
      <c r="AD840" s="238"/>
      <c r="AE840" s="343"/>
      <c r="AF840" s="335"/>
      <c r="AG840" s="485"/>
      <c r="AH840" s="241"/>
      <c r="AI840" s="242"/>
      <c r="AJ840" s="238"/>
      <c r="AK840" s="240"/>
      <c r="AL840" s="240"/>
      <c r="AM840" s="240"/>
      <c r="AN840" s="240"/>
      <c r="AQ840" s="253"/>
      <c r="AR840" s="224"/>
      <c r="AV840" s="253"/>
      <c r="AY840" s="248"/>
      <c r="AZ840" s="230"/>
      <c r="BA840" s="230"/>
      <c r="BB840" s="230"/>
      <c r="BC840" s="230"/>
      <c r="BD840" s="230"/>
      <c r="BE840" s="230"/>
      <c r="BF840" s="230"/>
      <c r="BG840" s="230"/>
      <c r="BH840" s="248"/>
      <c r="BI840" s="230"/>
      <c r="BJ840" s="249"/>
    </row>
    <row r="841" spans="1:62" ht="14.25" customHeight="1" x14ac:dyDescent="0.45">
      <c r="A841" s="224"/>
      <c r="D841" s="239"/>
      <c r="E841" s="226"/>
      <c r="F841" s="227"/>
      <c r="G841" s="228"/>
      <c r="H841" s="229"/>
      <c r="K841" s="231"/>
      <c r="L841" s="229"/>
      <c r="M841" s="231"/>
      <c r="N841" s="231"/>
      <c r="O841" s="231"/>
      <c r="P841" s="251"/>
      <c r="Q841" s="251"/>
      <c r="R841" s="251"/>
      <c r="S841" s="252"/>
      <c r="T841" s="237"/>
      <c r="U841" s="238"/>
      <c r="V841" s="335"/>
      <c r="W841" s="484"/>
      <c r="X841" s="485"/>
      <c r="Y841" s="335"/>
      <c r="Z841" s="239"/>
      <c r="AA841" s="238"/>
      <c r="AB841" s="240"/>
      <c r="AC841" s="239"/>
      <c r="AD841" s="238"/>
      <c r="AE841" s="343"/>
      <c r="AF841" s="335"/>
      <c r="AG841" s="485"/>
      <c r="AH841" s="241"/>
      <c r="AI841" s="242"/>
      <c r="AJ841" s="238"/>
      <c r="AK841" s="240"/>
      <c r="AL841" s="240"/>
      <c r="AM841" s="240"/>
      <c r="AN841" s="240"/>
      <c r="AQ841" s="253"/>
      <c r="AR841" s="224"/>
      <c r="AV841" s="253"/>
      <c r="AY841" s="248"/>
      <c r="AZ841" s="230"/>
      <c r="BA841" s="230"/>
      <c r="BB841" s="230"/>
      <c r="BC841" s="230"/>
      <c r="BD841" s="230"/>
      <c r="BE841" s="230"/>
      <c r="BF841" s="230"/>
      <c r="BG841" s="230"/>
      <c r="BH841" s="248"/>
      <c r="BI841" s="230"/>
      <c r="BJ841" s="249"/>
    </row>
    <row r="842" spans="1:62" ht="14.25" customHeight="1" x14ac:dyDescent="0.45">
      <c r="A842" s="224"/>
      <c r="D842" s="239"/>
      <c r="E842" s="226"/>
      <c r="F842" s="227"/>
      <c r="G842" s="228"/>
      <c r="H842" s="229"/>
      <c r="K842" s="231"/>
      <c r="L842" s="229"/>
      <c r="M842" s="231"/>
      <c r="N842" s="231"/>
      <c r="O842" s="231"/>
      <c r="P842" s="251"/>
      <c r="Q842" s="251"/>
      <c r="R842" s="251"/>
      <c r="S842" s="252"/>
      <c r="T842" s="237"/>
      <c r="U842" s="238"/>
      <c r="V842" s="335"/>
      <c r="W842" s="484"/>
      <c r="X842" s="485"/>
      <c r="Y842" s="335"/>
      <c r="Z842" s="239"/>
      <c r="AA842" s="238"/>
      <c r="AB842" s="240"/>
      <c r="AC842" s="239"/>
      <c r="AD842" s="238"/>
      <c r="AE842" s="343"/>
      <c r="AF842" s="335"/>
      <c r="AG842" s="485"/>
      <c r="AH842" s="241"/>
      <c r="AI842" s="242"/>
      <c r="AJ842" s="238"/>
      <c r="AK842" s="240"/>
      <c r="AL842" s="240"/>
      <c r="AM842" s="240"/>
      <c r="AN842" s="240"/>
      <c r="AQ842" s="253"/>
      <c r="AR842" s="224"/>
      <c r="AV842" s="253"/>
      <c r="AY842" s="248"/>
      <c r="AZ842" s="230"/>
      <c r="BA842" s="230"/>
      <c r="BB842" s="230"/>
      <c r="BC842" s="230"/>
      <c r="BD842" s="230"/>
      <c r="BE842" s="230"/>
      <c r="BF842" s="230"/>
      <c r="BG842" s="230"/>
      <c r="BH842" s="248"/>
      <c r="BI842" s="230"/>
      <c r="BJ842" s="249"/>
    </row>
    <row r="843" spans="1:62" ht="14.25" customHeight="1" x14ac:dyDescent="0.45">
      <c r="A843" s="224"/>
      <c r="D843" s="239"/>
      <c r="E843" s="226"/>
      <c r="F843" s="227"/>
      <c r="G843" s="228"/>
      <c r="H843" s="229"/>
      <c r="K843" s="231"/>
      <c r="L843" s="229"/>
      <c r="M843" s="231"/>
      <c r="N843" s="231"/>
      <c r="O843" s="231"/>
      <c r="P843" s="251"/>
      <c r="Q843" s="251"/>
      <c r="R843" s="251"/>
      <c r="S843" s="252"/>
      <c r="T843" s="237"/>
      <c r="U843" s="238"/>
      <c r="V843" s="335"/>
      <c r="W843" s="484"/>
      <c r="X843" s="485"/>
      <c r="Y843" s="335"/>
      <c r="Z843" s="239"/>
      <c r="AA843" s="238"/>
      <c r="AB843" s="240"/>
      <c r="AC843" s="239"/>
      <c r="AD843" s="238"/>
      <c r="AE843" s="343"/>
      <c r="AF843" s="335"/>
      <c r="AG843" s="485"/>
      <c r="AH843" s="241"/>
      <c r="AI843" s="242"/>
      <c r="AJ843" s="238"/>
      <c r="AK843" s="240"/>
      <c r="AL843" s="240"/>
      <c r="AM843" s="240"/>
      <c r="AN843" s="240"/>
      <c r="AQ843" s="253"/>
      <c r="AR843" s="224"/>
      <c r="AV843" s="253"/>
      <c r="AY843" s="248"/>
      <c r="AZ843" s="230"/>
      <c r="BA843" s="230"/>
      <c r="BB843" s="230"/>
      <c r="BC843" s="230"/>
      <c r="BD843" s="230"/>
      <c r="BE843" s="230"/>
      <c r="BF843" s="230"/>
      <c r="BG843" s="230"/>
      <c r="BH843" s="248"/>
      <c r="BI843" s="230"/>
      <c r="BJ843" s="249"/>
    </row>
    <row r="844" spans="1:62" ht="14.25" customHeight="1" x14ac:dyDescent="0.45">
      <c r="A844" s="224"/>
      <c r="D844" s="239"/>
      <c r="E844" s="226"/>
      <c r="F844" s="227"/>
      <c r="G844" s="228"/>
      <c r="H844" s="229"/>
      <c r="K844" s="231"/>
      <c r="L844" s="229"/>
      <c r="M844" s="231"/>
      <c r="N844" s="231"/>
      <c r="O844" s="231"/>
      <c r="P844" s="251"/>
      <c r="Q844" s="251"/>
      <c r="R844" s="251"/>
      <c r="S844" s="252"/>
      <c r="T844" s="237"/>
      <c r="U844" s="238"/>
      <c r="V844" s="335"/>
      <c r="W844" s="484"/>
      <c r="X844" s="485"/>
      <c r="Y844" s="335"/>
      <c r="Z844" s="239"/>
      <c r="AA844" s="238"/>
      <c r="AB844" s="240"/>
      <c r="AC844" s="239"/>
      <c r="AD844" s="238"/>
      <c r="AE844" s="343"/>
      <c r="AF844" s="335"/>
      <c r="AG844" s="485"/>
      <c r="AH844" s="241"/>
      <c r="AI844" s="242"/>
      <c r="AJ844" s="238"/>
      <c r="AK844" s="240"/>
      <c r="AL844" s="240"/>
      <c r="AM844" s="240"/>
      <c r="AN844" s="240"/>
      <c r="AQ844" s="253"/>
      <c r="AR844" s="224"/>
      <c r="AV844" s="253"/>
      <c r="AY844" s="248"/>
      <c r="AZ844" s="230"/>
      <c r="BA844" s="230"/>
      <c r="BB844" s="230"/>
      <c r="BC844" s="230"/>
      <c r="BD844" s="230"/>
      <c r="BE844" s="230"/>
      <c r="BF844" s="230"/>
      <c r="BG844" s="230"/>
      <c r="BH844" s="248"/>
      <c r="BI844" s="230"/>
      <c r="BJ844" s="249"/>
    </row>
    <row r="845" spans="1:62" ht="14.25" customHeight="1" x14ac:dyDescent="0.45">
      <c r="A845" s="224"/>
      <c r="D845" s="239"/>
      <c r="E845" s="226"/>
      <c r="F845" s="227"/>
      <c r="G845" s="228"/>
      <c r="H845" s="229"/>
      <c r="K845" s="231"/>
      <c r="L845" s="229"/>
      <c r="M845" s="231"/>
      <c r="N845" s="231"/>
      <c r="O845" s="231"/>
      <c r="P845" s="251"/>
      <c r="Q845" s="251"/>
      <c r="R845" s="251"/>
      <c r="S845" s="252"/>
      <c r="T845" s="237"/>
      <c r="U845" s="238"/>
      <c r="V845" s="335"/>
      <c r="W845" s="484"/>
      <c r="X845" s="485"/>
      <c r="Y845" s="335"/>
      <c r="Z845" s="239"/>
      <c r="AA845" s="238"/>
      <c r="AB845" s="240"/>
      <c r="AC845" s="239"/>
      <c r="AD845" s="238"/>
      <c r="AE845" s="343"/>
      <c r="AF845" s="335"/>
      <c r="AG845" s="485"/>
      <c r="AH845" s="241"/>
      <c r="AI845" s="242"/>
      <c r="AJ845" s="238"/>
      <c r="AK845" s="240"/>
      <c r="AL845" s="240"/>
      <c r="AM845" s="240"/>
      <c r="AN845" s="240"/>
      <c r="AQ845" s="253"/>
      <c r="AR845" s="224"/>
      <c r="AV845" s="253"/>
      <c r="AY845" s="248"/>
      <c r="AZ845" s="230"/>
      <c r="BA845" s="230"/>
      <c r="BB845" s="230"/>
      <c r="BC845" s="230"/>
      <c r="BD845" s="230"/>
      <c r="BE845" s="230"/>
      <c r="BF845" s="230"/>
      <c r="BG845" s="230"/>
      <c r="BH845" s="248"/>
      <c r="BI845" s="230"/>
      <c r="BJ845" s="249"/>
    </row>
    <row r="846" spans="1:62" ht="14.25" customHeight="1" x14ac:dyDescent="0.45">
      <c r="A846" s="224"/>
      <c r="D846" s="239"/>
      <c r="E846" s="226"/>
      <c r="F846" s="227"/>
      <c r="G846" s="228"/>
      <c r="H846" s="229"/>
      <c r="K846" s="231"/>
      <c r="L846" s="229"/>
      <c r="M846" s="231"/>
      <c r="N846" s="231"/>
      <c r="O846" s="231"/>
      <c r="P846" s="251"/>
      <c r="Q846" s="251"/>
      <c r="R846" s="251"/>
      <c r="S846" s="252"/>
      <c r="T846" s="237"/>
      <c r="U846" s="238"/>
      <c r="V846" s="335"/>
      <c r="W846" s="484"/>
      <c r="X846" s="485"/>
      <c r="Y846" s="335"/>
      <c r="Z846" s="239"/>
      <c r="AA846" s="238"/>
      <c r="AB846" s="240"/>
      <c r="AC846" s="239"/>
      <c r="AD846" s="238"/>
      <c r="AE846" s="343"/>
      <c r="AF846" s="335"/>
      <c r="AG846" s="485"/>
      <c r="AH846" s="241"/>
      <c r="AI846" s="242"/>
      <c r="AJ846" s="238"/>
      <c r="AK846" s="240"/>
      <c r="AL846" s="240"/>
      <c r="AM846" s="240"/>
      <c r="AN846" s="240"/>
      <c r="AQ846" s="253"/>
      <c r="AR846" s="224"/>
      <c r="AV846" s="253"/>
      <c r="AY846" s="248"/>
      <c r="AZ846" s="230"/>
      <c r="BA846" s="230"/>
      <c r="BB846" s="230"/>
      <c r="BC846" s="230"/>
      <c r="BD846" s="230"/>
      <c r="BE846" s="230"/>
      <c r="BF846" s="230"/>
      <c r="BG846" s="230"/>
      <c r="BH846" s="248"/>
      <c r="BI846" s="230"/>
      <c r="BJ846" s="249"/>
    </row>
    <row r="847" spans="1:62" ht="14.25" customHeight="1" x14ac:dyDescent="0.45">
      <c r="A847" s="224"/>
      <c r="D847" s="239"/>
      <c r="E847" s="226"/>
      <c r="F847" s="227"/>
      <c r="G847" s="228"/>
      <c r="H847" s="229"/>
      <c r="K847" s="231"/>
      <c r="L847" s="229"/>
      <c r="M847" s="231"/>
      <c r="N847" s="231"/>
      <c r="O847" s="231"/>
      <c r="P847" s="251"/>
      <c r="Q847" s="251"/>
      <c r="R847" s="251"/>
      <c r="S847" s="252"/>
      <c r="T847" s="237"/>
      <c r="U847" s="238"/>
      <c r="V847" s="335"/>
      <c r="W847" s="484"/>
      <c r="X847" s="485"/>
      <c r="Y847" s="335"/>
      <c r="Z847" s="239"/>
      <c r="AA847" s="238"/>
      <c r="AB847" s="240"/>
      <c r="AC847" s="239"/>
      <c r="AD847" s="238"/>
      <c r="AE847" s="343"/>
      <c r="AF847" s="335"/>
      <c r="AG847" s="485"/>
      <c r="AH847" s="241"/>
      <c r="AI847" s="242"/>
      <c r="AJ847" s="238"/>
      <c r="AK847" s="240"/>
      <c r="AL847" s="240"/>
      <c r="AM847" s="240"/>
      <c r="AN847" s="240"/>
      <c r="AQ847" s="253"/>
      <c r="AR847" s="224"/>
      <c r="AV847" s="253"/>
      <c r="AY847" s="248"/>
      <c r="AZ847" s="230"/>
      <c r="BA847" s="230"/>
      <c r="BB847" s="230"/>
      <c r="BC847" s="230"/>
      <c r="BD847" s="230"/>
      <c r="BE847" s="230"/>
      <c r="BF847" s="230"/>
      <c r="BG847" s="230"/>
      <c r="BH847" s="248"/>
      <c r="BI847" s="230"/>
      <c r="BJ847" s="249"/>
    </row>
    <row r="848" spans="1:62" ht="14.25" customHeight="1" x14ac:dyDescent="0.45">
      <c r="A848" s="224"/>
      <c r="D848" s="239"/>
      <c r="E848" s="226"/>
      <c r="F848" s="227"/>
      <c r="G848" s="228"/>
      <c r="H848" s="229"/>
      <c r="K848" s="231"/>
      <c r="L848" s="229"/>
      <c r="M848" s="231"/>
      <c r="N848" s="231"/>
      <c r="O848" s="231"/>
      <c r="P848" s="251"/>
      <c r="Q848" s="251"/>
      <c r="R848" s="251"/>
      <c r="S848" s="252"/>
      <c r="T848" s="237"/>
      <c r="U848" s="238"/>
      <c r="V848" s="335"/>
      <c r="W848" s="484"/>
      <c r="X848" s="485"/>
      <c r="Y848" s="335"/>
      <c r="Z848" s="239"/>
      <c r="AA848" s="238"/>
      <c r="AB848" s="240"/>
      <c r="AC848" s="239"/>
      <c r="AD848" s="238"/>
      <c r="AE848" s="343"/>
      <c r="AF848" s="335"/>
      <c r="AG848" s="485"/>
      <c r="AH848" s="241"/>
      <c r="AI848" s="242"/>
      <c r="AJ848" s="238"/>
      <c r="AK848" s="240"/>
      <c r="AL848" s="240"/>
      <c r="AM848" s="240"/>
      <c r="AN848" s="240"/>
      <c r="AQ848" s="253"/>
      <c r="AR848" s="224"/>
      <c r="AV848" s="253"/>
      <c r="AY848" s="248"/>
      <c r="AZ848" s="230"/>
      <c r="BA848" s="230"/>
      <c r="BB848" s="230"/>
      <c r="BC848" s="230"/>
      <c r="BD848" s="230"/>
      <c r="BE848" s="230"/>
      <c r="BF848" s="230"/>
      <c r="BG848" s="230"/>
      <c r="BH848" s="248"/>
      <c r="BI848" s="230"/>
      <c r="BJ848" s="249"/>
    </row>
    <row r="849" spans="1:62" ht="14.25" customHeight="1" x14ac:dyDescent="0.45">
      <c r="A849" s="224"/>
      <c r="D849" s="239"/>
      <c r="E849" s="226"/>
      <c r="F849" s="227"/>
      <c r="G849" s="228"/>
      <c r="H849" s="229"/>
      <c r="K849" s="231"/>
      <c r="L849" s="229"/>
      <c r="M849" s="231"/>
      <c r="N849" s="231"/>
      <c r="O849" s="231"/>
      <c r="P849" s="251"/>
      <c r="Q849" s="251"/>
      <c r="R849" s="251"/>
      <c r="S849" s="252"/>
      <c r="T849" s="237"/>
      <c r="U849" s="238"/>
      <c r="V849" s="335"/>
      <c r="W849" s="484"/>
      <c r="X849" s="485"/>
      <c r="Y849" s="335"/>
      <c r="Z849" s="239"/>
      <c r="AA849" s="238"/>
      <c r="AB849" s="240"/>
      <c r="AC849" s="239"/>
      <c r="AD849" s="238"/>
      <c r="AE849" s="343"/>
      <c r="AF849" s="335"/>
      <c r="AG849" s="485"/>
      <c r="AH849" s="241"/>
      <c r="AI849" s="242"/>
      <c r="AJ849" s="238"/>
      <c r="AK849" s="240"/>
      <c r="AL849" s="240"/>
      <c r="AM849" s="240"/>
      <c r="AN849" s="240"/>
      <c r="AQ849" s="253"/>
      <c r="AR849" s="224"/>
      <c r="AV849" s="253"/>
      <c r="AY849" s="248"/>
      <c r="AZ849" s="230"/>
      <c r="BA849" s="230"/>
      <c r="BB849" s="230"/>
      <c r="BC849" s="230"/>
      <c r="BD849" s="230"/>
      <c r="BE849" s="230"/>
      <c r="BF849" s="230"/>
      <c r="BG849" s="230"/>
      <c r="BH849" s="248"/>
      <c r="BI849" s="230"/>
      <c r="BJ849" s="249"/>
    </row>
    <row r="850" spans="1:62" ht="14.25" customHeight="1" x14ac:dyDescent="0.45">
      <c r="A850" s="224"/>
      <c r="D850" s="239"/>
      <c r="E850" s="226"/>
      <c r="F850" s="227"/>
      <c r="G850" s="228"/>
      <c r="H850" s="229"/>
      <c r="K850" s="231"/>
      <c r="L850" s="229"/>
      <c r="M850" s="231"/>
      <c r="N850" s="231"/>
      <c r="O850" s="231"/>
      <c r="P850" s="251"/>
      <c r="Q850" s="251"/>
      <c r="R850" s="251"/>
      <c r="S850" s="252"/>
      <c r="T850" s="237"/>
      <c r="U850" s="238"/>
      <c r="V850" s="335"/>
      <c r="W850" s="484"/>
      <c r="X850" s="485"/>
      <c r="Y850" s="335"/>
      <c r="Z850" s="239"/>
      <c r="AA850" s="238"/>
      <c r="AB850" s="240"/>
      <c r="AC850" s="239"/>
      <c r="AD850" s="238"/>
      <c r="AE850" s="343"/>
      <c r="AF850" s="335"/>
      <c r="AG850" s="485"/>
      <c r="AH850" s="241"/>
      <c r="AI850" s="242"/>
      <c r="AJ850" s="238"/>
      <c r="AK850" s="240"/>
      <c r="AL850" s="240"/>
      <c r="AM850" s="240"/>
      <c r="AN850" s="240"/>
      <c r="AQ850" s="253"/>
      <c r="AR850" s="224"/>
      <c r="AV850" s="253"/>
      <c r="AY850" s="248"/>
      <c r="AZ850" s="230"/>
      <c r="BA850" s="230"/>
      <c r="BB850" s="230"/>
      <c r="BC850" s="230"/>
      <c r="BD850" s="230"/>
      <c r="BE850" s="230"/>
      <c r="BF850" s="230"/>
      <c r="BG850" s="230"/>
      <c r="BH850" s="248"/>
      <c r="BI850" s="230"/>
      <c r="BJ850" s="249"/>
    </row>
    <row r="851" spans="1:62" ht="14.25" customHeight="1" x14ac:dyDescent="0.45">
      <c r="A851" s="224"/>
      <c r="D851" s="239"/>
      <c r="E851" s="226"/>
      <c r="F851" s="227"/>
      <c r="G851" s="228"/>
      <c r="H851" s="229"/>
      <c r="K851" s="231"/>
      <c r="L851" s="229"/>
      <c r="M851" s="231"/>
      <c r="N851" s="231"/>
      <c r="O851" s="231"/>
      <c r="P851" s="251"/>
      <c r="Q851" s="251"/>
      <c r="R851" s="251"/>
      <c r="S851" s="252"/>
      <c r="T851" s="237"/>
      <c r="U851" s="238"/>
      <c r="V851" s="335"/>
      <c r="W851" s="484"/>
      <c r="X851" s="485"/>
      <c r="Y851" s="335"/>
      <c r="Z851" s="239"/>
      <c r="AA851" s="238"/>
      <c r="AB851" s="240"/>
      <c r="AC851" s="239"/>
      <c r="AD851" s="238"/>
      <c r="AE851" s="343"/>
      <c r="AF851" s="335"/>
      <c r="AG851" s="485"/>
      <c r="AH851" s="241"/>
      <c r="AI851" s="242"/>
      <c r="AJ851" s="238"/>
      <c r="AK851" s="240"/>
      <c r="AL851" s="240"/>
      <c r="AM851" s="240"/>
      <c r="AN851" s="240"/>
      <c r="AQ851" s="253"/>
      <c r="AR851" s="224"/>
      <c r="AV851" s="253"/>
      <c r="AY851" s="248"/>
      <c r="AZ851" s="230"/>
      <c r="BA851" s="230"/>
      <c r="BB851" s="230"/>
      <c r="BC851" s="230"/>
      <c r="BD851" s="230"/>
      <c r="BE851" s="230"/>
      <c r="BF851" s="230"/>
      <c r="BG851" s="230"/>
      <c r="BH851" s="248"/>
      <c r="BI851" s="230"/>
      <c r="BJ851" s="249"/>
    </row>
    <row r="852" spans="1:62" ht="14.25" customHeight="1" x14ac:dyDescent="0.45">
      <c r="A852" s="224"/>
      <c r="D852" s="239"/>
      <c r="E852" s="226"/>
      <c r="F852" s="227"/>
      <c r="G852" s="228"/>
      <c r="H852" s="229"/>
      <c r="K852" s="231"/>
      <c r="L852" s="229"/>
      <c r="M852" s="231"/>
      <c r="N852" s="231"/>
      <c r="O852" s="231"/>
      <c r="P852" s="251"/>
      <c r="Q852" s="251"/>
      <c r="R852" s="251"/>
      <c r="S852" s="252"/>
      <c r="T852" s="237"/>
      <c r="U852" s="238"/>
      <c r="V852" s="335"/>
      <c r="W852" s="484"/>
      <c r="X852" s="485"/>
      <c r="Y852" s="335"/>
      <c r="Z852" s="239"/>
      <c r="AA852" s="238"/>
      <c r="AB852" s="240"/>
      <c r="AC852" s="239"/>
      <c r="AD852" s="238"/>
      <c r="AE852" s="343"/>
      <c r="AF852" s="335"/>
      <c r="AG852" s="485"/>
      <c r="AH852" s="241"/>
      <c r="AI852" s="242"/>
      <c r="AJ852" s="238"/>
      <c r="AK852" s="240"/>
      <c r="AL852" s="240"/>
      <c r="AM852" s="240"/>
      <c r="AN852" s="240"/>
      <c r="AQ852" s="253"/>
      <c r="AR852" s="224"/>
      <c r="AV852" s="253"/>
      <c r="AY852" s="248"/>
      <c r="AZ852" s="230"/>
      <c r="BA852" s="230"/>
      <c r="BB852" s="230"/>
      <c r="BC852" s="230"/>
      <c r="BD852" s="230"/>
      <c r="BE852" s="230"/>
      <c r="BF852" s="230"/>
      <c r="BG852" s="230"/>
      <c r="BH852" s="248"/>
      <c r="BI852" s="230"/>
      <c r="BJ852" s="249"/>
    </row>
    <row r="853" spans="1:62" ht="14.25" customHeight="1" x14ac:dyDescent="0.45">
      <c r="A853" s="224"/>
      <c r="D853" s="239"/>
      <c r="E853" s="226"/>
      <c r="F853" s="227"/>
      <c r="G853" s="228"/>
      <c r="H853" s="229"/>
      <c r="K853" s="231"/>
      <c r="L853" s="229"/>
      <c r="M853" s="231"/>
      <c r="N853" s="231"/>
      <c r="O853" s="231"/>
      <c r="P853" s="251"/>
      <c r="Q853" s="251"/>
      <c r="R853" s="251"/>
      <c r="S853" s="252"/>
      <c r="T853" s="237"/>
      <c r="U853" s="238"/>
      <c r="V853" s="335"/>
      <c r="W853" s="484"/>
      <c r="X853" s="485"/>
      <c r="Y853" s="335"/>
      <c r="Z853" s="239"/>
      <c r="AA853" s="238"/>
      <c r="AB853" s="240"/>
      <c r="AC853" s="239"/>
      <c r="AD853" s="238"/>
      <c r="AE853" s="343"/>
      <c r="AF853" s="335"/>
      <c r="AG853" s="485"/>
      <c r="AH853" s="241"/>
      <c r="AI853" s="242"/>
      <c r="AJ853" s="238"/>
      <c r="AK853" s="240"/>
      <c r="AL853" s="240"/>
      <c r="AM853" s="240"/>
      <c r="AN853" s="240"/>
      <c r="AQ853" s="253"/>
      <c r="AR853" s="224"/>
      <c r="AV853" s="253"/>
      <c r="AY853" s="248"/>
      <c r="AZ853" s="230"/>
      <c r="BA853" s="230"/>
      <c r="BB853" s="230"/>
      <c r="BC853" s="230"/>
      <c r="BD853" s="230"/>
      <c r="BE853" s="230"/>
      <c r="BF853" s="230"/>
      <c r="BG853" s="230"/>
      <c r="BH853" s="248"/>
      <c r="BI853" s="230"/>
      <c r="BJ853" s="249"/>
    </row>
    <row r="854" spans="1:62" ht="14.25" customHeight="1" x14ac:dyDescent="0.45">
      <c r="A854" s="224"/>
      <c r="D854" s="239"/>
      <c r="E854" s="226"/>
      <c r="F854" s="227"/>
      <c r="G854" s="228"/>
      <c r="H854" s="229"/>
      <c r="K854" s="231"/>
      <c r="L854" s="229"/>
      <c r="M854" s="231"/>
      <c r="N854" s="231"/>
      <c r="O854" s="231"/>
      <c r="P854" s="251"/>
      <c r="Q854" s="251"/>
      <c r="R854" s="251"/>
      <c r="S854" s="252"/>
      <c r="T854" s="237"/>
      <c r="U854" s="238"/>
      <c r="V854" s="335"/>
      <c r="W854" s="484"/>
      <c r="X854" s="485"/>
      <c r="Y854" s="335"/>
      <c r="Z854" s="239"/>
      <c r="AA854" s="238"/>
      <c r="AB854" s="240"/>
      <c r="AC854" s="239"/>
      <c r="AD854" s="238"/>
      <c r="AE854" s="343"/>
      <c r="AF854" s="335"/>
      <c r="AG854" s="485"/>
      <c r="AH854" s="241"/>
      <c r="AI854" s="242"/>
      <c r="AJ854" s="238"/>
      <c r="AK854" s="240"/>
      <c r="AL854" s="240"/>
      <c r="AM854" s="240"/>
      <c r="AN854" s="240"/>
      <c r="AQ854" s="253"/>
      <c r="AR854" s="224"/>
      <c r="AV854" s="253"/>
      <c r="AY854" s="248"/>
      <c r="AZ854" s="230"/>
      <c r="BA854" s="230"/>
      <c r="BB854" s="230"/>
      <c r="BC854" s="230"/>
      <c r="BD854" s="230"/>
      <c r="BE854" s="230"/>
      <c r="BF854" s="230"/>
      <c r="BG854" s="230"/>
      <c r="BH854" s="248"/>
      <c r="BI854" s="230"/>
      <c r="BJ854" s="249"/>
    </row>
    <row r="855" spans="1:62" ht="14.25" customHeight="1" x14ac:dyDescent="0.45">
      <c r="A855" s="224"/>
      <c r="D855" s="239"/>
      <c r="E855" s="226"/>
      <c r="F855" s="227"/>
      <c r="G855" s="228"/>
      <c r="H855" s="229"/>
      <c r="K855" s="231"/>
      <c r="L855" s="229"/>
      <c r="M855" s="231"/>
      <c r="N855" s="231"/>
      <c r="O855" s="231"/>
      <c r="P855" s="251"/>
      <c r="Q855" s="251"/>
      <c r="R855" s="251"/>
      <c r="S855" s="252"/>
      <c r="T855" s="237"/>
      <c r="U855" s="238"/>
      <c r="V855" s="335"/>
      <c r="W855" s="484"/>
      <c r="X855" s="485"/>
      <c r="Y855" s="335"/>
      <c r="Z855" s="239"/>
      <c r="AA855" s="238"/>
      <c r="AB855" s="240"/>
      <c r="AC855" s="239"/>
      <c r="AD855" s="238"/>
      <c r="AE855" s="343"/>
      <c r="AF855" s="335"/>
      <c r="AG855" s="485"/>
      <c r="AH855" s="241"/>
      <c r="AI855" s="242"/>
      <c r="AJ855" s="238"/>
      <c r="AK855" s="240"/>
      <c r="AL855" s="240"/>
      <c r="AM855" s="240"/>
      <c r="AN855" s="240"/>
      <c r="AQ855" s="253"/>
      <c r="AR855" s="224"/>
      <c r="AV855" s="253"/>
      <c r="AY855" s="248"/>
      <c r="AZ855" s="230"/>
      <c r="BA855" s="230"/>
      <c r="BB855" s="230"/>
      <c r="BC855" s="230"/>
      <c r="BD855" s="230"/>
      <c r="BE855" s="230"/>
      <c r="BF855" s="230"/>
      <c r="BG855" s="230"/>
      <c r="BH855" s="248"/>
      <c r="BI855" s="230"/>
      <c r="BJ855" s="249"/>
    </row>
    <row r="856" spans="1:62" ht="14.25" customHeight="1" x14ac:dyDescent="0.45">
      <c r="A856" s="224"/>
      <c r="D856" s="239"/>
      <c r="E856" s="226"/>
      <c r="F856" s="227"/>
      <c r="G856" s="228"/>
      <c r="H856" s="229"/>
      <c r="K856" s="231"/>
      <c r="L856" s="229"/>
      <c r="M856" s="231"/>
      <c r="N856" s="231"/>
      <c r="O856" s="231"/>
      <c r="P856" s="251"/>
      <c r="Q856" s="251"/>
      <c r="R856" s="251"/>
      <c r="S856" s="252"/>
      <c r="T856" s="237"/>
      <c r="U856" s="238"/>
      <c r="V856" s="335"/>
      <c r="W856" s="484"/>
      <c r="X856" s="485"/>
      <c r="Y856" s="335"/>
      <c r="Z856" s="239"/>
      <c r="AA856" s="238"/>
      <c r="AB856" s="240"/>
      <c r="AC856" s="239"/>
      <c r="AD856" s="238"/>
      <c r="AE856" s="343"/>
      <c r="AF856" s="335"/>
      <c r="AG856" s="485"/>
      <c r="AH856" s="241"/>
      <c r="AI856" s="242"/>
      <c r="AJ856" s="238"/>
      <c r="AK856" s="240"/>
      <c r="AL856" s="240"/>
      <c r="AM856" s="240"/>
      <c r="AN856" s="240"/>
      <c r="AQ856" s="253"/>
      <c r="AR856" s="224"/>
      <c r="AV856" s="253"/>
      <c r="AY856" s="248"/>
      <c r="AZ856" s="230"/>
      <c r="BA856" s="230"/>
      <c r="BB856" s="230"/>
      <c r="BC856" s="230"/>
      <c r="BD856" s="230"/>
      <c r="BE856" s="230"/>
      <c r="BF856" s="230"/>
      <c r="BG856" s="230"/>
      <c r="BH856" s="248"/>
      <c r="BI856" s="230"/>
      <c r="BJ856" s="249"/>
    </row>
    <row r="857" spans="1:62" ht="14.25" customHeight="1" x14ac:dyDescent="0.45">
      <c r="A857" s="224"/>
      <c r="D857" s="239"/>
      <c r="E857" s="226"/>
      <c r="F857" s="227"/>
      <c r="G857" s="228"/>
      <c r="H857" s="229"/>
      <c r="K857" s="231"/>
      <c r="L857" s="229"/>
      <c r="M857" s="231"/>
      <c r="N857" s="231"/>
      <c r="O857" s="231"/>
      <c r="P857" s="251"/>
      <c r="Q857" s="251"/>
      <c r="R857" s="251"/>
      <c r="S857" s="252"/>
      <c r="T857" s="237"/>
      <c r="U857" s="238"/>
      <c r="V857" s="335"/>
      <c r="W857" s="484"/>
      <c r="X857" s="485"/>
      <c r="Y857" s="335"/>
      <c r="Z857" s="239"/>
      <c r="AA857" s="238"/>
      <c r="AB857" s="240"/>
      <c r="AC857" s="239"/>
      <c r="AD857" s="238"/>
      <c r="AE857" s="343"/>
      <c r="AF857" s="335"/>
      <c r="AG857" s="485"/>
      <c r="AH857" s="241"/>
      <c r="AI857" s="242"/>
      <c r="AJ857" s="238"/>
      <c r="AK857" s="240"/>
      <c r="AL857" s="240"/>
      <c r="AM857" s="240"/>
      <c r="AN857" s="240"/>
      <c r="AQ857" s="253"/>
      <c r="AR857" s="224"/>
      <c r="AV857" s="253"/>
      <c r="AY857" s="248"/>
      <c r="AZ857" s="230"/>
      <c r="BA857" s="230"/>
      <c r="BB857" s="230"/>
      <c r="BC857" s="230"/>
      <c r="BD857" s="230"/>
      <c r="BE857" s="230"/>
      <c r="BF857" s="230"/>
      <c r="BG857" s="230"/>
      <c r="BH857" s="248"/>
      <c r="BI857" s="230"/>
      <c r="BJ857" s="249"/>
    </row>
    <row r="858" spans="1:62" ht="14.25" customHeight="1" x14ac:dyDescent="0.45">
      <c r="A858" s="224"/>
      <c r="D858" s="239"/>
      <c r="E858" s="226"/>
      <c r="F858" s="227"/>
      <c r="G858" s="228"/>
      <c r="H858" s="229"/>
      <c r="K858" s="231"/>
      <c r="L858" s="229"/>
      <c r="M858" s="231"/>
      <c r="N858" s="231"/>
      <c r="O858" s="231"/>
      <c r="P858" s="251"/>
      <c r="Q858" s="251"/>
      <c r="R858" s="251"/>
      <c r="S858" s="252"/>
      <c r="T858" s="237"/>
      <c r="U858" s="238"/>
      <c r="V858" s="335"/>
      <c r="W858" s="484"/>
      <c r="X858" s="485"/>
      <c r="Y858" s="335"/>
      <c r="Z858" s="239"/>
      <c r="AA858" s="238"/>
      <c r="AB858" s="240"/>
      <c r="AC858" s="239"/>
      <c r="AD858" s="238"/>
      <c r="AE858" s="343"/>
      <c r="AF858" s="335"/>
      <c r="AG858" s="485"/>
      <c r="AH858" s="241"/>
      <c r="AI858" s="242"/>
      <c r="AJ858" s="238"/>
      <c r="AK858" s="240"/>
      <c r="AL858" s="240"/>
      <c r="AM858" s="240"/>
      <c r="AN858" s="240"/>
      <c r="AQ858" s="253"/>
      <c r="AR858" s="224"/>
      <c r="AV858" s="253"/>
      <c r="AY858" s="248"/>
      <c r="AZ858" s="230"/>
      <c r="BA858" s="230"/>
      <c r="BB858" s="230"/>
      <c r="BC858" s="230"/>
      <c r="BD858" s="230"/>
      <c r="BE858" s="230"/>
      <c r="BF858" s="230"/>
      <c r="BG858" s="230"/>
      <c r="BH858" s="248"/>
      <c r="BI858" s="230"/>
      <c r="BJ858" s="249"/>
    </row>
    <row r="859" spans="1:62" ht="14.25" customHeight="1" x14ac:dyDescent="0.45">
      <c r="A859" s="224"/>
      <c r="D859" s="239"/>
      <c r="E859" s="226"/>
      <c r="F859" s="227"/>
      <c r="G859" s="228"/>
      <c r="H859" s="229"/>
      <c r="K859" s="231"/>
      <c r="L859" s="229"/>
      <c r="M859" s="231"/>
      <c r="N859" s="231"/>
      <c r="O859" s="231"/>
      <c r="P859" s="251"/>
      <c r="Q859" s="251"/>
      <c r="R859" s="251"/>
      <c r="S859" s="252"/>
      <c r="T859" s="237"/>
      <c r="U859" s="238"/>
      <c r="V859" s="335"/>
      <c r="W859" s="484"/>
      <c r="X859" s="485"/>
      <c r="Y859" s="335"/>
      <c r="Z859" s="239"/>
      <c r="AA859" s="238"/>
      <c r="AB859" s="240"/>
      <c r="AC859" s="239"/>
      <c r="AD859" s="238"/>
      <c r="AE859" s="343"/>
      <c r="AF859" s="335"/>
      <c r="AG859" s="485"/>
      <c r="AH859" s="241"/>
      <c r="AI859" s="242"/>
      <c r="AJ859" s="238"/>
      <c r="AK859" s="240"/>
      <c r="AL859" s="240"/>
      <c r="AM859" s="240"/>
      <c r="AN859" s="240"/>
      <c r="AQ859" s="253"/>
      <c r="AR859" s="224"/>
      <c r="AV859" s="253"/>
      <c r="AY859" s="248"/>
      <c r="AZ859" s="230"/>
      <c r="BA859" s="230"/>
      <c r="BB859" s="230"/>
      <c r="BC859" s="230"/>
      <c r="BD859" s="230"/>
      <c r="BE859" s="230"/>
      <c r="BF859" s="230"/>
      <c r="BG859" s="230"/>
      <c r="BH859" s="248"/>
      <c r="BI859" s="230"/>
      <c r="BJ859" s="249"/>
    </row>
    <row r="860" spans="1:62" ht="14.25" customHeight="1" x14ac:dyDescent="0.45">
      <c r="A860" s="224"/>
      <c r="D860" s="239"/>
      <c r="E860" s="226"/>
      <c r="F860" s="227"/>
      <c r="G860" s="228"/>
      <c r="H860" s="229"/>
      <c r="K860" s="231"/>
      <c r="L860" s="229"/>
      <c r="M860" s="231"/>
      <c r="N860" s="231"/>
      <c r="O860" s="231"/>
      <c r="P860" s="251"/>
      <c r="Q860" s="251"/>
      <c r="R860" s="251"/>
      <c r="S860" s="252"/>
      <c r="T860" s="237"/>
      <c r="U860" s="238"/>
      <c r="V860" s="335"/>
      <c r="W860" s="484"/>
      <c r="X860" s="485"/>
      <c r="Y860" s="335"/>
      <c r="Z860" s="239"/>
      <c r="AA860" s="238"/>
      <c r="AB860" s="240"/>
      <c r="AC860" s="239"/>
      <c r="AD860" s="238"/>
      <c r="AE860" s="343"/>
      <c r="AF860" s="335"/>
      <c r="AG860" s="485"/>
      <c r="AH860" s="241"/>
      <c r="AI860" s="242"/>
      <c r="AJ860" s="238"/>
      <c r="AK860" s="240"/>
      <c r="AL860" s="240"/>
      <c r="AM860" s="240"/>
      <c r="AN860" s="240"/>
      <c r="AQ860" s="253"/>
      <c r="AR860" s="224"/>
      <c r="AV860" s="253"/>
      <c r="AY860" s="248"/>
      <c r="AZ860" s="230"/>
      <c r="BA860" s="230"/>
      <c r="BB860" s="230"/>
      <c r="BC860" s="230"/>
      <c r="BD860" s="230"/>
      <c r="BE860" s="230"/>
      <c r="BF860" s="230"/>
      <c r="BG860" s="230"/>
      <c r="BH860" s="248"/>
      <c r="BI860" s="230"/>
      <c r="BJ860" s="249"/>
    </row>
    <row r="861" spans="1:62" ht="14.25" customHeight="1" x14ac:dyDescent="0.45">
      <c r="A861" s="224"/>
      <c r="D861" s="239"/>
      <c r="E861" s="226"/>
      <c r="F861" s="227"/>
      <c r="G861" s="228"/>
      <c r="H861" s="229"/>
      <c r="K861" s="231"/>
      <c r="L861" s="229"/>
      <c r="M861" s="231"/>
      <c r="N861" s="231"/>
      <c r="O861" s="231"/>
      <c r="P861" s="251"/>
      <c r="Q861" s="251"/>
      <c r="R861" s="251"/>
      <c r="S861" s="252"/>
      <c r="T861" s="237"/>
      <c r="U861" s="238"/>
      <c r="V861" s="335"/>
      <c r="W861" s="484"/>
      <c r="X861" s="485"/>
      <c r="Y861" s="335"/>
      <c r="Z861" s="239"/>
      <c r="AA861" s="238"/>
      <c r="AB861" s="240"/>
      <c r="AC861" s="239"/>
      <c r="AD861" s="238"/>
      <c r="AE861" s="343"/>
      <c r="AF861" s="335"/>
      <c r="AG861" s="485"/>
      <c r="AH861" s="241"/>
      <c r="AI861" s="242"/>
      <c r="AJ861" s="238"/>
      <c r="AK861" s="240"/>
      <c r="AL861" s="240"/>
      <c r="AM861" s="240"/>
      <c r="AN861" s="240"/>
      <c r="AQ861" s="253"/>
      <c r="AR861" s="224"/>
      <c r="AV861" s="253"/>
      <c r="AY861" s="248"/>
      <c r="AZ861" s="230"/>
      <c r="BA861" s="230"/>
      <c r="BB861" s="230"/>
      <c r="BC861" s="230"/>
      <c r="BD861" s="230"/>
      <c r="BE861" s="230"/>
      <c r="BF861" s="230"/>
      <c r="BG861" s="230"/>
      <c r="BH861" s="248"/>
      <c r="BI861" s="230"/>
      <c r="BJ861" s="249"/>
    </row>
    <row r="862" spans="1:62" ht="14.25" customHeight="1" x14ac:dyDescent="0.45">
      <c r="A862" s="224"/>
      <c r="D862" s="239"/>
      <c r="E862" s="226"/>
      <c r="F862" s="227"/>
      <c r="G862" s="228"/>
      <c r="H862" s="229"/>
      <c r="K862" s="231"/>
      <c r="L862" s="229"/>
      <c r="M862" s="231"/>
      <c r="N862" s="231"/>
      <c r="O862" s="231"/>
      <c r="P862" s="251"/>
      <c r="Q862" s="251"/>
      <c r="R862" s="251"/>
      <c r="S862" s="252"/>
      <c r="T862" s="237"/>
      <c r="U862" s="238"/>
      <c r="V862" s="335"/>
      <c r="W862" s="484"/>
      <c r="X862" s="485"/>
      <c r="Y862" s="335"/>
      <c r="Z862" s="239"/>
      <c r="AA862" s="238"/>
      <c r="AB862" s="240"/>
      <c r="AC862" s="239"/>
      <c r="AD862" s="238"/>
      <c r="AE862" s="343"/>
      <c r="AF862" s="335"/>
      <c r="AG862" s="485"/>
      <c r="AH862" s="241"/>
      <c r="AI862" s="242"/>
      <c r="AJ862" s="238"/>
      <c r="AK862" s="240"/>
      <c r="AL862" s="240"/>
      <c r="AM862" s="240"/>
      <c r="AN862" s="240"/>
      <c r="AQ862" s="253"/>
      <c r="AR862" s="224"/>
      <c r="AV862" s="253"/>
      <c r="AY862" s="248"/>
      <c r="AZ862" s="230"/>
      <c r="BA862" s="230"/>
      <c r="BB862" s="230"/>
      <c r="BC862" s="230"/>
      <c r="BD862" s="230"/>
      <c r="BE862" s="230"/>
      <c r="BF862" s="230"/>
      <c r="BG862" s="230"/>
      <c r="BH862" s="248"/>
      <c r="BI862" s="230"/>
      <c r="BJ862" s="249"/>
    </row>
    <row r="863" spans="1:62" ht="14.25" customHeight="1" x14ac:dyDescent="0.45">
      <c r="A863" s="224"/>
      <c r="D863" s="239"/>
      <c r="E863" s="226"/>
      <c r="F863" s="227"/>
      <c r="G863" s="228"/>
      <c r="H863" s="229"/>
      <c r="K863" s="231"/>
      <c r="L863" s="229"/>
      <c r="M863" s="231"/>
      <c r="N863" s="231"/>
      <c r="O863" s="231"/>
      <c r="P863" s="251"/>
      <c r="Q863" s="251"/>
      <c r="R863" s="251"/>
      <c r="S863" s="252"/>
      <c r="T863" s="237"/>
      <c r="U863" s="238"/>
      <c r="V863" s="335"/>
      <c r="W863" s="484"/>
      <c r="X863" s="485"/>
      <c r="Y863" s="335"/>
      <c r="Z863" s="239"/>
      <c r="AA863" s="238"/>
      <c r="AB863" s="240"/>
      <c r="AC863" s="239"/>
      <c r="AD863" s="238"/>
      <c r="AE863" s="343"/>
      <c r="AF863" s="335"/>
      <c r="AG863" s="485"/>
      <c r="AH863" s="241"/>
      <c r="AI863" s="242"/>
      <c r="AJ863" s="238"/>
      <c r="AK863" s="240"/>
      <c r="AL863" s="240"/>
      <c r="AM863" s="240"/>
      <c r="AN863" s="240"/>
      <c r="AQ863" s="253"/>
      <c r="AR863" s="224"/>
      <c r="AV863" s="253"/>
      <c r="AY863" s="248"/>
      <c r="AZ863" s="230"/>
      <c r="BA863" s="230"/>
      <c r="BB863" s="230"/>
      <c r="BC863" s="230"/>
      <c r="BD863" s="230"/>
      <c r="BE863" s="230"/>
      <c r="BF863" s="230"/>
      <c r="BG863" s="230"/>
      <c r="BH863" s="248"/>
      <c r="BI863" s="230"/>
      <c r="BJ863" s="249"/>
    </row>
    <row r="864" spans="1:62" ht="14.25" customHeight="1" x14ac:dyDescent="0.45">
      <c r="A864" s="224"/>
      <c r="D864" s="239"/>
      <c r="E864" s="226"/>
      <c r="F864" s="227"/>
      <c r="G864" s="228"/>
      <c r="H864" s="229"/>
      <c r="K864" s="231"/>
      <c r="L864" s="229"/>
      <c r="M864" s="231"/>
      <c r="N864" s="231"/>
      <c r="O864" s="231"/>
      <c r="P864" s="251"/>
      <c r="Q864" s="251"/>
      <c r="R864" s="251"/>
      <c r="S864" s="252"/>
      <c r="T864" s="237"/>
      <c r="U864" s="238"/>
      <c r="V864" s="335"/>
      <c r="W864" s="484"/>
      <c r="X864" s="485"/>
      <c r="Y864" s="335"/>
      <c r="Z864" s="239"/>
      <c r="AA864" s="238"/>
      <c r="AB864" s="240"/>
      <c r="AC864" s="239"/>
      <c r="AD864" s="238"/>
      <c r="AE864" s="343"/>
      <c r="AF864" s="335"/>
      <c r="AG864" s="485"/>
      <c r="AH864" s="241"/>
      <c r="AI864" s="242"/>
      <c r="AJ864" s="238"/>
      <c r="AK864" s="240"/>
      <c r="AL864" s="240"/>
      <c r="AM864" s="240"/>
      <c r="AN864" s="240"/>
      <c r="AQ864" s="253"/>
      <c r="AR864" s="224"/>
      <c r="AV864" s="253"/>
      <c r="AY864" s="248"/>
      <c r="AZ864" s="230"/>
      <c r="BA864" s="230"/>
      <c r="BB864" s="230"/>
      <c r="BC864" s="230"/>
      <c r="BD864" s="230"/>
      <c r="BE864" s="230"/>
      <c r="BF864" s="230"/>
      <c r="BG864" s="230"/>
      <c r="BH864" s="248"/>
      <c r="BI864" s="230"/>
      <c r="BJ864" s="249"/>
    </row>
    <row r="865" spans="1:62" ht="14.25" customHeight="1" x14ac:dyDescent="0.45">
      <c r="A865" s="224"/>
      <c r="D865" s="239"/>
      <c r="E865" s="226"/>
      <c r="F865" s="227"/>
      <c r="G865" s="228"/>
      <c r="H865" s="229"/>
      <c r="K865" s="231"/>
      <c r="L865" s="229"/>
      <c r="M865" s="231"/>
      <c r="N865" s="231"/>
      <c r="O865" s="231"/>
      <c r="P865" s="251"/>
      <c r="Q865" s="251"/>
      <c r="R865" s="251"/>
      <c r="S865" s="252"/>
      <c r="T865" s="237"/>
      <c r="U865" s="238"/>
      <c r="V865" s="335"/>
      <c r="W865" s="484"/>
      <c r="X865" s="485"/>
      <c r="Y865" s="335"/>
      <c r="Z865" s="239"/>
      <c r="AA865" s="238"/>
      <c r="AB865" s="240"/>
      <c r="AC865" s="239"/>
      <c r="AD865" s="238"/>
      <c r="AE865" s="343"/>
      <c r="AF865" s="335"/>
      <c r="AG865" s="485"/>
      <c r="AH865" s="241"/>
      <c r="AI865" s="242"/>
      <c r="AJ865" s="238"/>
      <c r="AK865" s="240"/>
      <c r="AL865" s="240"/>
      <c r="AM865" s="240"/>
      <c r="AN865" s="240"/>
      <c r="AQ865" s="253"/>
      <c r="AR865" s="224"/>
      <c r="AV865" s="253"/>
      <c r="AY865" s="248"/>
      <c r="AZ865" s="230"/>
      <c r="BA865" s="230"/>
      <c r="BB865" s="230"/>
      <c r="BC865" s="230"/>
      <c r="BD865" s="230"/>
      <c r="BE865" s="230"/>
      <c r="BF865" s="230"/>
      <c r="BG865" s="230"/>
      <c r="BH865" s="248"/>
      <c r="BI865" s="230"/>
      <c r="BJ865" s="249"/>
    </row>
    <row r="866" spans="1:62" ht="14.25" customHeight="1" x14ac:dyDescent="0.45">
      <c r="A866" s="224"/>
      <c r="D866" s="239"/>
      <c r="E866" s="226"/>
      <c r="F866" s="227"/>
      <c r="G866" s="228"/>
      <c r="H866" s="229"/>
      <c r="K866" s="231"/>
      <c r="L866" s="229"/>
      <c r="M866" s="231"/>
      <c r="N866" s="231"/>
      <c r="O866" s="231"/>
      <c r="P866" s="251"/>
      <c r="Q866" s="251"/>
      <c r="R866" s="251"/>
      <c r="S866" s="252"/>
      <c r="T866" s="237"/>
      <c r="U866" s="238"/>
      <c r="V866" s="335"/>
      <c r="W866" s="484"/>
      <c r="X866" s="485"/>
      <c r="Y866" s="335"/>
      <c r="Z866" s="239"/>
      <c r="AA866" s="238"/>
      <c r="AB866" s="240"/>
      <c r="AC866" s="239"/>
      <c r="AD866" s="238"/>
      <c r="AE866" s="343"/>
      <c r="AF866" s="335"/>
      <c r="AG866" s="485"/>
      <c r="AH866" s="241"/>
      <c r="AI866" s="242"/>
      <c r="AJ866" s="238"/>
      <c r="AK866" s="240"/>
      <c r="AL866" s="240"/>
      <c r="AM866" s="240"/>
      <c r="AN866" s="240"/>
      <c r="AQ866" s="253"/>
      <c r="AR866" s="224"/>
      <c r="AV866" s="253"/>
      <c r="AY866" s="248"/>
      <c r="AZ866" s="230"/>
      <c r="BA866" s="230"/>
      <c r="BB866" s="230"/>
      <c r="BC866" s="230"/>
      <c r="BD866" s="230"/>
      <c r="BE866" s="230"/>
      <c r="BF866" s="230"/>
      <c r="BG866" s="230"/>
      <c r="BH866" s="248"/>
      <c r="BI866" s="230"/>
      <c r="BJ866" s="249"/>
    </row>
    <row r="867" spans="1:62" ht="14.25" customHeight="1" x14ac:dyDescent="0.45">
      <c r="A867" s="224"/>
      <c r="D867" s="239"/>
      <c r="E867" s="226"/>
      <c r="F867" s="227"/>
      <c r="G867" s="228"/>
      <c r="H867" s="229"/>
      <c r="K867" s="231"/>
      <c r="L867" s="229"/>
      <c r="M867" s="231"/>
      <c r="N867" s="231"/>
      <c r="O867" s="231"/>
      <c r="P867" s="251"/>
      <c r="Q867" s="251"/>
      <c r="R867" s="251"/>
      <c r="S867" s="252"/>
      <c r="T867" s="237"/>
      <c r="U867" s="238"/>
      <c r="V867" s="335"/>
      <c r="W867" s="484"/>
      <c r="X867" s="485"/>
      <c r="Y867" s="335"/>
      <c r="Z867" s="239"/>
      <c r="AA867" s="238"/>
      <c r="AB867" s="240"/>
      <c r="AC867" s="239"/>
      <c r="AD867" s="238"/>
      <c r="AE867" s="343"/>
      <c r="AF867" s="335"/>
      <c r="AG867" s="485"/>
      <c r="AH867" s="241"/>
      <c r="AI867" s="242"/>
      <c r="AJ867" s="238"/>
      <c r="AK867" s="240"/>
      <c r="AL867" s="240"/>
      <c r="AM867" s="240"/>
      <c r="AN867" s="240"/>
      <c r="AQ867" s="253"/>
      <c r="AR867" s="224"/>
      <c r="AV867" s="253"/>
      <c r="AY867" s="248"/>
      <c r="AZ867" s="230"/>
      <c r="BA867" s="230"/>
      <c r="BB867" s="230"/>
      <c r="BC867" s="230"/>
      <c r="BD867" s="230"/>
      <c r="BE867" s="230"/>
      <c r="BF867" s="230"/>
      <c r="BG867" s="230"/>
      <c r="BH867" s="248"/>
      <c r="BI867" s="230"/>
      <c r="BJ867" s="249"/>
    </row>
    <row r="868" spans="1:62" ht="14.25" customHeight="1" x14ac:dyDescent="0.45">
      <c r="A868" s="224"/>
      <c r="D868" s="239"/>
      <c r="E868" s="226"/>
      <c r="F868" s="227"/>
      <c r="G868" s="228"/>
      <c r="H868" s="229"/>
      <c r="K868" s="231"/>
      <c r="L868" s="229"/>
      <c r="M868" s="231"/>
      <c r="N868" s="231"/>
      <c r="O868" s="231"/>
      <c r="P868" s="251"/>
      <c r="Q868" s="251"/>
      <c r="R868" s="251"/>
      <c r="S868" s="252"/>
      <c r="T868" s="237"/>
      <c r="U868" s="238"/>
      <c r="V868" s="335"/>
      <c r="W868" s="484"/>
      <c r="X868" s="485"/>
      <c r="Y868" s="335"/>
      <c r="Z868" s="239"/>
      <c r="AA868" s="238"/>
      <c r="AB868" s="240"/>
      <c r="AC868" s="239"/>
      <c r="AD868" s="238"/>
      <c r="AE868" s="343"/>
      <c r="AF868" s="335"/>
      <c r="AG868" s="485"/>
      <c r="AH868" s="241"/>
      <c r="AI868" s="242"/>
      <c r="AJ868" s="238"/>
      <c r="AK868" s="240"/>
      <c r="AL868" s="240"/>
      <c r="AM868" s="240"/>
      <c r="AN868" s="240"/>
      <c r="AQ868" s="253"/>
      <c r="AR868" s="224"/>
      <c r="AV868" s="253"/>
      <c r="AY868" s="248"/>
      <c r="AZ868" s="230"/>
      <c r="BA868" s="230"/>
      <c r="BB868" s="230"/>
      <c r="BC868" s="230"/>
      <c r="BD868" s="230"/>
      <c r="BE868" s="230"/>
      <c r="BF868" s="230"/>
      <c r="BG868" s="230"/>
      <c r="BH868" s="248"/>
      <c r="BI868" s="230"/>
      <c r="BJ868" s="249"/>
    </row>
    <row r="869" spans="1:62" ht="14.25" customHeight="1" x14ac:dyDescent="0.45">
      <c r="A869" s="224"/>
      <c r="D869" s="239"/>
      <c r="E869" s="226"/>
      <c r="F869" s="227"/>
      <c r="G869" s="228"/>
      <c r="H869" s="229"/>
      <c r="K869" s="231"/>
      <c r="L869" s="229"/>
      <c r="M869" s="231"/>
      <c r="N869" s="231"/>
      <c r="O869" s="231"/>
      <c r="P869" s="251"/>
      <c r="Q869" s="251"/>
      <c r="R869" s="251"/>
      <c r="S869" s="252"/>
      <c r="T869" s="237"/>
      <c r="U869" s="238"/>
      <c r="V869" s="335"/>
      <c r="W869" s="484"/>
      <c r="X869" s="485"/>
      <c r="Y869" s="335"/>
      <c r="Z869" s="239"/>
      <c r="AA869" s="238"/>
      <c r="AB869" s="240"/>
      <c r="AC869" s="239"/>
      <c r="AD869" s="238"/>
      <c r="AE869" s="343"/>
      <c r="AF869" s="335"/>
      <c r="AG869" s="485"/>
      <c r="AH869" s="241"/>
      <c r="AI869" s="242"/>
      <c r="AJ869" s="238"/>
      <c r="AK869" s="240"/>
      <c r="AL869" s="240"/>
      <c r="AM869" s="240"/>
      <c r="AN869" s="240"/>
      <c r="AQ869" s="253"/>
      <c r="AR869" s="224"/>
      <c r="AV869" s="253"/>
      <c r="AY869" s="248"/>
      <c r="AZ869" s="230"/>
      <c r="BA869" s="230"/>
      <c r="BB869" s="230"/>
      <c r="BC869" s="230"/>
      <c r="BD869" s="230"/>
      <c r="BE869" s="230"/>
      <c r="BF869" s="230"/>
      <c r="BG869" s="230"/>
      <c r="BH869" s="248"/>
      <c r="BI869" s="230"/>
      <c r="BJ869" s="249"/>
    </row>
    <row r="870" spans="1:62" ht="14.25" customHeight="1" x14ac:dyDescent="0.45">
      <c r="A870" s="224"/>
      <c r="D870" s="239"/>
      <c r="E870" s="226"/>
      <c r="F870" s="227"/>
      <c r="G870" s="228"/>
      <c r="H870" s="229"/>
      <c r="K870" s="231"/>
      <c r="L870" s="229"/>
      <c r="M870" s="231"/>
      <c r="N870" s="231"/>
      <c r="O870" s="231"/>
      <c r="P870" s="251"/>
      <c r="Q870" s="251"/>
      <c r="R870" s="251"/>
      <c r="S870" s="252"/>
      <c r="T870" s="237"/>
      <c r="U870" s="238"/>
      <c r="V870" s="335"/>
      <c r="W870" s="484"/>
      <c r="X870" s="485"/>
      <c r="Y870" s="335"/>
      <c r="Z870" s="239"/>
      <c r="AA870" s="238"/>
      <c r="AB870" s="240"/>
      <c r="AC870" s="239"/>
      <c r="AD870" s="238"/>
      <c r="AE870" s="343"/>
      <c r="AF870" s="335"/>
      <c r="AG870" s="485"/>
      <c r="AH870" s="241"/>
      <c r="AI870" s="242"/>
      <c r="AJ870" s="238"/>
      <c r="AK870" s="240"/>
      <c r="AL870" s="240"/>
      <c r="AM870" s="240"/>
      <c r="AN870" s="240"/>
      <c r="AQ870" s="253"/>
      <c r="AR870" s="224"/>
      <c r="AV870" s="253"/>
      <c r="AY870" s="248"/>
      <c r="AZ870" s="230"/>
      <c r="BA870" s="230"/>
      <c r="BB870" s="230"/>
      <c r="BC870" s="230"/>
      <c r="BD870" s="230"/>
      <c r="BE870" s="230"/>
      <c r="BF870" s="230"/>
      <c r="BG870" s="230"/>
      <c r="BH870" s="248"/>
      <c r="BI870" s="230"/>
      <c r="BJ870" s="249"/>
    </row>
    <row r="871" spans="1:62" ht="14.25" customHeight="1" x14ac:dyDescent="0.45">
      <c r="A871" s="224"/>
      <c r="D871" s="239"/>
      <c r="E871" s="226"/>
      <c r="F871" s="227"/>
      <c r="G871" s="228"/>
      <c r="H871" s="229"/>
      <c r="K871" s="231"/>
      <c r="L871" s="229"/>
      <c r="M871" s="231"/>
      <c r="N871" s="231"/>
      <c r="O871" s="231"/>
      <c r="P871" s="251"/>
      <c r="Q871" s="251"/>
      <c r="R871" s="251"/>
      <c r="S871" s="252"/>
      <c r="T871" s="237"/>
      <c r="U871" s="238"/>
      <c r="V871" s="335"/>
      <c r="W871" s="484"/>
      <c r="X871" s="485"/>
      <c r="Y871" s="335"/>
      <c r="Z871" s="239"/>
      <c r="AA871" s="238"/>
      <c r="AB871" s="240"/>
      <c r="AC871" s="239"/>
      <c r="AD871" s="238"/>
      <c r="AE871" s="343"/>
      <c r="AF871" s="335"/>
      <c r="AG871" s="485"/>
      <c r="AH871" s="241"/>
      <c r="AI871" s="242"/>
      <c r="AJ871" s="238"/>
      <c r="AK871" s="240"/>
      <c r="AL871" s="240"/>
      <c r="AM871" s="240"/>
      <c r="AN871" s="240"/>
      <c r="AQ871" s="253"/>
      <c r="AR871" s="224"/>
      <c r="AV871" s="253"/>
      <c r="AY871" s="248"/>
      <c r="AZ871" s="230"/>
      <c r="BA871" s="230"/>
      <c r="BB871" s="230"/>
      <c r="BC871" s="230"/>
      <c r="BD871" s="230"/>
      <c r="BE871" s="230"/>
      <c r="BF871" s="230"/>
      <c r="BG871" s="230"/>
      <c r="BH871" s="248"/>
      <c r="BI871" s="230"/>
      <c r="BJ871" s="249"/>
    </row>
    <row r="872" spans="1:62" ht="14.25" customHeight="1" x14ac:dyDescent="0.45">
      <c r="A872" s="224"/>
      <c r="D872" s="239"/>
      <c r="E872" s="226"/>
      <c r="F872" s="227"/>
      <c r="G872" s="228"/>
      <c r="H872" s="229"/>
      <c r="K872" s="231"/>
      <c r="L872" s="229"/>
      <c r="M872" s="231"/>
      <c r="N872" s="231"/>
      <c r="O872" s="231"/>
      <c r="P872" s="251"/>
      <c r="Q872" s="251"/>
      <c r="R872" s="251"/>
      <c r="S872" s="252"/>
      <c r="T872" s="237"/>
      <c r="U872" s="238"/>
      <c r="V872" s="335"/>
      <c r="W872" s="484"/>
      <c r="X872" s="485"/>
      <c r="Y872" s="335"/>
      <c r="Z872" s="239"/>
      <c r="AA872" s="238"/>
      <c r="AB872" s="240"/>
      <c r="AC872" s="239"/>
      <c r="AD872" s="238"/>
      <c r="AE872" s="343"/>
      <c r="AF872" s="335"/>
      <c r="AG872" s="485"/>
      <c r="AH872" s="241"/>
      <c r="AI872" s="242"/>
      <c r="AJ872" s="238"/>
      <c r="AK872" s="240"/>
      <c r="AL872" s="240"/>
      <c r="AM872" s="240"/>
      <c r="AN872" s="240"/>
      <c r="AQ872" s="253"/>
      <c r="AR872" s="224"/>
      <c r="AV872" s="253"/>
      <c r="AY872" s="248"/>
      <c r="AZ872" s="230"/>
      <c r="BA872" s="230"/>
      <c r="BB872" s="230"/>
      <c r="BC872" s="230"/>
      <c r="BD872" s="230"/>
      <c r="BE872" s="230"/>
      <c r="BF872" s="230"/>
      <c r="BG872" s="230"/>
      <c r="BH872" s="248"/>
      <c r="BI872" s="230"/>
      <c r="BJ872" s="249"/>
    </row>
    <row r="873" spans="1:62" ht="14.25" customHeight="1" x14ac:dyDescent="0.45">
      <c r="A873" s="224"/>
      <c r="D873" s="239"/>
      <c r="E873" s="226"/>
      <c r="F873" s="227"/>
      <c r="G873" s="228"/>
      <c r="H873" s="229"/>
      <c r="K873" s="231"/>
      <c r="L873" s="229"/>
      <c r="M873" s="231"/>
      <c r="N873" s="231"/>
      <c r="O873" s="231"/>
      <c r="P873" s="251"/>
      <c r="Q873" s="251"/>
      <c r="R873" s="251"/>
      <c r="S873" s="252"/>
      <c r="T873" s="237"/>
      <c r="U873" s="238"/>
      <c r="V873" s="335"/>
      <c r="W873" s="484"/>
      <c r="X873" s="485"/>
      <c r="Y873" s="335"/>
      <c r="Z873" s="239"/>
      <c r="AA873" s="238"/>
      <c r="AB873" s="240"/>
      <c r="AC873" s="239"/>
      <c r="AD873" s="238"/>
      <c r="AE873" s="343"/>
      <c r="AF873" s="335"/>
      <c r="AG873" s="485"/>
      <c r="AH873" s="241"/>
      <c r="AI873" s="242"/>
      <c r="AJ873" s="238"/>
      <c r="AK873" s="240"/>
      <c r="AL873" s="240"/>
      <c r="AM873" s="240"/>
      <c r="AN873" s="240"/>
      <c r="AQ873" s="253"/>
      <c r="AR873" s="224"/>
      <c r="AV873" s="253"/>
      <c r="AY873" s="248"/>
      <c r="AZ873" s="230"/>
      <c r="BA873" s="230"/>
      <c r="BB873" s="230"/>
      <c r="BC873" s="230"/>
      <c r="BD873" s="230"/>
      <c r="BE873" s="230"/>
      <c r="BF873" s="230"/>
      <c r="BG873" s="230"/>
      <c r="BH873" s="248"/>
      <c r="BI873" s="230"/>
      <c r="BJ873" s="249"/>
    </row>
    <row r="874" spans="1:62" ht="14.25" customHeight="1" x14ac:dyDescent="0.45">
      <c r="A874" s="224"/>
      <c r="D874" s="239"/>
      <c r="E874" s="226"/>
      <c r="F874" s="227"/>
      <c r="G874" s="228"/>
      <c r="H874" s="229"/>
      <c r="K874" s="231"/>
      <c r="L874" s="229"/>
      <c r="M874" s="231"/>
      <c r="N874" s="231"/>
      <c r="O874" s="231"/>
      <c r="P874" s="251"/>
      <c r="Q874" s="251"/>
      <c r="R874" s="251"/>
      <c r="S874" s="252"/>
      <c r="T874" s="237"/>
      <c r="U874" s="238"/>
      <c r="V874" s="335"/>
      <c r="W874" s="484"/>
      <c r="X874" s="485"/>
      <c r="Y874" s="335"/>
      <c r="Z874" s="239"/>
      <c r="AA874" s="238"/>
      <c r="AB874" s="240"/>
      <c r="AC874" s="239"/>
      <c r="AD874" s="238"/>
      <c r="AE874" s="343"/>
      <c r="AF874" s="335"/>
      <c r="AG874" s="485"/>
      <c r="AH874" s="241"/>
      <c r="AI874" s="242"/>
      <c r="AJ874" s="238"/>
      <c r="AK874" s="240"/>
      <c r="AL874" s="240"/>
      <c r="AM874" s="240"/>
      <c r="AN874" s="240"/>
      <c r="AQ874" s="253"/>
      <c r="AR874" s="224"/>
      <c r="AV874" s="253"/>
      <c r="AY874" s="248"/>
      <c r="AZ874" s="230"/>
      <c r="BA874" s="230"/>
      <c r="BB874" s="230"/>
      <c r="BC874" s="230"/>
      <c r="BD874" s="230"/>
      <c r="BE874" s="230"/>
      <c r="BF874" s="230"/>
      <c r="BG874" s="230"/>
      <c r="BH874" s="248"/>
      <c r="BI874" s="230"/>
      <c r="BJ874" s="249"/>
    </row>
    <row r="875" spans="1:62" ht="14.25" customHeight="1" x14ac:dyDescent="0.45">
      <c r="A875" s="224"/>
      <c r="D875" s="239"/>
      <c r="E875" s="226"/>
      <c r="F875" s="227"/>
      <c r="G875" s="228"/>
      <c r="H875" s="229"/>
      <c r="K875" s="231"/>
      <c r="L875" s="229"/>
      <c r="M875" s="231"/>
      <c r="N875" s="231"/>
      <c r="O875" s="231"/>
      <c r="P875" s="251"/>
      <c r="Q875" s="251"/>
      <c r="R875" s="251"/>
      <c r="S875" s="252"/>
      <c r="T875" s="237"/>
      <c r="U875" s="238"/>
      <c r="V875" s="335"/>
      <c r="W875" s="484"/>
      <c r="X875" s="485"/>
      <c r="Y875" s="335"/>
      <c r="Z875" s="239"/>
      <c r="AA875" s="238"/>
      <c r="AB875" s="240"/>
      <c r="AC875" s="239"/>
      <c r="AD875" s="238"/>
      <c r="AE875" s="343"/>
      <c r="AF875" s="335"/>
      <c r="AG875" s="485"/>
      <c r="AH875" s="241"/>
      <c r="AI875" s="242"/>
      <c r="AJ875" s="238"/>
      <c r="AK875" s="240"/>
      <c r="AL875" s="240"/>
      <c r="AM875" s="240"/>
      <c r="AN875" s="240"/>
      <c r="AQ875" s="253"/>
      <c r="AR875" s="224"/>
      <c r="AV875" s="253"/>
      <c r="AY875" s="248"/>
      <c r="AZ875" s="230"/>
      <c r="BA875" s="230"/>
      <c r="BB875" s="230"/>
      <c r="BC875" s="230"/>
      <c r="BD875" s="230"/>
      <c r="BE875" s="230"/>
      <c r="BF875" s="230"/>
      <c r="BG875" s="230"/>
      <c r="BH875" s="248"/>
      <c r="BI875" s="230"/>
      <c r="BJ875" s="249"/>
    </row>
    <row r="876" spans="1:62" ht="14.25" customHeight="1" x14ac:dyDescent="0.45">
      <c r="A876" s="224"/>
      <c r="D876" s="239"/>
      <c r="E876" s="226"/>
      <c r="F876" s="227"/>
      <c r="G876" s="228"/>
      <c r="H876" s="229"/>
      <c r="K876" s="231"/>
      <c r="L876" s="229"/>
      <c r="M876" s="231"/>
      <c r="N876" s="231"/>
      <c r="O876" s="231"/>
      <c r="P876" s="251"/>
      <c r="Q876" s="251"/>
      <c r="R876" s="251"/>
      <c r="S876" s="252"/>
      <c r="T876" s="237"/>
      <c r="U876" s="238"/>
      <c r="V876" s="335"/>
      <c r="W876" s="484"/>
      <c r="X876" s="485"/>
      <c r="Y876" s="335"/>
      <c r="Z876" s="239"/>
      <c r="AA876" s="238"/>
      <c r="AB876" s="240"/>
      <c r="AC876" s="239"/>
      <c r="AD876" s="238"/>
      <c r="AE876" s="343"/>
      <c r="AF876" s="335"/>
      <c r="AG876" s="485"/>
      <c r="AH876" s="241"/>
      <c r="AI876" s="242"/>
      <c r="AJ876" s="238"/>
      <c r="AK876" s="240"/>
      <c r="AL876" s="240"/>
      <c r="AM876" s="240"/>
      <c r="AN876" s="240"/>
      <c r="AQ876" s="253"/>
      <c r="AR876" s="224"/>
      <c r="AV876" s="253"/>
      <c r="AY876" s="248"/>
      <c r="AZ876" s="230"/>
      <c r="BA876" s="230"/>
      <c r="BB876" s="230"/>
      <c r="BC876" s="230"/>
      <c r="BD876" s="230"/>
      <c r="BE876" s="230"/>
      <c r="BF876" s="230"/>
      <c r="BG876" s="230"/>
      <c r="BH876" s="248"/>
      <c r="BI876" s="230"/>
      <c r="BJ876" s="249"/>
    </row>
    <row r="877" spans="1:62" ht="14.25" customHeight="1" x14ac:dyDescent="0.45">
      <c r="A877" s="224"/>
      <c r="D877" s="239"/>
      <c r="E877" s="226"/>
      <c r="F877" s="227"/>
      <c r="G877" s="228"/>
      <c r="H877" s="229"/>
      <c r="K877" s="231"/>
      <c r="L877" s="229"/>
      <c r="M877" s="231"/>
      <c r="N877" s="231"/>
      <c r="O877" s="231"/>
      <c r="P877" s="251"/>
      <c r="Q877" s="251"/>
      <c r="R877" s="251"/>
      <c r="S877" s="252"/>
      <c r="T877" s="237"/>
      <c r="U877" s="238"/>
      <c r="V877" s="335"/>
      <c r="W877" s="484"/>
      <c r="X877" s="485"/>
      <c r="Y877" s="335"/>
      <c r="Z877" s="239"/>
      <c r="AA877" s="238"/>
      <c r="AB877" s="240"/>
      <c r="AC877" s="239"/>
      <c r="AD877" s="238"/>
      <c r="AE877" s="343"/>
      <c r="AF877" s="335"/>
      <c r="AG877" s="485"/>
      <c r="AH877" s="241"/>
      <c r="AI877" s="242"/>
      <c r="AJ877" s="238"/>
      <c r="AK877" s="240"/>
      <c r="AL877" s="240"/>
      <c r="AM877" s="240"/>
      <c r="AN877" s="240"/>
      <c r="AQ877" s="253"/>
      <c r="AR877" s="224"/>
      <c r="AV877" s="253"/>
      <c r="AY877" s="248"/>
      <c r="AZ877" s="230"/>
      <c r="BA877" s="230"/>
      <c r="BB877" s="230"/>
      <c r="BC877" s="230"/>
      <c r="BD877" s="230"/>
      <c r="BE877" s="230"/>
      <c r="BF877" s="230"/>
      <c r="BG877" s="230"/>
      <c r="BH877" s="248"/>
      <c r="BI877" s="230"/>
      <c r="BJ877" s="249"/>
    </row>
    <row r="878" spans="1:62" ht="14.25" customHeight="1" x14ac:dyDescent="0.45">
      <c r="A878" s="224"/>
      <c r="D878" s="239"/>
      <c r="E878" s="226"/>
      <c r="F878" s="227"/>
      <c r="G878" s="228"/>
      <c r="H878" s="229"/>
      <c r="K878" s="231"/>
      <c r="L878" s="229"/>
      <c r="M878" s="231"/>
      <c r="N878" s="231"/>
      <c r="O878" s="231"/>
      <c r="P878" s="251"/>
      <c r="Q878" s="251"/>
      <c r="R878" s="251"/>
      <c r="S878" s="252"/>
      <c r="T878" s="237"/>
      <c r="U878" s="238"/>
      <c r="V878" s="335"/>
      <c r="W878" s="484"/>
      <c r="X878" s="485"/>
      <c r="Y878" s="335"/>
      <c r="Z878" s="239"/>
      <c r="AA878" s="238"/>
      <c r="AB878" s="240"/>
      <c r="AC878" s="239"/>
      <c r="AD878" s="238"/>
      <c r="AE878" s="343"/>
      <c r="AF878" s="335"/>
      <c r="AG878" s="485"/>
      <c r="AH878" s="241"/>
      <c r="AI878" s="242"/>
      <c r="AJ878" s="238"/>
      <c r="AK878" s="240"/>
      <c r="AL878" s="240"/>
      <c r="AM878" s="240"/>
      <c r="AN878" s="240"/>
      <c r="AQ878" s="253"/>
      <c r="AR878" s="224"/>
      <c r="AV878" s="253"/>
      <c r="AY878" s="248"/>
      <c r="AZ878" s="230"/>
      <c r="BA878" s="230"/>
      <c r="BB878" s="230"/>
      <c r="BC878" s="230"/>
      <c r="BD878" s="230"/>
      <c r="BE878" s="230"/>
      <c r="BF878" s="230"/>
      <c r="BG878" s="230"/>
      <c r="BH878" s="248"/>
      <c r="BI878" s="230"/>
      <c r="BJ878" s="249"/>
    </row>
    <row r="879" spans="1:62" ht="14.25" customHeight="1" x14ac:dyDescent="0.45">
      <c r="A879" s="224"/>
      <c r="D879" s="239"/>
      <c r="E879" s="226"/>
      <c r="F879" s="227"/>
      <c r="G879" s="228"/>
      <c r="H879" s="229"/>
      <c r="K879" s="231"/>
      <c r="L879" s="229"/>
      <c r="M879" s="231"/>
      <c r="N879" s="231"/>
      <c r="O879" s="231"/>
      <c r="P879" s="251"/>
      <c r="Q879" s="251"/>
      <c r="R879" s="251"/>
      <c r="S879" s="252"/>
      <c r="T879" s="237"/>
      <c r="U879" s="238"/>
      <c r="V879" s="335"/>
      <c r="W879" s="484"/>
      <c r="X879" s="485"/>
      <c r="Y879" s="335"/>
      <c r="Z879" s="239"/>
      <c r="AA879" s="238"/>
      <c r="AB879" s="240"/>
      <c r="AC879" s="239"/>
      <c r="AD879" s="238"/>
      <c r="AE879" s="343"/>
      <c r="AF879" s="335"/>
      <c r="AG879" s="485"/>
      <c r="AH879" s="241"/>
      <c r="AI879" s="242"/>
      <c r="AJ879" s="238"/>
      <c r="AK879" s="240"/>
      <c r="AL879" s="240"/>
      <c r="AM879" s="240"/>
      <c r="AN879" s="240"/>
      <c r="AQ879" s="253"/>
      <c r="AR879" s="224"/>
      <c r="AV879" s="253"/>
      <c r="AY879" s="248"/>
      <c r="AZ879" s="230"/>
      <c r="BA879" s="230"/>
      <c r="BB879" s="230"/>
      <c r="BC879" s="230"/>
      <c r="BD879" s="230"/>
      <c r="BE879" s="230"/>
      <c r="BF879" s="230"/>
      <c r="BG879" s="230"/>
      <c r="BH879" s="248"/>
      <c r="BI879" s="230"/>
      <c r="BJ879" s="249"/>
    </row>
    <row r="880" spans="1:62" ht="14.25" customHeight="1" x14ac:dyDescent="0.45">
      <c r="A880" s="224"/>
      <c r="D880" s="239"/>
      <c r="E880" s="226"/>
      <c r="F880" s="227"/>
      <c r="G880" s="228"/>
      <c r="H880" s="229"/>
      <c r="K880" s="231"/>
      <c r="L880" s="229"/>
      <c r="M880" s="231"/>
      <c r="N880" s="231"/>
      <c r="O880" s="231"/>
      <c r="P880" s="251"/>
      <c r="Q880" s="251"/>
      <c r="R880" s="251"/>
      <c r="S880" s="252"/>
      <c r="T880" s="237"/>
      <c r="U880" s="238"/>
      <c r="V880" s="335"/>
      <c r="W880" s="484"/>
      <c r="X880" s="485"/>
      <c r="Y880" s="335"/>
      <c r="Z880" s="239"/>
      <c r="AA880" s="238"/>
      <c r="AB880" s="240"/>
      <c r="AC880" s="239"/>
      <c r="AD880" s="238"/>
      <c r="AE880" s="343"/>
      <c r="AF880" s="335"/>
      <c r="AG880" s="485"/>
      <c r="AH880" s="241"/>
      <c r="AI880" s="242"/>
      <c r="AJ880" s="238"/>
      <c r="AK880" s="240"/>
      <c r="AL880" s="240"/>
      <c r="AM880" s="240"/>
      <c r="AN880" s="240"/>
      <c r="AQ880" s="253"/>
      <c r="AR880" s="224"/>
      <c r="AV880" s="253"/>
      <c r="AY880" s="248"/>
      <c r="AZ880" s="230"/>
      <c r="BA880" s="230"/>
      <c r="BB880" s="230"/>
      <c r="BC880" s="230"/>
      <c r="BD880" s="230"/>
      <c r="BE880" s="230"/>
      <c r="BF880" s="230"/>
      <c r="BG880" s="230"/>
      <c r="BH880" s="248"/>
      <c r="BI880" s="230"/>
      <c r="BJ880" s="249"/>
    </row>
    <row r="881" spans="1:62" ht="14.25" customHeight="1" x14ac:dyDescent="0.45">
      <c r="A881" s="224"/>
      <c r="D881" s="239"/>
      <c r="E881" s="226"/>
      <c r="F881" s="227"/>
      <c r="G881" s="228"/>
      <c r="H881" s="229"/>
      <c r="K881" s="231"/>
      <c r="L881" s="229"/>
      <c r="M881" s="231"/>
      <c r="N881" s="231"/>
      <c r="O881" s="231"/>
      <c r="P881" s="251"/>
      <c r="Q881" s="251"/>
      <c r="R881" s="251"/>
      <c r="S881" s="252"/>
      <c r="T881" s="237"/>
      <c r="U881" s="238"/>
      <c r="V881" s="335"/>
      <c r="W881" s="484"/>
      <c r="X881" s="485"/>
      <c r="Y881" s="335"/>
      <c r="Z881" s="239"/>
      <c r="AA881" s="238"/>
      <c r="AB881" s="240"/>
      <c r="AC881" s="239"/>
      <c r="AD881" s="238"/>
      <c r="AE881" s="343"/>
      <c r="AF881" s="335"/>
      <c r="AG881" s="485"/>
      <c r="AH881" s="241"/>
      <c r="AI881" s="242"/>
      <c r="AJ881" s="238"/>
      <c r="AK881" s="240"/>
      <c r="AL881" s="240"/>
      <c r="AM881" s="240"/>
      <c r="AN881" s="240"/>
      <c r="AQ881" s="253"/>
      <c r="AR881" s="224"/>
      <c r="AV881" s="253"/>
      <c r="AY881" s="248"/>
      <c r="AZ881" s="230"/>
      <c r="BA881" s="230"/>
      <c r="BB881" s="230"/>
      <c r="BC881" s="230"/>
      <c r="BD881" s="230"/>
      <c r="BE881" s="230"/>
      <c r="BF881" s="230"/>
      <c r="BG881" s="230"/>
      <c r="BH881" s="248"/>
      <c r="BI881" s="230"/>
      <c r="BJ881" s="249"/>
    </row>
    <row r="882" spans="1:62" ht="14.25" customHeight="1" x14ac:dyDescent="0.45">
      <c r="A882" s="224"/>
      <c r="D882" s="239"/>
      <c r="E882" s="226"/>
      <c r="F882" s="227"/>
      <c r="G882" s="228"/>
      <c r="H882" s="229"/>
      <c r="K882" s="231"/>
      <c r="L882" s="229"/>
      <c r="M882" s="231"/>
      <c r="N882" s="231"/>
      <c r="O882" s="231"/>
      <c r="P882" s="251"/>
      <c r="Q882" s="251"/>
      <c r="R882" s="251"/>
      <c r="S882" s="252"/>
      <c r="T882" s="237"/>
      <c r="U882" s="238"/>
      <c r="V882" s="335"/>
      <c r="W882" s="484"/>
      <c r="X882" s="485"/>
      <c r="Y882" s="335"/>
      <c r="Z882" s="239"/>
      <c r="AA882" s="238"/>
      <c r="AB882" s="240"/>
      <c r="AC882" s="239"/>
      <c r="AD882" s="238"/>
      <c r="AE882" s="343"/>
      <c r="AF882" s="335"/>
      <c r="AG882" s="485"/>
      <c r="AH882" s="241"/>
      <c r="AI882" s="242"/>
      <c r="AJ882" s="238"/>
      <c r="AK882" s="240"/>
      <c r="AL882" s="240"/>
      <c r="AM882" s="240"/>
      <c r="AN882" s="240"/>
      <c r="AQ882" s="253"/>
      <c r="AR882" s="224"/>
      <c r="AV882" s="253"/>
      <c r="AY882" s="248"/>
      <c r="AZ882" s="230"/>
      <c r="BA882" s="230"/>
      <c r="BB882" s="230"/>
      <c r="BC882" s="230"/>
      <c r="BD882" s="230"/>
      <c r="BE882" s="230"/>
      <c r="BF882" s="230"/>
      <c r="BG882" s="230"/>
      <c r="BH882" s="248"/>
      <c r="BI882" s="230"/>
      <c r="BJ882" s="249"/>
    </row>
    <row r="883" spans="1:62" ht="14.25" customHeight="1" x14ac:dyDescent="0.45">
      <c r="A883" s="224"/>
      <c r="D883" s="239"/>
      <c r="E883" s="226"/>
      <c r="F883" s="227"/>
      <c r="G883" s="228"/>
      <c r="H883" s="229"/>
      <c r="K883" s="231"/>
      <c r="L883" s="229"/>
      <c r="M883" s="231"/>
      <c r="N883" s="231"/>
      <c r="O883" s="231"/>
      <c r="P883" s="251"/>
      <c r="Q883" s="251"/>
      <c r="R883" s="251"/>
      <c r="S883" s="252"/>
      <c r="T883" s="237"/>
      <c r="U883" s="238"/>
      <c r="V883" s="335"/>
      <c r="W883" s="484"/>
      <c r="X883" s="485"/>
      <c r="Y883" s="335"/>
      <c r="Z883" s="239"/>
      <c r="AA883" s="238"/>
      <c r="AB883" s="240"/>
      <c r="AC883" s="239"/>
      <c r="AD883" s="238"/>
      <c r="AE883" s="343"/>
      <c r="AF883" s="335"/>
      <c r="AG883" s="485"/>
      <c r="AH883" s="241"/>
      <c r="AI883" s="242"/>
      <c r="AJ883" s="238"/>
      <c r="AK883" s="240"/>
      <c r="AL883" s="240"/>
      <c r="AM883" s="240"/>
      <c r="AN883" s="240"/>
      <c r="AQ883" s="253"/>
      <c r="AR883" s="224"/>
      <c r="AV883" s="253"/>
      <c r="AY883" s="248"/>
      <c r="AZ883" s="230"/>
      <c r="BA883" s="230"/>
      <c r="BB883" s="230"/>
      <c r="BC883" s="230"/>
      <c r="BD883" s="230"/>
      <c r="BE883" s="230"/>
      <c r="BF883" s="230"/>
      <c r="BG883" s="230"/>
      <c r="BH883" s="248"/>
      <c r="BI883" s="230"/>
      <c r="BJ883" s="249"/>
    </row>
    <row r="884" spans="1:62" ht="14.25" customHeight="1" x14ac:dyDescent="0.45">
      <c r="A884" s="224"/>
      <c r="D884" s="239"/>
      <c r="E884" s="226"/>
      <c r="F884" s="227"/>
      <c r="G884" s="228"/>
      <c r="H884" s="229"/>
      <c r="K884" s="231"/>
      <c r="L884" s="229"/>
      <c r="M884" s="231"/>
      <c r="N884" s="231"/>
      <c r="O884" s="231"/>
      <c r="P884" s="251"/>
      <c r="Q884" s="251"/>
      <c r="R884" s="251"/>
      <c r="S884" s="252"/>
      <c r="T884" s="237"/>
      <c r="U884" s="238"/>
      <c r="V884" s="335"/>
      <c r="W884" s="484"/>
      <c r="X884" s="485"/>
      <c r="Y884" s="335"/>
      <c r="Z884" s="239"/>
      <c r="AA884" s="238"/>
      <c r="AB884" s="240"/>
      <c r="AC884" s="239"/>
      <c r="AD884" s="238"/>
      <c r="AE884" s="343"/>
      <c r="AF884" s="335"/>
      <c r="AG884" s="485"/>
      <c r="AH884" s="241"/>
      <c r="AI884" s="242"/>
      <c r="AJ884" s="238"/>
      <c r="AK884" s="240"/>
      <c r="AL884" s="240"/>
      <c r="AM884" s="240"/>
      <c r="AN884" s="240"/>
      <c r="AQ884" s="253"/>
      <c r="AR884" s="224"/>
      <c r="AV884" s="253"/>
      <c r="AY884" s="248"/>
      <c r="AZ884" s="230"/>
      <c r="BA884" s="230"/>
      <c r="BB884" s="230"/>
      <c r="BC884" s="230"/>
      <c r="BD884" s="230"/>
      <c r="BE884" s="230"/>
      <c r="BF884" s="230"/>
      <c r="BG884" s="230"/>
      <c r="BH884" s="248"/>
      <c r="BI884" s="230"/>
      <c r="BJ884" s="249"/>
    </row>
    <row r="885" spans="1:62" ht="14.25" customHeight="1" x14ac:dyDescent="0.45">
      <c r="A885" s="224"/>
      <c r="D885" s="239"/>
      <c r="E885" s="226"/>
      <c r="F885" s="227"/>
      <c r="G885" s="228"/>
      <c r="H885" s="229"/>
      <c r="K885" s="231"/>
      <c r="L885" s="229"/>
      <c r="M885" s="231"/>
      <c r="N885" s="231"/>
      <c r="O885" s="231"/>
      <c r="P885" s="251"/>
      <c r="Q885" s="251"/>
      <c r="R885" s="251"/>
      <c r="S885" s="252"/>
      <c r="T885" s="237"/>
      <c r="U885" s="238"/>
      <c r="V885" s="335"/>
      <c r="W885" s="484"/>
      <c r="X885" s="485"/>
      <c r="Y885" s="335"/>
      <c r="Z885" s="239"/>
      <c r="AA885" s="238"/>
      <c r="AB885" s="240"/>
      <c r="AC885" s="239"/>
      <c r="AD885" s="238"/>
      <c r="AE885" s="343"/>
      <c r="AF885" s="335"/>
      <c r="AG885" s="485"/>
      <c r="AH885" s="241"/>
      <c r="AI885" s="242"/>
      <c r="AJ885" s="238"/>
      <c r="AK885" s="240"/>
      <c r="AL885" s="240"/>
      <c r="AM885" s="240"/>
      <c r="AN885" s="240"/>
      <c r="AQ885" s="253"/>
      <c r="AR885" s="224"/>
      <c r="AV885" s="253"/>
      <c r="AY885" s="248"/>
      <c r="AZ885" s="230"/>
      <c r="BA885" s="230"/>
      <c r="BB885" s="230"/>
      <c r="BC885" s="230"/>
      <c r="BD885" s="230"/>
      <c r="BE885" s="230"/>
      <c r="BF885" s="230"/>
      <c r="BG885" s="230"/>
      <c r="BH885" s="248"/>
      <c r="BI885" s="230"/>
      <c r="BJ885" s="249"/>
    </row>
    <row r="886" spans="1:62" ht="14.25" customHeight="1" x14ac:dyDescent="0.45">
      <c r="A886" s="224"/>
      <c r="D886" s="239"/>
      <c r="E886" s="226"/>
      <c r="F886" s="227"/>
      <c r="G886" s="228"/>
      <c r="H886" s="229"/>
      <c r="K886" s="231"/>
      <c r="L886" s="229"/>
      <c r="M886" s="231"/>
      <c r="N886" s="231"/>
      <c r="O886" s="231"/>
      <c r="P886" s="251"/>
      <c r="Q886" s="251"/>
      <c r="R886" s="251"/>
      <c r="S886" s="252"/>
      <c r="T886" s="237"/>
      <c r="U886" s="238"/>
      <c r="V886" s="335"/>
      <c r="W886" s="484"/>
      <c r="X886" s="485"/>
      <c r="Y886" s="335"/>
      <c r="Z886" s="239"/>
      <c r="AA886" s="238"/>
      <c r="AB886" s="240"/>
      <c r="AC886" s="239"/>
      <c r="AD886" s="238"/>
      <c r="AE886" s="343"/>
      <c r="AF886" s="335"/>
      <c r="AG886" s="485"/>
      <c r="AH886" s="241"/>
      <c r="AI886" s="242"/>
      <c r="AJ886" s="238"/>
      <c r="AK886" s="240"/>
      <c r="AL886" s="240"/>
      <c r="AM886" s="240"/>
      <c r="AN886" s="240"/>
      <c r="AQ886" s="253"/>
      <c r="AR886" s="224"/>
      <c r="AV886" s="253"/>
      <c r="AY886" s="248"/>
      <c r="AZ886" s="230"/>
      <c r="BA886" s="230"/>
      <c r="BB886" s="230"/>
      <c r="BC886" s="230"/>
      <c r="BD886" s="230"/>
      <c r="BE886" s="230"/>
      <c r="BF886" s="230"/>
      <c r="BG886" s="230"/>
      <c r="BH886" s="248"/>
      <c r="BI886" s="230"/>
      <c r="BJ886" s="249"/>
    </row>
    <row r="887" spans="1:62" ht="14.25" customHeight="1" x14ac:dyDescent="0.45">
      <c r="A887" s="224"/>
      <c r="D887" s="239"/>
      <c r="E887" s="226"/>
      <c r="F887" s="227"/>
      <c r="G887" s="228"/>
      <c r="H887" s="229"/>
      <c r="K887" s="231"/>
      <c r="L887" s="229"/>
      <c r="M887" s="231"/>
      <c r="N887" s="231"/>
      <c r="O887" s="231"/>
      <c r="P887" s="251"/>
      <c r="Q887" s="251"/>
      <c r="R887" s="251"/>
      <c r="S887" s="252"/>
      <c r="T887" s="237"/>
      <c r="U887" s="238"/>
      <c r="V887" s="335"/>
      <c r="W887" s="484"/>
      <c r="X887" s="485"/>
      <c r="Y887" s="335"/>
      <c r="Z887" s="239"/>
      <c r="AA887" s="238"/>
      <c r="AB887" s="240"/>
      <c r="AC887" s="239"/>
      <c r="AD887" s="238"/>
      <c r="AE887" s="343"/>
      <c r="AF887" s="335"/>
      <c r="AG887" s="485"/>
      <c r="AH887" s="241"/>
      <c r="AI887" s="242"/>
      <c r="AJ887" s="238"/>
      <c r="AK887" s="240"/>
      <c r="AL887" s="240"/>
      <c r="AM887" s="240"/>
      <c r="AN887" s="240"/>
      <c r="AQ887" s="253"/>
      <c r="AR887" s="224"/>
      <c r="AV887" s="253"/>
      <c r="AY887" s="248"/>
      <c r="AZ887" s="230"/>
      <c r="BA887" s="230"/>
      <c r="BB887" s="230"/>
      <c r="BC887" s="230"/>
      <c r="BD887" s="230"/>
      <c r="BE887" s="230"/>
      <c r="BF887" s="230"/>
      <c r="BG887" s="230"/>
      <c r="BH887" s="248"/>
      <c r="BI887" s="230"/>
      <c r="BJ887" s="249"/>
    </row>
    <row r="888" spans="1:62" ht="14.25" customHeight="1" x14ac:dyDescent="0.45">
      <c r="A888" s="224"/>
      <c r="D888" s="239"/>
      <c r="E888" s="226"/>
      <c r="F888" s="227"/>
      <c r="G888" s="228"/>
      <c r="H888" s="229"/>
      <c r="K888" s="231"/>
      <c r="L888" s="229"/>
      <c r="M888" s="231"/>
      <c r="N888" s="231"/>
      <c r="O888" s="231"/>
      <c r="P888" s="251"/>
      <c r="Q888" s="251"/>
      <c r="R888" s="251"/>
      <c r="S888" s="252"/>
      <c r="T888" s="237"/>
      <c r="U888" s="238"/>
      <c r="V888" s="335"/>
      <c r="W888" s="484"/>
      <c r="X888" s="485"/>
      <c r="Y888" s="335"/>
      <c r="Z888" s="239"/>
      <c r="AA888" s="238"/>
      <c r="AB888" s="240"/>
      <c r="AC888" s="239"/>
      <c r="AD888" s="238"/>
      <c r="AE888" s="343"/>
      <c r="AF888" s="335"/>
      <c r="AG888" s="485"/>
      <c r="AH888" s="241"/>
      <c r="AI888" s="242"/>
      <c r="AJ888" s="238"/>
      <c r="AK888" s="240"/>
      <c r="AL888" s="240"/>
      <c r="AM888" s="240"/>
      <c r="AN888" s="240"/>
      <c r="AQ888" s="253"/>
      <c r="AR888" s="224"/>
      <c r="AV888" s="253"/>
      <c r="AY888" s="248"/>
      <c r="AZ888" s="230"/>
      <c r="BA888" s="230"/>
      <c r="BB888" s="230"/>
      <c r="BC888" s="230"/>
      <c r="BD888" s="230"/>
      <c r="BE888" s="230"/>
      <c r="BF888" s="230"/>
      <c r="BG888" s="230"/>
      <c r="BH888" s="248"/>
      <c r="BI888" s="230"/>
      <c r="BJ888" s="249"/>
    </row>
    <row r="889" spans="1:62" ht="14.25" customHeight="1" x14ac:dyDescent="0.45">
      <c r="A889" s="224"/>
      <c r="D889" s="239"/>
      <c r="E889" s="226"/>
      <c r="F889" s="227"/>
      <c r="G889" s="228"/>
      <c r="H889" s="229"/>
      <c r="K889" s="231"/>
      <c r="L889" s="229"/>
      <c r="M889" s="231"/>
      <c r="N889" s="231"/>
      <c r="O889" s="231"/>
      <c r="P889" s="251"/>
      <c r="Q889" s="251"/>
      <c r="R889" s="251"/>
      <c r="S889" s="252"/>
      <c r="T889" s="237"/>
      <c r="U889" s="238"/>
      <c r="V889" s="335"/>
      <c r="W889" s="484"/>
      <c r="X889" s="485"/>
      <c r="Y889" s="335"/>
      <c r="Z889" s="239"/>
      <c r="AA889" s="238"/>
      <c r="AB889" s="240"/>
      <c r="AC889" s="239"/>
      <c r="AD889" s="238"/>
      <c r="AE889" s="343"/>
      <c r="AF889" s="335"/>
      <c r="AG889" s="485"/>
      <c r="AH889" s="241"/>
      <c r="AI889" s="242"/>
      <c r="AJ889" s="238"/>
      <c r="AK889" s="240"/>
      <c r="AL889" s="240"/>
      <c r="AM889" s="240"/>
      <c r="AN889" s="240"/>
      <c r="AQ889" s="253"/>
      <c r="AR889" s="224"/>
      <c r="AV889" s="253"/>
      <c r="AY889" s="248"/>
      <c r="AZ889" s="230"/>
      <c r="BA889" s="230"/>
      <c r="BB889" s="230"/>
      <c r="BC889" s="230"/>
      <c r="BD889" s="230"/>
      <c r="BE889" s="230"/>
      <c r="BF889" s="230"/>
      <c r="BG889" s="230"/>
      <c r="BH889" s="248"/>
      <c r="BI889" s="230"/>
      <c r="BJ889" s="249"/>
    </row>
    <row r="890" spans="1:62" ht="14.25" customHeight="1" x14ac:dyDescent="0.45">
      <c r="A890" s="224"/>
      <c r="D890" s="239"/>
      <c r="E890" s="226"/>
      <c r="F890" s="227"/>
      <c r="G890" s="228"/>
      <c r="H890" s="229"/>
      <c r="K890" s="231"/>
      <c r="L890" s="229"/>
      <c r="M890" s="231"/>
      <c r="N890" s="231"/>
      <c r="O890" s="231"/>
      <c r="P890" s="251"/>
      <c r="Q890" s="251"/>
      <c r="R890" s="251"/>
      <c r="S890" s="252"/>
      <c r="T890" s="237"/>
      <c r="U890" s="238"/>
      <c r="V890" s="335"/>
      <c r="W890" s="484"/>
      <c r="X890" s="485"/>
      <c r="Y890" s="335"/>
      <c r="Z890" s="239"/>
      <c r="AA890" s="238"/>
      <c r="AB890" s="240"/>
      <c r="AC890" s="239"/>
      <c r="AD890" s="238"/>
      <c r="AE890" s="343"/>
      <c r="AF890" s="335"/>
      <c r="AG890" s="485"/>
      <c r="AH890" s="241"/>
      <c r="AI890" s="242"/>
      <c r="AJ890" s="238"/>
      <c r="AK890" s="240"/>
      <c r="AL890" s="240"/>
      <c r="AM890" s="240"/>
      <c r="AN890" s="240"/>
      <c r="AQ890" s="253"/>
      <c r="AR890" s="224"/>
      <c r="AV890" s="253"/>
      <c r="AY890" s="248"/>
      <c r="AZ890" s="230"/>
      <c r="BA890" s="230"/>
      <c r="BB890" s="230"/>
      <c r="BC890" s="230"/>
      <c r="BD890" s="230"/>
      <c r="BE890" s="230"/>
      <c r="BF890" s="230"/>
      <c r="BG890" s="230"/>
      <c r="BH890" s="248"/>
      <c r="BI890" s="230"/>
      <c r="BJ890" s="249"/>
    </row>
    <row r="891" spans="1:62" ht="14.25" customHeight="1" x14ac:dyDescent="0.45">
      <c r="A891" s="224"/>
      <c r="D891" s="239"/>
      <c r="E891" s="226"/>
      <c r="F891" s="227"/>
      <c r="G891" s="228"/>
      <c r="H891" s="229"/>
      <c r="K891" s="231"/>
      <c r="L891" s="229"/>
      <c r="M891" s="231"/>
      <c r="N891" s="231"/>
      <c r="O891" s="231"/>
      <c r="P891" s="251"/>
      <c r="Q891" s="251"/>
      <c r="R891" s="251"/>
      <c r="S891" s="252"/>
      <c r="T891" s="237"/>
      <c r="U891" s="238"/>
      <c r="V891" s="335"/>
      <c r="W891" s="484"/>
      <c r="X891" s="485"/>
      <c r="Y891" s="335"/>
      <c r="Z891" s="239"/>
      <c r="AA891" s="238"/>
      <c r="AB891" s="240"/>
      <c r="AC891" s="239"/>
      <c r="AD891" s="238"/>
      <c r="AE891" s="343"/>
      <c r="AF891" s="335"/>
      <c r="AG891" s="485"/>
      <c r="AH891" s="241"/>
      <c r="AI891" s="242"/>
      <c r="AJ891" s="238"/>
      <c r="AK891" s="240"/>
      <c r="AL891" s="240"/>
      <c r="AM891" s="240"/>
      <c r="AN891" s="240"/>
      <c r="AQ891" s="253"/>
      <c r="AR891" s="224"/>
      <c r="AV891" s="253"/>
      <c r="AY891" s="248"/>
      <c r="AZ891" s="230"/>
      <c r="BA891" s="230"/>
      <c r="BB891" s="230"/>
      <c r="BC891" s="230"/>
      <c r="BD891" s="230"/>
      <c r="BE891" s="230"/>
      <c r="BF891" s="230"/>
      <c r="BG891" s="230"/>
      <c r="BH891" s="248"/>
      <c r="BI891" s="230"/>
      <c r="BJ891" s="249"/>
    </row>
    <row r="892" spans="1:62" ht="14.25" customHeight="1" x14ac:dyDescent="0.45">
      <c r="A892" s="224"/>
      <c r="D892" s="239"/>
      <c r="E892" s="226"/>
      <c r="F892" s="227"/>
      <c r="G892" s="228"/>
      <c r="H892" s="229"/>
      <c r="K892" s="231"/>
      <c r="L892" s="229"/>
      <c r="M892" s="231"/>
      <c r="N892" s="231"/>
      <c r="O892" s="231"/>
      <c r="P892" s="251"/>
      <c r="Q892" s="251"/>
      <c r="R892" s="251"/>
      <c r="S892" s="252"/>
      <c r="T892" s="237"/>
      <c r="U892" s="238"/>
      <c r="V892" s="335"/>
      <c r="W892" s="484"/>
      <c r="X892" s="485"/>
      <c r="Y892" s="335"/>
      <c r="Z892" s="239"/>
      <c r="AA892" s="238"/>
      <c r="AB892" s="240"/>
      <c r="AC892" s="239"/>
      <c r="AD892" s="238"/>
      <c r="AE892" s="343"/>
      <c r="AF892" s="335"/>
      <c r="AG892" s="485"/>
      <c r="AH892" s="241"/>
      <c r="AI892" s="242"/>
      <c r="AJ892" s="238"/>
      <c r="AK892" s="240"/>
      <c r="AL892" s="240"/>
      <c r="AM892" s="240"/>
      <c r="AN892" s="240"/>
      <c r="AQ892" s="253"/>
      <c r="AR892" s="224"/>
      <c r="AV892" s="253"/>
      <c r="AY892" s="248"/>
      <c r="AZ892" s="230"/>
      <c r="BA892" s="230"/>
      <c r="BB892" s="230"/>
      <c r="BC892" s="230"/>
      <c r="BD892" s="230"/>
      <c r="BE892" s="230"/>
      <c r="BF892" s="230"/>
      <c r="BG892" s="230"/>
      <c r="BH892" s="248"/>
      <c r="BI892" s="230"/>
      <c r="BJ892" s="249"/>
    </row>
    <row r="893" spans="1:62" ht="14.25" customHeight="1" x14ac:dyDescent="0.45">
      <c r="A893" s="224"/>
      <c r="D893" s="239"/>
      <c r="E893" s="226"/>
      <c r="F893" s="227"/>
      <c r="G893" s="228"/>
      <c r="H893" s="229"/>
      <c r="K893" s="231"/>
      <c r="L893" s="229"/>
      <c r="M893" s="231"/>
      <c r="N893" s="231"/>
      <c r="O893" s="231"/>
      <c r="P893" s="251"/>
      <c r="Q893" s="251"/>
      <c r="R893" s="251"/>
      <c r="S893" s="252"/>
      <c r="T893" s="237"/>
      <c r="U893" s="238"/>
      <c r="V893" s="335"/>
      <c r="W893" s="484"/>
      <c r="X893" s="485"/>
      <c r="Y893" s="335"/>
      <c r="Z893" s="239"/>
      <c r="AA893" s="238"/>
      <c r="AB893" s="240"/>
      <c r="AC893" s="239"/>
      <c r="AD893" s="238"/>
      <c r="AE893" s="343"/>
      <c r="AF893" s="335"/>
      <c r="AG893" s="485"/>
      <c r="AH893" s="241"/>
      <c r="AI893" s="242"/>
      <c r="AJ893" s="238"/>
      <c r="AK893" s="240"/>
      <c r="AL893" s="240"/>
      <c r="AM893" s="240"/>
      <c r="AN893" s="240"/>
      <c r="AQ893" s="253"/>
      <c r="AR893" s="224"/>
      <c r="AV893" s="253"/>
      <c r="AY893" s="248"/>
      <c r="AZ893" s="230"/>
      <c r="BA893" s="230"/>
      <c r="BB893" s="230"/>
      <c r="BC893" s="230"/>
      <c r="BD893" s="230"/>
      <c r="BE893" s="230"/>
      <c r="BF893" s="230"/>
      <c r="BG893" s="230"/>
      <c r="BH893" s="248"/>
      <c r="BI893" s="230"/>
      <c r="BJ893" s="249"/>
    </row>
    <row r="894" spans="1:62" ht="14.25" customHeight="1" x14ac:dyDescent="0.45">
      <c r="A894" s="224"/>
      <c r="D894" s="239"/>
      <c r="E894" s="226"/>
      <c r="F894" s="227"/>
      <c r="G894" s="228"/>
      <c r="H894" s="229"/>
      <c r="K894" s="231"/>
      <c r="L894" s="229"/>
      <c r="M894" s="231"/>
      <c r="N894" s="231"/>
      <c r="O894" s="231"/>
      <c r="P894" s="251"/>
      <c r="Q894" s="251"/>
      <c r="R894" s="251"/>
      <c r="S894" s="252"/>
      <c r="T894" s="237"/>
      <c r="U894" s="238"/>
      <c r="V894" s="335"/>
      <c r="W894" s="484"/>
      <c r="X894" s="485"/>
      <c r="Y894" s="335"/>
      <c r="Z894" s="239"/>
      <c r="AA894" s="238"/>
      <c r="AB894" s="240"/>
      <c r="AC894" s="239"/>
      <c r="AD894" s="238"/>
      <c r="AE894" s="343"/>
      <c r="AF894" s="335"/>
      <c r="AG894" s="485"/>
      <c r="AH894" s="241"/>
      <c r="AI894" s="242"/>
      <c r="AJ894" s="238"/>
      <c r="AK894" s="240"/>
      <c r="AL894" s="240"/>
      <c r="AM894" s="240"/>
      <c r="AN894" s="240"/>
      <c r="AQ894" s="253"/>
      <c r="AR894" s="224"/>
      <c r="AV894" s="253"/>
      <c r="AY894" s="248"/>
      <c r="AZ894" s="230"/>
      <c r="BA894" s="230"/>
      <c r="BB894" s="230"/>
      <c r="BC894" s="230"/>
      <c r="BD894" s="230"/>
      <c r="BE894" s="230"/>
      <c r="BF894" s="230"/>
      <c r="BG894" s="230"/>
      <c r="BH894" s="248"/>
      <c r="BI894" s="230"/>
      <c r="BJ894" s="249"/>
    </row>
    <row r="895" spans="1:62" ht="14.25" customHeight="1" x14ac:dyDescent="0.45">
      <c r="A895" s="224"/>
      <c r="D895" s="239"/>
      <c r="E895" s="226"/>
      <c r="F895" s="227"/>
      <c r="G895" s="228"/>
      <c r="H895" s="229"/>
      <c r="K895" s="231"/>
      <c r="L895" s="229"/>
      <c r="M895" s="231"/>
      <c r="N895" s="231"/>
      <c r="O895" s="231"/>
      <c r="P895" s="251"/>
      <c r="Q895" s="251"/>
      <c r="R895" s="251"/>
      <c r="S895" s="252"/>
      <c r="T895" s="237"/>
      <c r="U895" s="238"/>
      <c r="V895" s="335"/>
      <c r="W895" s="484"/>
      <c r="X895" s="485"/>
      <c r="Y895" s="335"/>
      <c r="Z895" s="239"/>
      <c r="AA895" s="238"/>
      <c r="AB895" s="240"/>
      <c r="AC895" s="239"/>
      <c r="AD895" s="238"/>
      <c r="AE895" s="343"/>
      <c r="AF895" s="335"/>
      <c r="AG895" s="485"/>
      <c r="AH895" s="241"/>
      <c r="AI895" s="242"/>
      <c r="AJ895" s="238"/>
      <c r="AK895" s="240"/>
      <c r="AL895" s="240"/>
      <c r="AM895" s="240"/>
      <c r="AN895" s="240"/>
      <c r="AQ895" s="253"/>
      <c r="AR895" s="224"/>
      <c r="AV895" s="253"/>
      <c r="AY895" s="248"/>
      <c r="AZ895" s="230"/>
      <c r="BA895" s="230"/>
      <c r="BB895" s="230"/>
      <c r="BC895" s="230"/>
      <c r="BD895" s="230"/>
      <c r="BE895" s="230"/>
      <c r="BF895" s="230"/>
      <c r="BG895" s="230"/>
      <c r="BH895" s="248"/>
      <c r="BI895" s="230"/>
      <c r="BJ895" s="249"/>
    </row>
    <row r="896" spans="1:62" ht="14.25" customHeight="1" x14ac:dyDescent="0.45">
      <c r="A896" s="224"/>
      <c r="D896" s="239"/>
      <c r="E896" s="226"/>
      <c r="F896" s="227"/>
      <c r="G896" s="228"/>
      <c r="H896" s="229"/>
      <c r="K896" s="231"/>
      <c r="L896" s="229"/>
      <c r="M896" s="231"/>
      <c r="N896" s="231"/>
      <c r="O896" s="231"/>
      <c r="P896" s="251"/>
      <c r="Q896" s="251"/>
      <c r="R896" s="251"/>
      <c r="S896" s="252"/>
      <c r="T896" s="237"/>
      <c r="U896" s="238"/>
      <c r="V896" s="335"/>
      <c r="W896" s="484"/>
      <c r="X896" s="485"/>
      <c r="Y896" s="335"/>
      <c r="Z896" s="239"/>
      <c r="AA896" s="238"/>
      <c r="AB896" s="240"/>
      <c r="AC896" s="239"/>
      <c r="AD896" s="238"/>
      <c r="AE896" s="343"/>
      <c r="AF896" s="335"/>
      <c r="AG896" s="485"/>
      <c r="AH896" s="241"/>
      <c r="AI896" s="242"/>
      <c r="AJ896" s="238"/>
      <c r="AK896" s="240"/>
      <c r="AL896" s="240"/>
      <c r="AM896" s="240"/>
      <c r="AN896" s="240"/>
      <c r="AQ896" s="253"/>
      <c r="AR896" s="224"/>
      <c r="AV896" s="253"/>
      <c r="AY896" s="248"/>
      <c r="AZ896" s="230"/>
      <c r="BA896" s="230"/>
      <c r="BB896" s="230"/>
      <c r="BC896" s="230"/>
      <c r="BD896" s="230"/>
      <c r="BE896" s="230"/>
      <c r="BF896" s="230"/>
      <c r="BG896" s="230"/>
      <c r="BH896" s="248"/>
      <c r="BI896" s="230"/>
      <c r="BJ896" s="249"/>
    </row>
    <row r="897" spans="1:62" ht="14.25" customHeight="1" x14ac:dyDescent="0.45">
      <c r="A897" s="224"/>
      <c r="D897" s="239"/>
      <c r="E897" s="226"/>
      <c r="F897" s="227"/>
      <c r="G897" s="228"/>
      <c r="H897" s="229"/>
      <c r="K897" s="231"/>
      <c r="L897" s="229"/>
      <c r="M897" s="231"/>
      <c r="N897" s="231"/>
      <c r="O897" s="231"/>
      <c r="P897" s="251"/>
      <c r="Q897" s="251"/>
      <c r="R897" s="251"/>
      <c r="S897" s="252"/>
      <c r="T897" s="237"/>
      <c r="U897" s="238"/>
      <c r="V897" s="335"/>
      <c r="W897" s="484"/>
      <c r="X897" s="485"/>
      <c r="Y897" s="335"/>
      <c r="Z897" s="239"/>
      <c r="AA897" s="238"/>
      <c r="AB897" s="240"/>
      <c r="AC897" s="239"/>
      <c r="AD897" s="238"/>
      <c r="AE897" s="343"/>
      <c r="AF897" s="335"/>
      <c r="AG897" s="485"/>
      <c r="AH897" s="241"/>
      <c r="AI897" s="242"/>
      <c r="AJ897" s="238"/>
      <c r="AK897" s="240"/>
      <c r="AL897" s="240"/>
      <c r="AM897" s="240"/>
      <c r="AN897" s="240"/>
      <c r="AQ897" s="253"/>
      <c r="AR897" s="224"/>
      <c r="AV897" s="253"/>
      <c r="AY897" s="248"/>
      <c r="AZ897" s="230"/>
      <c r="BA897" s="230"/>
      <c r="BB897" s="230"/>
      <c r="BC897" s="230"/>
      <c r="BD897" s="230"/>
      <c r="BE897" s="230"/>
      <c r="BF897" s="230"/>
      <c r="BG897" s="230"/>
      <c r="BH897" s="248"/>
      <c r="BI897" s="230"/>
      <c r="BJ897" s="249"/>
    </row>
    <row r="898" spans="1:62" ht="14.25" customHeight="1" x14ac:dyDescent="0.45">
      <c r="A898" s="224"/>
      <c r="D898" s="239"/>
      <c r="E898" s="226"/>
      <c r="F898" s="227"/>
      <c r="G898" s="228"/>
      <c r="H898" s="229"/>
      <c r="K898" s="231"/>
      <c r="L898" s="229"/>
      <c r="M898" s="231"/>
      <c r="N898" s="231"/>
      <c r="O898" s="231"/>
      <c r="P898" s="251"/>
      <c r="Q898" s="251"/>
      <c r="R898" s="251"/>
      <c r="S898" s="252"/>
      <c r="T898" s="237"/>
      <c r="U898" s="238"/>
      <c r="V898" s="335"/>
      <c r="W898" s="484"/>
      <c r="X898" s="485"/>
      <c r="Y898" s="335"/>
      <c r="Z898" s="239"/>
      <c r="AA898" s="238"/>
      <c r="AB898" s="240"/>
      <c r="AC898" s="239"/>
      <c r="AD898" s="238"/>
      <c r="AE898" s="343"/>
      <c r="AF898" s="335"/>
      <c r="AG898" s="485"/>
      <c r="AH898" s="241"/>
      <c r="AI898" s="242"/>
      <c r="AJ898" s="238"/>
      <c r="AK898" s="240"/>
      <c r="AL898" s="240"/>
      <c r="AM898" s="240"/>
      <c r="AN898" s="240"/>
      <c r="AQ898" s="253"/>
      <c r="AR898" s="224"/>
      <c r="AV898" s="253"/>
      <c r="AY898" s="248"/>
      <c r="AZ898" s="230"/>
      <c r="BA898" s="230"/>
      <c r="BB898" s="230"/>
      <c r="BC898" s="230"/>
      <c r="BD898" s="230"/>
      <c r="BE898" s="230"/>
      <c r="BF898" s="230"/>
      <c r="BG898" s="230"/>
      <c r="BH898" s="248"/>
      <c r="BI898" s="230"/>
      <c r="BJ898" s="249"/>
    </row>
    <row r="899" spans="1:62" ht="14.25" customHeight="1" x14ac:dyDescent="0.45">
      <c r="A899" s="224"/>
      <c r="D899" s="239"/>
      <c r="E899" s="226"/>
      <c r="F899" s="227"/>
      <c r="G899" s="228"/>
      <c r="H899" s="229"/>
      <c r="K899" s="231"/>
      <c r="L899" s="229"/>
      <c r="M899" s="231"/>
      <c r="N899" s="231"/>
      <c r="O899" s="231"/>
      <c r="P899" s="251"/>
      <c r="Q899" s="251"/>
      <c r="R899" s="251"/>
      <c r="S899" s="252"/>
      <c r="T899" s="237"/>
      <c r="U899" s="238"/>
      <c r="V899" s="335"/>
      <c r="W899" s="484"/>
      <c r="X899" s="485"/>
      <c r="Y899" s="335"/>
      <c r="Z899" s="239"/>
      <c r="AA899" s="238"/>
      <c r="AB899" s="240"/>
      <c r="AC899" s="239"/>
      <c r="AD899" s="238"/>
      <c r="AE899" s="343"/>
      <c r="AF899" s="335"/>
      <c r="AG899" s="485"/>
      <c r="AH899" s="241"/>
      <c r="AI899" s="242"/>
      <c r="AJ899" s="238"/>
      <c r="AK899" s="240"/>
      <c r="AL899" s="240"/>
      <c r="AM899" s="240"/>
      <c r="AN899" s="240"/>
      <c r="AQ899" s="253"/>
      <c r="AR899" s="224"/>
      <c r="AV899" s="253"/>
      <c r="AY899" s="248"/>
      <c r="AZ899" s="230"/>
      <c r="BA899" s="230"/>
      <c r="BB899" s="230"/>
      <c r="BC899" s="230"/>
      <c r="BD899" s="230"/>
      <c r="BE899" s="230"/>
      <c r="BF899" s="230"/>
      <c r="BG899" s="230"/>
      <c r="BH899" s="248"/>
      <c r="BI899" s="230"/>
      <c r="BJ899" s="249"/>
    </row>
    <row r="900" spans="1:62" ht="14.25" customHeight="1" x14ac:dyDescent="0.45">
      <c r="A900" s="224"/>
      <c r="D900" s="239"/>
      <c r="E900" s="226"/>
      <c r="F900" s="227"/>
      <c r="G900" s="228"/>
      <c r="H900" s="229"/>
      <c r="K900" s="231"/>
      <c r="L900" s="229"/>
      <c r="M900" s="231"/>
      <c r="N900" s="231"/>
      <c r="O900" s="231"/>
      <c r="P900" s="251"/>
      <c r="Q900" s="251"/>
      <c r="R900" s="251"/>
      <c r="S900" s="252"/>
      <c r="T900" s="237"/>
      <c r="U900" s="238"/>
      <c r="V900" s="335"/>
      <c r="W900" s="484"/>
      <c r="X900" s="485"/>
      <c r="Y900" s="335"/>
      <c r="Z900" s="239"/>
      <c r="AA900" s="238"/>
      <c r="AB900" s="240"/>
      <c r="AC900" s="239"/>
      <c r="AD900" s="238"/>
      <c r="AE900" s="343"/>
      <c r="AF900" s="335"/>
      <c r="AG900" s="485"/>
      <c r="AH900" s="241"/>
      <c r="AI900" s="242"/>
      <c r="AJ900" s="238"/>
      <c r="AK900" s="240"/>
      <c r="AL900" s="240"/>
      <c r="AM900" s="240"/>
      <c r="AN900" s="240"/>
      <c r="AQ900" s="253"/>
      <c r="AR900" s="224"/>
      <c r="AV900" s="253"/>
      <c r="AY900" s="248"/>
      <c r="AZ900" s="230"/>
      <c r="BA900" s="230"/>
      <c r="BB900" s="230"/>
      <c r="BC900" s="230"/>
      <c r="BD900" s="230"/>
      <c r="BE900" s="230"/>
      <c r="BF900" s="230"/>
      <c r="BG900" s="230"/>
      <c r="BH900" s="248"/>
      <c r="BI900" s="230"/>
      <c r="BJ900" s="249"/>
    </row>
    <row r="901" spans="1:62" ht="14.25" customHeight="1" x14ac:dyDescent="0.45">
      <c r="A901" s="224"/>
      <c r="D901" s="239"/>
      <c r="E901" s="226"/>
      <c r="F901" s="227"/>
      <c r="G901" s="228"/>
      <c r="H901" s="229"/>
      <c r="K901" s="231"/>
      <c r="L901" s="229"/>
      <c r="M901" s="231"/>
      <c r="N901" s="231"/>
      <c r="O901" s="231"/>
      <c r="P901" s="251"/>
      <c r="Q901" s="251"/>
      <c r="R901" s="251"/>
      <c r="S901" s="252"/>
      <c r="T901" s="237"/>
      <c r="U901" s="238"/>
      <c r="V901" s="335"/>
      <c r="W901" s="484"/>
      <c r="X901" s="485"/>
      <c r="Y901" s="335"/>
      <c r="Z901" s="239"/>
      <c r="AA901" s="238"/>
      <c r="AB901" s="240"/>
      <c r="AC901" s="239"/>
      <c r="AD901" s="238"/>
      <c r="AE901" s="343"/>
      <c r="AF901" s="335"/>
      <c r="AG901" s="485"/>
      <c r="AH901" s="241"/>
      <c r="AI901" s="242"/>
      <c r="AJ901" s="238"/>
      <c r="AK901" s="240"/>
      <c r="AL901" s="240"/>
      <c r="AM901" s="240"/>
      <c r="AN901" s="240"/>
      <c r="AQ901" s="253"/>
      <c r="AR901" s="224"/>
      <c r="AV901" s="253"/>
      <c r="AY901" s="248"/>
      <c r="AZ901" s="230"/>
      <c r="BA901" s="230"/>
      <c r="BB901" s="230"/>
      <c r="BC901" s="230"/>
      <c r="BD901" s="230"/>
      <c r="BE901" s="230"/>
      <c r="BF901" s="230"/>
      <c r="BG901" s="230"/>
      <c r="BH901" s="248"/>
      <c r="BI901" s="230"/>
      <c r="BJ901" s="249"/>
    </row>
    <row r="902" spans="1:62" ht="14.25" customHeight="1" x14ac:dyDescent="0.45">
      <c r="A902" s="224"/>
      <c r="D902" s="239"/>
      <c r="E902" s="226"/>
      <c r="F902" s="227"/>
      <c r="G902" s="228"/>
      <c r="H902" s="229"/>
      <c r="K902" s="231"/>
      <c r="L902" s="229"/>
      <c r="M902" s="231"/>
      <c r="N902" s="231"/>
      <c r="O902" s="231"/>
      <c r="P902" s="251"/>
      <c r="Q902" s="251"/>
      <c r="R902" s="251"/>
      <c r="S902" s="252"/>
      <c r="T902" s="237"/>
      <c r="U902" s="238"/>
      <c r="V902" s="335"/>
      <c r="W902" s="484"/>
      <c r="X902" s="485"/>
      <c r="Y902" s="335"/>
      <c r="Z902" s="239"/>
      <c r="AA902" s="238"/>
      <c r="AB902" s="240"/>
      <c r="AC902" s="239"/>
      <c r="AD902" s="238"/>
      <c r="AE902" s="343"/>
      <c r="AF902" s="335"/>
      <c r="AG902" s="485"/>
      <c r="AH902" s="241"/>
      <c r="AI902" s="242"/>
      <c r="AJ902" s="238"/>
      <c r="AK902" s="240"/>
      <c r="AL902" s="240"/>
      <c r="AM902" s="240"/>
      <c r="AN902" s="240"/>
      <c r="AQ902" s="253"/>
      <c r="AR902" s="224"/>
      <c r="AV902" s="253"/>
      <c r="AY902" s="248"/>
      <c r="AZ902" s="230"/>
      <c r="BA902" s="230"/>
      <c r="BB902" s="230"/>
      <c r="BC902" s="230"/>
      <c r="BD902" s="230"/>
      <c r="BE902" s="230"/>
      <c r="BF902" s="230"/>
      <c r="BG902" s="230"/>
      <c r="BH902" s="248"/>
      <c r="BI902" s="230"/>
      <c r="BJ902" s="249"/>
    </row>
    <row r="903" spans="1:62" ht="14.25" customHeight="1" x14ac:dyDescent="0.45">
      <c r="A903" s="224"/>
      <c r="D903" s="239"/>
      <c r="E903" s="226"/>
      <c r="F903" s="227"/>
      <c r="G903" s="228"/>
      <c r="H903" s="229"/>
      <c r="K903" s="231"/>
      <c r="L903" s="229"/>
      <c r="M903" s="231"/>
      <c r="N903" s="231"/>
      <c r="O903" s="231"/>
      <c r="P903" s="251"/>
      <c r="Q903" s="251"/>
      <c r="R903" s="251"/>
      <c r="S903" s="252"/>
      <c r="T903" s="237"/>
      <c r="U903" s="238"/>
      <c r="V903" s="335"/>
      <c r="W903" s="484"/>
      <c r="X903" s="485"/>
      <c r="Y903" s="335"/>
      <c r="Z903" s="239"/>
      <c r="AA903" s="238"/>
      <c r="AB903" s="240"/>
      <c r="AC903" s="239"/>
      <c r="AD903" s="238"/>
      <c r="AE903" s="343"/>
      <c r="AF903" s="335"/>
      <c r="AG903" s="485"/>
      <c r="AH903" s="241"/>
      <c r="AI903" s="242"/>
      <c r="AJ903" s="238"/>
      <c r="AK903" s="240"/>
      <c r="AL903" s="240"/>
      <c r="AM903" s="240"/>
      <c r="AN903" s="240"/>
      <c r="AQ903" s="253"/>
      <c r="AR903" s="224"/>
      <c r="AV903" s="253"/>
      <c r="AY903" s="248"/>
      <c r="AZ903" s="230"/>
      <c r="BA903" s="230"/>
      <c r="BB903" s="230"/>
      <c r="BC903" s="230"/>
      <c r="BD903" s="230"/>
      <c r="BE903" s="230"/>
      <c r="BF903" s="230"/>
      <c r="BG903" s="230"/>
      <c r="BH903" s="248"/>
      <c r="BI903" s="230"/>
      <c r="BJ903" s="249"/>
    </row>
    <row r="904" spans="1:62" ht="14.25" customHeight="1" x14ac:dyDescent="0.45">
      <c r="A904" s="224"/>
      <c r="D904" s="239"/>
      <c r="E904" s="226"/>
      <c r="F904" s="227"/>
      <c r="G904" s="228"/>
      <c r="H904" s="229"/>
      <c r="K904" s="231"/>
      <c r="L904" s="229"/>
      <c r="M904" s="231"/>
      <c r="N904" s="231"/>
      <c r="O904" s="231"/>
      <c r="P904" s="251"/>
      <c r="Q904" s="251"/>
      <c r="R904" s="251"/>
      <c r="S904" s="252"/>
      <c r="T904" s="237"/>
      <c r="U904" s="238"/>
      <c r="V904" s="335"/>
      <c r="W904" s="484"/>
      <c r="X904" s="485"/>
      <c r="Y904" s="335"/>
      <c r="Z904" s="239"/>
      <c r="AA904" s="238"/>
      <c r="AB904" s="240"/>
      <c r="AC904" s="239"/>
      <c r="AD904" s="238"/>
      <c r="AE904" s="343"/>
      <c r="AF904" s="335"/>
      <c r="AG904" s="485"/>
      <c r="AH904" s="241"/>
      <c r="AI904" s="242"/>
      <c r="AJ904" s="238"/>
      <c r="AK904" s="240"/>
      <c r="AL904" s="240"/>
      <c r="AM904" s="240"/>
      <c r="AN904" s="240"/>
      <c r="AQ904" s="253"/>
      <c r="AR904" s="224"/>
      <c r="AV904" s="253"/>
      <c r="AY904" s="248"/>
      <c r="AZ904" s="230"/>
      <c r="BA904" s="230"/>
      <c r="BB904" s="230"/>
      <c r="BC904" s="230"/>
      <c r="BD904" s="230"/>
      <c r="BE904" s="230"/>
      <c r="BF904" s="230"/>
      <c r="BG904" s="230"/>
      <c r="BH904" s="248"/>
      <c r="BI904" s="230"/>
      <c r="BJ904" s="249"/>
    </row>
    <row r="905" spans="1:62" ht="14.25" customHeight="1" x14ac:dyDescent="0.45">
      <c r="A905" s="224"/>
      <c r="D905" s="239"/>
      <c r="E905" s="226"/>
      <c r="F905" s="227"/>
      <c r="G905" s="228"/>
      <c r="H905" s="229"/>
      <c r="K905" s="231"/>
      <c r="L905" s="229"/>
      <c r="M905" s="231"/>
      <c r="N905" s="231"/>
      <c r="O905" s="231"/>
      <c r="P905" s="251"/>
      <c r="Q905" s="251"/>
      <c r="R905" s="251"/>
      <c r="S905" s="252"/>
      <c r="T905" s="237"/>
      <c r="U905" s="238"/>
      <c r="V905" s="335"/>
      <c r="W905" s="484"/>
      <c r="X905" s="485"/>
      <c r="Y905" s="335"/>
      <c r="Z905" s="239"/>
      <c r="AA905" s="238"/>
      <c r="AB905" s="240"/>
      <c r="AC905" s="239"/>
      <c r="AD905" s="238"/>
      <c r="AE905" s="343"/>
      <c r="AF905" s="335"/>
      <c r="AG905" s="485"/>
      <c r="AH905" s="241"/>
      <c r="AI905" s="242"/>
      <c r="AJ905" s="238"/>
      <c r="AK905" s="240"/>
      <c r="AL905" s="240"/>
      <c r="AM905" s="240"/>
      <c r="AN905" s="240"/>
      <c r="AQ905" s="253"/>
      <c r="AR905" s="224"/>
      <c r="AV905" s="253"/>
      <c r="AY905" s="248"/>
      <c r="AZ905" s="230"/>
      <c r="BA905" s="230"/>
      <c r="BB905" s="230"/>
      <c r="BC905" s="230"/>
      <c r="BD905" s="230"/>
      <c r="BE905" s="230"/>
      <c r="BF905" s="230"/>
      <c r="BG905" s="230"/>
      <c r="BH905" s="248"/>
      <c r="BI905" s="230"/>
      <c r="BJ905" s="249"/>
    </row>
    <row r="906" spans="1:62" ht="14.25" customHeight="1" x14ac:dyDescent="0.45">
      <c r="A906" s="224"/>
      <c r="D906" s="239"/>
      <c r="E906" s="226"/>
      <c r="F906" s="227"/>
      <c r="G906" s="228"/>
      <c r="H906" s="229"/>
      <c r="K906" s="231"/>
      <c r="L906" s="229"/>
      <c r="M906" s="231"/>
      <c r="N906" s="231"/>
      <c r="O906" s="231"/>
      <c r="P906" s="251"/>
      <c r="Q906" s="251"/>
      <c r="R906" s="251"/>
      <c r="S906" s="252"/>
      <c r="T906" s="237"/>
      <c r="U906" s="238"/>
      <c r="V906" s="335"/>
      <c r="W906" s="484"/>
      <c r="X906" s="485"/>
      <c r="Y906" s="335"/>
      <c r="Z906" s="239"/>
      <c r="AA906" s="238"/>
      <c r="AB906" s="240"/>
      <c r="AC906" s="239"/>
      <c r="AD906" s="238"/>
      <c r="AE906" s="343"/>
      <c r="AF906" s="335"/>
      <c r="AG906" s="485"/>
      <c r="AH906" s="241"/>
      <c r="AI906" s="242"/>
      <c r="AJ906" s="238"/>
      <c r="AK906" s="240"/>
      <c r="AL906" s="240"/>
      <c r="AM906" s="240"/>
      <c r="AN906" s="240"/>
      <c r="AQ906" s="253"/>
      <c r="AR906" s="224"/>
      <c r="AV906" s="253"/>
      <c r="AY906" s="248"/>
      <c r="AZ906" s="230"/>
      <c r="BA906" s="230"/>
      <c r="BB906" s="230"/>
      <c r="BC906" s="230"/>
      <c r="BD906" s="230"/>
      <c r="BE906" s="230"/>
      <c r="BF906" s="230"/>
      <c r="BG906" s="230"/>
      <c r="BH906" s="248"/>
      <c r="BI906" s="230"/>
      <c r="BJ906" s="249"/>
    </row>
    <row r="907" spans="1:62" ht="14.25" customHeight="1" x14ac:dyDescent="0.45">
      <c r="A907" s="224"/>
      <c r="D907" s="239"/>
      <c r="E907" s="226"/>
      <c r="F907" s="227"/>
      <c r="G907" s="228"/>
      <c r="H907" s="229"/>
      <c r="K907" s="231"/>
      <c r="L907" s="229"/>
      <c r="M907" s="231"/>
      <c r="N907" s="231"/>
      <c r="O907" s="231"/>
      <c r="P907" s="251"/>
      <c r="Q907" s="251"/>
      <c r="R907" s="251"/>
      <c r="S907" s="252"/>
      <c r="T907" s="237"/>
      <c r="U907" s="238"/>
      <c r="V907" s="335"/>
      <c r="W907" s="484"/>
      <c r="X907" s="485"/>
      <c r="Y907" s="335"/>
      <c r="Z907" s="239"/>
      <c r="AA907" s="238"/>
      <c r="AB907" s="240"/>
      <c r="AC907" s="239"/>
      <c r="AD907" s="238"/>
      <c r="AE907" s="343"/>
      <c r="AF907" s="335"/>
      <c r="AG907" s="485"/>
      <c r="AH907" s="241"/>
      <c r="AI907" s="242"/>
      <c r="AJ907" s="238"/>
      <c r="AK907" s="240"/>
      <c r="AL907" s="240"/>
      <c r="AM907" s="240"/>
      <c r="AN907" s="240"/>
      <c r="AQ907" s="253"/>
      <c r="AR907" s="224"/>
      <c r="AV907" s="253"/>
      <c r="AY907" s="248"/>
      <c r="AZ907" s="230"/>
      <c r="BA907" s="230"/>
      <c r="BB907" s="230"/>
      <c r="BC907" s="230"/>
      <c r="BD907" s="230"/>
      <c r="BE907" s="230"/>
      <c r="BF907" s="230"/>
      <c r="BG907" s="230"/>
      <c r="BH907" s="248"/>
      <c r="BI907" s="230"/>
      <c r="BJ907" s="249"/>
    </row>
    <row r="908" spans="1:62" ht="14.25" customHeight="1" x14ac:dyDescent="0.45">
      <c r="A908" s="224"/>
      <c r="D908" s="239"/>
      <c r="E908" s="226"/>
      <c r="F908" s="227"/>
      <c r="G908" s="228"/>
      <c r="H908" s="229"/>
      <c r="K908" s="231"/>
      <c r="L908" s="229"/>
      <c r="M908" s="231"/>
      <c r="N908" s="231"/>
      <c r="O908" s="231"/>
      <c r="P908" s="251"/>
      <c r="Q908" s="251"/>
      <c r="R908" s="251"/>
      <c r="S908" s="252"/>
      <c r="T908" s="237"/>
      <c r="U908" s="238"/>
      <c r="V908" s="335"/>
      <c r="W908" s="484"/>
      <c r="X908" s="485"/>
      <c r="Y908" s="335"/>
      <c r="Z908" s="239"/>
      <c r="AA908" s="238"/>
      <c r="AB908" s="240"/>
      <c r="AC908" s="239"/>
      <c r="AD908" s="238"/>
      <c r="AE908" s="343"/>
      <c r="AF908" s="335"/>
      <c r="AG908" s="485"/>
      <c r="AH908" s="241"/>
      <c r="AI908" s="242"/>
      <c r="AJ908" s="238"/>
      <c r="AK908" s="240"/>
      <c r="AL908" s="240"/>
      <c r="AM908" s="240"/>
      <c r="AN908" s="240"/>
      <c r="AQ908" s="253"/>
      <c r="AR908" s="224"/>
      <c r="AV908" s="253"/>
      <c r="AY908" s="248"/>
      <c r="AZ908" s="230"/>
      <c r="BA908" s="230"/>
      <c r="BB908" s="230"/>
      <c r="BC908" s="230"/>
      <c r="BD908" s="230"/>
      <c r="BE908" s="230"/>
      <c r="BF908" s="230"/>
      <c r="BG908" s="230"/>
      <c r="BH908" s="248"/>
      <c r="BI908" s="230"/>
      <c r="BJ908" s="249"/>
    </row>
    <row r="909" spans="1:62" ht="14.25" customHeight="1" x14ac:dyDescent="0.45">
      <c r="A909" s="224"/>
      <c r="D909" s="239"/>
      <c r="E909" s="226"/>
      <c r="F909" s="227"/>
      <c r="G909" s="228"/>
      <c r="H909" s="229"/>
      <c r="K909" s="231"/>
      <c r="L909" s="229"/>
      <c r="M909" s="231"/>
      <c r="N909" s="231"/>
      <c r="O909" s="231"/>
      <c r="P909" s="251"/>
      <c r="Q909" s="251"/>
      <c r="R909" s="251"/>
      <c r="S909" s="252"/>
      <c r="T909" s="237"/>
      <c r="U909" s="238"/>
      <c r="V909" s="335"/>
      <c r="W909" s="484"/>
      <c r="X909" s="485"/>
      <c r="Y909" s="335"/>
      <c r="Z909" s="239"/>
      <c r="AA909" s="238"/>
      <c r="AB909" s="240"/>
      <c r="AC909" s="239"/>
      <c r="AD909" s="238"/>
      <c r="AE909" s="343"/>
      <c r="AF909" s="335"/>
      <c r="AG909" s="485"/>
      <c r="AH909" s="241"/>
      <c r="AI909" s="242"/>
      <c r="AJ909" s="238"/>
      <c r="AK909" s="240"/>
      <c r="AL909" s="240"/>
      <c r="AM909" s="240"/>
      <c r="AN909" s="240"/>
      <c r="AQ909" s="253"/>
      <c r="AR909" s="224"/>
      <c r="AV909" s="253"/>
      <c r="AY909" s="248"/>
      <c r="AZ909" s="230"/>
      <c r="BA909" s="230"/>
      <c r="BB909" s="230"/>
      <c r="BC909" s="230"/>
      <c r="BD909" s="230"/>
      <c r="BE909" s="230"/>
      <c r="BF909" s="230"/>
      <c r="BG909" s="230"/>
      <c r="BH909" s="248"/>
      <c r="BI909" s="230"/>
      <c r="BJ909" s="249"/>
    </row>
    <row r="910" spans="1:62" ht="14.25" customHeight="1" x14ac:dyDescent="0.45">
      <c r="A910" s="224"/>
      <c r="D910" s="239"/>
      <c r="E910" s="226"/>
      <c r="F910" s="227"/>
      <c r="G910" s="228"/>
      <c r="H910" s="229"/>
      <c r="K910" s="231"/>
      <c r="L910" s="229"/>
      <c r="M910" s="231"/>
      <c r="N910" s="231"/>
      <c r="O910" s="231"/>
      <c r="P910" s="251"/>
      <c r="Q910" s="251"/>
      <c r="R910" s="251"/>
      <c r="S910" s="252"/>
      <c r="T910" s="237"/>
      <c r="U910" s="238"/>
      <c r="V910" s="335"/>
      <c r="W910" s="484"/>
      <c r="X910" s="485"/>
      <c r="Y910" s="335"/>
      <c r="Z910" s="239"/>
      <c r="AA910" s="238"/>
      <c r="AB910" s="240"/>
      <c r="AC910" s="239"/>
      <c r="AD910" s="238"/>
      <c r="AE910" s="343"/>
      <c r="AF910" s="335"/>
      <c r="AG910" s="485"/>
      <c r="AH910" s="241"/>
      <c r="AI910" s="242"/>
      <c r="AJ910" s="238"/>
      <c r="AK910" s="240"/>
      <c r="AL910" s="240"/>
      <c r="AM910" s="240"/>
      <c r="AN910" s="240"/>
      <c r="AQ910" s="253"/>
      <c r="AR910" s="224"/>
      <c r="AV910" s="253"/>
      <c r="AY910" s="248"/>
      <c r="AZ910" s="230"/>
      <c r="BA910" s="230"/>
      <c r="BB910" s="230"/>
      <c r="BC910" s="230"/>
      <c r="BD910" s="230"/>
      <c r="BE910" s="230"/>
      <c r="BF910" s="230"/>
      <c r="BG910" s="230"/>
      <c r="BH910" s="248"/>
      <c r="BI910" s="230"/>
      <c r="BJ910" s="249"/>
    </row>
    <row r="911" spans="1:62" ht="14.25" customHeight="1" x14ac:dyDescent="0.45">
      <c r="A911" s="224"/>
      <c r="D911" s="239"/>
      <c r="E911" s="226"/>
      <c r="F911" s="227"/>
      <c r="G911" s="228"/>
      <c r="H911" s="229"/>
      <c r="K911" s="231"/>
      <c r="L911" s="229"/>
      <c r="M911" s="231"/>
      <c r="N911" s="231"/>
      <c r="O911" s="231"/>
      <c r="P911" s="251"/>
      <c r="Q911" s="251"/>
      <c r="R911" s="251"/>
      <c r="S911" s="252"/>
      <c r="T911" s="237"/>
      <c r="U911" s="238"/>
      <c r="V911" s="335"/>
      <c r="W911" s="484"/>
      <c r="X911" s="485"/>
      <c r="Y911" s="335"/>
      <c r="Z911" s="239"/>
      <c r="AA911" s="238"/>
      <c r="AB911" s="240"/>
      <c r="AC911" s="239"/>
      <c r="AD911" s="238"/>
      <c r="AE911" s="343"/>
      <c r="AF911" s="335"/>
      <c r="AG911" s="485"/>
      <c r="AH911" s="241"/>
      <c r="AI911" s="242"/>
      <c r="AJ911" s="238"/>
      <c r="AK911" s="240"/>
      <c r="AL911" s="240"/>
      <c r="AM911" s="240"/>
      <c r="AN911" s="240"/>
      <c r="AQ911" s="253"/>
      <c r="AR911" s="224"/>
      <c r="AV911" s="253"/>
      <c r="AY911" s="248"/>
      <c r="AZ911" s="230"/>
      <c r="BA911" s="230"/>
      <c r="BB911" s="230"/>
      <c r="BC911" s="230"/>
      <c r="BD911" s="230"/>
      <c r="BE911" s="230"/>
      <c r="BF911" s="230"/>
      <c r="BG911" s="230"/>
      <c r="BH911" s="248"/>
      <c r="BI911" s="230"/>
      <c r="BJ911" s="249"/>
    </row>
    <row r="912" spans="1:62" ht="14.25" customHeight="1" x14ac:dyDescent="0.45">
      <c r="A912" s="224"/>
      <c r="D912" s="239"/>
      <c r="E912" s="226"/>
      <c r="F912" s="227"/>
      <c r="G912" s="228"/>
      <c r="H912" s="229"/>
      <c r="K912" s="231"/>
      <c r="L912" s="229"/>
      <c r="M912" s="231"/>
      <c r="N912" s="231"/>
      <c r="O912" s="231"/>
      <c r="P912" s="251"/>
      <c r="Q912" s="251"/>
      <c r="R912" s="251"/>
      <c r="S912" s="252"/>
      <c r="T912" s="237"/>
      <c r="U912" s="238"/>
      <c r="V912" s="335"/>
      <c r="W912" s="484"/>
      <c r="X912" s="485"/>
      <c r="Y912" s="335"/>
      <c r="Z912" s="239"/>
      <c r="AA912" s="238"/>
      <c r="AB912" s="240"/>
      <c r="AC912" s="239"/>
      <c r="AD912" s="238"/>
      <c r="AE912" s="343"/>
      <c r="AF912" s="335"/>
      <c r="AG912" s="485"/>
      <c r="AH912" s="241"/>
      <c r="AI912" s="242"/>
      <c r="AJ912" s="238"/>
      <c r="AK912" s="240"/>
      <c r="AL912" s="240"/>
      <c r="AM912" s="240"/>
      <c r="AN912" s="240"/>
      <c r="AQ912" s="253"/>
      <c r="AR912" s="224"/>
      <c r="AV912" s="253"/>
      <c r="AY912" s="248"/>
      <c r="AZ912" s="230"/>
      <c r="BA912" s="230"/>
      <c r="BB912" s="230"/>
      <c r="BC912" s="230"/>
      <c r="BD912" s="230"/>
      <c r="BE912" s="230"/>
      <c r="BF912" s="230"/>
      <c r="BG912" s="230"/>
      <c r="BH912" s="248"/>
      <c r="BI912" s="230"/>
      <c r="BJ912" s="249"/>
    </row>
    <row r="913" spans="1:62" ht="14.25" customHeight="1" x14ac:dyDescent="0.45">
      <c r="A913" s="224"/>
      <c r="D913" s="239"/>
      <c r="E913" s="226"/>
      <c r="F913" s="227"/>
      <c r="G913" s="228"/>
      <c r="H913" s="229"/>
      <c r="K913" s="231"/>
      <c r="L913" s="229"/>
      <c r="M913" s="231"/>
      <c r="N913" s="231"/>
      <c r="O913" s="231"/>
      <c r="P913" s="251"/>
      <c r="Q913" s="251"/>
      <c r="R913" s="251"/>
      <c r="S913" s="252"/>
      <c r="T913" s="237"/>
      <c r="U913" s="238"/>
      <c r="V913" s="335"/>
      <c r="W913" s="484"/>
      <c r="X913" s="485"/>
      <c r="Y913" s="335"/>
      <c r="Z913" s="239"/>
      <c r="AA913" s="238"/>
      <c r="AB913" s="240"/>
      <c r="AC913" s="239"/>
      <c r="AD913" s="238"/>
      <c r="AE913" s="343"/>
      <c r="AF913" s="335"/>
      <c r="AG913" s="485"/>
      <c r="AH913" s="241"/>
      <c r="AI913" s="242"/>
      <c r="AJ913" s="238"/>
      <c r="AK913" s="240"/>
      <c r="AL913" s="240"/>
      <c r="AM913" s="240"/>
      <c r="AN913" s="240"/>
      <c r="AQ913" s="253"/>
      <c r="AR913" s="224"/>
      <c r="AV913" s="253"/>
      <c r="AY913" s="248"/>
      <c r="AZ913" s="230"/>
      <c r="BA913" s="230"/>
      <c r="BB913" s="230"/>
      <c r="BC913" s="230"/>
      <c r="BD913" s="230"/>
      <c r="BE913" s="230"/>
      <c r="BF913" s="230"/>
      <c r="BG913" s="230"/>
      <c r="BH913" s="248"/>
      <c r="BI913" s="230"/>
      <c r="BJ913" s="249"/>
    </row>
    <row r="914" spans="1:62" ht="14.25" customHeight="1" x14ac:dyDescent="0.45">
      <c r="A914" s="224"/>
      <c r="D914" s="239"/>
      <c r="E914" s="226"/>
      <c r="F914" s="227"/>
      <c r="G914" s="228"/>
      <c r="H914" s="229"/>
      <c r="K914" s="231"/>
      <c r="L914" s="229"/>
      <c r="M914" s="231"/>
      <c r="N914" s="231"/>
      <c r="O914" s="231"/>
      <c r="P914" s="251"/>
      <c r="Q914" s="251"/>
      <c r="R914" s="251"/>
      <c r="S914" s="252"/>
      <c r="T914" s="237"/>
      <c r="U914" s="238"/>
      <c r="V914" s="335"/>
      <c r="W914" s="484"/>
      <c r="X914" s="485"/>
      <c r="Y914" s="335"/>
      <c r="Z914" s="239"/>
      <c r="AA914" s="238"/>
      <c r="AB914" s="240"/>
      <c r="AC914" s="239"/>
      <c r="AD914" s="238"/>
      <c r="AE914" s="343"/>
      <c r="AF914" s="335"/>
      <c r="AG914" s="485"/>
      <c r="AH914" s="241"/>
      <c r="AI914" s="242"/>
      <c r="AJ914" s="238"/>
      <c r="AK914" s="240"/>
      <c r="AL914" s="240"/>
      <c r="AM914" s="240"/>
      <c r="AN914" s="240"/>
      <c r="AQ914" s="253"/>
      <c r="AR914" s="224"/>
      <c r="AV914" s="253"/>
      <c r="AY914" s="248"/>
      <c r="AZ914" s="230"/>
      <c r="BA914" s="230"/>
      <c r="BB914" s="230"/>
      <c r="BC914" s="230"/>
      <c r="BD914" s="230"/>
      <c r="BE914" s="230"/>
      <c r="BF914" s="230"/>
      <c r="BG914" s="230"/>
      <c r="BH914" s="248"/>
      <c r="BI914" s="230"/>
      <c r="BJ914" s="249"/>
    </row>
    <row r="915" spans="1:62" ht="14.25" customHeight="1" x14ac:dyDescent="0.45">
      <c r="A915" s="224"/>
      <c r="D915" s="239"/>
      <c r="E915" s="226"/>
      <c r="F915" s="227"/>
      <c r="G915" s="228"/>
      <c r="H915" s="229"/>
      <c r="K915" s="231"/>
      <c r="L915" s="229"/>
      <c r="M915" s="231"/>
      <c r="N915" s="231"/>
      <c r="O915" s="231"/>
      <c r="P915" s="251"/>
      <c r="Q915" s="251"/>
      <c r="R915" s="251"/>
      <c r="S915" s="252"/>
      <c r="T915" s="237"/>
      <c r="U915" s="238"/>
      <c r="V915" s="335"/>
      <c r="W915" s="484"/>
      <c r="X915" s="485"/>
      <c r="Y915" s="335"/>
      <c r="Z915" s="239"/>
      <c r="AA915" s="238"/>
      <c r="AB915" s="240"/>
      <c r="AC915" s="239"/>
      <c r="AD915" s="238"/>
      <c r="AE915" s="343"/>
      <c r="AF915" s="335"/>
      <c r="AG915" s="485"/>
      <c r="AH915" s="241"/>
      <c r="AI915" s="242"/>
      <c r="AJ915" s="238"/>
      <c r="AK915" s="240"/>
      <c r="AL915" s="240"/>
      <c r="AM915" s="240"/>
      <c r="AN915" s="240"/>
      <c r="AQ915" s="253"/>
      <c r="AR915" s="224"/>
      <c r="AV915" s="253"/>
      <c r="AY915" s="248"/>
      <c r="AZ915" s="230"/>
      <c r="BA915" s="230"/>
      <c r="BB915" s="230"/>
      <c r="BC915" s="230"/>
      <c r="BD915" s="230"/>
      <c r="BE915" s="230"/>
      <c r="BF915" s="230"/>
      <c r="BG915" s="230"/>
      <c r="BH915" s="248"/>
      <c r="BI915" s="230"/>
      <c r="BJ915" s="249"/>
    </row>
    <row r="916" spans="1:62" ht="14.25" customHeight="1" x14ac:dyDescent="0.45">
      <c r="A916" s="224"/>
      <c r="D916" s="239"/>
      <c r="E916" s="226"/>
      <c r="F916" s="227"/>
      <c r="G916" s="228"/>
      <c r="H916" s="229"/>
      <c r="K916" s="231"/>
      <c r="L916" s="229"/>
      <c r="M916" s="231"/>
      <c r="N916" s="231"/>
      <c r="O916" s="231"/>
      <c r="P916" s="251"/>
      <c r="Q916" s="251"/>
      <c r="R916" s="251"/>
      <c r="S916" s="252"/>
      <c r="T916" s="237"/>
      <c r="U916" s="238"/>
      <c r="V916" s="335"/>
      <c r="W916" s="484"/>
      <c r="X916" s="485"/>
      <c r="Y916" s="335"/>
      <c r="Z916" s="239"/>
      <c r="AA916" s="238"/>
      <c r="AB916" s="240"/>
      <c r="AC916" s="239"/>
      <c r="AD916" s="238"/>
      <c r="AE916" s="343"/>
      <c r="AF916" s="335"/>
      <c r="AG916" s="485"/>
      <c r="AH916" s="241"/>
      <c r="AI916" s="242"/>
      <c r="AJ916" s="238"/>
      <c r="AK916" s="240"/>
      <c r="AL916" s="240"/>
      <c r="AM916" s="240"/>
      <c r="AN916" s="240"/>
      <c r="AQ916" s="253"/>
      <c r="AR916" s="224"/>
      <c r="AV916" s="253"/>
      <c r="AY916" s="248"/>
      <c r="AZ916" s="230"/>
      <c r="BA916" s="230"/>
      <c r="BB916" s="230"/>
      <c r="BC916" s="230"/>
      <c r="BD916" s="230"/>
      <c r="BE916" s="230"/>
      <c r="BF916" s="230"/>
      <c r="BG916" s="230"/>
      <c r="BH916" s="248"/>
      <c r="BI916" s="230"/>
      <c r="BJ916" s="249"/>
    </row>
    <row r="917" spans="1:62" ht="14.25" customHeight="1" x14ac:dyDescent="0.45">
      <c r="A917" s="224"/>
      <c r="D917" s="239"/>
      <c r="E917" s="226"/>
      <c r="F917" s="227"/>
      <c r="G917" s="228"/>
      <c r="H917" s="229"/>
      <c r="K917" s="231"/>
      <c r="L917" s="229"/>
      <c r="M917" s="231"/>
      <c r="N917" s="231"/>
      <c r="O917" s="231"/>
      <c r="P917" s="251"/>
      <c r="Q917" s="251"/>
      <c r="R917" s="251"/>
      <c r="S917" s="252"/>
      <c r="T917" s="237"/>
      <c r="U917" s="238"/>
      <c r="V917" s="335"/>
      <c r="W917" s="484"/>
      <c r="X917" s="485"/>
      <c r="Y917" s="335"/>
      <c r="Z917" s="239"/>
      <c r="AA917" s="238"/>
      <c r="AB917" s="240"/>
      <c r="AC917" s="239"/>
      <c r="AD917" s="238"/>
      <c r="AE917" s="343"/>
      <c r="AF917" s="335"/>
      <c r="AG917" s="485"/>
      <c r="AH917" s="241"/>
      <c r="AI917" s="242"/>
      <c r="AJ917" s="238"/>
      <c r="AK917" s="240"/>
      <c r="AL917" s="240"/>
      <c r="AM917" s="240"/>
      <c r="AN917" s="240"/>
      <c r="AQ917" s="253"/>
      <c r="AR917" s="224"/>
      <c r="AV917" s="253"/>
      <c r="AY917" s="248"/>
      <c r="AZ917" s="230"/>
      <c r="BA917" s="230"/>
      <c r="BB917" s="230"/>
      <c r="BC917" s="230"/>
      <c r="BD917" s="230"/>
      <c r="BE917" s="230"/>
      <c r="BF917" s="230"/>
      <c r="BG917" s="230"/>
      <c r="BH917" s="248"/>
      <c r="BI917" s="230"/>
      <c r="BJ917" s="249"/>
    </row>
    <row r="918" spans="1:62" ht="14.25" customHeight="1" x14ac:dyDescent="0.45">
      <c r="A918" s="224"/>
      <c r="D918" s="239"/>
      <c r="E918" s="226"/>
      <c r="F918" s="227"/>
      <c r="G918" s="228"/>
      <c r="H918" s="229"/>
      <c r="K918" s="231"/>
      <c r="L918" s="229"/>
      <c r="M918" s="231"/>
      <c r="N918" s="231"/>
      <c r="O918" s="231"/>
      <c r="P918" s="251"/>
      <c r="Q918" s="251"/>
      <c r="R918" s="251"/>
      <c r="S918" s="252"/>
      <c r="T918" s="237"/>
      <c r="U918" s="238"/>
      <c r="V918" s="335"/>
      <c r="W918" s="484"/>
      <c r="X918" s="485"/>
      <c r="Y918" s="335"/>
      <c r="Z918" s="239"/>
      <c r="AA918" s="238"/>
      <c r="AB918" s="240"/>
      <c r="AC918" s="239"/>
      <c r="AD918" s="238"/>
      <c r="AE918" s="343"/>
      <c r="AF918" s="335"/>
      <c r="AG918" s="485"/>
      <c r="AH918" s="241"/>
      <c r="AI918" s="242"/>
      <c r="AJ918" s="238"/>
      <c r="AK918" s="240"/>
      <c r="AL918" s="240"/>
      <c r="AM918" s="240"/>
      <c r="AN918" s="240"/>
      <c r="AQ918" s="253"/>
      <c r="AR918" s="224"/>
      <c r="AV918" s="253"/>
      <c r="AY918" s="248"/>
      <c r="AZ918" s="230"/>
      <c r="BA918" s="230"/>
      <c r="BB918" s="230"/>
      <c r="BC918" s="230"/>
      <c r="BD918" s="230"/>
      <c r="BE918" s="230"/>
      <c r="BF918" s="230"/>
      <c r="BG918" s="230"/>
      <c r="BH918" s="248"/>
      <c r="BI918" s="230"/>
      <c r="BJ918" s="249"/>
    </row>
    <row r="919" spans="1:62" ht="14.25" customHeight="1" x14ac:dyDescent="0.45">
      <c r="A919" s="224"/>
      <c r="D919" s="239"/>
      <c r="E919" s="226"/>
      <c r="F919" s="227"/>
      <c r="G919" s="228"/>
      <c r="H919" s="229"/>
      <c r="K919" s="231"/>
      <c r="L919" s="229"/>
      <c r="M919" s="231"/>
      <c r="N919" s="231"/>
      <c r="O919" s="231"/>
      <c r="P919" s="251"/>
      <c r="Q919" s="251"/>
      <c r="R919" s="251"/>
      <c r="S919" s="252"/>
      <c r="T919" s="237"/>
      <c r="U919" s="238"/>
      <c r="V919" s="335"/>
      <c r="W919" s="484"/>
      <c r="X919" s="485"/>
      <c r="Y919" s="335"/>
      <c r="Z919" s="239"/>
      <c r="AA919" s="238"/>
      <c r="AB919" s="240"/>
      <c r="AC919" s="239"/>
      <c r="AD919" s="238"/>
      <c r="AE919" s="343"/>
      <c r="AF919" s="335"/>
      <c r="AG919" s="485"/>
      <c r="AH919" s="241"/>
      <c r="AI919" s="242"/>
      <c r="AJ919" s="238"/>
      <c r="AK919" s="240"/>
      <c r="AL919" s="240"/>
      <c r="AM919" s="240"/>
      <c r="AN919" s="240"/>
      <c r="AQ919" s="253"/>
      <c r="AR919" s="224"/>
      <c r="AV919" s="253"/>
      <c r="AY919" s="248"/>
      <c r="AZ919" s="230"/>
      <c r="BA919" s="230"/>
      <c r="BB919" s="230"/>
      <c r="BC919" s="230"/>
      <c r="BD919" s="230"/>
      <c r="BE919" s="230"/>
      <c r="BF919" s="230"/>
      <c r="BG919" s="230"/>
      <c r="BH919" s="248"/>
      <c r="BI919" s="230"/>
      <c r="BJ919" s="249"/>
    </row>
    <row r="920" spans="1:62" ht="14.25" customHeight="1" x14ac:dyDescent="0.45">
      <c r="A920" s="224"/>
      <c r="D920" s="239"/>
      <c r="E920" s="226"/>
      <c r="F920" s="227"/>
      <c r="G920" s="228"/>
      <c r="H920" s="229"/>
      <c r="K920" s="231"/>
      <c r="L920" s="229"/>
      <c r="M920" s="231"/>
      <c r="N920" s="231"/>
      <c r="O920" s="231"/>
      <c r="P920" s="251"/>
      <c r="Q920" s="251"/>
      <c r="R920" s="251"/>
      <c r="S920" s="252"/>
      <c r="T920" s="237"/>
      <c r="U920" s="238"/>
      <c r="V920" s="335"/>
      <c r="W920" s="484"/>
      <c r="X920" s="485"/>
      <c r="Y920" s="335"/>
      <c r="Z920" s="239"/>
      <c r="AA920" s="238"/>
      <c r="AB920" s="240"/>
      <c r="AC920" s="239"/>
      <c r="AD920" s="238"/>
      <c r="AE920" s="343"/>
      <c r="AF920" s="335"/>
      <c r="AG920" s="485"/>
      <c r="AH920" s="241"/>
      <c r="AI920" s="242"/>
      <c r="AJ920" s="238"/>
      <c r="AK920" s="240"/>
      <c r="AL920" s="240"/>
      <c r="AM920" s="240"/>
      <c r="AN920" s="240"/>
      <c r="AQ920" s="253"/>
      <c r="AR920" s="224"/>
      <c r="AV920" s="253"/>
      <c r="AY920" s="248"/>
      <c r="AZ920" s="230"/>
      <c r="BA920" s="230"/>
      <c r="BB920" s="230"/>
      <c r="BC920" s="230"/>
      <c r="BD920" s="230"/>
      <c r="BE920" s="230"/>
      <c r="BF920" s="230"/>
      <c r="BG920" s="230"/>
      <c r="BH920" s="248"/>
      <c r="BI920" s="230"/>
      <c r="BJ920" s="249"/>
    </row>
    <row r="921" spans="1:62" ht="14.25" customHeight="1" x14ac:dyDescent="0.45">
      <c r="A921" s="224"/>
      <c r="D921" s="239"/>
      <c r="E921" s="226"/>
      <c r="F921" s="227"/>
      <c r="G921" s="228"/>
      <c r="H921" s="229"/>
      <c r="K921" s="231"/>
      <c r="L921" s="229"/>
      <c r="M921" s="231"/>
      <c r="N921" s="231"/>
      <c r="O921" s="231"/>
      <c r="P921" s="251"/>
      <c r="Q921" s="251"/>
      <c r="R921" s="251"/>
      <c r="S921" s="252"/>
      <c r="T921" s="237"/>
      <c r="U921" s="238"/>
      <c r="V921" s="335"/>
      <c r="W921" s="484"/>
      <c r="X921" s="485"/>
      <c r="Y921" s="335"/>
      <c r="Z921" s="239"/>
      <c r="AA921" s="238"/>
      <c r="AB921" s="240"/>
      <c r="AC921" s="239"/>
      <c r="AD921" s="238"/>
      <c r="AE921" s="343"/>
      <c r="AF921" s="335"/>
      <c r="AG921" s="485"/>
      <c r="AH921" s="241"/>
      <c r="AI921" s="242"/>
      <c r="AJ921" s="238"/>
      <c r="AK921" s="240"/>
      <c r="AL921" s="240"/>
      <c r="AM921" s="240"/>
      <c r="AN921" s="240"/>
      <c r="AQ921" s="253"/>
      <c r="AR921" s="224"/>
      <c r="AV921" s="253"/>
      <c r="AY921" s="248"/>
      <c r="AZ921" s="230"/>
      <c r="BA921" s="230"/>
      <c r="BB921" s="230"/>
      <c r="BC921" s="230"/>
      <c r="BD921" s="230"/>
      <c r="BE921" s="230"/>
      <c r="BF921" s="230"/>
      <c r="BG921" s="230"/>
      <c r="BH921" s="248"/>
      <c r="BI921" s="230"/>
      <c r="BJ921" s="249"/>
    </row>
    <row r="922" spans="1:62" ht="14.25" customHeight="1" x14ac:dyDescent="0.45">
      <c r="A922" s="224"/>
      <c r="D922" s="239"/>
      <c r="E922" s="226"/>
      <c r="F922" s="227"/>
      <c r="G922" s="228"/>
      <c r="H922" s="229"/>
      <c r="K922" s="231"/>
      <c r="L922" s="229"/>
      <c r="M922" s="231"/>
      <c r="N922" s="231"/>
      <c r="O922" s="231"/>
      <c r="P922" s="251"/>
      <c r="Q922" s="251"/>
      <c r="R922" s="251"/>
      <c r="S922" s="252"/>
      <c r="T922" s="237"/>
      <c r="U922" s="238"/>
      <c r="V922" s="335"/>
      <c r="W922" s="484"/>
      <c r="X922" s="485"/>
      <c r="Y922" s="335"/>
      <c r="Z922" s="239"/>
      <c r="AA922" s="238"/>
      <c r="AB922" s="240"/>
      <c r="AC922" s="239"/>
      <c r="AD922" s="238"/>
      <c r="AE922" s="343"/>
      <c r="AF922" s="335"/>
      <c r="AG922" s="485"/>
      <c r="AH922" s="241"/>
      <c r="AI922" s="242"/>
      <c r="AJ922" s="238"/>
      <c r="AK922" s="240"/>
      <c r="AL922" s="240"/>
      <c r="AM922" s="240"/>
      <c r="AN922" s="240"/>
      <c r="AQ922" s="253"/>
      <c r="AR922" s="224"/>
      <c r="AV922" s="253"/>
      <c r="AY922" s="248"/>
      <c r="AZ922" s="230"/>
      <c r="BA922" s="230"/>
      <c r="BB922" s="230"/>
      <c r="BC922" s="230"/>
      <c r="BD922" s="230"/>
      <c r="BE922" s="230"/>
      <c r="BF922" s="230"/>
      <c r="BG922" s="230"/>
      <c r="BH922" s="248"/>
      <c r="BI922" s="230"/>
      <c r="BJ922" s="249"/>
    </row>
    <row r="923" spans="1:62" ht="14.25" customHeight="1" x14ac:dyDescent="0.45">
      <c r="A923" s="224"/>
      <c r="D923" s="239"/>
      <c r="E923" s="226"/>
      <c r="F923" s="227"/>
      <c r="G923" s="228"/>
      <c r="H923" s="229"/>
      <c r="K923" s="231"/>
      <c r="L923" s="229"/>
      <c r="M923" s="231"/>
      <c r="N923" s="231"/>
      <c r="O923" s="231"/>
      <c r="P923" s="251"/>
      <c r="Q923" s="251"/>
      <c r="R923" s="251"/>
      <c r="S923" s="252"/>
      <c r="T923" s="237"/>
      <c r="U923" s="238"/>
      <c r="V923" s="335"/>
      <c r="W923" s="484"/>
      <c r="X923" s="485"/>
      <c r="Y923" s="335"/>
      <c r="Z923" s="239"/>
      <c r="AA923" s="238"/>
      <c r="AB923" s="240"/>
      <c r="AC923" s="239"/>
      <c r="AD923" s="238"/>
      <c r="AE923" s="343"/>
      <c r="AF923" s="335"/>
      <c r="AG923" s="485"/>
      <c r="AH923" s="241"/>
      <c r="AI923" s="242"/>
      <c r="AJ923" s="238"/>
      <c r="AK923" s="240"/>
      <c r="AL923" s="240"/>
      <c r="AM923" s="240"/>
      <c r="AN923" s="240"/>
      <c r="AQ923" s="253"/>
      <c r="AR923" s="224"/>
      <c r="AV923" s="253"/>
      <c r="AY923" s="248"/>
      <c r="AZ923" s="230"/>
      <c r="BA923" s="230"/>
      <c r="BB923" s="230"/>
      <c r="BC923" s="230"/>
      <c r="BD923" s="230"/>
      <c r="BE923" s="230"/>
      <c r="BF923" s="230"/>
      <c r="BG923" s="230"/>
      <c r="BH923" s="248"/>
      <c r="BI923" s="230"/>
      <c r="BJ923" s="249"/>
    </row>
    <row r="924" spans="1:62" ht="14.25" customHeight="1" x14ac:dyDescent="0.45">
      <c r="A924" s="224"/>
      <c r="D924" s="239"/>
      <c r="E924" s="226"/>
      <c r="F924" s="227"/>
      <c r="G924" s="228"/>
      <c r="H924" s="229"/>
      <c r="K924" s="231"/>
      <c r="L924" s="229"/>
      <c r="M924" s="231"/>
      <c r="N924" s="231"/>
      <c r="O924" s="231"/>
      <c r="P924" s="251"/>
      <c r="Q924" s="251"/>
      <c r="R924" s="251"/>
      <c r="S924" s="252"/>
      <c r="T924" s="237"/>
      <c r="U924" s="238"/>
      <c r="V924" s="335"/>
      <c r="W924" s="484"/>
      <c r="X924" s="485"/>
      <c r="Y924" s="335"/>
      <c r="Z924" s="239"/>
      <c r="AA924" s="238"/>
      <c r="AB924" s="240"/>
      <c r="AC924" s="239"/>
      <c r="AD924" s="238"/>
      <c r="AE924" s="343"/>
      <c r="AF924" s="335"/>
      <c r="AG924" s="485"/>
      <c r="AH924" s="241"/>
      <c r="AI924" s="242"/>
      <c r="AJ924" s="238"/>
      <c r="AK924" s="240"/>
      <c r="AL924" s="240"/>
      <c r="AM924" s="240"/>
      <c r="AN924" s="240"/>
      <c r="AQ924" s="253"/>
      <c r="AR924" s="224"/>
      <c r="AV924" s="253"/>
      <c r="AY924" s="248"/>
      <c r="AZ924" s="230"/>
      <c r="BA924" s="230"/>
      <c r="BB924" s="230"/>
      <c r="BC924" s="230"/>
      <c r="BD924" s="230"/>
      <c r="BE924" s="230"/>
      <c r="BF924" s="230"/>
      <c r="BG924" s="230"/>
      <c r="BH924" s="248"/>
      <c r="BI924" s="230"/>
      <c r="BJ924" s="249"/>
    </row>
    <row r="925" spans="1:62" ht="14.25" customHeight="1" x14ac:dyDescent="0.45">
      <c r="A925" s="224"/>
      <c r="D925" s="239"/>
      <c r="E925" s="226"/>
      <c r="F925" s="227"/>
      <c r="G925" s="228"/>
      <c r="H925" s="229"/>
      <c r="K925" s="231"/>
      <c r="L925" s="229"/>
      <c r="M925" s="231"/>
      <c r="N925" s="231"/>
      <c r="O925" s="231"/>
      <c r="P925" s="251"/>
      <c r="Q925" s="251"/>
      <c r="R925" s="251"/>
      <c r="S925" s="252"/>
      <c r="T925" s="237"/>
      <c r="U925" s="238"/>
      <c r="V925" s="335"/>
      <c r="W925" s="484"/>
      <c r="X925" s="485"/>
      <c r="Y925" s="335"/>
      <c r="Z925" s="239"/>
      <c r="AA925" s="238"/>
      <c r="AB925" s="240"/>
      <c r="AC925" s="239"/>
      <c r="AD925" s="238"/>
      <c r="AE925" s="343"/>
      <c r="AF925" s="335"/>
      <c r="AG925" s="485"/>
      <c r="AH925" s="241"/>
      <c r="AI925" s="242"/>
      <c r="AJ925" s="238"/>
      <c r="AK925" s="240"/>
      <c r="AL925" s="240"/>
      <c r="AM925" s="240"/>
      <c r="AN925" s="240"/>
      <c r="AQ925" s="253"/>
      <c r="AR925" s="224"/>
      <c r="AV925" s="253"/>
      <c r="AY925" s="248"/>
      <c r="AZ925" s="230"/>
      <c r="BA925" s="230"/>
      <c r="BB925" s="230"/>
      <c r="BC925" s="230"/>
      <c r="BD925" s="230"/>
      <c r="BE925" s="230"/>
      <c r="BF925" s="230"/>
      <c r="BG925" s="230"/>
      <c r="BH925" s="248"/>
      <c r="BI925" s="230"/>
      <c r="BJ925" s="249"/>
    </row>
    <row r="926" spans="1:62" ht="14.25" customHeight="1" x14ac:dyDescent="0.45">
      <c r="A926" s="224"/>
      <c r="D926" s="239"/>
      <c r="E926" s="226"/>
      <c r="F926" s="227"/>
      <c r="G926" s="228"/>
      <c r="H926" s="229"/>
      <c r="K926" s="231"/>
      <c r="L926" s="229"/>
      <c r="M926" s="231"/>
      <c r="N926" s="231"/>
      <c r="O926" s="231"/>
      <c r="P926" s="251"/>
      <c r="Q926" s="251"/>
      <c r="R926" s="251"/>
      <c r="S926" s="252"/>
      <c r="T926" s="237"/>
      <c r="U926" s="238"/>
      <c r="V926" s="335"/>
      <c r="W926" s="484"/>
      <c r="X926" s="485"/>
      <c r="Y926" s="335"/>
      <c r="Z926" s="239"/>
      <c r="AA926" s="238"/>
      <c r="AB926" s="240"/>
      <c r="AC926" s="239"/>
      <c r="AD926" s="238"/>
      <c r="AE926" s="343"/>
      <c r="AF926" s="335"/>
      <c r="AG926" s="485"/>
      <c r="AH926" s="241"/>
      <c r="AI926" s="242"/>
      <c r="AJ926" s="238"/>
      <c r="AK926" s="240"/>
      <c r="AL926" s="240"/>
      <c r="AM926" s="240"/>
      <c r="AN926" s="240"/>
      <c r="AQ926" s="253"/>
      <c r="AR926" s="224"/>
      <c r="AV926" s="253"/>
      <c r="AY926" s="248"/>
      <c r="AZ926" s="230"/>
      <c r="BA926" s="230"/>
      <c r="BB926" s="230"/>
      <c r="BC926" s="230"/>
      <c r="BD926" s="230"/>
      <c r="BE926" s="230"/>
      <c r="BF926" s="230"/>
      <c r="BG926" s="230"/>
      <c r="BH926" s="248"/>
      <c r="BI926" s="230"/>
      <c r="BJ926" s="249"/>
    </row>
    <row r="927" spans="1:62" ht="14.25" customHeight="1" x14ac:dyDescent="0.45">
      <c r="A927" s="224"/>
      <c r="D927" s="239"/>
      <c r="E927" s="226"/>
      <c r="F927" s="227"/>
      <c r="G927" s="228"/>
      <c r="H927" s="229"/>
      <c r="K927" s="231"/>
      <c r="L927" s="229"/>
      <c r="M927" s="231"/>
      <c r="N927" s="231"/>
      <c r="O927" s="231"/>
      <c r="P927" s="251"/>
      <c r="Q927" s="251"/>
      <c r="R927" s="251"/>
      <c r="S927" s="252"/>
      <c r="T927" s="237"/>
      <c r="U927" s="238"/>
      <c r="V927" s="335"/>
      <c r="W927" s="484"/>
      <c r="X927" s="485"/>
      <c r="Y927" s="335"/>
      <c r="Z927" s="239"/>
      <c r="AA927" s="238"/>
      <c r="AB927" s="240"/>
      <c r="AC927" s="239"/>
      <c r="AD927" s="238"/>
      <c r="AE927" s="343"/>
      <c r="AF927" s="335"/>
      <c r="AG927" s="485"/>
      <c r="AH927" s="241"/>
      <c r="AI927" s="242"/>
      <c r="AJ927" s="238"/>
      <c r="AK927" s="240"/>
      <c r="AL927" s="240"/>
      <c r="AM927" s="240"/>
      <c r="AN927" s="240"/>
      <c r="AQ927" s="253"/>
      <c r="AR927" s="224"/>
      <c r="AV927" s="253"/>
      <c r="AY927" s="248"/>
      <c r="AZ927" s="230"/>
      <c r="BA927" s="230"/>
      <c r="BB927" s="230"/>
      <c r="BC927" s="230"/>
      <c r="BD927" s="230"/>
      <c r="BE927" s="230"/>
      <c r="BF927" s="230"/>
      <c r="BG927" s="230"/>
      <c r="BH927" s="248"/>
      <c r="BI927" s="230"/>
      <c r="BJ927" s="249"/>
    </row>
    <row r="928" spans="1:62" ht="14.25" customHeight="1" x14ac:dyDescent="0.45">
      <c r="A928" s="224"/>
      <c r="D928" s="239"/>
      <c r="E928" s="226"/>
      <c r="F928" s="227"/>
      <c r="G928" s="228"/>
      <c r="H928" s="229"/>
      <c r="K928" s="231"/>
      <c r="L928" s="229"/>
      <c r="M928" s="231"/>
      <c r="N928" s="231"/>
      <c r="O928" s="231"/>
      <c r="P928" s="251"/>
      <c r="Q928" s="251"/>
      <c r="R928" s="251"/>
      <c r="S928" s="252"/>
      <c r="T928" s="237"/>
      <c r="U928" s="238"/>
      <c r="V928" s="335"/>
      <c r="W928" s="484"/>
      <c r="X928" s="485"/>
      <c r="Y928" s="335"/>
      <c r="Z928" s="239"/>
      <c r="AA928" s="238"/>
      <c r="AB928" s="240"/>
      <c r="AC928" s="239"/>
      <c r="AD928" s="238"/>
      <c r="AE928" s="343"/>
      <c r="AF928" s="335"/>
      <c r="AG928" s="485"/>
      <c r="AH928" s="241"/>
      <c r="AI928" s="242"/>
      <c r="AJ928" s="238"/>
      <c r="AK928" s="240"/>
      <c r="AL928" s="240"/>
      <c r="AM928" s="240"/>
      <c r="AN928" s="240"/>
      <c r="AQ928" s="253"/>
      <c r="AR928" s="224"/>
      <c r="AV928" s="253"/>
      <c r="AY928" s="248"/>
      <c r="AZ928" s="230"/>
      <c r="BA928" s="230"/>
      <c r="BB928" s="230"/>
      <c r="BC928" s="230"/>
      <c r="BD928" s="230"/>
      <c r="BE928" s="230"/>
      <c r="BF928" s="230"/>
      <c r="BG928" s="230"/>
      <c r="BH928" s="248"/>
      <c r="BI928" s="230"/>
      <c r="BJ928" s="249"/>
    </row>
    <row r="929" spans="1:62" ht="14.25" customHeight="1" x14ac:dyDescent="0.45">
      <c r="A929" s="224"/>
      <c r="D929" s="239"/>
      <c r="E929" s="226"/>
      <c r="F929" s="227"/>
      <c r="G929" s="228"/>
      <c r="H929" s="229"/>
      <c r="K929" s="231"/>
      <c r="L929" s="229"/>
      <c r="M929" s="231"/>
      <c r="N929" s="231"/>
      <c r="O929" s="231"/>
      <c r="P929" s="251"/>
      <c r="Q929" s="251"/>
      <c r="R929" s="251"/>
      <c r="S929" s="252"/>
      <c r="T929" s="237"/>
      <c r="U929" s="238"/>
      <c r="V929" s="335"/>
      <c r="W929" s="484"/>
      <c r="X929" s="485"/>
      <c r="Y929" s="335"/>
      <c r="Z929" s="239"/>
      <c r="AA929" s="238"/>
      <c r="AB929" s="240"/>
      <c r="AC929" s="239"/>
      <c r="AD929" s="238"/>
      <c r="AE929" s="343"/>
      <c r="AF929" s="335"/>
      <c r="AG929" s="485"/>
      <c r="AH929" s="241"/>
      <c r="AI929" s="242"/>
      <c r="AJ929" s="238"/>
      <c r="AK929" s="240"/>
      <c r="AL929" s="240"/>
      <c r="AM929" s="240"/>
      <c r="AN929" s="240"/>
      <c r="AQ929" s="253"/>
      <c r="AR929" s="224"/>
      <c r="AV929" s="253"/>
      <c r="AY929" s="248"/>
      <c r="AZ929" s="230"/>
      <c r="BA929" s="230"/>
      <c r="BB929" s="230"/>
      <c r="BC929" s="230"/>
      <c r="BD929" s="230"/>
      <c r="BE929" s="230"/>
      <c r="BF929" s="230"/>
      <c r="BG929" s="230"/>
      <c r="BH929" s="248"/>
      <c r="BI929" s="230"/>
      <c r="BJ929" s="249"/>
    </row>
    <row r="930" spans="1:62" ht="14.25" customHeight="1" x14ac:dyDescent="0.45">
      <c r="A930" s="224"/>
      <c r="D930" s="239"/>
      <c r="E930" s="226"/>
      <c r="F930" s="227"/>
      <c r="G930" s="228"/>
      <c r="H930" s="229"/>
      <c r="K930" s="231"/>
      <c r="L930" s="229"/>
      <c r="M930" s="231"/>
      <c r="N930" s="231"/>
      <c r="O930" s="231"/>
      <c r="P930" s="251"/>
      <c r="Q930" s="251"/>
      <c r="R930" s="251"/>
      <c r="S930" s="252"/>
      <c r="T930" s="237"/>
      <c r="U930" s="238"/>
      <c r="V930" s="335"/>
      <c r="W930" s="484"/>
      <c r="X930" s="485"/>
      <c r="Y930" s="335"/>
      <c r="Z930" s="239"/>
      <c r="AA930" s="238"/>
      <c r="AB930" s="240"/>
      <c r="AC930" s="239"/>
      <c r="AD930" s="238"/>
      <c r="AE930" s="343"/>
      <c r="AF930" s="335"/>
      <c r="AG930" s="485"/>
      <c r="AH930" s="241"/>
      <c r="AI930" s="242"/>
      <c r="AJ930" s="238"/>
      <c r="AK930" s="240"/>
      <c r="AL930" s="240"/>
      <c r="AM930" s="240"/>
      <c r="AN930" s="240"/>
      <c r="AQ930" s="253"/>
      <c r="AR930" s="224"/>
      <c r="AV930" s="253"/>
      <c r="AY930" s="248"/>
      <c r="AZ930" s="230"/>
      <c r="BA930" s="230"/>
      <c r="BB930" s="230"/>
      <c r="BC930" s="230"/>
      <c r="BD930" s="230"/>
      <c r="BE930" s="230"/>
      <c r="BF930" s="230"/>
      <c r="BG930" s="230"/>
      <c r="BH930" s="248"/>
      <c r="BI930" s="230"/>
      <c r="BJ930" s="249"/>
    </row>
    <row r="931" spans="1:62" ht="14.25" customHeight="1" x14ac:dyDescent="0.45">
      <c r="A931" s="224"/>
      <c r="D931" s="239"/>
      <c r="E931" s="226"/>
      <c r="F931" s="227"/>
      <c r="G931" s="228"/>
      <c r="H931" s="229"/>
      <c r="K931" s="231"/>
      <c r="L931" s="229"/>
      <c r="M931" s="231"/>
      <c r="N931" s="231"/>
      <c r="O931" s="231"/>
      <c r="P931" s="251"/>
      <c r="Q931" s="251"/>
      <c r="R931" s="251"/>
      <c r="S931" s="252"/>
      <c r="T931" s="237"/>
      <c r="U931" s="238"/>
      <c r="V931" s="335"/>
      <c r="W931" s="484"/>
      <c r="X931" s="485"/>
      <c r="Y931" s="335"/>
      <c r="Z931" s="239"/>
      <c r="AA931" s="238"/>
      <c r="AB931" s="240"/>
      <c r="AC931" s="239"/>
      <c r="AD931" s="238"/>
      <c r="AE931" s="343"/>
      <c r="AF931" s="335"/>
      <c r="AG931" s="485"/>
      <c r="AH931" s="241"/>
      <c r="AI931" s="242"/>
      <c r="AJ931" s="238"/>
      <c r="AK931" s="240"/>
      <c r="AL931" s="240"/>
      <c r="AM931" s="240"/>
      <c r="AN931" s="240"/>
      <c r="AQ931" s="253"/>
      <c r="AR931" s="224"/>
      <c r="AV931" s="253"/>
      <c r="AY931" s="248"/>
      <c r="AZ931" s="230"/>
      <c r="BA931" s="230"/>
      <c r="BB931" s="230"/>
      <c r="BC931" s="230"/>
      <c r="BD931" s="230"/>
      <c r="BE931" s="230"/>
      <c r="BF931" s="230"/>
      <c r="BG931" s="230"/>
      <c r="BH931" s="248"/>
      <c r="BI931" s="230"/>
      <c r="BJ931" s="249"/>
    </row>
    <row r="932" spans="1:62" ht="14.25" customHeight="1" x14ac:dyDescent="0.45">
      <c r="A932" s="224"/>
      <c r="D932" s="239"/>
      <c r="E932" s="226"/>
      <c r="F932" s="227"/>
      <c r="G932" s="228"/>
      <c r="H932" s="229"/>
      <c r="K932" s="231"/>
      <c r="L932" s="229"/>
      <c r="M932" s="231"/>
      <c r="N932" s="231"/>
      <c r="O932" s="231"/>
      <c r="P932" s="251"/>
      <c r="Q932" s="251"/>
      <c r="R932" s="251"/>
      <c r="S932" s="252"/>
      <c r="T932" s="237"/>
      <c r="U932" s="238"/>
      <c r="V932" s="335"/>
      <c r="W932" s="484"/>
      <c r="X932" s="485"/>
      <c r="Y932" s="335"/>
      <c r="Z932" s="239"/>
      <c r="AA932" s="238"/>
      <c r="AB932" s="240"/>
      <c r="AC932" s="239"/>
      <c r="AD932" s="238"/>
      <c r="AE932" s="343"/>
      <c r="AF932" s="335"/>
      <c r="AG932" s="485"/>
      <c r="AH932" s="241"/>
      <c r="AI932" s="242"/>
      <c r="AJ932" s="238"/>
      <c r="AK932" s="240"/>
      <c r="AL932" s="240"/>
      <c r="AM932" s="240"/>
      <c r="AN932" s="240"/>
      <c r="AQ932" s="253"/>
      <c r="AR932" s="224"/>
      <c r="AV932" s="253"/>
      <c r="AY932" s="248"/>
      <c r="AZ932" s="230"/>
      <c r="BA932" s="230"/>
      <c r="BB932" s="230"/>
      <c r="BC932" s="230"/>
      <c r="BD932" s="230"/>
      <c r="BE932" s="230"/>
      <c r="BF932" s="230"/>
      <c r="BG932" s="230"/>
      <c r="BH932" s="248"/>
      <c r="BI932" s="230"/>
      <c r="BJ932" s="249"/>
    </row>
    <row r="933" spans="1:62" ht="14.25" customHeight="1" x14ac:dyDescent="0.45">
      <c r="A933" s="224"/>
      <c r="D933" s="239"/>
      <c r="E933" s="226"/>
      <c r="F933" s="227"/>
      <c r="G933" s="228"/>
      <c r="H933" s="229"/>
      <c r="K933" s="231"/>
      <c r="L933" s="229"/>
      <c r="M933" s="231"/>
      <c r="N933" s="231"/>
      <c r="O933" s="231"/>
      <c r="P933" s="251"/>
      <c r="Q933" s="251"/>
      <c r="R933" s="251"/>
      <c r="S933" s="252"/>
      <c r="T933" s="237"/>
      <c r="U933" s="238"/>
      <c r="V933" s="335"/>
      <c r="W933" s="484"/>
      <c r="X933" s="485"/>
      <c r="Y933" s="335"/>
      <c r="Z933" s="239"/>
      <c r="AA933" s="238"/>
      <c r="AB933" s="240"/>
      <c r="AC933" s="239"/>
      <c r="AD933" s="238"/>
      <c r="AE933" s="343"/>
      <c r="AF933" s="335"/>
      <c r="AG933" s="485"/>
      <c r="AH933" s="241"/>
      <c r="AI933" s="242"/>
      <c r="AJ933" s="238"/>
      <c r="AK933" s="240"/>
      <c r="AL933" s="240"/>
      <c r="AM933" s="240"/>
      <c r="AN933" s="240"/>
      <c r="AQ933" s="253"/>
      <c r="AR933" s="224"/>
      <c r="AV933" s="253"/>
      <c r="AY933" s="248"/>
      <c r="AZ933" s="230"/>
      <c r="BA933" s="230"/>
      <c r="BB933" s="230"/>
      <c r="BC933" s="230"/>
      <c r="BD933" s="230"/>
      <c r="BE933" s="230"/>
      <c r="BF933" s="230"/>
      <c r="BG933" s="230"/>
      <c r="BH933" s="248"/>
      <c r="BI933" s="230"/>
      <c r="BJ933" s="249"/>
    </row>
    <row r="934" spans="1:62" ht="14.25" customHeight="1" x14ac:dyDescent="0.45">
      <c r="A934" s="224"/>
      <c r="D934" s="239"/>
      <c r="E934" s="226"/>
      <c r="F934" s="227"/>
      <c r="G934" s="228"/>
      <c r="H934" s="229"/>
      <c r="K934" s="231"/>
      <c r="L934" s="229"/>
      <c r="M934" s="231"/>
      <c r="N934" s="231"/>
      <c r="O934" s="231"/>
      <c r="P934" s="251"/>
      <c r="Q934" s="251"/>
      <c r="R934" s="251"/>
      <c r="S934" s="252"/>
      <c r="T934" s="237"/>
      <c r="U934" s="238"/>
      <c r="V934" s="335"/>
      <c r="W934" s="484"/>
      <c r="X934" s="485"/>
      <c r="Y934" s="335"/>
      <c r="Z934" s="239"/>
      <c r="AA934" s="238"/>
      <c r="AB934" s="240"/>
      <c r="AC934" s="239"/>
      <c r="AD934" s="238"/>
      <c r="AE934" s="343"/>
      <c r="AF934" s="335"/>
      <c r="AG934" s="485"/>
      <c r="AH934" s="241"/>
      <c r="AI934" s="242"/>
      <c r="AJ934" s="238"/>
      <c r="AK934" s="240"/>
      <c r="AL934" s="240"/>
      <c r="AM934" s="240"/>
      <c r="AN934" s="240"/>
      <c r="AQ934" s="253"/>
      <c r="AR934" s="224"/>
      <c r="AV934" s="253"/>
      <c r="AY934" s="248"/>
      <c r="AZ934" s="230"/>
      <c r="BA934" s="230"/>
      <c r="BB934" s="230"/>
      <c r="BC934" s="230"/>
      <c r="BD934" s="230"/>
      <c r="BE934" s="230"/>
      <c r="BF934" s="230"/>
      <c r="BG934" s="230"/>
      <c r="BH934" s="248"/>
      <c r="BI934" s="230"/>
      <c r="BJ934" s="249"/>
    </row>
    <row r="935" spans="1:62" ht="14.25" customHeight="1" x14ac:dyDescent="0.45">
      <c r="A935" s="224"/>
      <c r="D935" s="239"/>
      <c r="E935" s="226"/>
      <c r="F935" s="227"/>
      <c r="G935" s="228"/>
      <c r="H935" s="229"/>
      <c r="K935" s="231"/>
      <c r="L935" s="229"/>
      <c r="M935" s="231"/>
      <c r="N935" s="231"/>
      <c r="O935" s="231"/>
      <c r="P935" s="251"/>
      <c r="Q935" s="251"/>
      <c r="R935" s="251"/>
      <c r="S935" s="252"/>
      <c r="T935" s="237"/>
      <c r="U935" s="238"/>
      <c r="V935" s="335"/>
      <c r="W935" s="484"/>
      <c r="X935" s="485"/>
      <c r="Y935" s="335"/>
      <c r="Z935" s="239"/>
      <c r="AA935" s="238"/>
      <c r="AB935" s="240"/>
      <c r="AC935" s="239"/>
      <c r="AD935" s="238"/>
      <c r="AE935" s="343"/>
      <c r="AF935" s="335"/>
      <c r="AG935" s="485"/>
      <c r="AH935" s="241"/>
      <c r="AI935" s="242"/>
      <c r="AJ935" s="238"/>
      <c r="AK935" s="240"/>
      <c r="AL935" s="240"/>
      <c r="AM935" s="240"/>
      <c r="AN935" s="240"/>
      <c r="AQ935" s="253"/>
      <c r="AR935" s="224"/>
      <c r="AV935" s="253"/>
      <c r="AY935" s="248"/>
      <c r="AZ935" s="230"/>
      <c r="BA935" s="230"/>
      <c r="BB935" s="230"/>
      <c r="BC935" s="230"/>
      <c r="BD935" s="230"/>
      <c r="BE935" s="230"/>
      <c r="BF935" s="230"/>
      <c r="BG935" s="230"/>
      <c r="BH935" s="248"/>
      <c r="BI935" s="230"/>
      <c r="BJ935" s="249"/>
    </row>
    <row r="936" spans="1:62" ht="14.25" customHeight="1" x14ac:dyDescent="0.45">
      <c r="A936" s="224"/>
      <c r="D936" s="239"/>
      <c r="E936" s="226"/>
      <c r="F936" s="227"/>
      <c r="G936" s="228"/>
      <c r="H936" s="229"/>
      <c r="K936" s="231"/>
      <c r="L936" s="229"/>
      <c r="M936" s="231"/>
      <c r="N936" s="231"/>
      <c r="O936" s="231"/>
      <c r="P936" s="251"/>
      <c r="Q936" s="251"/>
      <c r="R936" s="251"/>
      <c r="S936" s="252"/>
      <c r="T936" s="237"/>
      <c r="U936" s="238"/>
      <c r="V936" s="335"/>
      <c r="W936" s="484"/>
      <c r="X936" s="485"/>
      <c r="Y936" s="335"/>
      <c r="Z936" s="239"/>
      <c r="AA936" s="238"/>
      <c r="AB936" s="240"/>
      <c r="AC936" s="239"/>
      <c r="AD936" s="238"/>
      <c r="AE936" s="343"/>
      <c r="AF936" s="335"/>
      <c r="AG936" s="485"/>
      <c r="AH936" s="241"/>
      <c r="AI936" s="242"/>
      <c r="AJ936" s="238"/>
      <c r="AK936" s="240"/>
      <c r="AL936" s="240"/>
      <c r="AM936" s="240"/>
      <c r="AN936" s="240"/>
      <c r="AQ936" s="253"/>
      <c r="AR936" s="224"/>
      <c r="AV936" s="253"/>
      <c r="AY936" s="248"/>
      <c r="AZ936" s="230"/>
      <c r="BA936" s="230"/>
      <c r="BB936" s="230"/>
      <c r="BC936" s="230"/>
      <c r="BD936" s="230"/>
      <c r="BE936" s="230"/>
      <c r="BF936" s="230"/>
      <c r="BG936" s="230"/>
      <c r="BH936" s="248"/>
      <c r="BI936" s="230"/>
      <c r="BJ936" s="249"/>
    </row>
    <row r="937" spans="1:62" ht="14.25" customHeight="1" x14ac:dyDescent="0.45">
      <c r="A937" s="224"/>
      <c r="D937" s="239"/>
      <c r="E937" s="226"/>
      <c r="F937" s="227"/>
      <c r="G937" s="228"/>
      <c r="H937" s="229"/>
      <c r="K937" s="231"/>
      <c r="L937" s="229"/>
      <c r="M937" s="231"/>
      <c r="N937" s="231"/>
      <c r="O937" s="231"/>
      <c r="P937" s="251"/>
      <c r="Q937" s="251"/>
      <c r="R937" s="251"/>
      <c r="S937" s="252"/>
      <c r="T937" s="237"/>
      <c r="U937" s="238"/>
      <c r="V937" s="335"/>
      <c r="W937" s="484"/>
      <c r="X937" s="485"/>
      <c r="Y937" s="335"/>
      <c r="Z937" s="239"/>
      <c r="AA937" s="238"/>
      <c r="AB937" s="240"/>
      <c r="AC937" s="239"/>
      <c r="AD937" s="238"/>
      <c r="AE937" s="343"/>
      <c r="AF937" s="335"/>
      <c r="AG937" s="485"/>
      <c r="AH937" s="241"/>
      <c r="AI937" s="242"/>
      <c r="AJ937" s="238"/>
      <c r="AK937" s="240"/>
      <c r="AL937" s="240"/>
      <c r="AM937" s="240"/>
      <c r="AN937" s="240"/>
      <c r="AQ937" s="253"/>
      <c r="AR937" s="224"/>
      <c r="AV937" s="253"/>
      <c r="AY937" s="248"/>
      <c r="AZ937" s="230"/>
      <c r="BA937" s="230"/>
      <c r="BB937" s="230"/>
      <c r="BC937" s="230"/>
      <c r="BD937" s="230"/>
      <c r="BE937" s="230"/>
      <c r="BF937" s="230"/>
      <c r="BG937" s="230"/>
      <c r="BH937" s="248"/>
      <c r="BI937" s="230"/>
      <c r="BJ937" s="249"/>
    </row>
    <row r="938" spans="1:62" ht="14.25" customHeight="1" x14ac:dyDescent="0.45">
      <c r="A938" s="224"/>
      <c r="D938" s="239"/>
      <c r="E938" s="226"/>
      <c r="F938" s="227"/>
      <c r="G938" s="228"/>
      <c r="H938" s="229"/>
      <c r="K938" s="231"/>
      <c r="L938" s="229"/>
      <c r="M938" s="231"/>
      <c r="N938" s="231"/>
      <c r="O938" s="231"/>
      <c r="P938" s="251"/>
      <c r="Q938" s="251"/>
      <c r="R938" s="251"/>
      <c r="S938" s="252"/>
      <c r="T938" s="237"/>
      <c r="U938" s="238"/>
      <c r="V938" s="335"/>
      <c r="W938" s="484"/>
      <c r="X938" s="485"/>
      <c r="Y938" s="335"/>
      <c r="Z938" s="239"/>
      <c r="AA938" s="238"/>
      <c r="AB938" s="240"/>
      <c r="AC938" s="239"/>
      <c r="AD938" s="238"/>
      <c r="AE938" s="343"/>
      <c r="AF938" s="335"/>
      <c r="AG938" s="485"/>
      <c r="AH938" s="241"/>
      <c r="AI938" s="242"/>
      <c r="AJ938" s="238"/>
      <c r="AK938" s="240"/>
      <c r="AL938" s="240"/>
      <c r="AM938" s="240"/>
      <c r="AN938" s="240"/>
      <c r="AQ938" s="253"/>
      <c r="AR938" s="224"/>
      <c r="AV938" s="253"/>
      <c r="AY938" s="248"/>
      <c r="AZ938" s="230"/>
      <c r="BA938" s="230"/>
      <c r="BB938" s="230"/>
      <c r="BC938" s="230"/>
      <c r="BD938" s="230"/>
      <c r="BE938" s="230"/>
      <c r="BF938" s="230"/>
      <c r="BG938" s="230"/>
      <c r="BH938" s="248"/>
      <c r="BI938" s="230"/>
      <c r="BJ938" s="249"/>
    </row>
    <row r="939" spans="1:62" ht="14.25" customHeight="1" x14ac:dyDescent="0.45">
      <c r="A939" s="224"/>
      <c r="D939" s="239"/>
      <c r="E939" s="226"/>
      <c r="F939" s="227"/>
      <c r="G939" s="228"/>
      <c r="H939" s="229"/>
      <c r="K939" s="231"/>
      <c r="L939" s="229"/>
      <c r="M939" s="231"/>
      <c r="N939" s="231"/>
      <c r="O939" s="231"/>
      <c r="P939" s="251"/>
      <c r="Q939" s="251"/>
      <c r="R939" s="251"/>
      <c r="S939" s="252"/>
      <c r="T939" s="237"/>
      <c r="U939" s="238"/>
      <c r="V939" s="335"/>
      <c r="W939" s="484"/>
      <c r="X939" s="485"/>
      <c r="Y939" s="335"/>
      <c r="Z939" s="239"/>
      <c r="AA939" s="238"/>
      <c r="AB939" s="240"/>
      <c r="AC939" s="239"/>
      <c r="AD939" s="238"/>
      <c r="AE939" s="343"/>
      <c r="AF939" s="335"/>
      <c r="AG939" s="485"/>
      <c r="AH939" s="241"/>
      <c r="AI939" s="242"/>
      <c r="AJ939" s="238"/>
      <c r="AK939" s="240"/>
      <c r="AL939" s="240"/>
      <c r="AM939" s="240"/>
      <c r="AN939" s="240"/>
      <c r="AQ939" s="253"/>
      <c r="AR939" s="224"/>
      <c r="AV939" s="253"/>
      <c r="AY939" s="248"/>
      <c r="AZ939" s="230"/>
      <c r="BA939" s="230"/>
      <c r="BB939" s="230"/>
      <c r="BC939" s="230"/>
      <c r="BD939" s="230"/>
      <c r="BE939" s="230"/>
      <c r="BF939" s="230"/>
      <c r="BG939" s="230"/>
      <c r="BH939" s="248"/>
      <c r="BI939" s="230"/>
      <c r="BJ939" s="249"/>
    </row>
    <row r="940" spans="1:62" ht="14.25" customHeight="1" x14ac:dyDescent="0.45">
      <c r="A940" s="224"/>
      <c r="D940" s="239"/>
      <c r="E940" s="226"/>
      <c r="F940" s="227"/>
      <c r="G940" s="228"/>
      <c r="H940" s="229"/>
      <c r="K940" s="231"/>
      <c r="L940" s="229"/>
      <c r="M940" s="231"/>
      <c r="N940" s="231"/>
      <c r="O940" s="231"/>
      <c r="P940" s="251"/>
      <c r="Q940" s="251"/>
      <c r="R940" s="251"/>
      <c r="S940" s="252"/>
      <c r="T940" s="237"/>
      <c r="U940" s="238"/>
      <c r="V940" s="335"/>
      <c r="W940" s="484"/>
      <c r="X940" s="485"/>
      <c r="Y940" s="335"/>
      <c r="Z940" s="239"/>
      <c r="AA940" s="238"/>
      <c r="AB940" s="240"/>
      <c r="AC940" s="239"/>
      <c r="AD940" s="238"/>
      <c r="AE940" s="343"/>
      <c r="AF940" s="335"/>
      <c r="AG940" s="485"/>
      <c r="AH940" s="241"/>
      <c r="AI940" s="242"/>
      <c r="AJ940" s="238"/>
      <c r="AK940" s="240"/>
      <c r="AL940" s="240"/>
      <c r="AM940" s="240"/>
      <c r="AN940" s="240"/>
      <c r="AQ940" s="253"/>
      <c r="AR940" s="224"/>
      <c r="AV940" s="253"/>
      <c r="AY940" s="248"/>
      <c r="AZ940" s="230"/>
      <c r="BA940" s="230"/>
      <c r="BB940" s="230"/>
      <c r="BC940" s="230"/>
      <c r="BD940" s="230"/>
      <c r="BE940" s="230"/>
      <c r="BF940" s="230"/>
      <c r="BG940" s="230"/>
      <c r="BH940" s="248"/>
      <c r="BI940" s="230"/>
      <c r="BJ940" s="249"/>
    </row>
    <row r="941" spans="1:62" ht="14.25" customHeight="1" x14ac:dyDescent="0.45">
      <c r="A941" s="224"/>
      <c r="D941" s="239"/>
      <c r="E941" s="226"/>
      <c r="F941" s="227"/>
      <c r="G941" s="228"/>
      <c r="H941" s="229"/>
      <c r="K941" s="231"/>
      <c r="L941" s="229"/>
      <c r="M941" s="231"/>
      <c r="N941" s="231"/>
      <c r="O941" s="231"/>
      <c r="P941" s="251"/>
      <c r="Q941" s="251"/>
      <c r="R941" s="251"/>
      <c r="S941" s="252"/>
      <c r="T941" s="237"/>
      <c r="U941" s="238"/>
      <c r="V941" s="335"/>
      <c r="W941" s="484"/>
      <c r="X941" s="485"/>
      <c r="Y941" s="335"/>
      <c r="Z941" s="239"/>
      <c r="AA941" s="238"/>
      <c r="AB941" s="240"/>
      <c r="AC941" s="239"/>
      <c r="AD941" s="238"/>
      <c r="AE941" s="343"/>
      <c r="AF941" s="335"/>
      <c r="AG941" s="485"/>
      <c r="AH941" s="241"/>
      <c r="AI941" s="242"/>
      <c r="AJ941" s="238"/>
      <c r="AK941" s="240"/>
      <c r="AL941" s="240"/>
      <c r="AM941" s="240"/>
      <c r="AN941" s="240"/>
      <c r="AQ941" s="253"/>
      <c r="AR941" s="224"/>
      <c r="AV941" s="253"/>
      <c r="AY941" s="248"/>
      <c r="AZ941" s="230"/>
      <c r="BA941" s="230"/>
      <c r="BB941" s="230"/>
      <c r="BC941" s="230"/>
      <c r="BD941" s="230"/>
      <c r="BE941" s="230"/>
      <c r="BF941" s="230"/>
      <c r="BG941" s="230"/>
      <c r="BH941" s="248"/>
      <c r="BI941" s="230"/>
      <c r="BJ941" s="249"/>
    </row>
    <row r="942" spans="1:62" ht="14.25" customHeight="1" x14ac:dyDescent="0.45">
      <c r="A942" s="224"/>
      <c r="D942" s="239"/>
      <c r="E942" s="226"/>
      <c r="F942" s="227"/>
      <c r="G942" s="228"/>
      <c r="H942" s="229"/>
      <c r="K942" s="231"/>
      <c r="L942" s="229"/>
      <c r="M942" s="231"/>
      <c r="N942" s="231"/>
      <c r="O942" s="231"/>
      <c r="P942" s="251"/>
      <c r="Q942" s="251"/>
      <c r="R942" s="251"/>
      <c r="S942" s="252"/>
      <c r="T942" s="237"/>
      <c r="U942" s="238"/>
      <c r="V942" s="335"/>
      <c r="W942" s="484"/>
      <c r="X942" s="485"/>
      <c r="Y942" s="335"/>
      <c r="Z942" s="239"/>
      <c r="AA942" s="238"/>
      <c r="AB942" s="240"/>
      <c r="AC942" s="239"/>
      <c r="AD942" s="238"/>
      <c r="AE942" s="343"/>
      <c r="AF942" s="335"/>
      <c r="AG942" s="485"/>
      <c r="AH942" s="241"/>
      <c r="AI942" s="242"/>
      <c r="AJ942" s="238"/>
      <c r="AK942" s="240"/>
      <c r="AL942" s="240"/>
      <c r="AM942" s="240"/>
      <c r="AN942" s="240"/>
      <c r="AQ942" s="253"/>
      <c r="AR942" s="224"/>
      <c r="AV942" s="253"/>
      <c r="AY942" s="248"/>
      <c r="AZ942" s="230"/>
      <c r="BA942" s="230"/>
      <c r="BB942" s="230"/>
      <c r="BC942" s="230"/>
      <c r="BD942" s="230"/>
      <c r="BE942" s="230"/>
      <c r="BF942" s="230"/>
      <c r="BG942" s="230"/>
      <c r="BH942" s="248"/>
      <c r="BI942" s="230"/>
      <c r="BJ942" s="249"/>
    </row>
    <row r="943" spans="1:62" ht="14.25" customHeight="1" x14ac:dyDescent="0.45">
      <c r="A943" s="224"/>
      <c r="D943" s="239"/>
      <c r="E943" s="226"/>
      <c r="F943" s="227"/>
      <c r="G943" s="228"/>
      <c r="H943" s="229"/>
      <c r="K943" s="231"/>
      <c r="L943" s="229"/>
      <c r="M943" s="231"/>
      <c r="N943" s="231"/>
      <c r="O943" s="231"/>
      <c r="P943" s="251"/>
      <c r="Q943" s="251"/>
      <c r="R943" s="251"/>
      <c r="S943" s="252"/>
      <c r="T943" s="237"/>
      <c r="U943" s="238"/>
      <c r="V943" s="335"/>
      <c r="W943" s="484"/>
      <c r="X943" s="485"/>
      <c r="Y943" s="335"/>
      <c r="Z943" s="239"/>
      <c r="AA943" s="238"/>
      <c r="AB943" s="240"/>
      <c r="AC943" s="239"/>
      <c r="AD943" s="238"/>
      <c r="AE943" s="343"/>
      <c r="AF943" s="335"/>
      <c r="AG943" s="485"/>
      <c r="AH943" s="241"/>
      <c r="AI943" s="242"/>
      <c r="AJ943" s="238"/>
      <c r="AK943" s="240"/>
      <c r="AL943" s="240"/>
      <c r="AM943" s="240"/>
      <c r="AN943" s="240"/>
      <c r="AQ943" s="253"/>
      <c r="AR943" s="224"/>
      <c r="AV943" s="253"/>
      <c r="AY943" s="248"/>
      <c r="AZ943" s="230"/>
      <c r="BA943" s="230"/>
      <c r="BB943" s="230"/>
      <c r="BC943" s="230"/>
      <c r="BD943" s="230"/>
      <c r="BE943" s="230"/>
      <c r="BF943" s="230"/>
      <c r="BG943" s="230"/>
      <c r="BH943" s="248"/>
      <c r="BI943" s="230"/>
      <c r="BJ943" s="249"/>
    </row>
    <row r="944" spans="1:62" ht="14.25" customHeight="1" x14ac:dyDescent="0.45">
      <c r="A944" s="224"/>
      <c r="D944" s="239"/>
      <c r="E944" s="226"/>
      <c r="F944" s="227"/>
      <c r="G944" s="228"/>
      <c r="H944" s="229"/>
      <c r="K944" s="231"/>
      <c r="L944" s="229"/>
      <c r="M944" s="231"/>
      <c r="N944" s="231"/>
      <c r="O944" s="231"/>
      <c r="P944" s="251"/>
      <c r="Q944" s="251"/>
      <c r="R944" s="251"/>
      <c r="S944" s="252"/>
      <c r="T944" s="237"/>
      <c r="U944" s="238"/>
      <c r="V944" s="335"/>
      <c r="W944" s="484"/>
      <c r="X944" s="485"/>
      <c r="Y944" s="335"/>
      <c r="Z944" s="239"/>
      <c r="AA944" s="238"/>
      <c r="AB944" s="240"/>
      <c r="AC944" s="239"/>
      <c r="AD944" s="238"/>
      <c r="AE944" s="343"/>
      <c r="AF944" s="335"/>
      <c r="AG944" s="485"/>
      <c r="AH944" s="241"/>
      <c r="AI944" s="242"/>
      <c r="AJ944" s="238"/>
      <c r="AK944" s="240"/>
      <c r="AL944" s="240"/>
      <c r="AM944" s="240"/>
      <c r="AN944" s="240"/>
      <c r="AQ944" s="253"/>
      <c r="AR944" s="224"/>
      <c r="AV944" s="253"/>
      <c r="AY944" s="248"/>
      <c r="AZ944" s="230"/>
      <c r="BA944" s="230"/>
      <c r="BB944" s="230"/>
      <c r="BC944" s="230"/>
      <c r="BD944" s="230"/>
      <c r="BE944" s="230"/>
      <c r="BF944" s="230"/>
      <c r="BG944" s="230"/>
      <c r="BH944" s="248"/>
      <c r="BI944" s="230"/>
      <c r="BJ944" s="249"/>
    </row>
    <row r="945" spans="1:62" ht="14.25" customHeight="1" x14ac:dyDescent="0.45">
      <c r="A945" s="224"/>
      <c r="D945" s="239"/>
      <c r="E945" s="226"/>
      <c r="F945" s="227"/>
      <c r="G945" s="228"/>
      <c r="H945" s="229"/>
      <c r="K945" s="231"/>
      <c r="L945" s="229"/>
      <c r="M945" s="231"/>
      <c r="N945" s="231"/>
      <c r="O945" s="231"/>
      <c r="P945" s="251"/>
      <c r="Q945" s="251"/>
      <c r="R945" s="251"/>
      <c r="S945" s="252"/>
      <c r="T945" s="237"/>
      <c r="U945" s="238"/>
      <c r="V945" s="335"/>
      <c r="W945" s="484"/>
      <c r="X945" s="485"/>
      <c r="Y945" s="335"/>
      <c r="Z945" s="239"/>
      <c r="AA945" s="238"/>
      <c r="AB945" s="240"/>
      <c r="AC945" s="239"/>
      <c r="AD945" s="238"/>
      <c r="AE945" s="343"/>
      <c r="AF945" s="335"/>
      <c r="AG945" s="485"/>
      <c r="AH945" s="241"/>
      <c r="AI945" s="242"/>
      <c r="AJ945" s="238"/>
      <c r="AK945" s="240"/>
      <c r="AL945" s="240"/>
      <c r="AM945" s="240"/>
      <c r="AN945" s="240"/>
      <c r="AQ945" s="253"/>
      <c r="AR945" s="224"/>
      <c r="AV945" s="253"/>
      <c r="AY945" s="248"/>
      <c r="AZ945" s="230"/>
      <c r="BA945" s="230"/>
      <c r="BB945" s="230"/>
      <c r="BC945" s="230"/>
      <c r="BD945" s="230"/>
      <c r="BE945" s="230"/>
      <c r="BF945" s="230"/>
      <c r="BG945" s="230"/>
      <c r="BH945" s="248"/>
      <c r="BI945" s="230"/>
      <c r="BJ945" s="249"/>
    </row>
    <row r="946" spans="1:62" ht="14.25" customHeight="1" x14ac:dyDescent="0.45">
      <c r="A946" s="224"/>
      <c r="D946" s="239"/>
      <c r="E946" s="226"/>
      <c r="F946" s="227"/>
      <c r="G946" s="228"/>
      <c r="H946" s="229"/>
      <c r="K946" s="231"/>
      <c r="L946" s="229"/>
      <c r="M946" s="231"/>
      <c r="N946" s="231"/>
      <c r="O946" s="231"/>
      <c r="P946" s="251"/>
      <c r="Q946" s="251"/>
      <c r="R946" s="251"/>
      <c r="S946" s="252"/>
      <c r="T946" s="237"/>
      <c r="U946" s="238"/>
      <c r="V946" s="335"/>
      <c r="W946" s="484"/>
      <c r="X946" s="485"/>
      <c r="Y946" s="335"/>
      <c r="Z946" s="239"/>
      <c r="AA946" s="238"/>
      <c r="AB946" s="240"/>
      <c r="AC946" s="239"/>
      <c r="AD946" s="238"/>
      <c r="AE946" s="343"/>
      <c r="AF946" s="335"/>
      <c r="AG946" s="485"/>
      <c r="AH946" s="241"/>
      <c r="AI946" s="242"/>
      <c r="AJ946" s="238"/>
      <c r="AK946" s="240"/>
      <c r="AL946" s="240"/>
      <c r="AM946" s="240"/>
      <c r="AN946" s="240"/>
      <c r="AQ946" s="253"/>
      <c r="AR946" s="224"/>
      <c r="AV946" s="253"/>
      <c r="AY946" s="248"/>
      <c r="AZ946" s="230"/>
      <c r="BA946" s="230"/>
      <c r="BB946" s="230"/>
      <c r="BC946" s="230"/>
      <c r="BD946" s="230"/>
      <c r="BE946" s="230"/>
      <c r="BF946" s="230"/>
      <c r="BG946" s="230"/>
      <c r="BH946" s="248"/>
      <c r="BI946" s="230"/>
      <c r="BJ946" s="249"/>
    </row>
    <row r="947" spans="1:62" ht="14.25" customHeight="1" x14ac:dyDescent="0.45">
      <c r="A947" s="224"/>
      <c r="D947" s="239"/>
      <c r="E947" s="226"/>
      <c r="F947" s="227"/>
      <c r="G947" s="228"/>
      <c r="H947" s="229"/>
      <c r="K947" s="231"/>
      <c r="L947" s="229"/>
      <c r="M947" s="231"/>
      <c r="N947" s="231"/>
      <c r="O947" s="231"/>
      <c r="P947" s="251"/>
      <c r="Q947" s="251"/>
      <c r="R947" s="251"/>
      <c r="S947" s="252"/>
      <c r="T947" s="237"/>
      <c r="U947" s="238"/>
      <c r="V947" s="335"/>
      <c r="W947" s="484"/>
      <c r="X947" s="485"/>
      <c r="Y947" s="335"/>
      <c r="Z947" s="239"/>
      <c r="AA947" s="238"/>
      <c r="AB947" s="240"/>
      <c r="AC947" s="239"/>
      <c r="AD947" s="238"/>
      <c r="AE947" s="343"/>
      <c r="AF947" s="335"/>
      <c r="AG947" s="485"/>
      <c r="AH947" s="241"/>
      <c r="AI947" s="242"/>
      <c r="AJ947" s="238"/>
      <c r="AK947" s="240"/>
      <c r="AL947" s="240"/>
      <c r="AM947" s="240"/>
      <c r="AN947" s="240"/>
      <c r="AQ947" s="253"/>
      <c r="AR947" s="224"/>
      <c r="AV947" s="253"/>
      <c r="AY947" s="248"/>
      <c r="AZ947" s="230"/>
      <c r="BA947" s="230"/>
      <c r="BB947" s="230"/>
      <c r="BC947" s="230"/>
      <c r="BD947" s="230"/>
      <c r="BE947" s="230"/>
      <c r="BF947" s="230"/>
      <c r="BG947" s="230"/>
      <c r="BH947" s="248"/>
      <c r="BI947" s="230"/>
      <c r="BJ947" s="249"/>
    </row>
    <row r="948" spans="1:62" ht="14.25" customHeight="1" x14ac:dyDescent="0.45">
      <c r="A948" s="224"/>
      <c r="D948" s="239"/>
      <c r="E948" s="226"/>
      <c r="F948" s="227"/>
      <c r="G948" s="228"/>
      <c r="H948" s="229"/>
      <c r="K948" s="231"/>
      <c r="L948" s="229"/>
      <c r="M948" s="231"/>
      <c r="N948" s="231"/>
      <c r="O948" s="231"/>
      <c r="P948" s="251"/>
      <c r="Q948" s="251"/>
      <c r="R948" s="251"/>
      <c r="S948" s="252"/>
      <c r="T948" s="237"/>
      <c r="U948" s="238"/>
      <c r="V948" s="335"/>
      <c r="W948" s="484"/>
      <c r="X948" s="485"/>
      <c r="Y948" s="335"/>
      <c r="Z948" s="239"/>
      <c r="AA948" s="238"/>
      <c r="AB948" s="240"/>
      <c r="AC948" s="239"/>
      <c r="AD948" s="238"/>
      <c r="AE948" s="343"/>
      <c r="AF948" s="335"/>
      <c r="AG948" s="485"/>
      <c r="AH948" s="241"/>
      <c r="AI948" s="242"/>
      <c r="AJ948" s="238"/>
      <c r="AK948" s="240"/>
      <c r="AL948" s="240"/>
      <c r="AM948" s="240"/>
      <c r="AN948" s="240"/>
      <c r="AQ948" s="253"/>
      <c r="AR948" s="224"/>
      <c r="AV948" s="253"/>
      <c r="AY948" s="248"/>
      <c r="AZ948" s="230"/>
      <c r="BA948" s="230"/>
      <c r="BB948" s="230"/>
      <c r="BC948" s="230"/>
      <c r="BD948" s="230"/>
      <c r="BE948" s="230"/>
      <c r="BF948" s="230"/>
      <c r="BG948" s="230"/>
      <c r="BH948" s="248"/>
      <c r="BI948" s="230"/>
      <c r="BJ948" s="249"/>
    </row>
    <row r="949" spans="1:62" ht="14.25" customHeight="1" x14ac:dyDescent="0.45">
      <c r="A949" s="224"/>
      <c r="D949" s="239"/>
      <c r="E949" s="226"/>
      <c r="F949" s="227"/>
      <c r="G949" s="228"/>
      <c r="H949" s="229"/>
      <c r="K949" s="231"/>
      <c r="L949" s="229"/>
      <c r="M949" s="231"/>
      <c r="N949" s="231"/>
      <c r="O949" s="231"/>
      <c r="P949" s="251"/>
      <c r="Q949" s="251"/>
      <c r="R949" s="251"/>
      <c r="S949" s="252"/>
      <c r="T949" s="237"/>
      <c r="U949" s="238"/>
      <c r="V949" s="335"/>
      <c r="W949" s="484"/>
      <c r="X949" s="485"/>
      <c r="Y949" s="335"/>
      <c r="Z949" s="239"/>
      <c r="AA949" s="238"/>
      <c r="AB949" s="240"/>
      <c r="AC949" s="239"/>
      <c r="AD949" s="238"/>
      <c r="AE949" s="343"/>
      <c r="AF949" s="335"/>
      <c r="AG949" s="485"/>
      <c r="AH949" s="241"/>
      <c r="AI949" s="242"/>
      <c r="AJ949" s="238"/>
      <c r="AK949" s="240"/>
      <c r="AL949" s="240"/>
      <c r="AM949" s="240"/>
      <c r="AN949" s="240"/>
      <c r="AQ949" s="253"/>
      <c r="AR949" s="224"/>
      <c r="AV949" s="253"/>
      <c r="AY949" s="248"/>
      <c r="AZ949" s="230"/>
      <c r="BA949" s="230"/>
      <c r="BB949" s="230"/>
      <c r="BC949" s="230"/>
      <c r="BD949" s="230"/>
      <c r="BE949" s="230"/>
      <c r="BF949" s="230"/>
      <c r="BG949" s="230"/>
      <c r="BH949" s="248"/>
      <c r="BI949" s="230"/>
      <c r="BJ949" s="249"/>
    </row>
    <row r="950" spans="1:62" ht="14.25" customHeight="1" x14ac:dyDescent="0.45">
      <c r="A950" s="224"/>
      <c r="D950" s="239"/>
      <c r="E950" s="226"/>
      <c r="F950" s="227"/>
      <c r="G950" s="228"/>
      <c r="H950" s="229"/>
      <c r="K950" s="231"/>
      <c r="L950" s="229"/>
      <c r="M950" s="231"/>
      <c r="N950" s="231"/>
      <c r="O950" s="231"/>
      <c r="P950" s="251"/>
      <c r="Q950" s="251"/>
      <c r="R950" s="251"/>
      <c r="S950" s="252"/>
      <c r="T950" s="237"/>
      <c r="U950" s="238"/>
      <c r="V950" s="335"/>
      <c r="W950" s="484"/>
      <c r="X950" s="485"/>
      <c r="Y950" s="335"/>
      <c r="Z950" s="239"/>
      <c r="AA950" s="238"/>
      <c r="AB950" s="240"/>
      <c r="AC950" s="239"/>
      <c r="AD950" s="238"/>
      <c r="AE950" s="343"/>
      <c r="AF950" s="335"/>
      <c r="AG950" s="485"/>
      <c r="AH950" s="241"/>
      <c r="AI950" s="242"/>
      <c r="AJ950" s="238"/>
      <c r="AK950" s="240"/>
      <c r="AL950" s="240"/>
      <c r="AM950" s="240"/>
      <c r="AN950" s="240"/>
      <c r="AQ950" s="253"/>
      <c r="AR950" s="224"/>
      <c r="AV950" s="253"/>
      <c r="AY950" s="248"/>
      <c r="AZ950" s="230"/>
      <c r="BA950" s="230"/>
      <c r="BB950" s="230"/>
      <c r="BC950" s="230"/>
      <c r="BD950" s="230"/>
      <c r="BE950" s="230"/>
      <c r="BF950" s="230"/>
      <c r="BG950" s="230"/>
      <c r="BH950" s="248"/>
      <c r="BI950" s="230"/>
      <c r="BJ950" s="249"/>
    </row>
    <row r="951" spans="1:62" ht="14.25" customHeight="1" x14ac:dyDescent="0.45">
      <c r="A951" s="224"/>
      <c r="D951" s="239"/>
      <c r="E951" s="226"/>
      <c r="F951" s="227"/>
      <c r="G951" s="228"/>
      <c r="H951" s="229"/>
      <c r="K951" s="231"/>
      <c r="L951" s="229"/>
      <c r="M951" s="231"/>
      <c r="N951" s="231"/>
      <c r="O951" s="231"/>
      <c r="P951" s="251"/>
      <c r="Q951" s="251"/>
      <c r="R951" s="251"/>
      <c r="S951" s="252"/>
      <c r="T951" s="237"/>
      <c r="U951" s="238"/>
      <c r="V951" s="335"/>
      <c r="W951" s="484"/>
      <c r="X951" s="485"/>
      <c r="Y951" s="335"/>
      <c r="Z951" s="239"/>
      <c r="AA951" s="238"/>
      <c r="AB951" s="240"/>
      <c r="AC951" s="239"/>
      <c r="AD951" s="238"/>
      <c r="AE951" s="343"/>
      <c r="AF951" s="335"/>
      <c r="AG951" s="485"/>
      <c r="AH951" s="241"/>
      <c r="AI951" s="242"/>
      <c r="AJ951" s="238"/>
      <c r="AK951" s="240"/>
      <c r="AL951" s="240"/>
      <c r="AM951" s="240"/>
      <c r="AN951" s="240"/>
      <c r="AQ951" s="253"/>
      <c r="AR951" s="224"/>
      <c r="AV951" s="253"/>
      <c r="AY951" s="248"/>
      <c r="AZ951" s="230"/>
      <c r="BA951" s="230"/>
      <c r="BB951" s="230"/>
      <c r="BC951" s="230"/>
      <c r="BD951" s="230"/>
      <c r="BE951" s="230"/>
      <c r="BF951" s="230"/>
      <c r="BG951" s="230"/>
      <c r="BH951" s="248"/>
      <c r="BI951" s="230"/>
      <c r="BJ951" s="249"/>
    </row>
    <row r="952" spans="1:62" ht="14.25" customHeight="1" x14ac:dyDescent="0.45">
      <c r="A952" s="224"/>
      <c r="D952" s="239"/>
      <c r="E952" s="226"/>
      <c r="F952" s="227"/>
      <c r="G952" s="228"/>
      <c r="H952" s="229"/>
      <c r="K952" s="231"/>
      <c r="L952" s="229"/>
      <c r="M952" s="231"/>
      <c r="N952" s="231"/>
      <c r="O952" s="231"/>
      <c r="P952" s="251"/>
      <c r="Q952" s="251"/>
      <c r="R952" s="251"/>
      <c r="S952" s="252"/>
      <c r="T952" s="237"/>
      <c r="U952" s="238"/>
      <c r="V952" s="335"/>
      <c r="W952" s="484"/>
      <c r="X952" s="485"/>
      <c r="Y952" s="335"/>
      <c r="Z952" s="239"/>
      <c r="AA952" s="238"/>
      <c r="AB952" s="240"/>
      <c r="AC952" s="239"/>
      <c r="AD952" s="238"/>
      <c r="AE952" s="343"/>
      <c r="AF952" s="335"/>
      <c r="AG952" s="485"/>
      <c r="AH952" s="241"/>
      <c r="AI952" s="242"/>
      <c r="AJ952" s="238"/>
      <c r="AK952" s="240"/>
      <c r="AL952" s="240"/>
      <c r="AM952" s="240"/>
      <c r="AN952" s="240"/>
      <c r="AQ952" s="253"/>
      <c r="AR952" s="224"/>
      <c r="AV952" s="253"/>
      <c r="AY952" s="248"/>
      <c r="AZ952" s="230"/>
      <c r="BA952" s="230"/>
      <c r="BB952" s="230"/>
      <c r="BC952" s="230"/>
      <c r="BD952" s="230"/>
      <c r="BE952" s="230"/>
      <c r="BF952" s="230"/>
      <c r="BG952" s="230"/>
      <c r="BH952" s="248"/>
      <c r="BI952" s="230"/>
      <c r="BJ952" s="249"/>
    </row>
    <row r="953" spans="1:62" ht="14.25" customHeight="1" x14ac:dyDescent="0.45">
      <c r="A953" s="224"/>
      <c r="D953" s="239"/>
      <c r="E953" s="226"/>
      <c r="F953" s="227"/>
      <c r="G953" s="228"/>
      <c r="H953" s="229"/>
      <c r="K953" s="231"/>
      <c r="L953" s="229"/>
      <c r="M953" s="231"/>
      <c r="N953" s="231"/>
      <c r="O953" s="231"/>
      <c r="P953" s="251"/>
      <c r="Q953" s="251"/>
      <c r="R953" s="251"/>
      <c r="S953" s="252"/>
      <c r="T953" s="237"/>
      <c r="U953" s="238"/>
      <c r="V953" s="335"/>
      <c r="W953" s="484"/>
      <c r="X953" s="485"/>
      <c r="Y953" s="335"/>
      <c r="Z953" s="239"/>
      <c r="AA953" s="238"/>
      <c r="AB953" s="240"/>
      <c r="AC953" s="239"/>
      <c r="AD953" s="238"/>
      <c r="AE953" s="343"/>
      <c r="AF953" s="335"/>
      <c r="AG953" s="485"/>
      <c r="AH953" s="241"/>
      <c r="AI953" s="242"/>
      <c r="AJ953" s="238"/>
      <c r="AK953" s="240"/>
      <c r="AL953" s="240"/>
      <c r="AM953" s="240"/>
      <c r="AN953" s="240"/>
      <c r="AQ953" s="253"/>
      <c r="AR953" s="224"/>
      <c r="AV953" s="253"/>
      <c r="AY953" s="248"/>
      <c r="AZ953" s="230"/>
      <c r="BA953" s="230"/>
      <c r="BB953" s="230"/>
      <c r="BC953" s="230"/>
      <c r="BD953" s="230"/>
      <c r="BE953" s="230"/>
      <c r="BF953" s="230"/>
      <c r="BG953" s="230"/>
      <c r="BH953" s="248"/>
      <c r="BI953" s="230"/>
      <c r="BJ953" s="249"/>
    </row>
    <row r="954" spans="1:62" ht="14.25" customHeight="1" x14ac:dyDescent="0.45">
      <c r="A954" s="224"/>
      <c r="D954" s="239"/>
      <c r="E954" s="226"/>
      <c r="F954" s="227"/>
      <c r="G954" s="228"/>
      <c r="H954" s="229"/>
      <c r="K954" s="231"/>
      <c r="L954" s="229"/>
      <c r="M954" s="231"/>
      <c r="N954" s="231"/>
      <c r="O954" s="231"/>
      <c r="P954" s="251"/>
      <c r="Q954" s="251"/>
      <c r="R954" s="251"/>
      <c r="S954" s="252"/>
      <c r="T954" s="237"/>
      <c r="U954" s="238"/>
      <c r="V954" s="335"/>
      <c r="W954" s="484"/>
      <c r="X954" s="485"/>
      <c r="Y954" s="335"/>
      <c r="Z954" s="239"/>
      <c r="AA954" s="238"/>
      <c r="AB954" s="240"/>
      <c r="AC954" s="239"/>
      <c r="AD954" s="238"/>
      <c r="AE954" s="343"/>
      <c r="AF954" s="335"/>
      <c r="AG954" s="485"/>
      <c r="AH954" s="241"/>
      <c r="AI954" s="242"/>
      <c r="AJ954" s="238"/>
      <c r="AK954" s="240"/>
      <c r="AL954" s="240"/>
      <c r="AM954" s="240"/>
      <c r="AN954" s="240"/>
      <c r="AQ954" s="253"/>
      <c r="AR954" s="224"/>
      <c r="AV954" s="253"/>
      <c r="AY954" s="248"/>
      <c r="AZ954" s="230"/>
      <c r="BA954" s="230"/>
      <c r="BB954" s="230"/>
      <c r="BC954" s="230"/>
      <c r="BD954" s="230"/>
      <c r="BE954" s="230"/>
      <c r="BF954" s="230"/>
      <c r="BG954" s="230"/>
      <c r="BH954" s="248"/>
      <c r="BI954" s="230"/>
      <c r="BJ954" s="249"/>
    </row>
    <row r="955" spans="1:62" ht="14.25" customHeight="1" x14ac:dyDescent="0.45">
      <c r="A955" s="224"/>
      <c r="D955" s="239"/>
      <c r="E955" s="226"/>
      <c r="F955" s="227"/>
      <c r="G955" s="228"/>
      <c r="H955" s="229"/>
      <c r="K955" s="231"/>
      <c r="L955" s="229"/>
      <c r="M955" s="231"/>
      <c r="N955" s="231"/>
      <c r="O955" s="231"/>
      <c r="P955" s="251"/>
      <c r="Q955" s="251"/>
      <c r="R955" s="251"/>
      <c r="S955" s="252"/>
      <c r="T955" s="237"/>
      <c r="U955" s="238"/>
      <c r="V955" s="335"/>
      <c r="W955" s="484"/>
      <c r="X955" s="485"/>
      <c r="Y955" s="335"/>
      <c r="Z955" s="239"/>
      <c r="AA955" s="238"/>
      <c r="AB955" s="240"/>
      <c r="AC955" s="239"/>
      <c r="AD955" s="238"/>
      <c r="AE955" s="343"/>
      <c r="AF955" s="335"/>
      <c r="AG955" s="485"/>
      <c r="AH955" s="241"/>
      <c r="AI955" s="242"/>
      <c r="AJ955" s="238"/>
      <c r="AK955" s="240"/>
      <c r="AL955" s="240"/>
      <c r="AM955" s="240"/>
      <c r="AN955" s="240"/>
      <c r="AQ955" s="253"/>
      <c r="AR955" s="224"/>
      <c r="AV955" s="253"/>
      <c r="AY955" s="248"/>
      <c r="AZ955" s="230"/>
      <c r="BA955" s="230"/>
      <c r="BB955" s="230"/>
      <c r="BC955" s="230"/>
      <c r="BD955" s="230"/>
      <c r="BE955" s="230"/>
      <c r="BF955" s="230"/>
      <c r="BG955" s="230"/>
      <c r="BH955" s="248"/>
      <c r="BI955" s="230"/>
      <c r="BJ955" s="249"/>
    </row>
    <row r="956" spans="1:62" ht="14.25" customHeight="1" x14ac:dyDescent="0.45">
      <c r="A956" s="224"/>
      <c r="D956" s="239"/>
      <c r="E956" s="226"/>
      <c r="F956" s="227"/>
      <c r="G956" s="228"/>
      <c r="H956" s="229"/>
      <c r="K956" s="231"/>
      <c r="L956" s="229"/>
      <c r="M956" s="231"/>
      <c r="N956" s="231"/>
      <c r="O956" s="231"/>
      <c r="P956" s="251"/>
      <c r="Q956" s="251"/>
      <c r="R956" s="251"/>
      <c r="S956" s="252"/>
      <c r="T956" s="237"/>
      <c r="U956" s="238"/>
      <c r="V956" s="335"/>
      <c r="W956" s="484"/>
      <c r="X956" s="485"/>
      <c r="Y956" s="335"/>
      <c r="Z956" s="239"/>
      <c r="AA956" s="238"/>
      <c r="AB956" s="240"/>
      <c r="AC956" s="239"/>
      <c r="AD956" s="238"/>
      <c r="AE956" s="343"/>
      <c r="AF956" s="335"/>
      <c r="AG956" s="485"/>
      <c r="AH956" s="241"/>
      <c r="AI956" s="242"/>
      <c r="AJ956" s="238"/>
      <c r="AK956" s="240"/>
      <c r="AL956" s="240"/>
      <c r="AM956" s="240"/>
      <c r="AN956" s="240"/>
      <c r="AQ956" s="253"/>
      <c r="AR956" s="224"/>
      <c r="AV956" s="253"/>
      <c r="AY956" s="248"/>
      <c r="AZ956" s="230"/>
      <c r="BA956" s="230"/>
      <c r="BB956" s="230"/>
      <c r="BC956" s="230"/>
      <c r="BD956" s="230"/>
      <c r="BE956" s="230"/>
      <c r="BF956" s="230"/>
      <c r="BG956" s="230"/>
      <c r="BH956" s="248"/>
      <c r="BI956" s="230"/>
      <c r="BJ956" s="249"/>
    </row>
    <row r="957" spans="1:62" ht="14.25" customHeight="1" x14ac:dyDescent="0.45">
      <c r="A957" s="224"/>
      <c r="D957" s="239"/>
      <c r="E957" s="226"/>
      <c r="F957" s="227"/>
      <c r="G957" s="228"/>
      <c r="H957" s="229"/>
      <c r="K957" s="231"/>
      <c r="L957" s="229"/>
      <c r="M957" s="231"/>
      <c r="N957" s="231"/>
      <c r="O957" s="231"/>
      <c r="P957" s="251"/>
      <c r="Q957" s="251"/>
      <c r="R957" s="251"/>
      <c r="S957" s="252"/>
      <c r="T957" s="237"/>
      <c r="U957" s="238"/>
      <c r="V957" s="335"/>
      <c r="W957" s="484"/>
      <c r="X957" s="485"/>
      <c r="Y957" s="335"/>
      <c r="Z957" s="239"/>
      <c r="AA957" s="238"/>
      <c r="AB957" s="240"/>
      <c r="AC957" s="239"/>
      <c r="AD957" s="238"/>
      <c r="AE957" s="343"/>
      <c r="AF957" s="335"/>
      <c r="AG957" s="485"/>
      <c r="AH957" s="241"/>
      <c r="AI957" s="242"/>
      <c r="AJ957" s="238"/>
      <c r="AK957" s="240"/>
      <c r="AL957" s="240"/>
      <c r="AM957" s="240"/>
      <c r="AN957" s="240"/>
      <c r="AQ957" s="253"/>
      <c r="AR957" s="224"/>
      <c r="AV957" s="253"/>
      <c r="AY957" s="248"/>
      <c r="AZ957" s="230"/>
      <c r="BA957" s="230"/>
      <c r="BB957" s="230"/>
      <c r="BC957" s="230"/>
      <c r="BD957" s="230"/>
      <c r="BE957" s="230"/>
      <c r="BF957" s="230"/>
      <c r="BG957" s="230"/>
      <c r="BH957" s="248"/>
      <c r="BI957" s="230"/>
      <c r="BJ957" s="249"/>
    </row>
    <row r="958" spans="1:62" ht="14.25" customHeight="1" x14ac:dyDescent="0.45">
      <c r="A958" s="224"/>
      <c r="D958" s="239"/>
      <c r="E958" s="226"/>
      <c r="F958" s="227"/>
      <c r="G958" s="228"/>
      <c r="H958" s="229"/>
      <c r="K958" s="231"/>
      <c r="L958" s="229"/>
      <c r="M958" s="231"/>
      <c r="N958" s="231"/>
      <c r="O958" s="231"/>
      <c r="P958" s="251"/>
      <c r="Q958" s="251"/>
      <c r="R958" s="251"/>
      <c r="S958" s="252"/>
      <c r="T958" s="237"/>
      <c r="U958" s="238"/>
      <c r="V958" s="335"/>
      <c r="W958" s="484"/>
      <c r="X958" s="485"/>
      <c r="Y958" s="335"/>
      <c r="Z958" s="239"/>
      <c r="AA958" s="238"/>
      <c r="AB958" s="240"/>
      <c r="AC958" s="239"/>
      <c r="AD958" s="238"/>
      <c r="AE958" s="343"/>
      <c r="AF958" s="335"/>
      <c r="AG958" s="485"/>
      <c r="AH958" s="241"/>
      <c r="AI958" s="242"/>
      <c r="AJ958" s="238"/>
      <c r="AK958" s="240"/>
      <c r="AL958" s="240"/>
      <c r="AM958" s="240"/>
      <c r="AN958" s="240"/>
      <c r="AQ958" s="253"/>
      <c r="AR958" s="224"/>
      <c r="AV958" s="253"/>
      <c r="AY958" s="248"/>
      <c r="AZ958" s="230"/>
      <c r="BA958" s="230"/>
      <c r="BB958" s="230"/>
      <c r="BC958" s="230"/>
      <c r="BD958" s="230"/>
      <c r="BE958" s="230"/>
      <c r="BF958" s="230"/>
      <c r="BG958" s="230"/>
      <c r="BH958" s="248"/>
      <c r="BI958" s="230"/>
      <c r="BJ958" s="249"/>
    </row>
    <row r="959" spans="1:62" ht="14.25" customHeight="1" x14ac:dyDescent="0.45">
      <c r="A959" s="224"/>
      <c r="D959" s="239"/>
      <c r="E959" s="226"/>
      <c r="F959" s="227"/>
      <c r="G959" s="228"/>
      <c r="H959" s="229"/>
      <c r="K959" s="231"/>
      <c r="L959" s="229"/>
      <c r="M959" s="231"/>
      <c r="N959" s="231"/>
      <c r="O959" s="231"/>
      <c r="P959" s="251"/>
      <c r="Q959" s="251"/>
      <c r="R959" s="251"/>
      <c r="S959" s="252"/>
      <c r="T959" s="237"/>
      <c r="U959" s="238"/>
      <c r="V959" s="335"/>
      <c r="W959" s="484"/>
      <c r="X959" s="485"/>
      <c r="Y959" s="335"/>
      <c r="Z959" s="239"/>
      <c r="AA959" s="238"/>
      <c r="AB959" s="240"/>
      <c r="AC959" s="239"/>
      <c r="AD959" s="238"/>
      <c r="AE959" s="343"/>
      <c r="AF959" s="335"/>
      <c r="AG959" s="485"/>
      <c r="AH959" s="241"/>
      <c r="AI959" s="242"/>
      <c r="AJ959" s="238"/>
      <c r="AK959" s="240"/>
      <c r="AL959" s="240"/>
      <c r="AM959" s="240"/>
      <c r="AN959" s="240"/>
      <c r="AQ959" s="253"/>
      <c r="AR959" s="224"/>
      <c r="AV959" s="253"/>
      <c r="AY959" s="248"/>
      <c r="AZ959" s="230"/>
      <c r="BA959" s="230"/>
      <c r="BB959" s="230"/>
      <c r="BC959" s="230"/>
      <c r="BD959" s="230"/>
      <c r="BE959" s="230"/>
      <c r="BF959" s="230"/>
      <c r="BG959" s="230"/>
      <c r="BH959" s="248"/>
      <c r="BI959" s="230"/>
      <c r="BJ959" s="249"/>
    </row>
    <row r="960" spans="1:62" ht="14.25" customHeight="1" x14ac:dyDescent="0.45">
      <c r="A960" s="224"/>
      <c r="D960" s="239"/>
      <c r="E960" s="226"/>
      <c r="F960" s="227"/>
      <c r="G960" s="228"/>
      <c r="H960" s="229"/>
      <c r="K960" s="231"/>
      <c r="L960" s="229"/>
      <c r="M960" s="231"/>
      <c r="N960" s="231"/>
      <c r="O960" s="231"/>
      <c r="P960" s="251"/>
      <c r="Q960" s="251"/>
      <c r="R960" s="251"/>
      <c r="S960" s="252"/>
      <c r="T960" s="237"/>
      <c r="U960" s="238"/>
      <c r="V960" s="335"/>
      <c r="W960" s="484"/>
      <c r="X960" s="485"/>
      <c r="Y960" s="335"/>
      <c r="Z960" s="239"/>
      <c r="AA960" s="238"/>
      <c r="AB960" s="240"/>
      <c r="AC960" s="239"/>
      <c r="AD960" s="238"/>
      <c r="AE960" s="343"/>
      <c r="AF960" s="335"/>
      <c r="AG960" s="485"/>
      <c r="AH960" s="241"/>
      <c r="AI960" s="242"/>
      <c r="AJ960" s="238"/>
      <c r="AK960" s="240"/>
      <c r="AL960" s="240"/>
      <c r="AM960" s="240"/>
      <c r="AN960" s="240"/>
      <c r="AQ960" s="253"/>
      <c r="AR960" s="224"/>
      <c r="AV960" s="253"/>
      <c r="AY960" s="248"/>
      <c r="AZ960" s="230"/>
      <c r="BA960" s="230"/>
      <c r="BB960" s="230"/>
      <c r="BC960" s="230"/>
      <c r="BD960" s="230"/>
      <c r="BE960" s="230"/>
      <c r="BF960" s="230"/>
      <c r="BG960" s="230"/>
      <c r="BH960" s="248"/>
      <c r="BI960" s="230"/>
      <c r="BJ960" s="249"/>
    </row>
    <row r="961" spans="1:62" ht="14.25" customHeight="1" x14ac:dyDescent="0.45">
      <c r="A961" s="224"/>
      <c r="D961" s="239"/>
      <c r="E961" s="226"/>
      <c r="F961" s="227"/>
      <c r="G961" s="228"/>
      <c r="H961" s="229"/>
      <c r="K961" s="231"/>
      <c r="L961" s="229"/>
      <c r="M961" s="231"/>
      <c r="N961" s="231"/>
      <c r="O961" s="231"/>
      <c r="P961" s="251"/>
      <c r="Q961" s="251"/>
      <c r="R961" s="251"/>
      <c r="S961" s="252"/>
      <c r="T961" s="237"/>
      <c r="U961" s="238"/>
      <c r="V961" s="335"/>
      <c r="W961" s="484"/>
      <c r="X961" s="485"/>
      <c r="Y961" s="335"/>
      <c r="Z961" s="239"/>
      <c r="AA961" s="238"/>
      <c r="AB961" s="240"/>
      <c r="AC961" s="239"/>
      <c r="AD961" s="238"/>
      <c r="AE961" s="343"/>
      <c r="AF961" s="335"/>
      <c r="AG961" s="485"/>
      <c r="AH961" s="241"/>
      <c r="AI961" s="242"/>
      <c r="AJ961" s="238"/>
      <c r="AK961" s="240"/>
      <c r="AL961" s="240"/>
      <c r="AM961" s="240"/>
      <c r="AN961" s="240"/>
      <c r="AQ961" s="253"/>
      <c r="AR961" s="224"/>
      <c r="AV961" s="253"/>
      <c r="AY961" s="248"/>
      <c r="AZ961" s="230"/>
      <c r="BA961" s="230"/>
      <c r="BB961" s="230"/>
      <c r="BC961" s="230"/>
      <c r="BD961" s="230"/>
      <c r="BE961" s="230"/>
      <c r="BF961" s="230"/>
      <c r="BG961" s="230"/>
      <c r="BH961" s="248"/>
      <c r="BI961" s="230"/>
      <c r="BJ961" s="249"/>
    </row>
    <row r="962" spans="1:62" ht="14.25" customHeight="1" x14ac:dyDescent="0.45">
      <c r="A962" s="224"/>
      <c r="D962" s="239"/>
      <c r="E962" s="226"/>
      <c r="F962" s="227"/>
      <c r="G962" s="228"/>
      <c r="H962" s="229"/>
      <c r="K962" s="231"/>
      <c r="L962" s="229"/>
      <c r="M962" s="231"/>
      <c r="N962" s="231"/>
      <c r="O962" s="231"/>
      <c r="P962" s="251"/>
      <c r="Q962" s="251"/>
      <c r="R962" s="251"/>
      <c r="S962" s="252"/>
      <c r="T962" s="237"/>
      <c r="U962" s="238"/>
      <c r="V962" s="335"/>
      <c r="W962" s="484"/>
      <c r="X962" s="485"/>
      <c r="Y962" s="335"/>
      <c r="Z962" s="239"/>
      <c r="AA962" s="238"/>
      <c r="AB962" s="240"/>
      <c r="AC962" s="239"/>
      <c r="AD962" s="238"/>
      <c r="AE962" s="343"/>
      <c r="AF962" s="335"/>
      <c r="AG962" s="485"/>
      <c r="AH962" s="241"/>
      <c r="AI962" s="242"/>
      <c r="AJ962" s="238"/>
      <c r="AK962" s="240"/>
      <c r="AL962" s="240"/>
      <c r="AM962" s="240"/>
      <c r="AN962" s="240"/>
      <c r="AQ962" s="253"/>
      <c r="AR962" s="224"/>
      <c r="AV962" s="253"/>
      <c r="AY962" s="248"/>
      <c r="AZ962" s="230"/>
      <c r="BA962" s="230"/>
      <c r="BB962" s="230"/>
      <c r="BC962" s="230"/>
      <c r="BD962" s="230"/>
      <c r="BE962" s="230"/>
      <c r="BF962" s="230"/>
      <c r="BG962" s="230"/>
      <c r="BH962" s="248"/>
      <c r="BI962" s="230"/>
      <c r="BJ962" s="249"/>
    </row>
    <row r="963" spans="1:62" ht="14.25" customHeight="1" x14ac:dyDescent="0.45">
      <c r="A963" s="224"/>
      <c r="D963" s="239"/>
      <c r="E963" s="226"/>
      <c r="F963" s="227"/>
      <c r="G963" s="228"/>
      <c r="H963" s="229"/>
      <c r="K963" s="231"/>
      <c r="L963" s="229"/>
      <c r="M963" s="231"/>
      <c r="N963" s="231"/>
      <c r="O963" s="231"/>
      <c r="P963" s="251"/>
      <c r="Q963" s="251"/>
      <c r="R963" s="251"/>
      <c r="S963" s="252"/>
      <c r="T963" s="237"/>
      <c r="U963" s="238"/>
      <c r="V963" s="335"/>
      <c r="W963" s="484"/>
      <c r="X963" s="485"/>
      <c r="Y963" s="335"/>
      <c r="Z963" s="239"/>
      <c r="AA963" s="238"/>
      <c r="AB963" s="240"/>
      <c r="AC963" s="239"/>
      <c r="AD963" s="238"/>
      <c r="AE963" s="343"/>
      <c r="AF963" s="335"/>
      <c r="AG963" s="485"/>
      <c r="AH963" s="241"/>
      <c r="AI963" s="242"/>
      <c r="AJ963" s="238"/>
      <c r="AK963" s="240"/>
      <c r="AL963" s="240"/>
      <c r="AM963" s="240"/>
      <c r="AN963" s="240"/>
      <c r="AQ963" s="253"/>
      <c r="AR963" s="224"/>
      <c r="AV963" s="253"/>
      <c r="AY963" s="248"/>
      <c r="AZ963" s="230"/>
      <c r="BA963" s="230"/>
      <c r="BB963" s="230"/>
      <c r="BC963" s="230"/>
      <c r="BD963" s="230"/>
      <c r="BE963" s="230"/>
      <c r="BF963" s="230"/>
      <c r="BG963" s="230"/>
      <c r="BH963" s="248"/>
      <c r="BI963" s="230"/>
      <c r="BJ963" s="249"/>
    </row>
    <row r="964" spans="1:62" ht="14.25" customHeight="1" x14ac:dyDescent="0.45">
      <c r="A964" s="224"/>
      <c r="D964" s="239"/>
      <c r="E964" s="226"/>
      <c r="F964" s="227"/>
      <c r="G964" s="228"/>
      <c r="H964" s="229"/>
      <c r="K964" s="231"/>
      <c r="L964" s="229"/>
      <c r="M964" s="231"/>
      <c r="N964" s="231"/>
      <c r="O964" s="231"/>
      <c r="P964" s="251"/>
      <c r="Q964" s="251"/>
      <c r="R964" s="251"/>
      <c r="S964" s="252"/>
      <c r="T964" s="237"/>
      <c r="U964" s="238"/>
      <c r="V964" s="335"/>
      <c r="W964" s="484"/>
      <c r="X964" s="485"/>
      <c r="Y964" s="335"/>
      <c r="Z964" s="239"/>
      <c r="AA964" s="238"/>
      <c r="AB964" s="240"/>
      <c r="AC964" s="239"/>
      <c r="AD964" s="238"/>
      <c r="AE964" s="343"/>
      <c r="AF964" s="335"/>
      <c r="AG964" s="485"/>
      <c r="AH964" s="241"/>
      <c r="AI964" s="242"/>
      <c r="AJ964" s="238"/>
      <c r="AK964" s="240"/>
      <c r="AL964" s="240"/>
      <c r="AM964" s="240"/>
      <c r="AN964" s="240"/>
      <c r="AQ964" s="253"/>
      <c r="AR964" s="224"/>
      <c r="AV964" s="253"/>
      <c r="AY964" s="248"/>
      <c r="AZ964" s="230"/>
      <c r="BA964" s="230"/>
      <c r="BB964" s="230"/>
      <c r="BC964" s="230"/>
      <c r="BD964" s="230"/>
      <c r="BE964" s="230"/>
      <c r="BF964" s="230"/>
      <c r="BG964" s="230"/>
      <c r="BH964" s="248"/>
      <c r="BI964" s="230"/>
      <c r="BJ964" s="249"/>
    </row>
    <row r="965" spans="1:62" ht="14.25" customHeight="1" x14ac:dyDescent="0.45">
      <c r="A965" s="224"/>
      <c r="D965" s="239"/>
      <c r="E965" s="226"/>
      <c r="F965" s="227"/>
      <c r="G965" s="228"/>
      <c r="H965" s="229"/>
      <c r="K965" s="231"/>
      <c r="L965" s="229"/>
      <c r="M965" s="231"/>
      <c r="N965" s="231"/>
      <c r="O965" s="231"/>
      <c r="P965" s="251"/>
      <c r="Q965" s="251"/>
      <c r="R965" s="251"/>
      <c r="S965" s="252"/>
      <c r="T965" s="237"/>
      <c r="U965" s="238"/>
      <c r="V965" s="335"/>
      <c r="W965" s="484"/>
      <c r="X965" s="485"/>
      <c r="Y965" s="335"/>
      <c r="Z965" s="239"/>
      <c r="AA965" s="238"/>
      <c r="AB965" s="240"/>
      <c r="AC965" s="239"/>
      <c r="AD965" s="238"/>
      <c r="AE965" s="343"/>
      <c r="AF965" s="335"/>
      <c r="AG965" s="485"/>
      <c r="AH965" s="241"/>
      <c r="AI965" s="242"/>
      <c r="AJ965" s="238"/>
      <c r="AK965" s="240"/>
      <c r="AL965" s="240"/>
      <c r="AM965" s="240"/>
      <c r="AN965" s="240"/>
      <c r="AQ965" s="253"/>
      <c r="AR965" s="224"/>
      <c r="AV965" s="253"/>
      <c r="AY965" s="248"/>
      <c r="AZ965" s="230"/>
      <c r="BA965" s="230"/>
      <c r="BB965" s="230"/>
      <c r="BC965" s="230"/>
      <c r="BD965" s="230"/>
      <c r="BE965" s="230"/>
      <c r="BF965" s="230"/>
      <c r="BG965" s="230"/>
      <c r="BH965" s="248"/>
      <c r="BI965" s="230"/>
      <c r="BJ965" s="249"/>
    </row>
    <row r="966" spans="1:62" ht="14.25" customHeight="1" x14ac:dyDescent="0.45">
      <c r="A966" s="224"/>
      <c r="D966" s="239"/>
      <c r="E966" s="226"/>
      <c r="F966" s="227"/>
      <c r="G966" s="228"/>
      <c r="H966" s="229"/>
      <c r="K966" s="231"/>
      <c r="L966" s="229"/>
      <c r="M966" s="231"/>
      <c r="N966" s="231"/>
      <c r="O966" s="231"/>
      <c r="P966" s="251"/>
      <c r="Q966" s="251"/>
      <c r="R966" s="251"/>
      <c r="S966" s="252"/>
      <c r="T966" s="237"/>
      <c r="U966" s="238"/>
      <c r="V966" s="335"/>
      <c r="W966" s="484"/>
      <c r="X966" s="485"/>
      <c r="Y966" s="335"/>
      <c r="Z966" s="239"/>
      <c r="AA966" s="238"/>
      <c r="AB966" s="240"/>
      <c r="AC966" s="239"/>
      <c r="AD966" s="238"/>
      <c r="AE966" s="343"/>
      <c r="AF966" s="335"/>
      <c r="AG966" s="485"/>
      <c r="AH966" s="241"/>
      <c r="AI966" s="242"/>
      <c r="AJ966" s="238"/>
      <c r="AK966" s="240"/>
      <c r="AL966" s="240"/>
      <c r="AM966" s="240"/>
      <c r="AN966" s="240"/>
      <c r="AQ966" s="253"/>
      <c r="AR966" s="224"/>
      <c r="AV966" s="253"/>
      <c r="AY966" s="248"/>
      <c r="AZ966" s="230"/>
      <c r="BA966" s="230"/>
      <c r="BB966" s="230"/>
      <c r="BC966" s="230"/>
      <c r="BD966" s="230"/>
      <c r="BE966" s="230"/>
      <c r="BF966" s="230"/>
      <c r="BG966" s="230"/>
      <c r="BH966" s="248"/>
      <c r="BI966" s="230"/>
      <c r="BJ966" s="249"/>
    </row>
    <row r="967" spans="1:62" ht="14.25" customHeight="1" x14ac:dyDescent="0.45">
      <c r="A967" s="224"/>
      <c r="D967" s="239"/>
      <c r="E967" s="226"/>
      <c r="F967" s="227"/>
      <c r="G967" s="228"/>
      <c r="H967" s="229"/>
      <c r="K967" s="231"/>
      <c r="L967" s="229"/>
      <c r="M967" s="231"/>
      <c r="N967" s="231"/>
      <c r="O967" s="231"/>
      <c r="P967" s="251"/>
      <c r="Q967" s="251"/>
      <c r="R967" s="251"/>
      <c r="S967" s="252"/>
      <c r="T967" s="237"/>
      <c r="U967" s="238"/>
      <c r="V967" s="335"/>
      <c r="W967" s="484"/>
      <c r="X967" s="485"/>
      <c r="Y967" s="335"/>
      <c r="Z967" s="239"/>
      <c r="AA967" s="238"/>
      <c r="AB967" s="240"/>
      <c r="AC967" s="239"/>
      <c r="AD967" s="238"/>
      <c r="AE967" s="343"/>
      <c r="AF967" s="335"/>
      <c r="AG967" s="485"/>
      <c r="AH967" s="241"/>
      <c r="AI967" s="242"/>
      <c r="AJ967" s="238"/>
      <c r="AK967" s="240"/>
      <c r="AL967" s="240"/>
      <c r="AM967" s="240"/>
      <c r="AN967" s="240"/>
      <c r="AQ967" s="253"/>
      <c r="AR967" s="224"/>
      <c r="AV967" s="253"/>
      <c r="AY967" s="248"/>
      <c r="AZ967" s="230"/>
      <c r="BA967" s="230"/>
      <c r="BB967" s="230"/>
      <c r="BC967" s="230"/>
      <c r="BD967" s="230"/>
      <c r="BE967" s="230"/>
      <c r="BF967" s="230"/>
      <c r="BG967" s="230"/>
      <c r="BH967" s="248"/>
      <c r="BI967" s="230"/>
      <c r="BJ967" s="249"/>
    </row>
    <row r="968" spans="1:62" ht="14.25" customHeight="1" x14ac:dyDescent="0.45">
      <c r="A968" s="224"/>
      <c r="D968" s="239"/>
      <c r="E968" s="226"/>
      <c r="F968" s="227"/>
      <c r="G968" s="228"/>
      <c r="H968" s="229"/>
      <c r="K968" s="231"/>
      <c r="L968" s="229"/>
      <c r="M968" s="231"/>
      <c r="N968" s="231"/>
      <c r="O968" s="231"/>
      <c r="P968" s="251"/>
      <c r="Q968" s="251"/>
      <c r="R968" s="251"/>
      <c r="S968" s="252"/>
      <c r="T968" s="237"/>
      <c r="U968" s="238"/>
      <c r="V968" s="335"/>
      <c r="W968" s="484"/>
      <c r="X968" s="485"/>
      <c r="Y968" s="335"/>
      <c r="Z968" s="239"/>
      <c r="AA968" s="238"/>
      <c r="AB968" s="240"/>
      <c r="AC968" s="239"/>
      <c r="AD968" s="238"/>
      <c r="AE968" s="343"/>
      <c r="AF968" s="335"/>
      <c r="AG968" s="485"/>
      <c r="AH968" s="241"/>
      <c r="AI968" s="242"/>
      <c r="AJ968" s="238"/>
      <c r="AK968" s="240"/>
      <c r="AL968" s="240"/>
      <c r="AM968" s="240"/>
      <c r="AN968" s="240"/>
      <c r="AQ968" s="253"/>
      <c r="AR968" s="224"/>
      <c r="AV968" s="253"/>
      <c r="AY968" s="248"/>
      <c r="AZ968" s="230"/>
      <c r="BA968" s="230"/>
      <c r="BB968" s="230"/>
      <c r="BC968" s="230"/>
      <c r="BD968" s="230"/>
      <c r="BE968" s="230"/>
      <c r="BF968" s="230"/>
      <c r="BG968" s="230"/>
      <c r="BH968" s="248"/>
      <c r="BI968" s="230"/>
      <c r="BJ968" s="249"/>
    </row>
    <row r="969" spans="1:62" ht="14.25" customHeight="1" x14ac:dyDescent="0.45">
      <c r="A969" s="224"/>
      <c r="D969" s="239"/>
      <c r="E969" s="226"/>
      <c r="F969" s="227"/>
      <c r="G969" s="228"/>
      <c r="H969" s="229"/>
      <c r="K969" s="231"/>
      <c r="L969" s="229"/>
      <c r="M969" s="231"/>
      <c r="N969" s="231"/>
      <c r="O969" s="231"/>
      <c r="P969" s="251"/>
      <c r="Q969" s="251"/>
      <c r="R969" s="251"/>
      <c r="S969" s="252"/>
      <c r="T969" s="237"/>
      <c r="U969" s="238"/>
      <c r="V969" s="335"/>
      <c r="W969" s="484"/>
      <c r="X969" s="485"/>
      <c r="Y969" s="335"/>
      <c r="Z969" s="239"/>
      <c r="AA969" s="238"/>
      <c r="AB969" s="240"/>
      <c r="AC969" s="239"/>
      <c r="AD969" s="238"/>
      <c r="AE969" s="343"/>
      <c r="AF969" s="335"/>
      <c r="AG969" s="485"/>
      <c r="AH969" s="241"/>
      <c r="AI969" s="242"/>
      <c r="AJ969" s="238"/>
      <c r="AK969" s="240"/>
      <c r="AL969" s="240"/>
      <c r="AM969" s="240"/>
      <c r="AN969" s="240"/>
      <c r="AQ969" s="253"/>
      <c r="AR969" s="224"/>
      <c r="AV969" s="253"/>
      <c r="AY969" s="248"/>
      <c r="AZ969" s="230"/>
      <c r="BA969" s="230"/>
      <c r="BB969" s="230"/>
      <c r="BC969" s="230"/>
      <c r="BD969" s="230"/>
      <c r="BE969" s="230"/>
      <c r="BF969" s="230"/>
      <c r="BG969" s="230"/>
      <c r="BH969" s="248"/>
      <c r="BI969" s="230"/>
      <c r="BJ969" s="249"/>
    </row>
    <row r="970" spans="1:62" ht="14.25" customHeight="1" x14ac:dyDescent="0.45">
      <c r="A970" s="224"/>
      <c r="D970" s="239"/>
      <c r="E970" s="226"/>
      <c r="F970" s="227"/>
      <c r="G970" s="228"/>
      <c r="H970" s="229"/>
      <c r="K970" s="231"/>
      <c r="L970" s="229"/>
      <c r="M970" s="231"/>
      <c r="N970" s="231"/>
      <c r="O970" s="231"/>
      <c r="P970" s="251"/>
      <c r="Q970" s="251"/>
      <c r="R970" s="251"/>
      <c r="S970" s="252"/>
      <c r="T970" s="237"/>
      <c r="U970" s="238"/>
      <c r="V970" s="335"/>
      <c r="W970" s="484"/>
      <c r="X970" s="485"/>
      <c r="Y970" s="335"/>
      <c r="Z970" s="239"/>
      <c r="AA970" s="238"/>
      <c r="AB970" s="240"/>
      <c r="AC970" s="239"/>
      <c r="AD970" s="238"/>
      <c r="AE970" s="343"/>
      <c r="AF970" s="335"/>
      <c r="AG970" s="485"/>
      <c r="AH970" s="241"/>
      <c r="AI970" s="242"/>
      <c r="AJ970" s="238"/>
      <c r="AK970" s="240"/>
      <c r="AL970" s="240"/>
      <c r="AM970" s="240"/>
      <c r="AN970" s="240"/>
      <c r="AQ970" s="253"/>
      <c r="AR970" s="224"/>
      <c r="AV970" s="253"/>
      <c r="AY970" s="248"/>
      <c r="AZ970" s="230"/>
      <c r="BA970" s="230"/>
      <c r="BB970" s="230"/>
      <c r="BC970" s="230"/>
      <c r="BD970" s="230"/>
      <c r="BE970" s="230"/>
      <c r="BF970" s="230"/>
      <c r="BG970" s="230"/>
      <c r="BH970" s="248"/>
      <c r="BI970" s="230"/>
      <c r="BJ970" s="249"/>
    </row>
    <row r="971" spans="1:62" ht="14.25" customHeight="1" x14ac:dyDescent="0.45">
      <c r="A971" s="224"/>
      <c r="D971" s="239"/>
      <c r="E971" s="226"/>
      <c r="F971" s="227"/>
      <c r="G971" s="228"/>
      <c r="H971" s="229"/>
      <c r="K971" s="231"/>
      <c r="L971" s="229"/>
      <c r="M971" s="231"/>
      <c r="N971" s="231"/>
      <c r="O971" s="231"/>
      <c r="P971" s="251"/>
      <c r="Q971" s="251"/>
      <c r="R971" s="251"/>
      <c r="S971" s="252"/>
      <c r="T971" s="237"/>
      <c r="U971" s="238"/>
      <c r="V971" s="335"/>
      <c r="W971" s="484"/>
      <c r="X971" s="485"/>
      <c r="Y971" s="335"/>
      <c r="Z971" s="239"/>
      <c r="AA971" s="238"/>
      <c r="AB971" s="240"/>
      <c r="AC971" s="239"/>
      <c r="AD971" s="238"/>
      <c r="AE971" s="343"/>
      <c r="AF971" s="335"/>
      <c r="AG971" s="485"/>
      <c r="AH971" s="241"/>
      <c r="AI971" s="242"/>
      <c r="AJ971" s="238"/>
      <c r="AK971" s="240"/>
      <c r="AL971" s="240"/>
      <c r="AM971" s="240"/>
      <c r="AN971" s="240"/>
      <c r="AQ971" s="253"/>
      <c r="AR971" s="224"/>
      <c r="AV971" s="253"/>
      <c r="AY971" s="248"/>
      <c r="AZ971" s="230"/>
      <c r="BA971" s="230"/>
      <c r="BB971" s="230"/>
      <c r="BC971" s="230"/>
      <c r="BD971" s="230"/>
      <c r="BE971" s="230"/>
      <c r="BF971" s="230"/>
      <c r="BG971" s="230"/>
      <c r="BH971" s="248"/>
      <c r="BI971" s="230"/>
      <c r="BJ971" s="249"/>
    </row>
    <row r="972" spans="1:62" ht="14.25" customHeight="1" x14ac:dyDescent="0.45">
      <c r="A972" s="224"/>
      <c r="D972" s="239"/>
      <c r="E972" s="226"/>
      <c r="F972" s="227"/>
      <c r="G972" s="228"/>
      <c r="H972" s="229"/>
      <c r="K972" s="231"/>
      <c r="L972" s="229"/>
      <c r="M972" s="231"/>
      <c r="N972" s="231"/>
      <c r="O972" s="231"/>
      <c r="P972" s="251"/>
      <c r="Q972" s="251"/>
      <c r="R972" s="251"/>
      <c r="S972" s="252"/>
      <c r="T972" s="237"/>
      <c r="U972" s="238"/>
      <c r="V972" s="335"/>
      <c r="W972" s="484"/>
      <c r="X972" s="485"/>
      <c r="Y972" s="335"/>
      <c r="Z972" s="239"/>
      <c r="AA972" s="238"/>
      <c r="AB972" s="240"/>
      <c r="AC972" s="239"/>
      <c r="AD972" s="238"/>
      <c r="AE972" s="343"/>
      <c r="AF972" s="335"/>
      <c r="AG972" s="485"/>
      <c r="AH972" s="241"/>
      <c r="AI972" s="242"/>
      <c r="AJ972" s="238"/>
      <c r="AK972" s="240"/>
      <c r="AL972" s="240"/>
      <c r="AM972" s="240"/>
      <c r="AN972" s="240"/>
      <c r="AQ972" s="253"/>
      <c r="AR972" s="224"/>
      <c r="AV972" s="253"/>
      <c r="AY972" s="248"/>
      <c r="AZ972" s="230"/>
      <c r="BA972" s="230"/>
      <c r="BB972" s="230"/>
      <c r="BC972" s="230"/>
      <c r="BD972" s="230"/>
      <c r="BE972" s="230"/>
      <c r="BF972" s="230"/>
      <c r="BG972" s="230"/>
      <c r="BH972" s="248"/>
      <c r="BI972" s="230"/>
      <c r="BJ972" s="249"/>
    </row>
    <row r="973" spans="1:62" ht="14.25" customHeight="1" x14ac:dyDescent="0.45">
      <c r="A973" s="224"/>
      <c r="D973" s="239"/>
      <c r="E973" s="226"/>
      <c r="F973" s="227"/>
      <c r="G973" s="228"/>
      <c r="H973" s="229"/>
      <c r="K973" s="231"/>
      <c r="L973" s="229"/>
      <c r="M973" s="231"/>
      <c r="N973" s="231"/>
      <c r="O973" s="231"/>
      <c r="P973" s="251"/>
      <c r="Q973" s="251"/>
      <c r="R973" s="251"/>
      <c r="S973" s="252"/>
      <c r="T973" s="237"/>
      <c r="U973" s="238"/>
      <c r="V973" s="335"/>
      <c r="W973" s="484"/>
      <c r="X973" s="485"/>
      <c r="Y973" s="335"/>
      <c r="Z973" s="239"/>
      <c r="AA973" s="238"/>
      <c r="AB973" s="240"/>
      <c r="AC973" s="239"/>
      <c r="AD973" s="238"/>
      <c r="AE973" s="343"/>
      <c r="AF973" s="335"/>
      <c r="AG973" s="485"/>
      <c r="AH973" s="241"/>
      <c r="AI973" s="242"/>
      <c r="AJ973" s="238"/>
      <c r="AK973" s="240"/>
      <c r="AL973" s="240"/>
      <c r="AM973" s="240"/>
      <c r="AN973" s="240"/>
      <c r="AQ973" s="253"/>
      <c r="AR973" s="224"/>
      <c r="AV973" s="253"/>
      <c r="AY973" s="248"/>
      <c r="AZ973" s="230"/>
      <c r="BA973" s="230"/>
      <c r="BB973" s="230"/>
      <c r="BC973" s="230"/>
      <c r="BD973" s="230"/>
      <c r="BE973" s="230"/>
      <c r="BF973" s="230"/>
      <c r="BG973" s="230"/>
      <c r="BH973" s="248"/>
      <c r="BI973" s="230"/>
      <c r="BJ973" s="249"/>
    </row>
    <row r="974" spans="1:62" ht="14.25" customHeight="1" x14ac:dyDescent="0.45">
      <c r="A974" s="224"/>
      <c r="D974" s="239"/>
      <c r="E974" s="226"/>
      <c r="F974" s="227"/>
      <c r="G974" s="228"/>
      <c r="H974" s="229"/>
      <c r="K974" s="231"/>
      <c r="L974" s="229"/>
      <c r="M974" s="231"/>
      <c r="N974" s="231"/>
      <c r="O974" s="231"/>
      <c r="P974" s="251"/>
      <c r="Q974" s="251"/>
      <c r="R974" s="251"/>
      <c r="S974" s="252"/>
      <c r="T974" s="237"/>
      <c r="U974" s="238"/>
      <c r="V974" s="335"/>
      <c r="W974" s="484"/>
      <c r="X974" s="485"/>
      <c r="Y974" s="335"/>
      <c r="Z974" s="239"/>
      <c r="AA974" s="238"/>
      <c r="AB974" s="240"/>
      <c r="AC974" s="239"/>
      <c r="AD974" s="238"/>
      <c r="AE974" s="343"/>
      <c r="AF974" s="335"/>
      <c r="AG974" s="485"/>
      <c r="AH974" s="241"/>
      <c r="AI974" s="242"/>
      <c r="AJ974" s="238"/>
      <c r="AK974" s="240"/>
      <c r="AL974" s="240"/>
      <c r="AM974" s="240"/>
      <c r="AN974" s="240"/>
      <c r="AQ974" s="253"/>
      <c r="AR974" s="224"/>
      <c r="AV974" s="253"/>
      <c r="AY974" s="248"/>
      <c r="AZ974" s="230"/>
      <c r="BA974" s="230"/>
      <c r="BB974" s="230"/>
      <c r="BC974" s="230"/>
      <c r="BD974" s="230"/>
      <c r="BE974" s="230"/>
      <c r="BF974" s="230"/>
      <c r="BG974" s="230"/>
      <c r="BH974" s="248"/>
      <c r="BI974" s="230"/>
      <c r="BJ974" s="249"/>
    </row>
    <row r="975" spans="1:62" ht="14.25" customHeight="1" x14ac:dyDescent="0.45">
      <c r="A975" s="224"/>
      <c r="D975" s="239"/>
      <c r="E975" s="226"/>
      <c r="F975" s="227"/>
      <c r="G975" s="228"/>
      <c r="H975" s="229"/>
      <c r="K975" s="231"/>
      <c r="L975" s="229"/>
      <c r="M975" s="231"/>
      <c r="N975" s="231"/>
      <c r="O975" s="231"/>
      <c r="P975" s="251"/>
      <c r="Q975" s="251"/>
      <c r="R975" s="251"/>
      <c r="S975" s="252"/>
      <c r="T975" s="237"/>
      <c r="U975" s="238"/>
      <c r="V975" s="335"/>
      <c r="W975" s="484"/>
      <c r="X975" s="485"/>
      <c r="Y975" s="335"/>
      <c r="Z975" s="239"/>
      <c r="AA975" s="238"/>
      <c r="AB975" s="240"/>
      <c r="AC975" s="239"/>
      <c r="AD975" s="238"/>
      <c r="AE975" s="343"/>
      <c r="AF975" s="335"/>
      <c r="AG975" s="485"/>
      <c r="AH975" s="241"/>
      <c r="AI975" s="242"/>
      <c r="AJ975" s="238"/>
      <c r="AK975" s="240"/>
      <c r="AL975" s="240"/>
      <c r="AM975" s="240"/>
      <c r="AN975" s="240"/>
      <c r="AQ975" s="253"/>
      <c r="AR975" s="224"/>
      <c r="AV975" s="253"/>
      <c r="AY975" s="248"/>
      <c r="AZ975" s="230"/>
      <c r="BA975" s="230"/>
      <c r="BB975" s="230"/>
      <c r="BC975" s="230"/>
      <c r="BD975" s="230"/>
      <c r="BE975" s="230"/>
      <c r="BF975" s="230"/>
      <c r="BG975" s="230"/>
      <c r="BH975" s="248"/>
      <c r="BI975" s="230"/>
      <c r="BJ975" s="249"/>
    </row>
    <row r="976" spans="1:62" ht="14.25" customHeight="1" x14ac:dyDescent="0.45">
      <c r="A976" s="224"/>
      <c r="D976" s="239"/>
      <c r="E976" s="226"/>
      <c r="F976" s="227"/>
      <c r="G976" s="228"/>
      <c r="H976" s="229"/>
      <c r="K976" s="231"/>
      <c r="L976" s="229"/>
      <c r="M976" s="231"/>
      <c r="N976" s="231"/>
      <c r="O976" s="231"/>
      <c r="P976" s="251"/>
      <c r="Q976" s="251"/>
      <c r="R976" s="251"/>
      <c r="S976" s="252"/>
      <c r="T976" s="237"/>
      <c r="U976" s="238"/>
      <c r="V976" s="335"/>
      <c r="W976" s="484"/>
      <c r="X976" s="485"/>
      <c r="Y976" s="335"/>
      <c r="Z976" s="239"/>
      <c r="AA976" s="238"/>
      <c r="AB976" s="240"/>
      <c r="AC976" s="239"/>
      <c r="AD976" s="238"/>
      <c r="AE976" s="343"/>
      <c r="AF976" s="335"/>
      <c r="AG976" s="485"/>
      <c r="AH976" s="241"/>
      <c r="AI976" s="242"/>
      <c r="AJ976" s="238"/>
      <c r="AK976" s="240"/>
      <c r="AL976" s="240"/>
      <c r="AM976" s="240"/>
      <c r="AN976" s="240"/>
      <c r="AQ976" s="253"/>
      <c r="AR976" s="224"/>
      <c r="AV976" s="253"/>
      <c r="AY976" s="248"/>
      <c r="AZ976" s="230"/>
      <c r="BA976" s="230"/>
      <c r="BB976" s="230"/>
      <c r="BC976" s="230"/>
      <c r="BD976" s="230"/>
      <c r="BE976" s="230"/>
      <c r="BF976" s="230"/>
      <c r="BG976" s="230"/>
      <c r="BH976" s="248"/>
      <c r="BI976" s="230"/>
      <c r="BJ976" s="249"/>
    </row>
    <row r="977" spans="1:62" ht="14.25" customHeight="1" x14ac:dyDescent="0.45">
      <c r="A977" s="224"/>
      <c r="D977" s="239"/>
      <c r="E977" s="226"/>
      <c r="F977" s="227"/>
      <c r="G977" s="228"/>
      <c r="H977" s="229"/>
      <c r="K977" s="231"/>
      <c r="L977" s="229"/>
      <c r="M977" s="231"/>
      <c r="N977" s="231"/>
      <c r="O977" s="231"/>
      <c r="P977" s="251"/>
      <c r="Q977" s="251"/>
      <c r="R977" s="251"/>
      <c r="S977" s="252"/>
      <c r="T977" s="237"/>
      <c r="U977" s="238"/>
      <c r="V977" s="335"/>
      <c r="W977" s="484"/>
      <c r="X977" s="485"/>
      <c r="Y977" s="335"/>
      <c r="Z977" s="239"/>
      <c r="AA977" s="238"/>
      <c r="AB977" s="240"/>
      <c r="AC977" s="239"/>
      <c r="AD977" s="238"/>
      <c r="AE977" s="343"/>
      <c r="AF977" s="335"/>
      <c r="AG977" s="485"/>
      <c r="AH977" s="241"/>
      <c r="AI977" s="242"/>
      <c r="AJ977" s="238"/>
      <c r="AK977" s="240"/>
      <c r="AL977" s="240"/>
      <c r="AM977" s="240"/>
      <c r="AN977" s="240"/>
      <c r="AQ977" s="253"/>
      <c r="AR977" s="224"/>
      <c r="AV977" s="253"/>
      <c r="AY977" s="248"/>
      <c r="AZ977" s="230"/>
      <c r="BA977" s="230"/>
      <c r="BB977" s="230"/>
      <c r="BC977" s="230"/>
      <c r="BD977" s="230"/>
      <c r="BE977" s="230"/>
      <c r="BF977" s="230"/>
      <c r="BG977" s="230"/>
      <c r="BH977" s="248"/>
      <c r="BI977" s="230"/>
      <c r="BJ977" s="249"/>
    </row>
    <row r="978" spans="1:62" ht="14.25" customHeight="1" x14ac:dyDescent="0.45">
      <c r="A978" s="224"/>
      <c r="D978" s="239"/>
      <c r="E978" s="226"/>
      <c r="F978" s="227"/>
      <c r="G978" s="228"/>
      <c r="H978" s="229"/>
      <c r="K978" s="231"/>
      <c r="L978" s="229"/>
      <c r="M978" s="231"/>
      <c r="N978" s="231"/>
      <c r="O978" s="231"/>
      <c r="P978" s="251"/>
      <c r="Q978" s="251"/>
      <c r="R978" s="251"/>
      <c r="S978" s="252"/>
      <c r="T978" s="237"/>
      <c r="U978" s="238"/>
      <c r="V978" s="335"/>
      <c r="W978" s="484"/>
      <c r="X978" s="485"/>
      <c r="Y978" s="335"/>
      <c r="Z978" s="239"/>
      <c r="AA978" s="238"/>
      <c r="AB978" s="240"/>
      <c r="AC978" s="239"/>
      <c r="AD978" s="238"/>
      <c r="AE978" s="343"/>
      <c r="AF978" s="335"/>
      <c r="AG978" s="485"/>
      <c r="AH978" s="241"/>
      <c r="AI978" s="242"/>
      <c r="AJ978" s="238"/>
      <c r="AK978" s="240"/>
      <c r="AL978" s="240"/>
      <c r="AM978" s="240"/>
      <c r="AN978" s="240"/>
      <c r="AQ978" s="253"/>
      <c r="AR978" s="224"/>
      <c r="AV978" s="253"/>
      <c r="AY978" s="248"/>
      <c r="AZ978" s="230"/>
      <c r="BA978" s="230"/>
      <c r="BB978" s="230"/>
      <c r="BC978" s="230"/>
      <c r="BD978" s="230"/>
      <c r="BE978" s="230"/>
      <c r="BF978" s="230"/>
      <c r="BG978" s="230"/>
      <c r="BH978" s="248"/>
      <c r="BI978" s="230"/>
      <c r="BJ978" s="249"/>
    </row>
    <row r="979" spans="1:62" ht="14.25" customHeight="1" x14ac:dyDescent="0.45">
      <c r="A979" s="224"/>
      <c r="D979" s="239"/>
      <c r="E979" s="226"/>
      <c r="F979" s="227"/>
      <c r="G979" s="228"/>
      <c r="H979" s="229"/>
      <c r="K979" s="231"/>
      <c r="L979" s="229"/>
      <c r="M979" s="231"/>
      <c r="N979" s="231"/>
      <c r="O979" s="231"/>
      <c r="P979" s="251"/>
      <c r="Q979" s="251"/>
      <c r="R979" s="251"/>
      <c r="S979" s="252"/>
      <c r="T979" s="237"/>
      <c r="U979" s="238"/>
      <c r="V979" s="335"/>
      <c r="W979" s="484"/>
      <c r="X979" s="485"/>
      <c r="Y979" s="335"/>
      <c r="Z979" s="239"/>
      <c r="AA979" s="238"/>
      <c r="AB979" s="240"/>
      <c r="AC979" s="239"/>
      <c r="AD979" s="238"/>
      <c r="AE979" s="343"/>
      <c r="AF979" s="335"/>
      <c r="AG979" s="485"/>
      <c r="AH979" s="241"/>
      <c r="AI979" s="242"/>
      <c r="AJ979" s="238"/>
      <c r="AK979" s="240"/>
      <c r="AL979" s="240"/>
      <c r="AM979" s="240"/>
      <c r="AN979" s="240"/>
      <c r="AQ979" s="253"/>
      <c r="AR979" s="224"/>
      <c r="AV979" s="253"/>
      <c r="AY979" s="248"/>
      <c r="AZ979" s="230"/>
      <c r="BA979" s="230"/>
      <c r="BB979" s="230"/>
      <c r="BC979" s="230"/>
      <c r="BD979" s="230"/>
      <c r="BE979" s="230"/>
      <c r="BF979" s="230"/>
      <c r="BG979" s="230"/>
      <c r="BH979" s="248"/>
      <c r="BI979" s="230"/>
      <c r="BJ979" s="249"/>
    </row>
    <row r="980" spans="1:62" ht="14.25" customHeight="1" x14ac:dyDescent="0.45">
      <c r="A980" s="224"/>
      <c r="D980" s="239"/>
      <c r="E980" s="226"/>
      <c r="F980" s="227"/>
      <c r="G980" s="228"/>
      <c r="H980" s="229"/>
      <c r="K980" s="231"/>
      <c r="L980" s="229"/>
      <c r="M980" s="231"/>
      <c r="N980" s="231"/>
      <c r="O980" s="231"/>
      <c r="P980" s="251"/>
      <c r="Q980" s="251"/>
      <c r="R980" s="251"/>
      <c r="S980" s="252"/>
      <c r="T980" s="237"/>
      <c r="U980" s="238"/>
      <c r="V980" s="335"/>
      <c r="W980" s="484"/>
      <c r="X980" s="485"/>
      <c r="Y980" s="335"/>
      <c r="Z980" s="239"/>
      <c r="AA980" s="238"/>
      <c r="AB980" s="240"/>
      <c r="AC980" s="239"/>
      <c r="AD980" s="238"/>
      <c r="AE980" s="343"/>
      <c r="AF980" s="335"/>
      <c r="AG980" s="485"/>
      <c r="AH980" s="241"/>
      <c r="AI980" s="242"/>
      <c r="AJ980" s="238"/>
      <c r="AK980" s="240"/>
      <c r="AL980" s="240"/>
      <c r="AM980" s="240"/>
      <c r="AN980" s="240"/>
      <c r="AQ980" s="253"/>
      <c r="AR980" s="224"/>
      <c r="AV980" s="253"/>
      <c r="AY980" s="248"/>
      <c r="AZ980" s="230"/>
      <c r="BA980" s="230"/>
      <c r="BB980" s="230"/>
      <c r="BC980" s="230"/>
      <c r="BD980" s="230"/>
      <c r="BE980" s="230"/>
      <c r="BF980" s="230"/>
      <c r="BG980" s="230"/>
      <c r="BH980" s="248"/>
      <c r="BI980" s="230"/>
      <c r="BJ980" s="249"/>
    </row>
    <row r="981" spans="1:62" ht="14.25" customHeight="1" x14ac:dyDescent="0.45">
      <c r="A981" s="224"/>
      <c r="D981" s="239"/>
      <c r="E981" s="226"/>
      <c r="F981" s="227"/>
      <c r="G981" s="228"/>
      <c r="H981" s="229"/>
      <c r="K981" s="231"/>
      <c r="L981" s="229"/>
      <c r="M981" s="231"/>
      <c r="N981" s="231"/>
      <c r="O981" s="231"/>
      <c r="P981" s="251"/>
      <c r="Q981" s="251"/>
      <c r="R981" s="251"/>
      <c r="S981" s="252"/>
      <c r="T981" s="237"/>
      <c r="U981" s="238"/>
      <c r="V981" s="335"/>
      <c r="W981" s="484"/>
      <c r="X981" s="485"/>
      <c r="Y981" s="335"/>
      <c r="Z981" s="239"/>
      <c r="AA981" s="238"/>
      <c r="AB981" s="240"/>
      <c r="AC981" s="239"/>
      <c r="AD981" s="238"/>
      <c r="AE981" s="343"/>
      <c r="AF981" s="335"/>
      <c r="AG981" s="485"/>
      <c r="AH981" s="241"/>
      <c r="AI981" s="242"/>
      <c r="AJ981" s="238"/>
      <c r="AK981" s="240"/>
      <c r="AL981" s="240"/>
      <c r="AM981" s="240"/>
      <c r="AN981" s="240"/>
      <c r="AQ981" s="253"/>
      <c r="AR981" s="224"/>
      <c r="AV981" s="253"/>
      <c r="AY981" s="248"/>
      <c r="AZ981" s="230"/>
      <c r="BA981" s="230"/>
      <c r="BB981" s="230"/>
      <c r="BC981" s="230"/>
      <c r="BD981" s="230"/>
      <c r="BE981" s="230"/>
      <c r="BF981" s="230"/>
      <c r="BG981" s="230"/>
      <c r="BH981" s="248"/>
      <c r="BI981" s="230"/>
      <c r="BJ981" s="249"/>
    </row>
    <row r="982" spans="1:62" ht="14.25" customHeight="1" x14ac:dyDescent="0.45">
      <c r="A982" s="224"/>
      <c r="D982" s="239"/>
      <c r="E982" s="226"/>
      <c r="F982" s="227"/>
      <c r="G982" s="228"/>
      <c r="H982" s="229"/>
      <c r="K982" s="231"/>
      <c r="L982" s="229"/>
      <c r="M982" s="231"/>
      <c r="N982" s="231"/>
      <c r="O982" s="231"/>
      <c r="P982" s="251"/>
      <c r="Q982" s="251"/>
      <c r="R982" s="251"/>
      <c r="S982" s="252"/>
      <c r="T982" s="237"/>
      <c r="U982" s="238"/>
      <c r="V982" s="335"/>
      <c r="W982" s="484"/>
      <c r="X982" s="485"/>
      <c r="Y982" s="335"/>
      <c r="Z982" s="239"/>
      <c r="AA982" s="238"/>
      <c r="AB982" s="240"/>
      <c r="AC982" s="239"/>
      <c r="AD982" s="238"/>
      <c r="AE982" s="343"/>
      <c r="AF982" s="335"/>
      <c r="AG982" s="485"/>
      <c r="AH982" s="241"/>
      <c r="AI982" s="242"/>
      <c r="AJ982" s="238"/>
      <c r="AK982" s="240"/>
      <c r="AL982" s="240"/>
      <c r="AM982" s="240"/>
      <c r="AN982" s="240"/>
      <c r="AQ982" s="253"/>
      <c r="AR982" s="224"/>
      <c r="AV982" s="253"/>
      <c r="AY982" s="248"/>
      <c r="AZ982" s="230"/>
      <c r="BA982" s="230"/>
      <c r="BB982" s="230"/>
      <c r="BC982" s="230"/>
      <c r="BD982" s="230"/>
      <c r="BE982" s="230"/>
      <c r="BF982" s="230"/>
      <c r="BG982" s="230"/>
      <c r="BH982" s="248"/>
      <c r="BI982" s="230"/>
      <c r="BJ982" s="249"/>
    </row>
    <row r="983" spans="1:62" ht="14.25" customHeight="1" x14ac:dyDescent="0.45">
      <c r="A983" s="224"/>
      <c r="D983" s="239"/>
      <c r="E983" s="226"/>
      <c r="F983" s="227"/>
      <c r="G983" s="228"/>
      <c r="H983" s="229"/>
      <c r="K983" s="231"/>
      <c r="L983" s="229"/>
      <c r="M983" s="231"/>
      <c r="N983" s="231"/>
      <c r="O983" s="231"/>
      <c r="P983" s="251"/>
      <c r="Q983" s="251"/>
      <c r="R983" s="251"/>
      <c r="S983" s="252"/>
      <c r="T983" s="237"/>
      <c r="U983" s="238"/>
      <c r="V983" s="335"/>
      <c r="W983" s="484"/>
      <c r="X983" s="485"/>
      <c r="Y983" s="335"/>
      <c r="Z983" s="239"/>
      <c r="AA983" s="238"/>
      <c r="AB983" s="240"/>
      <c r="AC983" s="239"/>
      <c r="AD983" s="238"/>
      <c r="AE983" s="343"/>
      <c r="AF983" s="335"/>
      <c r="AG983" s="485"/>
      <c r="AH983" s="241"/>
      <c r="AI983" s="242"/>
      <c r="AJ983" s="238"/>
      <c r="AK983" s="240"/>
      <c r="AL983" s="240"/>
      <c r="AM983" s="240"/>
      <c r="AN983" s="240"/>
      <c r="AQ983" s="253"/>
      <c r="AR983" s="224"/>
      <c r="AV983" s="253"/>
      <c r="AY983" s="248"/>
      <c r="AZ983" s="230"/>
      <c r="BA983" s="230"/>
      <c r="BB983" s="230"/>
      <c r="BC983" s="230"/>
      <c r="BD983" s="230"/>
      <c r="BE983" s="230"/>
      <c r="BF983" s="230"/>
      <c r="BG983" s="230"/>
      <c r="BH983" s="248"/>
      <c r="BI983" s="230"/>
      <c r="BJ983" s="249"/>
    </row>
    <row r="984" spans="1:62" ht="14.25" customHeight="1" x14ac:dyDescent="0.45">
      <c r="A984" s="224"/>
      <c r="D984" s="239"/>
      <c r="E984" s="226"/>
      <c r="F984" s="227"/>
      <c r="G984" s="228"/>
      <c r="H984" s="229"/>
      <c r="K984" s="231"/>
      <c r="L984" s="229"/>
      <c r="M984" s="231"/>
      <c r="N984" s="231"/>
      <c r="O984" s="231"/>
      <c r="P984" s="251"/>
      <c r="Q984" s="251"/>
      <c r="R984" s="251"/>
      <c r="S984" s="252"/>
      <c r="T984" s="237"/>
      <c r="U984" s="238"/>
      <c r="V984" s="335"/>
      <c r="W984" s="484"/>
      <c r="X984" s="485"/>
      <c r="Y984" s="335"/>
      <c r="Z984" s="239"/>
      <c r="AA984" s="238"/>
      <c r="AB984" s="240"/>
      <c r="AC984" s="239"/>
      <c r="AD984" s="238"/>
      <c r="AE984" s="343"/>
      <c r="AF984" s="335"/>
      <c r="AG984" s="485"/>
      <c r="AH984" s="241"/>
      <c r="AI984" s="242"/>
      <c r="AJ984" s="238"/>
      <c r="AK984" s="240"/>
      <c r="AL984" s="240"/>
      <c r="AM984" s="240"/>
      <c r="AN984" s="240"/>
      <c r="AQ984" s="253"/>
      <c r="AR984" s="224"/>
      <c r="AV984" s="253"/>
      <c r="AY984" s="248"/>
      <c r="AZ984" s="230"/>
      <c r="BA984" s="230"/>
      <c r="BB984" s="230"/>
      <c r="BC984" s="230"/>
      <c r="BD984" s="230"/>
      <c r="BE984" s="230"/>
      <c r="BF984" s="230"/>
      <c r="BG984" s="230"/>
      <c r="BH984" s="248"/>
      <c r="BI984" s="230"/>
      <c r="BJ984" s="249"/>
    </row>
    <row r="985" spans="1:62" ht="14.25" customHeight="1" x14ac:dyDescent="0.45">
      <c r="A985" s="224"/>
      <c r="D985" s="239"/>
      <c r="E985" s="226"/>
      <c r="F985" s="227"/>
      <c r="G985" s="228"/>
      <c r="H985" s="229"/>
      <c r="K985" s="231"/>
      <c r="L985" s="229"/>
      <c r="M985" s="231"/>
      <c r="N985" s="231"/>
      <c r="O985" s="231"/>
      <c r="P985" s="251"/>
      <c r="Q985" s="251"/>
      <c r="R985" s="251"/>
      <c r="S985" s="252"/>
      <c r="T985" s="237"/>
      <c r="U985" s="238"/>
      <c r="V985" s="335"/>
      <c r="W985" s="484"/>
      <c r="X985" s="485"/>
      <c r="Y985" s="335"/>
      <c r="Z985" s="239"/>
      <c r="AA985" s="238"/>
      <c r="AB985" s="240"/>
      <c r="AC985" s="239"/>
      <c r="AD985" s="238"/>
      <c r="AE985" s="343"/>
      <c r="AF985" s="335"/>
      <c r="AG985" s="485"/>
      <c r="AH985" s="241"/>
      <c r="AI985" s="242"/>
      <c r="AJ985" s="238"/>
      <c r="AK985" s="240"/>
      <c r="AL985" s="240"/>
      <c r="AM985" s="240"/>
      <c r="AN985" s="240"/>
      <c r="AQ985" s="253"/>
      <c r="AR985" s="224"/>
      <c r="AV985" s="253"/>
      <c r="AY985" s="248"/>
      <c r="AZ985" s="230"/>
      <c r="BA985" s="230"/>
      <c r="BB985" s="230"/>
      <c r="BC985" s="230"/>
      <c r="BD985" s="230"/>
      <c r="BE985" s="230"/>
      <c r="BF985" s="230"/>
      <c r="BG985" s="230"/>
      <c r="BH985" s="248"/>
      <c r="BI985" s="230"/>
      <c r="BJ985" s="249"/>
    </row>
    <row r="986" spans="1:62" ht="14.25" customHeight="1" x14ac:dyDescent="0.45">
      <c r="A986" s="224"/>
      <c r="D986" s="239"/>
      <c r="E986" s="226"/>
      <c r="F986" s="227"/>
      <c r="G986" s="228"/>
      <c r="H986" s="229"/>
      <c r="K986" s="231"/>
      <c r="L986" s="229"/>
      <c r="M986" s="231"/>
      <c r="N986" s="231"/>
      <c r="O986" s="231"/>
      <c r="P986" s="251"/>
      <c r="Q986" s="251"/>
      <c r="R986" s="251"/>
      <c r="S986" s="252"/>
      <c r="T986" s="237"/>
      <c r="U986" s="238"/>
      <c r="V986" s="335"/>
      <c r="W986" s="484"/>
      <c r="X986" s="485"/>
      <c r="Y986" s="335"/>
      <c r="Z986" s="239"/>
      <c r="AA986" s="238"/>
      <c r="AB986" s="240"/>
      <c r="AC986" s="239"/>
      <c r="AD986" s="238"/>
      <c r="AE986" s="343"/>
      <c r="AF986" s="335"/>
      <c r="AG986" s="485"/>
      <c r="AH986" s="241"/>
      <c r="AI986" s="242"/>
      <c r="AJ986" s="238"/>
      <c r="AK986" s="240"/>
      <c r="AL986" s="240"/>
      <c r="AM986" s="240"/>
      <c r="AN986" s="240"/>
      <c r="AQ986" s="253"/>
      <c r="AR986" s="224"/>
      <c r="AV986" s="253"/>
      <c r="AY986" s="248"/>
      <c r="AZ986" s="230"/>
      <c r="BA986" s="230"/>
      <c r="BB986" s="230"/>
      <c r="BC986" s="230"/>
      <c r="BD986" s="230"/>
      <c r="BE986" s="230"/>
      <c r="BF986" s="230"/>
      <c r="BG986" s="230"/>
      <c r="BH986" s="248"/>
      <c r="BI986" s="230"/>
      <c r="BJ986" s="249"/>
    </row>
    <row r="987" spans="1:62" ht="14.25" customHeight="1" x14ac:dyDescent="0.45">
      <c r="A987" s="224"/>
      <c r="D987" s="239"/>
      <c r="E987" s="226"/>
      <c r="F987" s="227"/>
      <c r="G987" s="228"/>
      <c r="H987" s="229"/>
      <c r="K987" s="231"/>
      <c r="L987" s="229"/>
      <c r="M987" s="231"/>
      <c r="N987" s="231"/>
      <c r="O987" s="231"/>
      <c r="P987" s="251"/>
      <c r="Q987" s="251"/>
      <c r="R987" s="251"/>
      <c r="S987" s="252"/>
      <c r="T987" s="237"/>
      <c r="U987" s="238"/>
      <c r="V987" s="335"/>
      <c r="W987" s="484"/>
      <c r="X987" s="485"/>
      <c r="Y987" s="335"/>
      <c r="Z987" s="239"/>
      <c r="AA987" s="238"/>
      <c r="AB987" s="240"/>
      <c r="AC987" s="239"/>
      <c r="AD987" s="238"/>
      <c r="AE987" s="343"/>
      <c r="AF987" s="335"/>
      <c r="AG987" s="485"/>
      <c r="AH987" s="241"/>
      <c r="AI987" s="242"/>
      <c r="AJ987" s="238"/>
      <c r="AK987" s="240"/>
      <c r="AL987" s="240"/>
      <c r="AM987" s="240"/>
      <c r="AN987" s="240"/>
      <c r="AQ987" s="253"/>
      <c r="AR987" s="224"/>
      <c r="AV987" s="253"/>
      <c r="AY987" s="248"/>
      <c r="AZ987" s="230"/>
      <c r="BA987" s="230"/>
      <c r="BB987" s="230"/>
      <c r="BC987" s="230"/>
      <c r="BD987" s="230"/>
      <c r="BE987" s="230"/>
      <c r="BF987" s="230"/>
      <c r="BG987" s="230"/>
      <c r="BH987" s="248"/>
      <c r="BI987" s="230"/>
      <c r="BJ987" s="249"/>
    </row>
    <row r="988" spans="1:62" ht="14.25" customHeight="1" x14ac:dyDescent="0.45">
      <c r="A988" s="224"/>
      <c r="D988" s="239"/>
      <c r="E988" s="226"/>
      <c r="F988" s="227"/>
      <c r="G988" s="228"/>
      <c r="H988" s="229"/>
      <c r="K988" s="231"/>
      <c r="L988" s="229"/>
      <c r="M988" s="231"/>
      <c r="N988" s="231"/>
      <c r="O988" s="231"/>
      <c r="P988" s="251"/>
      <c r="Q988" s="251"/>
      <c r="R988" s="251"/>
      <c r="S988" s="252"/>
      <c r="T988" s="237"/>
      <c r="U988" s="238"/>
      <c r="V988" s="335"/>
      <c r="W988" s="484"/>
      <c r="X988" s="485"/>
      <c r="Y988" s="335"/>
      <c r="Z988" s="239"/>
      <c r="AA988" s="238"/>
      <c r="AB988" s="240"/>
      <c r="AC988" s="239"/>
      <c r="AD988" s="238"/>
      <c r="AE988" s="343"/>
      <c r="AF988" s="335"/>
      <c r="AG988" s="485"/>
      <c r="AH988" s="241"/>
      <c r="AI988" s="242"/>
      <c r="AJ988" s="238"/>
      <c r="AK988" s="240"/>
      <c r="AL988" s="240"/>
      <c r="AM988" s="240"/>
      <c r="AN988" s="240"/>
      <c r="AQ988" s="253"/>
      <c r="AR988" s="224"/>
      <c r="AV988" s="253"/>
      <c r="AY988" s="248"/>
      <c r="AZ988" s="230"/>
      <c r="BA988" s="230"/>
      <c r="BB988" s="230"/>
      <c r="BC988" s="230"/>
      <c r="BD988" s="230"/>
      <c r="BE988" s="230"/>
      <c r="BF988" s="230"/>
      <c r="BG988" s="230"/>
      <c r="BH988" s="248"/>
      <c r="BI988" s="230"/>
      <c r="BJ988" s="249"/>
    </row>
    <row r="989" spans="1:62" ht="14.25" customHeight="1" x14ac:dyDescent="0.45">
      <c r="A989" s="224"/>
      <c r="D989" s="239"/>
      <c r="E989" s="226"/>
      <c r="F989" s="227"/>
      <c r="G989" s="228"/>
      <c r="H989" s="229"/>
      <c r="K989" s="231"/>
      <c r="L989" s="229"/>
      <c r="M989" s="231"/>
      <c r="N989" s="231"/>
      <c r="O989" s="231"/>
      <c r="P989" s="251"/>
      <c r="Q989" s="251"/>
      <c r="R989" s="251"/>
      <c r="S989" s="252"/>
      <c r="T989" s="237"/>
      <c r="U989" s="238"/>
      <c r="V989" s="335"/>
      <c r="W989" s="484"/>
      <c r="X989" s="485"/>
      <c r="Y989" s="335"/>
      <c r="Z989" s="239"/>
      <c r="AA989" s="238"/>
      <c r="AB989" s="240"/>
      <c r="AC989" s="239"/>
      <c r="AD989" s="238"/>
      <c r="AE989" s="343"/>
      <c r="AF989" s="335"/>
      <c r="AG989" s="485"/>
      <c r="AH989" s="241"/>
      <c r="AI989" s="242"/>
      <c r="AJ989" s="238"/>
      <c r="AK989" s="240"/>
      <c r="AL989" s="240"/>
      <c r="AM989" s="240"/>
      <c r="AN989" s="240"/>
      <c r="AQ989" s="253"/>
      <c r="AR989" s="224"/>
      <c r="AV989" s="253"/>
      <c r="AY989" s="248"/>
      <c r="AZ989" s="230"/>
      <c r="BA989" s="230"/>
      <c r="BB989" s="230"/>
      <c r="BC989" s="230"/>
      <c r="BD989" s="230"/>
      <c r="BE989" s="230"/>
      <c r="BF989" s="230"/>
      <c r="BG989" s="230"/>
      <c r="BH989" s="248"/>
      <c r="BI989" s="230"/>
      <c r="BJ989" s="249"/>
    </row>
    <row r="990" spans="1:62" ht="14.25" customHeight="1" x14ac:dyDescent="0.45">
      <c r="A990" s="224"/>
      <c r="D990" s="239"/>
      <c r="E990" s="226"/>
      <c r="F990" s="227"/>
      <c r="G990" s="228"/>
      <c r="H990" s="229"/>
      <c r="K990" s="231"/>
      <c r="L990" s="229"/>
      <c r="M990" s="231"/>
      <c r="N990" s="231"/>
      <c r="O990" s="231"/>
      <c r="P990" s="251"/>
      <c r="Q990" s="251"/>
      <c r="R990" s="251"/>
      <c r="S990" s="252"/>
      <c r="T990" s="237"/>
      <c r="U990" s="238"/>
      <c r="V990" s="335"/>
      <c r="W990" s="484"/>
      <c r="X990" s="485"/>
      <c r="Y990" s="335"/>
      <c r="Z990" s="239"/>
      <c r="AA990" s="238"/>
      <c r="AB990" s="240"/>
      <c r="AC990" s="239"/>
      <c r="AD990" s="238"/>
      <c r="AE990" s="343"/>
      <c r="AF990" s="335"/>
      <c r="AG990" s="485"/>
      <c r="AH990" s="241"/>
      <c r="AI990" s="242"/>
      <c r="AJ990" s="238"/>
      <c r="AK990" s="240"/>
      <c r="AL990" s="240"/>
      <c r="AM990" s="240"/>
      <c r="AN990" s="240"/>
      <c r="AQ990" s="253"/>
      <c r="AR990" s="224"/>
      <c r="AV990" s="253"/>
      <c r="AY990" s="248"/>
      <c r="AZ990" s="230"/>
      <c r="BA990" s="230"/>
      <c r="BB990" s="230"/>
      <c r="BC990" s="230"/>
      <c r="BD990" s="230"/>
      <c r="BE990" s="230"/>
      <c r="BF990" s="230"/>
      <c r="BG990" s="230"/>
      <c r="BH990" s="248"/>
      <c r="BI990" s="230"/>
      <c r="BJ990" s="249"/>
    </row>
    <row r="991" spans="1:62" ht="14.25" customHeight="1" x14ac:dyDescent="0.45">
      <c r="A991" s="224"/>
      <c r="D991" s="239"/>
      <c r="E991" s="226"/>
      <c r="F991" s="227"/>
      <c r="G991" s="228"/>
      <c r="H991" s="229"/>
      <c r="K991" s="231"/>
      <c r="L991" s="229"/>
      <c r="M991" s="231"/>
      <c r="N991" s="231"/>
      <c r="O991" s="231"/>
      <c r="P991" s="251"/>
      <c r="Q991" s="251"/>
      <c r="R991" s="251"/>
      <c r="S991" s="252"/>
      <c r="T991" s="237"/>
      <c r="U991" s="238"/>
      <c r="V991" s="335"/>
      <c r="W991" s="484"/>
      <c r="X991" s="485"/>
      <c r="Y991" s="335"/>
      <c r="Z991" s="239"/>
      <c r="AA991" s="238"/>
      <c r="AB991" s="240"/>
      <c r="AC991" s="239"/>
      <c r="AD991" s="238"/>
      <c r="AE991" s="343"/>
      <c r="AF991" s="335"/>
      <c r="AG991" s="485"/>
      <c r="AH991" s="241"/>
      <c r="AI991" s="242"/>
      <c r="AJ991" s="238"/>
      <c r="AK991" s="240"/>
      <c r="AL991" s="240"/>
      <c r="AM991" s="240"/>
      <c r="AN991" s="240"/>
      <c r="AQ991" s="253"/>
      <c r="AR991" s="224"/>
      <c r="AV991" s="253"/>
      <c r="AY991" s="248"/>
      <c r="AZ991" s="230"/>
      <c r="BA991" s="230"/>
      <c r="BB991" s="230"/>
      <c r="BC991" s="230"/>
      <c r="BD991" s="230"/>
      <c r="BE991" s="230"/>
      <c r="BF991" s="230"/>
      <c r="BG991" s="230"/>
      <c r="BH991" s="248"/>
      <c r="BI991" s="230"/>
      <c r="BJ991" s="249"/>
    </row>
    <row r="992" spans="1:62" ht="14.25" customHeight="1" x14ac:dyDescent="0.45">
      <c r="A992" s="224"/>
      <c r="D992" s="239"/>
      <c r="E992" s="226"/>
      <c r="F992" s="227"/>
      <c r="G992" s="228"/>
      <c r="H992" s="229"/>
      <c r="K992" s="231"/>
      <c r="L992" s="229"/>
      <c r="M992" s="231"/>
      <c r="N992" s="231"/>
      <c r="O992" s="231"/>
      <c r="P992" s="251"/>
      <c r="Q992" s="251"/>
      <c r="R992" s="251"/>
      <c r="S992" s="252"/>
      <c r="T992" s="237"/>
      <c r="U992" s="238"/>
      <c r="V992" s="335"/>
      <c r="W992" s="484"/>
      <c r="X992" s="485"/>
      <c r="Y992" s="335"/>
      <c r="Z992" s="239"/>
      <c r="AA992" s="238"/>
      <c r="AB992" s="240"/>
      <c r="AC992" s="239"/>
      <c r="AD992" s="238"/>
      <c r="AE992" s="343"/>
      <c r="AF992" s="335"/>
      <c r="AG992" s="485"/>
      <c r="AH992" s="241"/>
      <c r="AI992" s="242"/>
      <c r="AJ992" s="238"/>
      <c r="AK992" s="240"/>
      <c r="AL992" s="240"/>
      <c r="AM992" s="240"/>
      <c r="AN992" s="240"/>
      <c r="AQ992" s="253"/>
      <c r="AR992" s="224"/>
      <c r="AV992" s="253"/>
      <c r="AY992" s="248"/>
      <c r="AZ992" s="230"/>
      <c r="BA992" s="230"/>
      <c r="BB992" s="230"/>
      <c r="BC992" s="230"/>
      <c r="BD992" s="230"/>
      <c r="BE992" s="230"/>
      <c r="BF992" s="230"/>
      <c r="BG992" s="230"/>
      <c r="BH992" s="248"/>
      <c r="BI992" s="230"/>
      <c r="BJ992" s="249"/>
    </row>
    <row r="993" spans="1:62" ht="14.25" customHeight="1" x14ac:dyDescent="0.45">
      <c r="A993" s="224"/>
      <c r="D993" s="239"/>
      <c r="E993" s="226"/>
      <c r="F993" s="227"/>
      <c r="G993" s="228"/>
      <c r="H993" s="229"/>
      <c r="K993" s="231"/>
      <c r="L993" s="229"/>
      <c r="M993" s="231"/>
      <c r="N993" s="231"/>
      <c r="O993" s="231"/>
      <c r="P993" s="251"/>
      <c r="Q993" s="251"/>
      <c r="R993" s="251"/>
      <c r="S993" s="252"/>
      <c r="T993" s="237"/>
      <c r="U993" s="238"/>
      <c r="V993" s="335"/>
      <c r="W993" s="484"/>
      <c r="X993" s="485"/>
      <c r="Y993" s="335"/>
      <c r="Z993" s="239"/>
      <c r="AA993" s="238"/>
      <c r="AB993" s="240"/>
      <c r="AC993" s="239"/>
      <c r="AD993" s="238"/>
      <c r="AE993" s="343"/>
      <c r="AF993" s="335"/>
      <c r="AG993" s="485"/>
      <c r="AH993" s="241"/>
      <c r="AI993" s="242"/>
      <c r="AJ993" s="238"/>
      <c r="AK993" s="240"/>
      <c r="AL993" s="240"/>
      <c r="AM993" s="240"/>
      <c r="AN993" s="240"/>
      <c r="AQ993" s="253"/>
      <c r="AR993" s="224"/>
      <c r="AV993" s="253"/>
      <c r="AY993" s="248"/>
      <c r="AZ993" s="230"/>
      <c r="BA993" s="230"/>
      <c r="BB993" s="230"/>
      <c r="BC993" s="230"/>
      <c r="BD993" s="230"/>
      <c r="BE993" s="230"/>
      <c r="BF993" s="230"/>
      <c r="BG993" s="230"/>
      <c r="BH993" s="248"/>
      <c r="BI993" s="230"/>
      <c r="BJ993" s="249"/>
    </row>
    <row r="994" spans="1:62" ht="14.25" customHeight="1" x14ac:dyDescent="0.45">
      <c r="A994" s="224"/>
      <c r="D994" s="239"/>
      <c r="E994" s="226"/>
      <c r="F994" s="227"/>
      <c r="G994" s="228"/>
      <c r="H994" s="229"/>
      <c r="K994" s="231"/>
      <c r="L994" s="229"/>
      <c r="M994" s="231"/>
      <c r="N994" s="231"/>
      <c r="O994" s="231"/>
      <c r="P994" s="251"/>
      <c r="Q994" s="251"/>
      <c r="R994" s="251"/>
      <c r="S994" s="252"/>
      <c r="T994" s="237"/>
      <c r="U994" s="238"/>
      <c r="V994" s="335"/>
      <c r="W994" s="484"/>
      <c r="X994" s="485"/>
      <c r="Y994" s="335"/>
      <c r="Z994" s="239"/>
      <c r="AA994" s="238"/>
      <c r="AB994" s="240"/>
      <c r="AC994" s="239"/>
      <c r="AD994" s="238"/>
      <c r="AE994" s="343"/>
      <c r="AF994" s="335"/>
      <c r="AG994" s="485"/>
      <c r="AH994" s="241"/>
      <c r="AI994" s="242"/>
      <c r="AJ994" s="238"/>
      <c r="AK994" s="240"/>
      <c r="AL994" s="240"/>
      <c r="AM994" s="240"/>
      <c r="AN994" s="240"/>
      <c r="AQ994" s="253"/>
      <c r="AR994" s="224"/>
      <c r="AV994" s="253"/>
      <c r="AY994" s="248"/>
      <c r="AZ994" s="230"/>
      <c r="BA994" s="230"/>
      <c r="BB994" s="230"/>
      <c r="BC994" s="230"/>
      <c r="BD994" s="230"/>
      <c r="BE994" s="230"/>
      <c r="BF994" s="230"/>
      <c r="BG994" s="230"/>
      <c r="BH994" s="248"/>
      <c r="BI994" s="230"/>
      <c r="BJ994" s="249"/>
    </row>
    <row r="995" spans="1:62" ht="14.25" customHeight="1" x14ac:dyDescent="0.45">
      <c r="A995" s="224"/>
      <c r="D995" s="239"/>
      <c r="E995" s="226"/>
      <c r="F995" s="227"/>
      <c r="G995" s="228"/>
      <c r="H995" s="229"/>
      <c r="K995" s="231"/>
      <c r="L995" s="229"/>
      <c r="M995" s="231"/>
      <c r="N995" s="231"/>
      <c r="O995" s="231"/>
      <c r="P995" s="251"/>
      <c r="Q995" s="251"/>
      <c r="R995" s="251"/>
      <c r="S995" s="252"/>
      <c r="T995" s="237"/>
      <c r="U995" s="238"/>
      <c r="V995" s="335"/>
      <c r="W995" s="484"/>
      <c r="X995" s="485"/>
      <c r="Y995" s="335"/>
      <c r="Z995" s="239"/>
      <c r="AA995" s="238"/>
      <c r="AB995" s="240"/>
      <c r="AC995" s="239"/>
      <c r="AD995" s="238"/>
      <c r="AE995" s="343"/>
      <c r="AF995" s="335"/>
      <c r="AG995" s="485"/>
      <c r="AH995" s="241"/>
      <c r="AI995" s="242"/>
      <c r="AJ995" s="238"/>
      <c r="AK995" s="240"/>
      <c r="AL995" s="240"/>
      <c r="AM995" s="240"/>
      <c r="AN995" s="240"/>
      <c r="AQ995" s="253"/>
      <c r="AR995" s="224"/>
      <c r="AV995" s="253"/>
      <c r="AY995" s="248"/>
      <c r="AZ995" s="230"/>
      <c r="BA995" s="230"/>
      <c r="BB995" s="230"/>
      <c r="BC995" s="230"/>
      <c r="BD995" s="230"/>
      <c r="BE995" s="230"/>
      <c r="BF995" s="230"/>
      <c r="BG995" s="230"/>
      <c r="BH995" s="248"/>
      <c r="BI995" s="230"/>
      <c r="BJ995" s="249"/>
    </row>
    <row r="996" spans="1:62" ht="14.25" customHeight="1" x14ac:dyDescent="0.45">
      <c r="A996" s="224"/>
      <c r="D996" s="239"/>
      <c r="E996" s="226"/>
      <c r="F996" s="227"/>
      <c r="G996" s="228"/>
      <c r="H996" s="229"/>
      <c r="K996" s="231"/>
      <c r="L996" s="229"/>
      <c r="M996" s="231"/>
      <c r="N996" s="231"/>
      <c r="O996" s="231"/>
      <c r="P996" s="251"/>
      <c r="Q996" s="251"/>
      <c r="R996" s="251"/>
      <c r="S996" s="252"/>
      <c r="T996" s="237"/>
      <c r="U996" s="238"/>
      <c r="V996" s="335"/>
      <c r="W996" s="484"/>
      <c r="X996" s="485"/>
      <c r="Y996" s="335"/>
      <c r="Z996" s="239"/>
      <c r="AA996" s="238"/>
      <c r="AB996" s="240"/>
      <c r="AC996" s="239"/>
      <c r="AD996" s="238"/>
      <c r="AE996" s="343"/>
      <c r="AF996" s="335"/>
      <c r="AG996" s="485"/>
      <c r="AH996" s="241"/>
      <c r="AI996" s="242"/>
      <c r="AJ996" s="238"/>
      <c r="AK996" s="240"/>
      <c r="AL996" s="240"/>
      <c r="AM996" s="240"/>
      <c r="AN996" s="240"/>
      <c r="AQ996" s="253"/>
      <c r="AR996" s="224"/>
      <c r="AV996" s="253"/>
      <c r="AY996" s="248"/>
      <c r="AZ996" s="230"/>
      <c r="BA996" s="230"/>
      <c r="BB996" s="230"/>
      <c r="BC996" s="230"/>
      <c r="BD996" s="230"/>
      <c r="BE996" s="230"/>
      <c r="BF996" s="230"/>
      <c r="BG996" s="230"/>
      <c r="BH996" s="248"/>
      <c r="BI996" s="230"/>
      <c r="BJ996" s="249"/>
    </row>
    <row r="997" spans="1:62" ht="14.25" customHeight="1" x14ac:dyDescent="0.45">
      <c r="A997" s="224"/>
      <c r="D997" s="239"/>
      <c r="E997" s="226"/>
      <c r="F997" s="227"/>
      <c r="G997" s="228"/>
      <c r="H997" s="229"/>
      <c r="K997" s="231"/>
      <c r="L997" s="229"/>
      <c r="M997" s="231"/>
      <c r="N997" s="231"/>
      <c r="O997" s="231"/>
      <c r="P997" s="251"/>
      <c r="Q997" s="251"/>
      <c r="R997" s="251"/>
      <c r="S997" s="252"/>
      <c r="T997" s="237"/>
      <c r="U997" s="238"/>
      <c r="V997" s="335"/>
      <c r="W997" s="484"/>
      <c r="X997" s="485"/>
      <c r="Y997" s="335"/>
      <c r="Z997" s="239"/>
      <c r="AA997" s="238"/>
      <c r="AB997" s="240"/>
      <c r="AC997" s="239"/>
      <c r="AD997" s="238"/>
      <c r="AE997" s="343"/>
      <c r="AF997" s="335"/>
      <c r="AG997" s="485"/>
      <c r="AH997" s="241"/>
      <c r="AI997" s="242"/>
      <c r="AJ997" s="238"/>
      <c r="AK997" s="240"/>
      <c r="AL997" s="240"/>
      <c r="AM997" s="240"/>
      <c r="AN997" s="240"/>
      <c r="AQ997" s="253"/>
      <c r="AR997" s="224"/>
      <c r="AV997" s="253"/>
      <c r="AY997" s="248"/>
      <c r="AZ997" s="230"/>
      <c r="BA997" s="230"/>
      <c r="BB997" s="230"/>
      <c r="BC997" s="230"/>
      <c r="BD997" s="230"/>
      <c r="BE997" s="230"/>
      <c r="BF997" s="230"/>
      <c r="BG997" s="230"/>
      <c r="BH997" s="248"/>
      <c r="BI997" s="230"/>
      <c r="BJ997" s="249"/>
    </row>
    <row r="998" spans="1:62" ht="14.25" customHeight="1" x14ac:dyDescent="0.45">
      <c r="A998" s="224"/>
      <c r="D998" s="239"/>
      <c r="E998" s="226"/>
      <c r="F998" s="227"/>
      <c r="G998" s="228"/>
      <c r="H998" s="229"/>
      <c r="K998" s="231"/>
      <c r="L998" s="229"/>
      <c r="M998" s="231"/>
      <c r="N998" s="231"/>
      <c r="O998" s="231"/>
      <c r="P998" s="251"/>
      <c r="Q998" s="251"/>
      <c r="R998" s="251"/>
      <c r="S998" s="252"/>
      <c r="T998" s="237"/>
      <c r="U998" s="238"/>
      <c r="V998" s="335"/>
      <c r="W998" s="484"/>
      <c r="X998" s="485"/>
      <c r="Y998" s="335"/>
      <c r="Z998" s="239"/>
      <c r="AA998" s="238"/>
      <c r="AB998" s="240"/>
      <c r="AC998" s="239"/>
      <c r="AD998" s="238"/>
      <c r="AE998" s="343"/>
      <c r="AF998" s="335"/>
      <c r="AG998" s="485"/>
      <c r="AH998" s="241"/>
      <c r="AI998" s="242"/>
      <c r="AJ998" s="238"/>
      <c r="AK998" s="240"/>
      <c r="AL998" s="240"/>
      <c r="AM998" s="240"/>
      <c r="AN998" s="240"/>
      <c r="AQ998" s="253"/>
      <c r="AR998" s="224"/>
      <c r="AV998" s="253"/>
      <c r="AY998" s="248"/>
      <c r="AZ998" s="230"/>
      <c r="BA998" s="230"/>
      <c r="BB998" s="230"/>
      <c r="BC998" s="230"/>
      <c r="BD998" s="230"/>
      <c r="BE998" s="230"/>
      <c r="BF998" s="230"/>
      <c r="BG998" s="230"/>
      <c r="BH998" s="248"/>
      <c r="BI998" s="230"/>
      <c r="BJ998" s="249"/>
    </row>
    <row r="999" spans="1:62" ht="14.25" customHeight="1" x14ac:dyDescent="0.45">
      <c r="A999" s="224"/>
      <c r="D999" s="239"/>
      <c r="E999" s="226"/>
      <c r="F999" s="227"/>
      <c r="G999" s="228"/>
      <c r="H999" s="229"/>
      <c r="K999" s="231"/>
      <c r="L999" s="229"/>
      <c r="M999" s="231"/>
      <c r="N999" s="231"/>
      <c r="O999" s="231"/>
      <c r="P999" s="251"/>
      <c r="Q999" s="251"/>
      <c r="R999" s="251"/>
      <c r="S999" s="252"/>
      <c r="T999" s="237"/>
      <c r="U999" s="238"/>
      <c r="V999" s="335"/>
      <c r="W999" s="484"/>
      <c r="X999" s="485"/>
      <c r="Y999" s="335"/>
      <c r="Z999" s="239"/>
      <c r="AA999" s="238"/>
      <c r="AB999" s="240"/>
      <c r="AC999" s="239"/>
      <c r="AD999" s="238"/>
      <c r="AE999" s="343"/>
      <c r="AF999" s="335"/>
      <c r="AG999" s="485"/>
      <c r="AH999" s="241"/>
      <c r="AI999" s="242"/>
      <c r="AJ999" s="238"/>
      <c r="AK999" s="240"/>
      <c r="AL999" s="240"/>
      <c r="AM999" s="240"/>
      <c r="AN999" s="240"/>
      <c r="AQ999" s="253"/>
      <c r="AR999" s="224"/>
      <c r="AV999" s="253"/>
      <c r="AY999" s="248"/>
      <c r="AZ999" s="230"/>
      <c r="BA999" s="230"/>
      <c r="BB999" s="230"/>
      <c r="BC999" s="230"/>
      <c r="BD999" s="230"/>
      <c r="BE999" s="230"/>
      <c r="BF999" s="230"/>
      <c r="BG999" s="230"/>
      <c r="BH999" s="248"/>
      <c r="BI999" s="230"/>
      <c r="BJ999" s="249"/>
    </row>
    <row r="1000" spans="1:62" ht="14.25" customHeight="1" x14ac:dyDescent="0.45">
      <c r="A1000" s="224"/>
      <c r="D1000" s="239"/>
      <c r="E1000" s="226"/>
      <c r="F1000" s="227"/>
      <c r="G1000" s="228"/>
      <c r="H1000" s="229"/>
      <c r="K1000" s="231"/>
      <c r="L1000" s="229"/>
      <c r="M1000" s="231"/>
      <c r="N1000" s="231"/>
      <c r="O1000" s="231"/>
      <c r="P1000" s="251"/>
      <c r="Q1000" s="251"/>
      <c r="R1000" s="251"/>
      <c r="S1000" s="252"/>
      <c r="T1000" s="237"/>
      <c r="U1000" s="238"/>
      <c r="V1000" s="335"/>
      <c r="W1000" s="484"/>
      <c r="X1000" s="485"/>
      <c r="Y1000" s="335"/>
      <c r="Z1000" s="239"/>
      <c r="AA1000" s="238"/>
      <c r="AB1000" s="240"/>
      <c r="AC1000" s="239"/>
      <c r="AD1000" s="238"/>
      <c r="AE1000" s="343"/>
      <c r="AF1000" s="335"/>
      <c r="AG1000" s="485"/>
      <c r="AH1000" s="241"/>
      <c r="AI1000" s="242"/>
      <c r="AJ1000" s="238"/>
      <c r="AK1000" s="240"/>
      <c r="AL1000" s="240"/>
      <c r="AM1000" s="240"/>
      <c r="AN1000" s="240"/>
      <c r="AQ1000" s="253"/>
      <c r="AR1000" s="224"/>
      <c r="AV1000" s="253"/>
      <c r="AY1000" s="248"/>
      <c r="AZ1000" s="230"/>
      <c r="BA1000" s="230"/>
      <c r="BB1000" s="230"/>
      <c r="BC1000" s="230"/>
      <c r="BD1000" s="230"/>
      <c r="BE1000" s="230"/>
      <c r="BF1000" s="230"/>
      <c r="BG1000" s="230"/>
      <c r="BH1000" s="248"/>
      <c r="BI1000" s="230"/>
      <c r="BJ1000" s="249"/>
    </row>
  </sheetData>
  <mergeCells count="50">
    <mergeCell ref="BH2:BJ2"/>
    <mergeCell ref="BK2:BK3"/>
    <mergeCell ref="BL2:BP2"/>
    <mergeCell ref="BQ2:BU2"/>
    <mergeCell ref="AY1:BU1"/>
    <mergeCell ref="AE2:AG2"/>
    <mergeCell ref="BB2:BB3"/>
    <mergeCell ref="BC2:BC3"/>
    <mergeCell ref="BD2:BD3"/>
    <mergeCell ref="BE2:BE3"/>
    <mergeCell ref="BF2:BF3"/>
    <mergeCell ref="BG2:BG3"/>
    <mergeCell ref="AR2:AV2"/>
    <mergeCell ref="AW2:AX2"/>
    <mergeCell ref="AY2:AY3"/>
    <mergeCell ref="AZ2:AZ3"/>
    <mergeCell ref="BA2:BA3"/>
    <mergeCell ref="AH2:AI2"/>
    <mergeCell ref="AJ2:AQ2"/>
    <mergeCell ref="T2:T3"/>
    <mergeCell ref="U2:V2"/>
    <mergeCell ref="Y2:Z2"/>
    <mergeCell ref="AA2:AC2"/>
    <mergeCell ref="AD2:AD3"/>
    <mergeCell ref="W2:X2"/>
    <mergeCell ref="N2:N3"/>
    <mergeCell ref="O2:O3"/>
    <mergeCell ref="P2:P3"/>
    <mergeCell ref="Q2:Q3"/>
    <mergeCell ref="R2:R3"/>
    <mergeCell ref="S2:S3"/>
    <mergeCell ref="H2:H3"/>
    <mergeCell ref="I2:I3"/>
    <mergeCell ref="J2:J3"/>
    <mergeCell ref="K2:K3"/>
    <mergeCell ref="L2:L3"/>
    <mergeCell ref="M2:M3"/>
    <mergeCell ref="AR1:AV1"/>
    <mergeCell ref="A2:A3"/>
    <mergeCell ref="B2:B3"/>
    <mergeCell ref="C2:C3"/>
    <mergeCell ref="D2:D3"/>
    <mergeCell ref="E2:E3"/>
    <mergeCell ref="F2:F3"/>
    <mergeCell ref="G2:G3"/>
    <mergeCell ref="A1:D1"/>
    <mergeCell ref="F1:G1"/>
    <mergeCell ref="L1:S1"/>
    <mergeCell ref="T1:Z1"/>
    <mergeCell ref="AH1:AQ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48A4-5CBC-434D-BE65-8DF46EF56E9E}">
  <dimension ref="A1:BJ1000"/>
  <sheetViews>
    <sheetView zoomScale="75" zoomScaleNormal="75" workbookViewId="0">
      <pane xSplit="11" ySplit="3" topLeftCell="AA62" activePane="bottomRight" state="frozen"/>
      <selection pane="topRight" activeCell="L1" sqref="L1"/>
      <selection pane="bottomLeft" activeCell="A4" sqref="A4"/>
      <selection pane="bottomRight" activeCell="P84" sqref="P84"/>
    </sheetView>
  </sheetViews>
  <sheetFormatPr defaultColWidth="10.59765625" defaultRowHeight="15" customHeight="1" x14ac:dyDescent="0.45"/>
  <cols>
    <col min="1" max="19" width="10.59765625" style="336"/>
    <col min="20" max="20" width="10.59765625" style="883"/>
    <col min="21" max="24" width="10.59765625" style="336"/>
    <col min="25" max="26" width="10.59765625" style="75"/>
    <col min="27" max="32" width="10.59765625" style="336"/>
    <col min="33" max="33" width="10.59765625" style="75"/>
    <col min="34" max="16384" width="10.59765625" style="336"/>
  </cols>
  <sheetData>
    <row r="1" spans="1:62" s="183" customFormat="1" ht="15" customHeight="1" thickBot="1" x14ac:dyDescent="0.5">
      <c r="A1" s="165" t="s">
        <v>0</v>
      </c>
      <c r="B1" s="166"/>
      <c r="C1" s="166"/>
      <c r="D1" s="167"/>
      <c r="E1" s="168"/>
      <c r="F1" s="262" t="s">
        <v>1</v>
      </c>
      <c r="G1" s="167"/>
      <c r="H1" s="170"/>
      <c r="I1" s="171"/>
      <c r="J1" s="171"/>
      <c r="K1" s="172"/>
      <c r="L1" s="173" t="s">
        <v>2</v>
      </c>
      <c r="M1" s="166"/>
      <c r="N1" s="166"/>
      <c r="O1" s="166"/>
      <c r="P1" s="166"/>
      <c r="Q1" s="166"/>
      <c r="R1" s="166"/>
      <c r="S1" s="167"/>
      <c r="T1" s="174" t="s">
        <v>3</v>
      </c>
      <c r="U1" s="166"/>
      <c r="V1" s="166"/>
      <c r="W1" s="166"/>
      <c r="X1" s="167"/>
      <c r="Y1" s="618"/>
      <c r="Z1" s="618"/>
      <c r="AA1" s="175"/>
      <c r="AB1" s="176">
        <v>0.70475617882822228</v>
      </c>
      <c r="AC1" s="177">
        <v>1.5190585750686489</v>
      </c>
      <c r="AD1" s="178"/>
      <c r="AE1" s="466"/>
      <c r="AF1" s="492"/>
      <c r="AG1" s="482"/>
      <c r="AH1" s="179" t="s">
        <v>4</v>
      </c>
      <c r="AI1" s="166"/>
      <c r="AJ1" s="166"/>
      <c r="AK1" s="166"/>
      <c r="AL1" s="166"/>
      <c r="AM1" s="166"/>
      <c r="AN1" s="166"/>
      <c r="AO1" s="166"/>
      <c r="AP1" s="166"/>
      <c r="AQ1" s="167"/>
      <c r="AR1" s="180" t="s">
        <v>5</v>
      </c>
      <c r="AS1" s="166"/>
      <c r="AT1" s="166"/>
      <c r="AU1" s="166"/>
      <c r="AV1" s="167"/>
      <c r="AW1" s="181"/>
      <c r="AX1" s="181"/>
      <c r="AY1" s="182" t="s">
        <v>6</v>
      </c>
      <c r="AZ1" s="166"/>
      <c r="BA1" s="166"/>
      <c r="BB1" s="166"/>
      <c r="BC1" s="166"/>
      <c r="BD1" s="166"/>
      <c r="BE1" s="166"/>
      <c r="BF1" s="166"/>
      <c r="BG1" s="166"/>
      <c r="BH1" s="166"/>
      <c r="BI1" s="166"/>
      <c r="BJ1" s="167"/>
    </row>
    <row r="2" spans="1:62" s="183" customFormat="1" ht="18.75" customHeight="1" thickBot="1" x14ac:dyDescent="0.5">
      <c r="A2" s="184" t="s">
        <v>7</v>
      </c>
      <c r="B2" s="185" t="s">
        <v>8</v>
      </c>
      <c r="C2" s="185" t="s">
        <v>9</v>
      </c>
      <c r="D2" s="186" t="s">
        <v>10</v>
      </c>
      <c r="E2" s="187" t="s">
        <v>11</v>
      </c>
      <c r="F2" s="263" t="s">
        <v>12</v>
      </c>
      <c r="G2" s="264" t="s">
        <v>13</v>
      </c>
      <c r="H2" s="190" t="s">
        <v>14</v>
      </c>
      <c r="I2" s="185" t="s">
        <v>15</v>
      </c>
      <c r="J2" s="185" t="s">
        <v>16</v>
      </c>
      <c r="K2" s="191" t="s">
        <v>17</v>
      </c>
      <c r="L2" s="192" t="s">
        <v>18</v>
      </c>
      <c r="M2" s="193" t="s">
        <v>19</v>
      </c>
      <c r="N2" s="193" t="s">
        <v>20</v>
      </c>
      <c r="O2" s="193" t="s">
        <v>21</v>
      </c>
      <c r="P2" s="194" t="s">
        <v>22</v>
      </c>
      <c r="Q2" s="194" t="s">
        <v>23</v>
      </c>
      <c r="R2" s="194" t="s">
        <v>24</v>
      </c>
      <c r="S2" s="195" t="s">
        <v>25</v>
      </c>
      <c r="T2" s="881" t="s">
        <v>26</v>
      </c>
      <c r="U2" s="197" t="s">
        <v>27</v>
      </c>
      <c r="V2" s="167"/>
      <c r="W2" s="198" t="s">
        <v>28</v>
      </c>
      <c r="X2" s="167"/>
      <c r="Y2" s="611" t="s">
        <v>32</v>
      </c>
      <c r="Z2" s="612"/>
      <c r="AA2" s="199" t="s">
        <v>29</v>
      </c>
      <c r="AB2" s="166"/>
      <c r="AC2" s="167"/>
      <c r="AD2" s="317" t="s">
        <v>30</v>
      </c>
      <c r="AE2" s="494" t="s">
        <v>31</v>
      </c>
      <c r="AF2" s="495"/>
      <c r="AG2" s="496"/>
      <c r="AH2" s="200" t="s">
        <v>33</v>
      </c>
      <c r="AI2" s="167"/>
      <c r="AJ2" s="265" t="s">
        <v>34</v>
      </c>
      <c r="AK2" s="166"/>
      <c r="AL2" s="166"/>
      <c r="AM2" s="166"/>
      <c r="AN2" s="166"/>
      <c r="AO2" s="166"/>
      <c r="AP2" s="166"/>
      <c r="AQ2" s="167"/>
      <c r="AR2" s="201" t="s">
        <v>35</v>
      </c>
      <c r="AS2" s="166"/>
      <c r="AT2" s="166"/>
      <c r="AU2" s="166"/>
      <c r="AV2" s="167"/>
      <c r="AW2" s="200" t="s">
        <v>36</v>
      </c>
      <c r="AX2" s="167"/>
      <c r="AY2" s="202" t="s">
        <v>37</v>
      </c>
      <c r="AZ2" s="203" t="s">
        <v>38</v>
      </c>
      <c r="BA2" s="203" t="s">
        <v>39</v>
      </c>
      <c r="BB2" s="203" t="s">
        <v>40</v>
      </c>
      <c r="BC2" s="203" t="s">
        <v>41</v>
      </c>
      <c r="BD2" s="203" t="s">
        <v>42</v>
      </c>
      <c r="BE2" s="203" t="s">
        <v>43</v>
      </c>
      <c r="BF2" s="203" t="s">
        <v>44</v>
      </c>
      <c r="BG2" s="203" t="s">
        <v>45</v>
      </c>
      <c r="BH2" s="182" t="s">
        <v>46</v>
      </c>
      <c r="BI2" s="166"/>
      <c r="BJ2" s="167"/>
    </row>
    <row r="3" spans="1:62" s="183" customFormat="1" ht="54" customHeight="1" thickBot="1" x14ac:dyDescent="0.5">
      <c r="A3" s="204"/>
      <c r="B3" s="205"/>
      <c r="C3" s="205"/>
      <c r="D3" s="206"/>
      <c r="E3" s="207"/>
      <c r="F3" s="204"/>
      <c r="G3" s="206"/>
      <c r="H3" s="204"/>
      <c r="I3" s="205"/>
      <c r="J3" s="205"/>
      <c r="K3" s="205"/>
      <c r="L3" s="204"/>
      <c r="M3" s="205"/>
      <c r="N3" s="205"/>
      <c r="O3" s="205"/>
      <c r="P3" s="205"/>
      <c r="Q3" s="205"/>
      <c r="R3" s="205"/>
      <c r="S3" s="206"/>
      <c r="T3" s="882"/>
      <c r="U3" s="208" t="s">
        <v>47</v>
      </c>
      <c r="V3" s="209" t="s">
        <v>48</v>
      </c>
      <c r="W3" s="210" t="s">
        <v>47</v>
      </c>
      <c r="X3" s="426" t="s">
        <v>48</v>
      </c>
      <c r="Y3" s="617" t="s">
        <v>47</v>
      </c>
      <c r="Z3" s="442" t="s">
        <v>253</v>
      </c>
      <c r="AA3" s="210" t="s">
        <v>49</v>
      </c>
      <c r="AB3" s="212" t="s">
        <v>48</v>
      </c>
      <c r="AC3" s="209" t="s">
        <v>50</v>
      </c>
      <c r="AD3" s="204"/>
      <c r="AE3" s="498" t="s">
        <v>51</v>
      </c>
      <c r="AF3" s="499" t="s">
        <v>48</v>
      </c>
      <c r="AG3" s="488"/>
      <c r="AH3" s="214" t="s">
        <v>52</v>
      </c>
      <c r="AI3" s="266" t="s">
        <v>53</v>
      </c>
      <c r="AJ3" s="267" t="s">
        <v>54</v>
      </c>
      <c r="AK3" s="215" t="s">
        <v>55</v>
      </c>
      <c r="AL3" s="215" t="s">
        <v>56</v>
      </c>
      <c r="AM3" s="215" t="s">
        <v>57</v>
      </c>
      <c r="AN3" s="215" t="s">
        <v>58</v>
      </c>
      <c r="AO3" s="216" t="s">
        <v>59</v>
      </c>
      <c r="AP3" s="216" t="s">
        <v>60</v>
      </c>
      <c r="AQ3" s="217" t="s">
        <v>61</v>
      </c>
      <c r="AR3" s="218" t="s">
        <v>62</v>
      </c>
      <c r="AS3" s="219" t="s">
        <v>63</v>
      </c>
      <c r="AT3" s="219" t="s">
        <v>64</v>
      </c>
      <c r="AU3" s="219" t="s">
        <v>65</v>
      </c>
      <c r="AV3" s="220" t="s">
        <v>66</v>
      </c>
      <c r="AW3" s="214" t="s">
        <v>67</v>
      </c>
      <c r="AX3" s="214" t="s">
        <v>68</v>
      </c>
      <c r="AY3" s="204"/>
      <c r="AZ3" s="205"/>
      <c r="BA3" s="205"/>
      <c r="BB3" s="205"/>
      <c r="BC3" s="205"/>
      <c r="BD3" s="205"/>
      <c r="BE3" s="205"/>
      <c r="BF3" s="205"/>
      <c r="BG3" s="205"/>
      <c r="BH3" s="221" t="s">
        <v>69</v>
      </c>
      <c r="BI3" s="222" t="s">
        <v>70</v>
      </c>
      <c r="BJ3" s="223" t="s">
        <v>71</v>
      </c>
    </row>
    <row r="4" spans="1:62" s="183" customFormat="1" ht="14.25" customHeight="1" x14ac:dyDescent="0.45">
      <c r="A4" s="224">
        <v>2023</v>
      </c>
      <c r="B4" s="268">
        <v>11</v>
      </c>
      <c r="C4" s="268">
        <v>8</v>
      </c>
      <c r="D4" s="225">
        <v>0.46180555555555558</v>
      </c>
      <c r="E4" s="269">
        <v>1</v>
      </c>
      <c r="F4" s="270">
        <v>13.264989999999999</v>
      </c>
      <c r="G4" s="271">
        <v>99.943240000000003</v>
      </c>
      <c r="H4" s="229">
        <v>1.8</v>
      </c>
      <c r="I4" s="268">
        <v>1</v>
      </c>
      <c r="J4" s="230" t="s">
        <v>72</v>
      </c>
      <c r="K4" s="231">
        <v>0.5</v>
      </c>
      <c r="L4" s="232" t="s">
        <v>73</v>
      </c>
      <c r="M4" s="233" t="s">
        <v>73</v>
      </c>
      <c r="N4" s="234" t="s">
        <v>73</v>
      </c>
      <c r="O4" s="235" t="s">
        <v>73</v>
      </c>
      <c r="P4" s="233" t="s">
        <v>73</v>
      </c>
      <c r="Q4" s="233" t="s">
        <v>73</v>
      </c>
      <c r="R4" s="233" t="s">
        <v>73</v>
      </c>
      <c r="S4" s="236" t="s">
        <v>73</v>
      </c>
      <c r="T4" s="245">
        <v>0.3</v>
      </c>
      <c r="U4" s="238">
        <v>31.5</v>
      </c>
      <c r="V4" s="183">
        <v>31.664999999999999</v>
      </c>
      <c r="W4" s="238">
        <v>5.4</v>
      </c>
      <c r="X4" s="382">
        <v>5.68</v>
      </c>
      <c r="Y4" s="276">
        <v>7.48</v>
      </c>
      <c r="Z4" s="485" t="s">
        <v>73</v>
      </c>
      <c r="AA4" s="238">
        <v>3.97</v>
      </c>
      <c r="AB4" s="240">
        <v>3.4289999999999998</v>
      </c>
      <c r="AC4" s="239">
        <f>$AB$1*AB4+$AC$1</f>
        <v>3.9356675122706228</v>
      </c>
      <c r="AD4" s="241">
        <v>20.170000000000002</v>
      </c>
      <c r="AE4" s="341" t="s">
        <v>73</v>
      </c>
      <c r="AF4" s="336">
        <v>7.18</v>
      </c>
      <c r="AG4" s="485" t="s">
        <v>73</v>
      </c>
      <c r="AH4" s="240">
        <v>2316.9629979445158</v>
      </c>
      <c r="AI4" s="272">
        <v>7.8311130284506199</v>
      </c>
      <c r="AJ4" s="273">
        <v>7.7079155340540764</v>
      </c>
      <c r="AK4" s="240">
        <v>1097.1306638996962</v>
      </c>
      <c r="AL4" s="240">
        <v>2032.5466628855656</v>
      </c>
      <c r="AM4" s="240">
        <v>120.3882641738562</v>
      </c>
      <c r="AN4" s="240">
        <v>26.543833749284421</v>
      </c>
      <c r="AO4" s="240">
        <v>3.2334760628842494</v>
      </c>
      <c r="AP4" s="240">
        <v>2.1240301262911538</v>
      </c>
      <c r="AQ4" s="274">
        <f t="shared" ref="AQ4:AQ19" si="0">SUM(AL4:AN4)</f>
        <v>2179.4787608087058</v>
      </c>
      <c r="AR4" s="243" t="s">
        <v>73</v>
      </c>
      <c r="AS4" s="242" t="s">
        <v>73</v>
      </c>
      <c r="AT4" s="242" t="s">
        <v>73</v>
      </c>
      <c r="AU4" s="242" t="s">
        <v>73</v>
      </c>
      <c r="AV4" s="247" t="s">
        <v>73</v>
      </c>
      <c r="AW4" s="284" t="s">
        <v>73</v>
      </c>
      <c r="AX4" s="242" t="s">
        <v>73</v>
      </c>
      <c r="AY4" s="248" t="s">
        <v>73</v>
      </c>
      <c r="AZ4" s="230" t="s">
        <v>73</v>
      </c>
      <c r="BA4" s="230" t="s">
        <v>73</v>
      </c>
      <c r="BB4" s="230" t="s">
        <v>73</v>
      </c>
      <c r="BC4" s="230" t="s">
        <v>73</v>
      </c>
      <c r="BD4" s="230" t="s">
        <v>73</v>
      </c>
      <c r="BE4" s="230" t="s">
        <v>73</v>
      </c>
      <c r="BF4" s="230" t="s">
        <v>73</v>
      </c>
      <c r="BG4" s="230" t="s">
        <v>73</v>
      </c>
      <c r="BH4" s="248" t="s">
        <v>73</v>
      </c>
      <c r="BI4" s="230" t="s">
        <v>73</v>
      </c>
      <c r="BJ4" s="249" t="s">
        <v>73</v>
      </c>
    </row>
    <row r="5" spans="1:62" s="183" customFormat="1" ht="14.25" customHeight="1" x14ac:dyDescent="0.45">
      <c r="A5" s="224">
        <v>2023</v>
      </c>
      <c r="B5" s="268">
        <v>10</v>
      </c>
      <c r="C5" s="268">
        <v>31</v>
      </c>
      <c r="D5" s="225">
        <v>0.47569444444444442</v>
      </c>
      <c r="E5" s="269">
        <v>2</v>
      </c>
      <c r="F5" s="270">
        <v>13.278180000000001</v>
      </c>
      <c r="G5" s="271">
        <v>100.01524000000001</v>
      </c>
      <c r="H5" s="229">
        <v>4.2</v>
      </c>
      <c r="I5" s="268">
        <v>1</v>
      </c>
      <c r="J5" s="230" t="s">
        <v>72</v>
      </c>
      <c r="K5" s="231">
        <v>1</v>
      </c>
      <c r="L5" s="232" t="s">
        <v>73</v>
      </c>
      <c r="M5" s="233" t="s">
        <v>73</v>
      </c>
      <c r="N5" s="234" t="s">
        <v>73</v>
      </c>
      <c r="O5" s="234">
        <v>24</v>
      </c>
      <c r="P5" s="233" t="s">
        <v>73</v>
      </c>
      <c r="Q5" s="233" t="s">
        <v>73</v>
      </c>
      <c r="R5" s="233" t="s">
        <v>73</v>
      </c>
      <c r="S5" s="236" t="s">
        <v>73</v>
      </c>
      <c r="T5" s="245">
        <v>3.1</v>
      </c>
      <c r="U5" s="238">
        <v>29.3</v>
      </c>
      <c r="V5" s="183">
        <v>30.084</v>
      </c>
      <c r="W5" s="238">
        <v>22.2</v>
      </c>
      <c r="X5" s="382">
        <v>24.411000000000001</v>
      </c>
      <c r="Y5" s="276">
        <v>7.8</v>
      </c>
      <c r="Z5" s="485" t="s">
        <v>73</v>
      </c>
      <c r="AA5" s="238">
        <v>4.1900000000000004</v>
      </c>
      <c r="AB5" s="240">
        <v>4.4219999999999997</v>
      </c>
      <c r="AC5" s="239">
        <f t="shared" ref="AC5:AC68" si="1">$AB$1*AB5+$AC$1</f>
        <v>4.6354903978470476</v>
      </c>
      <c r="AD5" s="241">
        <v>9.36</v>
      </c>
      <c r="AE5" s="341" t="s">
        <v>73</v>
      </c>
      <c r="AF5" s="336">
        <v>3.04</v>
      </c>
      <c r="AG5" s="485" t="s">
        <v>73</v>
      </c>
      <c r="AH5" s="240">
        <v>2285.8000000000002</v>
      </c>
      <c r="AI5" s="275">
        <v>7.8129999999999997</v>
      </c>
      <c r="AJ5" s="273">
        <v>7.7412964950000003</v>
      </c>
      <c r="AK5" s="240">
        <v>999.37794010000005</v>
      </c>
      <c r="AL5" s="240">
        <v>2024.6171999999999</v>
      </c>
      <c r="AM5" s="240">
        <v>110.6201574</v>
      </c>
      <c r="AN5" s="240">
        <v>26.38352618</v>
      </c>
      <c r="AO5" s="240">
        <v>2.9483167539999999</v>
      </c>
      <c r="AP5" s="240">
        <v>1.904503821</v>
      </c>
      <c r="AQ5" s="276">
        <f t="shared" si="0"/>
        <v>2161.6208835799998</v>
      </c>
      <c r="AR5" s="243">
        <v>2.7990100299596188</v>
      </c>
      <c r="AS5" s="242">
        <v>54.404245566258254</v>
      </c>
      <c r="AT5" s="242">
        <v>0.85761407789075261</v>
      </c>
      <c r="AU5" s="242">
        <v>5.4405593382767758</v>
      </c>
      <c r="AV5" s="247">
        <v>6.025795801115911</v>
      </c>
      <c r="AW5" s="242" t="s">
        <v>73</v>
      </c>
      <c r="AX5" s="242" t="s">
        <v>73</v>
      </c>
      <c r="AY5" s="248" t="s">
        <v>73</v>
      </c>
      <c r="AZ5" s="230" t="s">
        <v>73</v>
      </c>
      <c r="BA5" s="230" t="s">
        <v>73</v>
      </c>
      <c r="BB5" s="230" t="s">
        <v>73</v>
      </c>
      <c r="BC5" s="230" t="s">
        <v>73</v>
      </c>
      <c r="BD5" s="230" t="s">
        <v>73</v>
      </c>
      <c r="BE5" s="230" t="s">
        <v>73</v>
      </c>
      <c r="BF5" s="230" t="s">
        <v>73</v>
      </c>
      <c r="BG5" s="230" t="s">
        <v>73</v>
      </c>
      <c r="BH5" s="248" t="s">
        <v>73</v>
      </c>
      <c r="BI5" s="230" t="s">
        <v>73</v>
      </c>
      <c r="BJ5" s="249" t="s">
        <v>73</v>
      </c>
    </row>
    <row r="6" spans="1:62" s="183" customFormat="1" ht="14.25" customHeight="1" x14ac:dyDescent="0.45">
      <c r="A6" s="224">
        <v>2023</v>
      </c>
      <c r="B6" s="268">
        <v>10</v>
      </c>
      <c r="C6" s="268">
        <v>31</v>
      </c>
      <c r="D6" s="225">
        <v>0.47569444444444442</v>
      </c>
      <c r="E6" s="269">
        <v>2</v>
      </c>
      <c r="F6" s="270">
        <v>13.278180000000001</v>
      </c>
      <c r="G6" s="271">
        <v>100.01524000000001</v>
      </c>
      <c r="H6" s="229">
        <f>H5</f>
        <v>4.2</v>
      </c>
      <c r="I6" s="268">
        <v>3</v>
      </c>
      <c r="J6" s="230" t="s">
        <v>74</v>
      </c>
      <c r="K6" s="231">
        <v>3</v>
      </c>
      <c r="L6" s="232" t="s">
        <v>73</v>
      </c>
      <c r="M6" s="233" t="s">
        <v>73</v>
      </c>
      <c r="N6" s="234" t="s">
        <v>73</v>
      </c>
      <c r="O6" s="234" t="s">
        <v>73</v>
      </c>
      <c r="P6" s="233" t="s">
        <v>73</v>
      </c>
      <c r="Q6" s="233" t="s">
        <v>73</v>
      </c>
      <c r="R6" s="233" t="s">
        <v>73</v>
      </c>
      <c r="S6" s="236" t="s">
        <v>73</v>
      </c>
      <c r="T6" s="245" t="s">
        <v>73</v>
      </c>
      <c r="U6" s="238">
        <v>29.4</v>
      </c>
      <c r="V6" s="183">
        <v>30.071000000000002</v>
      </c>
      <c r="W6" s="238">
        <v>22.4</v>
      </c>
      <c r="X6" s="382">
        <v>24.637</v>
      </c>
      <c r="Y6" s="276">
        <v>7.82</v>
      </c>
      <c r="Z6" s="485" t="s">
        <v>73</v>
      </c>
      <c r="AA6" s="238">
        <v>4.2300000000000004</v>
      </c>
      <c r="AB6" s="240">
        <v>4.45</v>
      </c>
      <c r="AC6" s="239">
        <f t="shared" si="1"/>
        <v>4.655223570854238</v>
      </c>
      <c r="AD6" s="241">
        <v>7.5</v>
      </c>
      <c r="AE6" s="341" t="s">
        <v>73</v>
      </c>
      <c r="AF6" s="336">
        <v>2.09</v>
      </c>
      <c r="AG6" s="485" t="s">
        <v>73</v>
      </c>
      <c r="AH6" s="240">
        <v>2299.5</v>
      </c>
      <c r="AI6" s="275">
        <v>7.806</v>
      </c>
      <c r="AJ6" s="273">
        <v>7.7304956389999999</v>
      </c>
      <c r="AK6" s="240">
        <v>1024.891106</v>
      </c>
      <c r="AL6" s="240">
        <v>2035.0190250000001</v>
      </c>
      <c r="AM6" s="240">
        <v>111.768163</v>
      </c>
      <c r="AN6" s="240">
        <v>26.79257544</v>
      </c>
      <c r="AO6" s="240">
        <v>2.9626563359999998</v>
      </c>
      <c r="AP6" s="240">
        <v>1.922299148</v>
      </c>
      <c r="AQ6" s="276">
        <f t="shared" si="0"/>
        <v>2173.5797634400001</v>
      </c>
      <c r="AR6" s="243">
        <v>2.7166862055490419</v>
      </c>
      <c r="AS6" s="242">
        <v>53.497508140153947</v>
      </c>
      <c r="AT6" s="242">
        <v>0.81577924482291098</v>
      </c>
      <c r="AU6" s="242">
        <v>4.7353016462779349</v>
      </c>
      <c r="AV6" s="247">
        <v>8.7611388477080983</v>
      </c>
      <c r="AW6" s="242" t="s">
        <v>73</v>
      </c>
      <c r="AX6" s="242" t="s">
        <v>73</v>
      </c>
      <c r="AY6" s="248" t="s">
        <v>73</v>
      </c>
      <c r="AZ6" s="230" t="s">
        <v>73</v>
      </c>
      <c r="BA6" s="230" t="s">
        <v>73</v>
      </c>
      <c r="BB6" s="230" t="s">
        <v>73</v>
      </c>
      <c r="BC6" s="230" t="s">
        <v>73</v>
      </c>
      <c r="BD6" s="230" t="s">
        <v>73</v>
      </c>
      <c r="BE6" s="230" t="s">
        <v>73</v>
      </c>
      <c r="BF6" s="230" t="s">
        <v>73</v>
      </c>
      <c r="BG6" s="230" t="s">
        <v>73</v>
      </c>
      <c r="BH6" s="248" t="s">
        <v>73</v>
      </c>
      <c r="BI6" s="230" t="s">
        <v>73</v>
      </c>
      <c r="BJ6" s="249" t="s">
        <v>73</v>
      </c>
    </row>
    <row r="7" spans="1:62" s="183" customFormat="1" ht="14.25" customHeight="1" x14ac:dyDescent="0.45">
      <c r="A7" s="224">
        <v>2023</v>
      </c>
      <c r="B7" s="268">
        <v>10</v>
      </c>
      <c r="C7" s="268">
        <v>31</v>
      </c>
      <c r="D7" s="225">
        <v>0.61527777777777781</v>
      </c>
      <c r="E7" s="269">
        <v>3</v>
      </c>
      <c r="F7" s="270">
        <v>13.264570000000001</v>
      </c>
      <c r="G7" s="271">
        <v>100.06614999999999</v>
      </c>
      <c r="H7" s="229">
        <v>8.9</v>
      </c>
      <c r="I7" s="268">
        <v>1</v>
      </c>
      <c r="J7" s="230" t="s">
        <v>72</v>
      </c>
      <c r="K7" s="231">
        <v>1</v>
      </c>
      <c r="L7" s="232" t="s">
        <v>73</v>
      </c>
      <c r="M7" s="233" t="s">
        <v>73</v>
      </c>
      <c r="N7" s="234" t="s">
        <v>73</v>
      </c>
      <c r="O7" s="234">
        <v>28</v>
      </c>
      <c r="P7" s="233" t="s">
        <v>73</v>
      </c>
      <c r="Q7" s="233" t="s">
        <v>73</v>
      </c>
      <c r="R7" s="233" t="s">
        <v>73</v>
      </c>
      <c r="S7" s="236" t="s">
        <v>73</v>
      </c>
      <c r="T7" s="245">
        <v>2.5</v>
      </c>
      <c r="U7" s="238">
        <v>29.6</v>
      </c>
      <c r="V7" s="183">
        <v>29.887</v>
      </c>
      <c r="W7" s="238">
        <v>20.8</v>
      </c>
      <c r="X7" s="382">
        <v>23.585000000000001</v>
      </c>
      <c r="Y7" s="276">
        <v>8.3800000000000008</v>
      </c>
      <c r="Z7" s="485" t="s">
        <v>73</v>
      </c>
      <c r="AA7" s="238">
        <v>7.6</v>
      </c>
      <c r="AB7" s="240">
        <v>8.4269999999999996</v>
      </c>
      <c r="AC7" s="239">
        <f t="shared" si="1"/>
        <v>7.458038894054078</v>
      </c>
      <c r="AD7" s="241">
        <v>7.33</v>
      </c>
      <c r="AE7" s="341" t="s">
        <v>73</v>
      </c>
      <c r="AF7" s="336">
        <v>13.64</v>
      </c>
      <c r="AG7" s="485" t="s">
        <v>73</v>
      </c>
      <c r="AH7" s="240">
        <v>2232.2252116093214</v>
      </c>
      <c r="AI7" s="275">
        <v>8.2770086733110766</v>
      </c>
      <c r="AJ7" s="273">
        <v>8.2019788921612005</v>
      </c>
      <c r="AK7" s="240">
        <v>281.75562253977404</v>
      </c>
      <c r="AL7" s="240">
        <v>1638.620162086743</v>
      </c>
      <c r="AM7" s="240">
        <v>250.79438457244521</v>
      </c>
      <c r="AN7" s="240">
        <v>7.5035061482620415</v>
      </c>
      <c r="AO7" s="240">
        <v>6.7267880216182592</v>
      </c>
      <c r="AP7" s="240">
        <v>4.3240188915926625</v>
      </c>
      <c r="AQ7" s="276">
        <f t="shared" si="0"/>
        <v>1896.9180528074501</v>
      </c>
      <c r="AR7" s="243">
        <v>1.5641526638009633</v>
      </c>
      <c r="AS7" s="242">
        <v>40.803184174693698</v>
      </c>
      <c r="AT7" s="242">
        <v>0.20917416533920793</v>
      </c>
      <c r="AU7" s="242">
        <v>14.306656037690781</v>
      </c>
      <c r="AV7" s="247">
        <v>2.1251996197152256</v>
      </c>
      <c r="AW7" s="242" t="s">
        <v>73</v>
      </c>
      <c r="AX7" s="242" t="s">
        <v>73</v>
      </c>
      <c r="AY7" s="248" t="s">
        <v>73</v>
      </c>
      <c r="AZ7" s="230" t="s">
        <v>73</v>
      </c>
      <c r="BA7" s="230" t="s">
        <v>73</v>
      </c>
      <c r="BB7" s="230" t="s">
        <v>73</v>
      </c>
      <c r="BC7" s="230" t="s">
        <v>73</v>
      </c>
      <c r="BD7" s="230" t="s">
        <v>73</v>
      </c>
      <c r="BE7" s="230" t="s">
        <v>73</v>
      </c>
      <c r="BF7" s="230" t="s">
        <v>73</v>
      </c>
      <c r="BG7" s="230" t="s">
        <v>73</v>
      </c>
      <c r="BH7" s="248" t="s">
        <v>73</v>
      </c>
      <c r="BI7" s="230" t="s">
        <v>73</v>
      </c>
      <c r="BJ7" s="249" t="s">
        <v>73</v>
      </c>
    </row>
    <row r="8" spans="1:62" s="183" customFormat="1" ht="14.25" customHeight="1" x14ac:dyDescent="0.45">
      <c r="A8" s="224">
        <v>2023</v>
      </c>
      <c r="B8" s="268">
        <v>10</v>
      </c>
      <c r="C8" s="268">
        <v>31</v>
      </c>
      <c r="D8" s="225">
        <v>0.61527777777777781</v>
      </c>
      <c r="E8" s="269">
        <v>3</v>
      </c>
      <c r="F8" s="270">
        <v>13.264570000000001</v>
      </c>
      <c r="G8" s="271">
        <v>100.06614999999999</v>
      </c>
      <c r="H8" s="229">
        <f t="shared" ref="H8:H9" si="2">H7</f>
        <v>8.9</v>
      </c>
      <c r="I8" s="268">
        <v>2</v>
      </c>
      <c r="J8" s="230" t="s">
        <v>75</v>
      </c>
      <c r="K8" s="231">
        <v>4</v>
      </c>
      <c r="L8" s="232" t="s">
        <v>73</v>
      </c>
      <c r="M8" s="233" t="s">
        <v>73</v>
      </c>
      <c r="N8" s="234" t="s">
        <v>73</v>
      </c>
      <c r="O8" s="234" t="s">
        <v>73</v>
      </c>
      <c r="P8" s="233" t="s">
        <v>73</v>
      </c>
      <c r="Q8" s="233" t="s">
        <v>73</v>
      </c>
      <c r="R8" s="233" t="s">
        <v>73</v>
      </c>
      <c r="S8" s="236" t="s">
        <v>73</v>
      </c>
      <c r="T8" s="245" t="s">
        <v>73</v>
      </c>
      <c r="U8" s="238">
        <v>29.6</v>
      </c>
      <c r="V8" s="183">
        <v>29.864000000000001</v>
      </c>
      <c r="W8" s="238">
        <v>20.7</v>
      </c>
      <c r="X8" s="382">
        <v>23.913</v>
      </c>
      <c r="Y8" s="276">
        <v>8.27</v>
      </c>
      <c r="Z8" s="485" t="s">
        <v>73</v>
      </c>
      <c r="AA8" s="238">
        <v>7.83</v>
      </c>
      <c r="AB8" s="240">
        <v>7.4260000000000002</v>
      </c>
      <c r="AC8" s="239">
        <f t="shared" si="1"/>
        <v>6.7525779590470281</v>
      </c>
      <c r="AD8" s="241">
        <v>4.71</v>
      </c>
      <c r="AE8" s="341" t="s">
        <v>73</v>
      </c>
      <c r="AF8" s="336">
        <v>7.09</v>
      </c>
      <c r="AG8" s="485" t="s">
        <v>73</v>
      </c>
      <c r="AH8" s="240">
        <v>2238.8465282453071</v>
      </c>
      <c r="AI8" s="275">
        <v>8.2456231706871534</v>
      </c>
      <c r="AJ8" s="273">
        <v>8.1711281222890175</v>
      </c>
      <c r="AK8" s="240">
        <v>307.2394516349641</v>
      </c>
      <c r="AL8" s="240">
        <v>1669.8970638411404</v>
      </c>
      <c r="AM8" s="240">
        <v>240.15884939508595</v>
      </c>
      <c r="AN8" s="240">
        <v>8.1732448001844542</v>
      </c>
      <c r="AO8" s="240">
        <v>6.4199684363486513</v>
      </c>
      <c r="AP8" s="240">
        <v>4.1337597834557069</v>
      </c>
      <c r="AQ8" s="276">
        <f t="shared" si="0"/>
        <v>1918.2291580364108</v>
      </c>
      <c r="AR8" s="243">
        <v>1.5229907515956749</v>
      </c>
      <c r="AS8" s="242">
        <v>40.803184174693698</v>
      </c>
      <c r="AT8" s="242">
        <v>0.27192641494097031</v>
      </c>
      <c r="AU8" s="242">
        <v>6.951825821131437</v>
      </c>
      <c r="AV8" s="247">
        <v>1.0448998227820434</v>
      </c>
      <c r="AW8" s="242" t="s">
        <v>73</v>
      </c>
      <c r="AX8" s="242" t="s">
        <v>73</v>
      </c>
      <c r="AY8" s="232" t="s">
        <v>73</v>
      </c>
      <c r="AZ8" s="234" t="s">
        <v>73</v>
      </c>
      <c r="BA8" s="234" t="s">
        <v>73</v>
      </c>
      <c r="BB8" s="234" t="s">
        <v>73</v>
      </c>
      <c r="BC8" s="234" t="s">
        <v>73</v>
      </c>
      <c r="BD8" s="234" t="s">
        <v>73</v>
      </c>
      <c r="BE8" s="234" t="s">
        <v>73</v>
      </c>
      <c r="BF8" s="234" t="s">
        <v>73</v>
      </c>
      <c r="BG8" s="230" t="s">
        <v>73</v>
      </c>
      <c r="BH8" s="241" t="s">
        <v>73</v>
      </c>
      <c r="BI8" s="244" t="s">
        <v>73</v>
      </c>
      <c r="BJ8" s="246" t="s">
        <v>73</v>
      </c>
    </row>
    <row r="9" spans="1:62" s="183" customFormat="1" ht="14.25" customHeight="1" x14ac:dyDescent="0.45">
      <c r="A9" s="224">
        <v>2023</v>
      </c>
      <c r="B9" s="268">
        <v>10</v>
      </c>
      <c r="C9" s="268">
        <v>31</v>
      </c>
      <c r="D9" s="225">
        <v>0.61527777777777781</v>
      </c>
      <c r="E9" s="269">
        <v>3</v>
      </c>
      <c r="F9" s="270">
        <v>13.264570000000001</v>
      </c>
      <c r="G9" s="271">
        <v>100.06614999999999</v>
      </c>
      <c r="H9" s="229">
        <f t="shared" si="2"/>
        <v>8.9</v>
      </c>
      <c r="I9" s="268">
        <v>3</v>
      </c>
      <c r="J9" s="230" t="s">
        <v>74</v>
      </c>
      <c r="K9" s="231">
        <v>8</v>
      </c>
      <c r="L9" s="232" t="s">
        <v>73</v>
      </c>
      <c r="M9" s="233" t="s">
        <v>73</v>
      </c>
      <c r="N9" s="234" t="s">
        <v>73</v>
      </c>
      <c r="O9" s="234" t="s">
        <v>73</v>
      </c>
      <c r="P9" s="233" t="s">
        <v>73</v>
      </c>
      <c r="Q9" s="233" t="s">
        <v>73</v>
      </c>
      <c r="R9" s="233" t="s">
        <v>73</v>
      </c>
      <c r="S9" s="236" t="s">
        <v>73</v>
      </c>
      <c r="T9" s="245" t="s">
        <v>73</v>
      </c>
      <c r="U9" s="238">
        <v>30</v>
      </c>
      <c r="V9" s="183">
        <v>30.722000000000001</v>
      </c>
      <c r="W9" s="238">
        <v>26.4</v>
      </c>
      <c r="X9" s="382">
        <v>31.603999999999999</v>
      </c>
      <c r="Y9" s="276">
        <v>7.74</v>
      </c>
      <c r="Z9" s="485" t="s">
        <v>73</v>
      </c>
      <c r="AA9" s="238">
        <v>1.64</v>
      </c>
      <c r="AB9" s="240">
        <v>0.22900000000000001</v>
      </c>
      <c r="AC9" s="239">
        <f t="shared" si="1"/>
        <v>1.6804477400203119</v>
      </c>
      <c r="AD9" s="241">
        <v>7.71</v>
      </c>
      <c r="AE9" s="341" t="s">
        <v>73</v>
      </c>
      <c r="AF9" s="336">
        <v>2.62</v>
      </c>
      <c r="AG9" s="485" t="s">
        <v>73</v>
      </c>
      <c r="AH9" s="240">
        <v>2219.821475467259</v>
      </c>
      <c r="AI9" s="275">
        <v>7.6515698220023109</v>
      </c>
      <c r="AJ9" s="273">
        <v>7.5738286940252593</v>
      </c>
      <c r="AK9" s="240">
        <v>1383.4751222070649</v>
      </c>
      <c r="AL9" s="240">
        <v>1995.4540048779434</v>
      </c>
      <c r="AM9" s="240">
        <v>91.852791078206792</v>
      </c>
      <c r="AN9" s="240">
        <v>34.731248079284633</v>
      </c>
      <c r="AO9" s="240">
        <v>2.3035555623387336</v>
      </c>
      <c r="AP9" s="240">
        <v>1.5347778247168486</v>
      </c>
      <c r="AQ9" s="276">
        <f t="shared" si="0"/>
        <v>2122.0380440354352</v>
      </c>
      <c r="AR9" s="243">
        <v>2.263905171290868</v>
      </c>
      <c r="AS9" s="242">
        <v>48.510452296580276</v>
      </c>
      <c r="AT9" s="242">
        <v>0.18825674880528712</v>
      </c>
      <c r="AU9" s="242">
        <v>4.93680384399189</v>
      </c>
      <c r="AV9" s="247">
        <v>6.5155859159664198</v>
      </c>
      <c r="AW9" s="242" t="s">
        <v>73</v>
      </c>
      <c r="AX9" s="242" t="s">
        <v>73</v>
      </c>
      <c r="AY9" s="248" t="s">
        <v>73</v>
      </c>
      <c r="AZ9" s="230" t="s">
        <v>73</v>
      </c>
      <c r="BA9" s="230" t="s">
        <v>73</v>
      </c>
      <c r="BB9" s="230" t="s">
        <v>73</v>
      </c>
      <c r="BC9" s="230" t="s">
        <v>73</v>
      </c>
      <c r="BD9" s="230" t="s">
        <v>73</v>
      </c>
      <c r="BE9" s="230" t="s">
        <v>73</v>
      </c>
      <c r="BF9" s="230" t="s">
        <v>73</v>
      </c>
      <c r="BG9" s="230" t="s">
        <v>73</v>
      </c>
      <c r="BH9" s="248" t="s">
        <v>73</v>
      </c>
      <c r="BI9" s="230" t="s">
        <v>73</v>
      </c>
      <c r="BJ9" s="249" t="s">
        <v>73</v>
      </c>
    </row>
    <row r="10" spans="1:62" s="183" customFormat="1" ht="14.25" customHeight="1" x14ac:dyDescent="0.45">
      <c r="A10" s="224">
        <v>2023</v>
      </c>
      <c r="B10" s="268">
        <v>10</v>
      </c>
      <c r="C10" s="268">
        <v>31</v>
      </c>
      <c r="D10" s="225">
        <v>0.67361111111111116</v>
      </c>
      <c r="E10" s="269">
        <v>4</v>
      </c>
      <c r="F10" s="270">
        <v>13.28777</v>
      </c>
      <c r="G10" s="271">
        <v>100.134</v>
      </c>
      <c r="H10" s="229">
        <v>12</v>
      </c>
      <c r="I10" s="268">
        <v>1</v>
      </c>
      <c r="J10" s="230" t="s">
        <v>72</v>
      </c>
      <c r="K10" s="231">
        <v>1</v>
      </c>
      <c r="L10" s="232" t="s">
        <v>73</v>
      </c>
      <c r="M10" s="233" t="s">
        <v>73</v>
      </c>
      <c r="N10" s="234" t="s">
        <v>73</v>
      </c>
      <c r="O10" s="234">
        <v>28</v>
      </c>
      <c r="P10" s="233" t="s">
        <v>73</v>
      </c>
      <c r="Q10" s="233" t="s">
        <v>73</v>
      </c>
      <c r="R10" s="233" t="s">
        <v>73</v>
      </c>
      <c r="S10" s="236" t="s">
        <v>73</v>
      </c>
      <c r="T10" s="245">
        <v>2.7</v>
      </c>
      <c r="U10" s="238">
        <v>29.7</v>
      </c>
      <c r="V10" s="183">
        <v>30.052</v>
      </c>
      <c r="W10" s="238">
        <v>19.899999999999999</v>
      </c>
      <c r="X10" s="382">
        <v>23.385999999999999</v>
      </c>
      <c r="Y10" s="276">
        <v>8.5299999999999994</v>
      </c>
      <c r="Z10" s="485" t="s">
        <v>73</v>
      </c>
      <c r="AA10" s="238">
        <v>7.14</v>
      </c>
      <c r="AB10" s="240">
        <v>7.109</v>
      </c>
      <c r="AC10" s="239">
        <f t="shared" si="1"/>
        <v>6.5291702503584812</v>
      </c>
      <c r="AD10" s="241">
        <v>4</v>
      </c>
      <c r="AE10" s="341" t="s">
        <v>73</v>
      </c>
      <c r="AF10" s="336">
        <v>4.07</v>
      </c>
      <c r="AG10" s="485" t="s">
        <v>73</v>
      </c>
      <c r="AH10" s="240">
        <v>2107.5019791341338</v>
      </c>
      <c r="AI10" s="275">
        <v>8.3423875243099666</v>
      </c>
      <c r="AJ10" s="273">
        <v>8.2642574657440679</v>
      </c>
      <c r="AK10" s="240">
        <v>221.4027294871151</v>
      </c>
      <c r="AL10" s="240">
        <v>1482.0060663302897</v>
      </c>
      <c r="AM10" s="240">
        <v>261.84557983000866</v>
      </c>
      <c r="AN10" s="240">
        <v>5.8792556323469718</v>
      </c>
      <c r="AO10" s="240">
        <v>7.0406737409376161</v>
      </c>
      <c r="AP10" s="240">
        <v>4.5232909042499951</v>
      </c>
      <c r="AQ10" s="276">
        <f t="shared" si="0"/>
        <v>1749.7309017926455</v>
      </c>
      <c r="AR10" s="243">
        <v>2.3873909079067337</v>
      </c>
      <c r="AS10" s="242">
        <v>46.696977444371669</v>
      </c>
      <c r="AT10" s="242">
        <v>2.342750651799129</v>
      </c>
      <c r="AU10" s="242">
        <v>7.0525769199884145</v>
      </c>
      <c r="AV10" s="247">
        <v>2.0865739659964628</v>
      </c>
      <c r="AW10" s="242" t="s">
        <v>73</v>
      </c>
      <c r="AX10" s="242" t="s">
        <v>73</v>
      </c>
      <c r="AY10" s="248" t="s">
        <v>73</v>
      </c>
      <c r="AZ10" s="230" t="s">
        <v>73</v>
      </c>
      <c r="BA10" s="230" t="s">
        <v>73</v>
      </c>
      <c r="BB10" s="230" t="s">
        <v>73</v>
      </c>
      <c r="BC10" s="230" t="s">
        <v>73</v>
      </c>
      <c r="BD10" s="230" t="s">
        <v>73</v>
      </c>
      <c r="BE10" s="230" t="s">
        <v>73</v>
      </c>
      <c r="BF10" s="230" t="s">
        <v>73</v>
      </c>
      <c r="BG10" s="230" t="s">
        <v>73</v>
      </c>
      <c r="BH10" s="248" t="s">
        <v>73</v>
      </c>
      <c r="BI10" s="230" t="s">
        <v>73</v>
      </c>
      <c r="BJ10" s="249" t="s">
        <v>73</v>
      </c>
    </row>
    <row r="11" spans="1:62" s="183" customFormat="1" ht="14.25" customHeight="1" x14ac:dyDescent="0.45">
      <c r="A11" s="224">
        <v>2023</v>
      </c>
      <c r="B11" s="268">
        <v>10</v>
      </c>
      <c r="C11" s="268">
        <v>31</v>
      </c>
      <c r="D11" s="225">
        <v>0.67361111111111116</v>
      </c>
      <c r="E11" s="269">
        <v>4</v>
      </c>
      <c r="F11" s="270">
        <v>13.28777</v>
      </c>
      <c r="G11" s="271">
        <v>100.134</v>
      </c>
      <c r="H11" s="229">
        <f t="shared" ref="H11:H12" si="3">H10</f>
        <v>12</v>
      </c>
      <c r="I11" s="268">
        <v>2</v>
      </c>
      <c r="J11" s="230" t="s">
        <v>75</v>
      </c>
      <c r="K11" s="231">
        <v>6</v>
      </c>
      <c r="L11" s="232" t="s">
        <v>73</v>
      </c>
      <c r="M11" s="233" t="s">
        <v>73</v>
      </c>
      <c r="N11" s="234" t="s">
        <v>73</v>
      </c>
      <c r="O11" s="234" t="s">
        <v>73</v>
      </c>
      <c r="P11" s="233" t="s">
        <v>73</v>
      </c>
      <c r="Q11" s="233" t="s">
        <v>73</v>
      </c>
      <c r="R11" s="233" t="s">
        <v>73</v>
      </c>
      <c r="S11" s="236" t="s">
        <v>73</v>
      </c>
      <c r="T11" s="245" t="s">
        <v>73</v>
      </c>
      <c r="U11" s="238">
        <v>30.4</v>
      </c>
      <c r="V11" s="183">
        <v>30.673999999999999</v>
      </c>
      <c r="W11" s="238">
        <v>26.3</v>
      </c>
      <c r="X11" s="382">
        <v>28.52</v>
      </c>
      <c r="Y11" s="276">
        <v>7.98</v>
      </c>
      <c r="Z11" s="485" t="s">
        <v>73</v>
      </c>
      <c r="AA11" s="238">
        <v>1.66</v>
      </c>
      <c r="AB11" s="240">
        <v>2.7349999999999999</v>
      </c>
      <c r="AC11" s="239">
        <f t="shared" si="1"/>
        <v>3.4465667241638367</v>
      </c>
      <c r="AD11" s="241">
        <v>3.8</v>
      </c>
      <c r="AE11" s="341" t="s">
        <v>73</v>
      </c>
      <c r="AF11" s="336">
        <v>3.74</v>
      </c>
      <c r="AG11" s="485" t="s">
        <v>73</v>
      </c>
      <c r="AH11" s="240">
        <v>2208.9506234996579</v>
      </c>
      <c r="AI11" s="275">
        <v>7.7162031790036618</v>
      </c>
      <c r="AJ11" s="273">
        <v>7.6379257874343791</v>
      </c>
      <c r="AK11" s="240">
        <v>1201.8255034124363</v>
      </c>
      <c r="AL11" s="240">
        <v>1974.1777745926336</v>
      </c>
      <c r="AM11" s="240">
        <v>97.187331205377646</v>
      </c>
      <c r="AN11" s="240">
        <v>30.667430842751948</v>
      </c>
      <c r="AO11" s="240">
        <v>2.5041366464450192</v>
      </c>
      <c r="AP11" s="240">
        <v>1.6508325589905257</v>
      </c>
      <c r="AQ11" s="276">
        <f t="shared" si="0"/>
        <v>2102.0325366407633</v>
      </c>
      <c r="AR11" s="243">
        <v>1.1113716295427898</v>
      </c>
      <c r="AS11" s="242">
        <v>29.468966348389891</v>
      </c>
      <c r="AT11" s="242">
        <v>0.39743091414449505</v>
      </c>
      <c r="AU11" s="242">
        <v>4.030043954279094</v>
      </c>
      <c r="AV11" s="247">
        <v>6.0669887983139361</v>
      </c>
      <c r="AW11" s="242" t="s">
        <v>73</v>
      </c>
      <c r="AX11" s="242" t="s">
        <v>73</v>
      </c>
      <c r="AY11" s="248" t="s">
        <v>73</v>
      </c>
      <c r="AZ11" s="230" t="s">
        <v>73</v>
      </c>
      <c r="BA11" s="230" t="s">
        <v>73</v>
      </c>
      <c r="BB11" s="230" t="s">
        <v>73</v>
      </c>
      <c r="BC11" s="230" t="s">
        <v>73</v>
      </c>
      <c r="BD11" s="230" t="s">
        <v>73</v>
      </c>
      <c r="BE11" s="230" t="s">
        <v>73</v>
      </c>
      <c r="BF11" s="230" t="s">
        <v>73</v>
      </c>
      <c r="BG11" s="230" t="s">
        <v>73</v>
      </c>
      <c r="BH11" s="248" t="s">
        <v>73</v>
      </c>
      <c r="BI11" s="230" t="s">
        <v>73</v>
      </c>
      <c r="BJ11" s="249" t="s">
        <v>73</v>
      </c>
    </row>
    <row r="12" spans="1:62" s="183" customFormat="1" ht="14.25" customHeight="1" x14ac:dyDescent="0.45">
      <c r="A12" s="224">
        <v>2023</v>
      </c>
      <c r="B12" s="268">
        <v>10</v>
      </c>
      <c r="C12" s="268">
        <v>31</v>
      </c>
      <c r="D12" s="225">
        <v>0.67361111111111116</v>
      </c>
      <c r="E12" s="269">
        <v>4</v>
      </c>
      <c r="F12" s="270">
        <v>13.28777</v>
      </c>
      <c r="G12" s="271">
        <v>100.134</v>
      </c>
      <c r="H12" s="229">
        <f t="shared" si="3"/>
        <v>12</v>
      </c>
      <c r="I12" s="268">
        <v>3</v>
      </c>
      <c r="J12" s="230" t="s">
        <v>74</v>
      </c>
      <c r="K12" s="231">
        <v>11</v>
      </c>
      <c r="L12" s="232" t="s">
        <v>73</v>
      </c>
      <c r="M12" s="233" t="s">
        <v>73</v>
      </c>
      <c r="N12" s="234" t="s">
        <v>73</v>
      </c>
      <c r="O12" s="234" t="s">
        <v>73</v>
      </c>
      <c r="P12" s="233" t="s">
        <v>73</v>
      </c>
      <c r="Q12" s="233" t="s">
        <v>73</v>
      </c>
      <c r="R12" s="233" t="s">
        <v>73</v>
      </c>
      <c r="S12" s="236" t="s">
        <v>73</v>
      </c>
      <c r="T12" s="245" t="s">
        <v>73</v>
      </c>
      <c r="U12" s="238">
        <v>30.3</v>
      </c>
      <c r="V12" s="183">
        <v>30.728999999999999</v>
      </c>
      <c r="W12" s="238">
        <v>26.3</v>
      </c>
      <c r="X12" s="382">
        <v>31.928999999999998</v>
      </c>
      <c r="Y12" s="276">
        <v>7.96</v>
      </c>
      <c r="Z12" s="485" t="s">
        <v>73</v>
      </c>
      <c r="AA12" s="238">
        <v>1.72</v>
      </c>
      <c r="AB12" s="240">
        <v>6.5000000000000002E-2</v>
      </c>
      <c r="AC12" s="239">
        <f t="shared" si="1"/>
        <v>1.5648677266924833</v>
      </c>
      <c r="AD12" s="241">
        <v>4.6500000000000004</v>
      </c>
      <c r="AE12" s="341" t="s">
        <v>73</v>
      </c>
      <c r="AF12" s="336">
        <v>1.24</v>
      </c>
      <c r="AG12" s="485" t="s">
        <v>73</v>
      </c>
      <c r="AH12" s="240">
        <v>2176.0592778544351</v>
      </c>
      <c r="AI12" s="275">
        <v>7.6344822907283243</v>
      </c>
      <c r="AJ12" s="273">
        <v>7.5570044119605262</v>
      </c>
      <c r="AK12" s="240">
        <v>1410.8359978434953</v>
      </c>
      <c r="AL12" s="240">
        <v>1961.0902701344651</v>
      </c>
      <c r="AM12" s="240">
        <v>87.576841099023781</v>
      </c>
      <c r="AN12" s="240">
        <v>35.355742290004137</v>
      </c>
      <c r="AO12" s="240">
        <v>2.1892110902099593</v>
      </c>
      <c r="AP12" s="240">
        <v>1.4600214453995646</v>
      </c>
      <c r="AQ12" s="276">
        <f t="shared" si="0"/>
        <v>2084.0228535234928</v>
      </c>
      <c r="AR12" s="243">
        <v>2.1815813468802912</v>
      </c>
      <c r="AS12" s="242">
        <v>45.790240018267376</v>
      </c>
      <c r="AT12" s="242">
        <v>0.35559608107665353</v>
      </c>
      <c r="AU12" s="242">
        <v>8.3623412051291197</v>
      </c>
      <c r="AV12" s="247">
        <v>4.193440012875576</v>
      </c>
      <c r="AW12" s="242" t="s">
        <v>73</v>
      </c>
      <c r="AX12" s="242" t="s">
        <v>73</v>
      </c>
      <c r="AY12" s="248" t="s">
        <v>73</v>
      </c>
      <c r="AZ12" s="230" t="s">
        <v>73</v>
      </c>
      <c r="BA12" s="230" t="s">
        <v>73</v>
      </c>
      <c r="BB12" s="230" t="s">
        <v>73</v>
      </c>
      <c r="BC12" s="230" t="s">
        <v>73</v>
      </c>
      <c r="BD12" s="230" t="s">
        <v>73</v>
      </c>
      <c r="BE12" s="230" t="s">
        <v>73</v>
      </c>
      <c r="BF12" s="230" t="s">
        <v>73</v>
      </c>
      <c r="BG12" s="230" t="s">
        <v>73</v>
      </c>
      <c r="BH12" s="248" t="s">
        <v>73</v>
      </c>
      <c r="BI12" s="230" t="s">
        <v>73</v>
      </c>
      <c r="BJ12" s="249" t="s">
        <v>73</v>
      </c>
    </row>
    <row r="13" spans="1:62" s="183" customFormat="1" ht="14.25" customHeight="1" x14ac:dyDescent="0.45">
      <c r="A13" s="224">
        <v>2023</v>
      </c>
      <c r="B13" s="268">
        <v>10</v>
      </c>
      <c r="C13" s="268">
        <v>31</v>
      </c>
      <c r="D13" s="225">
        <v>0.64097222222222217</v>
      </c>
      <c r="E13" s="269">
        <v>5</v>
      </c>
      <c r="F13" s="270">
        <v>13.29712</v>
      </c>
      <c r="G13" s="271">
        <v>100.08273</v>
      </c>
      <c r="H13" s="229">
        <v>7.5</v>
      </c>
      <c r="I13" s="268">
        <v>1</v>
      </c>
      <c r="J13" s="230" t="s">
        <v>72</v>
      </c>
      <c r="K13" s="231">
        <v>1</v>
      </c>
      <c r="L13" s="232" t="s">
        <v>73</v>
      </c>
      <c r="M13" s="233" t="s">
        <v>73</v>
      </c>
      <c r="N13" s="234" t="s">
        <v>73</v>
      </c>
      <c r="O13" s="234">
        <v>28</v>
      </c>
      <c r="P13" s="233" t="s">
        <v>73</v>
      </c>
      <c r="Q13" s="233" t="s">
        <v>73</v>
      </c>
      <c r="R13" s="233" t="s">
        <v>73</v>
      </c>
      <c r="S13" s="236" t="s">
        <v>73</v>
      </c>
      <c r="T13" s="245">
        <v>2.2999999999999998</v>
      </c>
      <c r="U13" s="238">
        <v>29.6</v>
      </c>
      <c r="V13" s="183">
        <v>29.891999999999999</v>
      </c>
      <c r="W13" s="238">
        <v>20.7</v>
      </c>
      <c r="X13" s="382">
        <v>23.280999999999999</v>
      </c>
      <c r="Y13" s="276">
        <v>8.5500000000000007</v>
      </c>
      <c r="Z13" s="485" t="s">
        <v>73</v>
      </c>
      <c r="AA13" s="238">
        <v>8.01</v>
      </c>
      <c r="AB13" s="240">
        <v>7.7569999999999997</v>
      </c>
      <c r="AC13" s="239">
        <f t="shared" si="1"/>
        <v>6.9858522542391688</v>
      </c>
      <c r="AD13" s="241">
        <v>2.7</v>
      </c>
      <c r="AE13" s="341" t="s">
        <v>73</v>
      </c>
      <c r="AF13" s="336">
        <v>101.95</v>
      </c>
      <c r="AG13" s="485" t="s">
        <v>73</v>
      </c>
      <c r="AH13" s="240">
        <v>2178.3045865680469</v>
      </c>
      <c r="AI13" s="275">
        <v>8.4164963931945493</v>
      </c>
      <c r="AJ13" s="273">
        <v>8.3401371744272801</v>
      </c>
      <c r="AK13" s="240">
        <v>182.70302454789154</v>
      </c>
      <c r="AL13" s="240">
        <v>1456.4054733996516</v>
      </c>
      <c r="AM13" s="240">
        <v>303.76827572352659</v>
      </c>
      <c r="AN13" s="240">
        <v>4.8724031630534554</v>
      </c>
      <c r="AO13" s="240">
        <v>8.169543753254823</v>
      </c>
      <c r="AP13" s="240">
        <v>5.2429843765489839</v>
      </c>
      <c r="AQ13" s="276">
        <f t="shared" si="0"/>
        <v>1765.0461522862315</v>
      </c>
      <c r="AR13" s="243">
        <v>1.1936954539533668</v>
      </c>
      <c r="AS13" s="242">
        <v>30.829072487546348</v>
      </c>
      <c r="AT13" s="242">
        <v>0.10458708266960397</v>
      </c>
      <c r="AU13" s="242">
        <v>2.8210307679953655</v>
      </c>
      <c r="AV13" s="247">
        <v>4.2050260589693504</v>
      </c>
      <c r="AW13" s="242" t="s">
        <v>73</v>
      </c>
      <c r="AX13" s="242" t="s">
        <v>73</v>
      </c>
      <c r="AY13" s="248" t="s">
        <v>73</v>
      </c>
      <c r="AZ13" s="230" t="s">
        <v>73</v>
      </c>
      <c r="BA13" s="230" t="s">
        <v>73</v>
      </c>
      <c r="BB13" s="230" t="s">
        <v>73</v>
      </c>
      <c r="BC13" s="230" t="s">
        <v>73</v>
      </c>
      <c r="BD13" s="230" t="s">
        <v>73</v>
      </c>
      <c r="BE13" s="230" t="s">
        <v>73</v>
      </c>
      <c r="BF13" s="230" t="s">
        <v>73</v>
      </c>
      <c r="BG13" s="230" t="s">
        <v>73</v>
      </c>
      <c r="BH13" s="248" t="s">
        <v>73</v>
      </c>
      <c r="BI13" s="230" t="s">
        <v>73</v>
      </c>
      <c r="BJ13" s="249" t="s">
        <v>73</v>
      </c>
    </row>
    <row r="14" spans="1:62" s="183" customFormat="1" ht="14.25" customHeight="1" x14ac:dyDescent="0.45">
      <c r="A14" s="224">
        <v>2023</v>
      </c>
      <c r="B14" s="268">
        <v>10</v>
      </c>
      <c r="C14" s="268">
        <v>31</v>
      </c>
      <c r="D14" s="225">
        <v>0.64097222222222217</v>
      </c>
      <c r="E14" s="269">
        <v>5</v>
      </c>
      <c r="F14" s="270">
        <v>13.29712</v>
      </c>
      <c r="G14" s="271">
        <v>100.08273</v>
      </c>
      <c r="H14" s="229">
        <f t="shared" ref="H14:H15" si="4">H13</f>
        <v>7.5</v>
      </c>
      <c r="I14" s="268">
        <v>2</v>
      </c>
      <c r="J14" s="230" t="s">
        <v>75</v>
      </c>
      <c r="K14" s="231">
        <v>3.5</v>
      </c>
      <c r="L14" s="232" t="s">
        <v>73</v>
      </c>
      <c r="M14" s="233" t="s">
        <v>73</v>
      </c>
      <c r="N14" s="234" t="s">
        <v>73</v>
      </c>
      <c r="O14" s="234" t="s">
        <v>73</v>
      </c>
      <c r="P14" s="233" t="s">
        <v>73</v>
      </c>
      <c r="Q14" s="233" t="s">
        <v>73</v>
      </c>
      <c r="R14" s="233" t="s">
        <v>73</v>
      </c>
      <c r="S14" s="236" t="s">
        <v>73</v>
      </c>
      <c r="T14" s="245" t="s">
        <v>73</v>
      </c>
      <c r="U14" s="238">
        <v>29.7</v>
      </c>
      <c r="V14" s="183">
        <v>29.867999999999999</v>
      </c>
      <c r="W14" s="238">
        <v>20.8</v>
      </c>
      <c r="X14" s="382">
        <v>23.731999999999999</v>
      </c>
      <c r="Y14" s="276">
        <v>8.49</v>
      </c>
      <c r="Z14" s="485" t="s">
        <v>73</v>
      </c>
      <c r="AA14" s="238">
        <v>6.05</v>
      </c>
      <c r="AB14" s="240">
        <v>7.8250000000000002</v>
      </c>
      <c r="AC14" s="239">
        <f t="shared" si="1"/>
        <v>7.0337756743994886</v>
      </c>
      <c r="AD14" s="241">
        <v>4.3</v>
      </c>
      <c r="AE14" s="341" t="s">
        <v>73</v>
      </c>
      <c r="AF14" s="336">
        <v>101.31</v>
      </c>
      <c r="AG14" s="485" t="s">
        <v>73</v>
      </c>
      <c r="AH14" s="240">
        <v>2193.9690572160298</v>
      </c>
      <c r="AI14" s="275">
        <v>8.2780270214760474</v>
      </c>
      <c r="AJ14" s="273">
        <v>8.203207042269522</v>
      </c>
      <c r="AK14" s="240">
        <v>274.94080061014847</v>
      </c>
      <c r="AL14" s="240">
        <v>1606.1830980226498</v>
      </c>
      <c r="AM14" s="240">
        <v>247.44292035233619</v>
      </c>
      <c r="AN14" s="240">
        <v>7.3199328185851682</v>
      </c>
      <c r="AO14" s="240">
        <v>6.6256658266925523</v>
      </c>
      <c r="AP14" s="240">
        <v>4.262193893859167</v>
      </c>
      <c r="AQ14" s="276">
        <f t="shared" si="0"/>
        <v>1860.9459511935711</v>
      </c>
      <c r="AR14" s="243">
        <v>1.2348573661586553</v>
      </c>
      <c r="AS14" s="242">
        <v>36.722865757224326</v>
      </c>
      <c r="AT14" s="242">
        <v>0.25100899840704954</v>
      </c>
      <c r="AU14" s="242">
        <v>2.4180263725674562</v>
      </c>
      <c r="AV14" s="247">
        <v>1.7840860962557903</v>
      </c>
      <c r="AW14" s="242" t="s">
        <v>73</v>
      </c>
      <c r="AX14" s="242" t="s">
        <v>73</v>
      </c>
      <c r="AY14" s="248" t="s">
        <v>73</v>
      </c>
      <c r="AZ14" s="230" t="s">
        <v>73</v>
      </c>
      <c r="BA14" s="230" t="s">
        <v>73</v>
      </c>
      <c r="BB14" s="230" t="s">
        <v>73</v>
      </c>
      <c r="BC14" s="230" t="s">
        <v>73</v>
      </c>
      <c r="BD14" s="230" t="s">
        <v>73</v>
      </c>
      <c r="BE14" s="230" t="s">
        <v>73</v>
      </c>
      <c r="BF14" s="230" t="s">
        <v>73</v>
      </c>
      <c r="BG14" s="230" t="s">
        <v>73</v>
      </c>
      <c r="BH14" s="248" t="s">
        <v>73</v>
      </c>
      <c r="BI14" s="230" t="s">
        <v>73</v>
      </c>
      <c r="BJ14" s="249" t="s">
        <v>73</v>
      </c>
    </row>
    <row r="15" spans="1:62" s="183" customFormat="1" ht="14.25" customHeight="1" x14ac:dyDescent="0.45">
      <c r="A15" s="224">
        <v>2023</v>
      </c>
      <c r="B15" s="268">
        <v>10</v>
      </c>
      <c r="C15" s="268">
        <v>31</v>
      </c>
      <c r="D15" s="225">
        <v>0.64097222222222217</v>
      </c>
      <c r="E15" s="269">
        <v>5</v>
      </c>
      <c r="F15" s="270">
        <v>13.29712</v>
      </c>
      <c r="G15" s="271">
        <v>100.08273</v>
      </c>
      <c r="H15" s="229">
        <f t="shared" si="4"/>
        <v>7.5</v>
      </c>
      <c r="I15" s="268">
        <v>3</v>
      </c>
      <c r="J15" s="230" t="s">
        <v>74</v>
      </c>
      <c r="K15" s="231">
        <v>7</v>
      </c>
      <c r="L15" s="232" t="s">
        <v>73</v>
      </c>
      <c r="M15" s="233" t="s">
        <v>73</v>
      </c>
      <c r="N15" s="234" t="s">
        <v>73</v>
      </c>
      <c r="O15" s="234" t="s">
        <v>73</v>
      </c>
      <c r="P15" s="233" t="s">
        <v>73</v>
      </c>
      <c r="Q15" s="233" t="s">
        <v>73</v>
      </c>
      <c r="R15" s="233" t="s">
        <v>73</v>
      </c>
      <c r="S15" s="236" t="s">
        <v>73</v>
      </c>
      <c r="T15" s="245" t="s">
        <v>73</v>
      </c>
      <c r="U15" s="238">
        <v>30.2</v>
      </c>
      <c r="V15" s="183">
        <v>30.779</v>
      </c>
      <c r="W15" s="238">
        <v>26.8</v>
      </c>
      <c r="X15" s="382">
        <v>31.341999999999999</v>
      </c>
      <c r="Y15" s="276">
        <v>7.92</v>
      </c>
      <c r="Z15" s="485" t="s">
        <v>73</v>
      </c>
      <c r="AA15" s="238">
        <v>1.29</v>
      </c>
      <c r="AB15" s="240">
        <v>5.8520000000000003</v>
      </c>
      <c r="AC15" s="239">
        <f t="shared" si="1"/>
        <v>5.6432917335714059</v>
      </c>
      <c r="AD15" s="241">
        <v>17.18</v>
      </c>
      <c r="AE15" s="341" t="s">
        <v>73</v>
      </c>
      <c r="AF15" s="336">
        <v>102.05</v>
      </c>
      <c r="AG15" s="485" t="s">
        <v>73</v>
      </c>
      <c r="AH15" s="240">
        <v>2218.9501885991772</v>
      </c>
      <c r="AI15" s="275">
        <v>7.6042812439106697</v>
      </c>
      <c r="AJ15" s="273">
        <v>7.5274165888554201</v>
      </c>
      <c r="AK15" s="240">
        <v>1558.3096941156982</v>
      </c>
      <c r="AL15" s="240">
        <v>2016.3843386483597</v>
      </c>
      <c r="AM15" s="240">
        <v>83.033491666918309</v>
      </c>
      <c r="AN15" s="240">
        <v>39.12022294397547</v>
      </c>
      <c r="AO15" s="240">
        <v>2.0878316594393094</v>
      </c>
      <c r="AP15" s="240">
        <v>1.3902339232720926</v>
      </c>
      <c r="AQ15" s="276">
        <f t="shared" si="0"/>
        <v>2138.5380532592535</v>
      </c>
      <c r="AR15" s="243">
        <v>2.6343623811384647</v>
      </c>
      <c r="AS15" s="242">
        <v>49.417189722684583</v>
      </c>
      <c r="AT15" s="242">
        <v>0.29284383147489113</v>
      </c>
      <c r="AU15" s="242">
        <v>8.2615901062721413</v>
      </c>
      <c r="AV15" s="247">
        <v>1.9218184774229048</v>
      </c>
      <c r="AW15" s="242" t="s">
        <v>73</v>
      </c>
      <c r="AX15" s="242" t="s">
        <v>73</v>
      </c>
      <c r="AY15" s="232" t="s">
        <v>73</v>
      </c>
      <c r="AZ15" s="234" t="s">
        <v>73</v>
      </c>
      <c r="BA15" s="234" t="s">
        <v>73</v>
      </c>
      <c r="BB15" s="234" t="s">
        <v>73</v>
      </c>
      <c r="BC15" s="234" t="s">
        <v>73</v>
      </c>
      <c r="BD15" s="234" t="s">
        <v>73</v>
      </c>
      <c r="BE15" s="234" t="s">
        <v>73</v>
      </c>
      <c r="BF15" s="234" t="s">
        <v>73</v>
      </c>
      <c r="BG15" s="230" t="s">
        <v>73</v>
      </c>
      <c r="BH15" s="241" t="s">
        <v>73</v>
      </c>
      <c r="BI15" s="244" t="s">
        <v>73</v>
      </c>
      <c r="BJ15" s="246" t="s">
        <v>73</v>
      </c>
    </row>
    <row r="16" spans="1:62" s="183" customFormat="1" ht="14.25" customHeight="1" x14ac:dyDescent="0.45">
      <c r="A16" s="224">
        <v>2023</v>
      </c>
      <c r="B16" s="268">
        <v>10</v>
      </c>
      <c r="C16" s="268">
        <v>31</v>
      </c>
      <c r="D16" s="225">
        <v>0.52152777777777781</v>
      </c>
      <c r="E16" s="269">
        <v>6</v>
      </c>
      <c r="F16" s="270">
        <v>13.335800000000001</v>
      </c>
      <c r="G16" s="271">
        <v>100.00144</v>
      </c>
      <c r="H16" s="229">
        <v>2.8</v>
      </c>
      <c r="I16" s="268">
        <v>1</v>
      </c>
      <c r="J16" s="230" t="s">
        <v>72</v>
      </c>
      <c r="K16" s="231">
        <v>1</v>
      </c>
      <c r="L16" s="232" t="s">
        <v>73</v>
      </c>
      <c r="M16" s="233" t="s">
        <v>73</v>
      </c>
      <c r="N16" s="234" t="s">
        <v>73</v>
      </c>
      <c r="O16" s="234">
        <v>26</v>
      </c>
      <c r="P16" s="233" t="s">
        <v>73</v>
      </c>
      <c r="Q16" s="233" t="s">
        <v>73</v>
      </c>
      <c r="R16" s="233" t="s">
        <v>73</v>
      </c>
      <c r="S16" s="236" t="s">
        <v>73</v>
      </c>
      <c r="T16" s="245">
        <v>1.1000000000000001</v>
      </c>
      <c r="U16" s="238">
        <v>29.5</v>
      </c>
      <c r="V16" s="183">
        <v>30.091999999999999</v>
      </c>
      <c r="W16" s="238">
        <v>20.5</v>
      </c>
      <c r="X16" s="382">
        <v>21.696000000000002</v>
      </c>
      <c r="Y16" s="276">
        <v>7.45</v>
      </c>
      <c r="Z16" s="485" t="s">
        <v>73</v>
      </c>
      <c r="AA16" s="238">
        <v>3.93</v>
      </c>
      <c r="AB16" s="240">
        <v>3.8940000000000001</v>
      </c>
      <c r="AC16" s="239">
        <f t="shared" si="1"/>
        <v>4.2633791354257466</v>
      </c>
      <c r="AD16" s="241">
        <v>9.75</v>
      </c>
      <c r="AE16" s="341" t="s">
        <v>73</v>
      </c>
      <c r="AF16" s="336">
        <v>1.95</v>
      </c>
      <c r="AG16" s="485" t="s">
        <v>73</v>
      </c>
      <c r="AH16" s="240">
        <v>2350.1999999999998</v>
      </c>
      <c r="AI16" s="275">
        <v>7.6829999999999998</v>
      </c>
      <c r="AJ16" s="273">
        <v>7.6153451390000004</v>
      </c>
      <c r="AK16" s="240">
        <v>1462.347571</v>
      </c>
      <c r="AL16" s="240">
        <v>2160.707782</v>
      </c>
      <c r="AM16" s="240">
        <v>81.649172710000002</v>
      </c>
      <c r="AN16" s="240">
        <v>39.12258258</v>
      </c>
      <c r="AO16" s="240">
        <v>2.229197477</v>
      </c>
      <c r="AP16" s="240">
        <v>1.418851801</v>
      </c>
      <c r="AQ16" s="276">
        <f t="shared" si="0"/>
        <v>2281.4795372900003</v>
      </c>
      <c r="AR16" s="243">
        <v>3.0871434153966382</v>
      </c>
      <c r="AS16" s="242">
        <v>63.924988540353446</v>
      </c>
      <c r="AT16" s="242">
        <v>0.77394441175506934</v>
      </c>
      <c r="AU16" s="242">
        <v>6.0450659314186401</v>
      </c>
      <c r="AV16" s="247">
        <v>9.2219638473241723</v>
      </c>
      <c r="AW16" s="242" t="s">
        <v>73</v>
      </c>
      <c r="AX16" s="242" t="s">
        <v>73</v>
      </c>
      <c r="AY16" s="248" t="s">
        <v>73</v>
      </c>
      <c r="AZ16" s="230" t="s">
        <v>73</v>
      </c>
      <c r="BA16" s="230" t="s">
        <v>73</v>
      </c>
      <c r="BB16" s="230" t="s">
        <v>73</v>
      </c>
      <c r="BC16" s="230" t="s">
        <v>73</v>
      </c>
      <c r="BD16" s="230" t="s">
        <v>73</v>
      </c>
      <c r="BE16" s="230" t="s">
        <v>73</v>
      </c>
      <c r="BF16" s="230" t="s">
        <v>73</v>
      </c>
      <c r="BG16" s="230" t="s">
        <v>73</v>
      </c>
      <c r="BH16" s="248" t="s">
        <v>73</v>
      </c>
      <c r="BI16" s="230" t="s">
        <v>73</v>
      </c>
      <c r="BJ16" s="249" t="s">
        <v>73</v>
      </c>
    </row>
    <row r="17" spans="1:62" s="183" customFormat="1" ht="14.25" customHeight="1" x14ac:dyDescent="0.45">
      <c r="A17" s="224">
        <v>2023</v>
      </c>
      <c r="B17" s="268">
        <v>10</v>
      </c>
      <c r="C17" s="268">
        <v>31</v>
      </c>
      <c r="D17" s="225">
        <v>0.54652777777777783</v>
      </c>
      <c r="E17" s="269">
        <v>7</v>
      </c>
      <c r="F17" s="270">
        <v>13.36745</v>
      </c>
      <c r="G17" s="271">
        <v>99.997429999999994</v>
      </c>
      <c r="H17" s="229">
        <v>6.3</v>
      </c>
      <c r="I17" s="268">
        <v>1</v>
      </c>
      <c r="J17" s="230" t="s">
        <v>72</v>
      </c>
      <c r="K17" s="231">
        <v>1</v>
      </c>
      <c r="L17" s="232" t="s">
        <v>73</v>
      </c>
      <c r="M17" s="233" t="s">
        <v>73</v>
      </c>
      <c r="N17" s="234" t="s">
        <v>73</v>
      </c>
      <c r="O17" s="234">
        <v>26</v>
      </c>
      <c r="P17" s="233" t="s">
        <v>73</v>
      </c>
      <c r="Q17" s="233" t="s">
        <v>73</v>
      </c>
      <c r="R17" s="233" t="s">
        <v>73</v>
      </c>
      <c r="S17" s="236" t="s">
        <v>73</v>
      </c>
      <c r="T17" s="245">
        <v>0.5</v>
      </c>
      <c r="U17" s="238">
        <v>28.9</v>
      </c>
      <c r="V17" s="183">
        <v>29.558</v>
      </c>
      <c r="W17" s="238">
        <v>14.2</v>
      </c>
      <c r="X17" s="382">
        <v>15.71</v>
      </c>
      <c r="Y17" s="276">
        <v>7.42</v>
      </c>
      <c r="Z17" s="485" t="s">
        <v>73</v>
      </c>
      <c r="AA17" s="238">
        <v>3.88</v>
      </c>
      <c r="AB17" s="240">
        <v>3.621</v>
      </c>
      <c r="AC17" s="239">
        <f t="shared" si="1"/>
        <v>4.0709806986056414</v>
      </c>
      <c r="AD17" s="241">
        <v>32.19</v>
      </c>
      <c r="AE17" s="341" t="s">
        <v>73</v>
      </c>
      <c r="AF17" s="336">
        <v>3.45</v>
      </c>
      <c r="AG17" s="485" t="s">
        <v>73</v>
      </c>
      <c r="AH17" s="240">
        <v>2566.9820789484552</v>
      </c>
      <c r="AI17" s="275">
        <v>7.5457356282246959</v>
      </c>
      <c r="AJ17" s="273">
        <v>7.4917780533050538</v>
      </c>
      <c r="AK17" s="240">
        <v>2347.5605211898942</v>
      </c>
      <c r="AL17" s="240">
        <v>2441.1470033612109</v>
      </c>
      <c r="AM17" s="240">
        <v>56.436987761969974</v>
      </c>
      <c r="AN17" s="240">
        <v>65.531218217868442</v>
      </c>
      <c r="AO17" s="240">
        <v>1.6284880179563095</v>
      </c>
      <c r="AP17" s="240">
        <v>0.99557469458311043</v>
      </c>
      <c r="AQ17" s="276">
        <f t="shared" si="0"/>
        <v>2563.1152093410496</v>
      </c>
      <c r="AR17" s="243">
        <v>3.8692197472971199</v>
      </c>
      <c r="AS17" s="242">
        <v>82.513105775491695</v>
      </c>
      <c r="AT17" s="242">
        <v>1.3177972416370101</v>
      </c>
      <c r="AU17" s="242">
        <v>9.2691010948419148</v>
      </c>
      <c r="AV17" s="247">
        <v>23.701901275100251</v>
      </c>
      <c r="AW17" s="242" t="s">
        <v>73</v>
      </c>
      <c r="AX17" s="242" t="s">
        <v>73</v>
      </c>
      <c r="AY17" s="248" t="s">
        <v>73</v>
      </c>
      <c r="AZ17" s="230" t="s">
        <v>73</v>
      </c>
      <c r="BA17" s="230" t="s">
        <v>73</v>
      </c>
      <c r="BB17" s="230" t="s">
        <v>73</v>
      </c>
      <c r="BC17" s="230" t="s">
        <v>73</v>
      </c>
      <c r="BD17" s="230" t="s">
        <v>73</v>
      </c>
      <c r="BE17" s="230" t="s">
        <v>73</v>
      </c>
      <c r="BF17" s="230" t="s">
        <v>73</v>
      </c>
      <c r="BG17" s="230" t="s">
        <v>73</v>
      </c>
      <c r="BH17" s="248" t="s">
        <v>73</v>
      </c>
      <c r="BI17" s="230" t="s">
        <v>73</v>
      </c>
      <c r="BJ17" s="249" t="s">
        <v>73</v>
      </c>
    </row>
    <row r="18" spans="1:62" s="183" customFormat="1" ht="14.25" customHeight="1" x14ac:dyDescent="0.45">
      <c r="A18" s="224">
        <v>2023</v>
      </c>
      <c r="B18" s="268">
        <v>10</v>
      </c>
      <c r="C18" s="268">
        <v>31</v>
      </c>
      <c r="D18" s="225">
        <v>0.54652777777777783</v>
      </c>
      <c r="E18" s="269">
        <v>7</v>
      </c>
      <c r="F18" s="270">
        <v>13.36745</v>
      </c>
      <c r="G18" s="271">
        <v>99.997429999999994</v>
      </c>
      <c r="H18" s="229">
        <f t="shared" ref="H18:H19" si="5">H17</f>
        <v>6.3</v>
      </c>
      <c r="I18" s="268">
        <v>2</v>
      </c>
      <c r="J18" s="230" t="s">
        <v>75</v>
      </c>
      <c r="K18" s="231">
        <v>3</v>
      </c>
      <c r="L18" s="232" t="s">
        <v>73</v>
      </c>
      <c r="M18" s="233" t="s">
        <v>73</v>
      </c>
      <c r="N18" s="234" t="s">
        <v>73</v>
      </c>
      <c r="O18" s="234" t="s">
        <v>73</v>
      </c>
      <c r="P18" s="233" t="s">
        <v>73</v>
      </c>
      <c r="Q18" s="233" t="s">
        <v>73</v>
      </c>
      <c r="R18" s="233" t="s">
        <v>73</v>
      </c>
      <c r="S18" s="236" t="s">
        <v>73</v>
      </c>
      <c r="T18" s="245" t="s">
        <v>73</v>
      </c>
      <c r="U18" s="238">
        <v>29</v>
      </c>
      <c r="V18" s="183">
        <v>29.579000000000001</v>
      </c>
      <c r="W18" s="238">
        <v>16</v>
      </c>
      <c r="X18" s="382">
        <v>16.719000000000001</v>
      </c>
      <c r="Y18" s="276">
        <v>7.44</v>
      </c>
      <c r="Z18" s="485" t="s">
        <v>73</v>
      </c>
      <c r="AA18" s="238">
        <v>3.69</v>
      </c>
      <c r="AB18" s="240">
        <v>3.4910000000000001</v>
      </c>
      <c r="AC18" s="239">
        <f t="shared" si="1"/>
        <v>3.9793623953579731</v>
      </c>
      <c r="AD18" s="241">
        <v>35.71</v>
      </c>
      <c r="AE18" s="341" t="s">
        <v>73</v>
      </c>
      <c r="AF18" s="336">
        <v>3.17</v>
      </c>
      <c r="AG18" s="485" t="s">
        <v>73</v>
      </c>
      <c r="AH18" s="240">
        <v>2450.5791586245805</v>
      </c>
      <c r="AI18" s="275">
        <v>7.580618172847684</v>
      </c>
      <c r="AJ18" s="273">
        <v>7.5246378277029002</v>
      </c>
      <c r="AK18" s="240">
        <v>2037.8915136321195</v>
      </c>
      <c r="AL18" s="240">
        <v>2315.9969293287804</v>
      </c>
      <c r="AM18" s="240">
        <v>59.738109606698075</v>
      </c>
      <c r="AN18" s="240">
        <v>56.572655171815633</v>
      </c>
      <c r="AO18" s="240">
        <v>1.7054761287515599</v>
      </c>
      <c r="AP18" s="240">
        <v>1.0500341216940687</v>
      </c>
      <c r="AQ18" s="276">
        <f t="shared" si="0"/>
        <v>2432.3076941072941</v>
      </c>
      <c r="AR18" s="243">
        <v>3.7045720984759658</v>
      </c>
      <c r="AS18" s="242">
        <v>75.259206366657253</v>
      </c>
      <c r="AT18" s="242">
        <v>1.2759624085691683</v>
      </c>
      <c r="AU18" s="242">
        <v>9.0675988971279597</v>
      </c>
      <c r="AV18" s="247">
        <v>20.631237728095517</v>
      </c>
      <c r="AW18" s="242" t="s">
        <v>73</v>
      </c>
      <c r="AX18" s="242" t="s">
        <v>73</v>
      </c>
      <c r="AY18" s="248" t="s">
        <v>73</v>
      </c>
      <c r="AZ18" s="230" t="s">
        <v>73</v>
      </c>
      <c r="BA18" s="230" t="s">
        <v>73</v>
      </c>
      <c r="BB18" s="230" t="s">
        <v>73</v>
      </c>
      <c r="BC18" s="230" t="s">
        <v>73</v>
      </c>
      <c r="BD18" s="230" t="s">
        <v>73</v>
      </c>
      <c r="BE18" s="230" t="s">
        <v>73</v>
      </c>
      <c r="BF18" s="230" t="s">
        <v>73</v>
      </c>
      <c r="BG18" s="230" t="s">
        <v>73</v>
      </c>
      <c r="BH18" s="248" t="s">
        <v>73</v>
      </c>
      <c r="BI18" s="230" t="s">
        <v>73</v>
      </c>
      <c r="BJ18" s="249" t="s">
        <v>73</v>
      </c>
    </row>
    <row r="19" spans="1:62" s="183" customFormat="1" ht="14.25" customHeight="1" x14ac:dyDescent="0.45">
      <c r="A19" s="224">
        <v>2023</v>
      </c>
      <c r="B19" s="268">
        <v>10</v>
      </c>
      <c r="C19" s="268">
        <v>31</v>
      </c>
      <c r="D19" s="225">
        <v>0.54652777777777783</v>
      </c>
      <c r="E19" s="269">
        <v>7</v>
      </c>
      <c r="F19" s="270">
        <v>13.36745</v>
      </c>
      <c r="G19" s="271">
        <v>99.997429999999994</v>
      </c>
      <c r="H19" s="229">
        <f t="shared" si="5"/>
        <v>6.3</v>
      </c>
      <c r="I19" s="268">
        <v>3</v>
      </c>
      <c r="J19" s="230" t="s">
        <v>74</v>
      </c>
      <c r="K19" s="231">
        <v>5</v>
      </c>
      <c r="L19" s="232" t="s">
        <v>73</v>
      </c>
      <c r="M19" s="233" t="s">
        <v>73</v>
      </c>
      <c r="N19" s="234" t="s">
        <v>73</v>
      </c>
      <c r="O19" s="234" t="s">
        <v>73</v>
      </c>
      <c r="P19" s="233" t="s">
        <v>73</v>
      </c>
      <c r="Q19" s="233" t="s">
        <v>73</v>
      </c>
      <c r="R19" s="233" t="s">
        <v>73</v>
      </c>
      <c r="S19" s="236" t="s">
        <v>73</v>
      </c>
      <c r="T19" s="245" t="s">
        <v>73</v>
      </c>
      <c r="U19" s="238">
        <v>29.1</v>
      </c>
      <c r="V19" s="183">
        <v>29.63</v>
      </c>
      <c r="W19" s="238">
        <v>16.3</v>
      </c>
      <c r="X19" s="382">
        <v>17.821999999999999</v>
      </c>
      <c r="Y19" s="276">
        <v>7.46</v>
      </c>
      <c r="Z19" s="485" t="s">
        <v>73</v>
      </c>
      <c r="AA19" s="238">
        <v>3.54</v>
      </c>
      <c r="AB19" s="240">
        <v>3.4529999999999998</v>
      </c>
      <c r="AC19" s="239">
        <f t="shared" si="1"/>
        <v>3.9525816605625002</v>
      </c>
      <c r="AD19" s="241">
        <v>74.37</v>
      </c>
      <c r="AE19" s="341" t="s">
        <v>73</v>
      </c>
      <c r="AF19" s="336">
        <v>3.34</v>
      </c>
      <c r="AG19" s="485" t="s">
        <v>73</v>
      </c>
      <c r="AH19" s="240">
        <v>2412.7362389806203</v>
      </c>
      <c r="AI19" s="275">
        <v>7.6350450986793374</v>
      </c>
      <c r="AJ19" s="273">
        <v>7.5760370209782932</v>
      </c>
      <c r="AK19" s="240">
        <v>1741.4437505761291</v>
      </c>
      <c r="AL19" s="240">
        <v>2258.2305934887981</v>
      </c>
      <c r="AM19" s="240">
        <v>68.06188433599732</v>
      </c>
      <c r="AN19" s="240">
        <v>48.019198424112915</v>
      </c>
      <c r="AO19" s="240">
        <v>1.9217141131404463</v>
      </c>
      <c r="AP19" s="240">
        <v>1.1922281464531148</v>
      </c>
      <c r="AQ19" s="276">
        <f t="shared" si="0"/>
        <v>2374.311676248908</v>
      </c>
      <c r="AR19" s="243">
        <v>3.5399244496548117</v>
      </c>
      <c r="AS19" s="242">
        <v>72.538994088344339</v>
      </c>
      <c r="AT19" s="242">
        <v>1.0667882432299605</v>
      </c>
      <c r="AU19" s="242">
        <v>6.3473192279895727</v>
      </c>
      <c r="AV19" s="247">
        <v>14.016857752506379</v>
      </c>
      <c r="AW19" s="242" t="s">
        <v>73</v>
      </c>
      <c r="AX19" s="242" t="s">
        <v>73</v>
      </c>
      <c r="AY19" s="248" t="s">
        <v>73</v>
      </c>
      <c r="AZ19" s="230" t="s">
        <v>73</v>
      </c>
      <c r="BA19" s="230" t="s">
        <v>73</v>
      </c>
      <c r="BB19" s="230" t="s">
        <v>73</v>
      </c>
      <c r="BC19" s="230" t="s">
        <v>73</v>
      </c>
      <c r="BD19" s="230" t="s">
        <v>73</v>
      </c>
      <c r="BE19" s="230" t="s">
        <v>73</v>
      </c>
      <c r="BF19" s="230" t="s">
        <v>73</v>
      </c>
      <c r="BG19" s="230" t="s">
        <v>73</v>
      </c>
      <c r="BH19" s="248" t="s">
        <v>73</v>
      </c>
      <c r="BI19" s="230" t="s">
        <v>73</v>
      </c>
      <c r="BJ19" s="249" t="s">
        <v>73</v>
      </c>
    </row>
    <row r="20" spans="1:62" s="183" customFormat="1" ht="14.25" customHeight="1" x14ac:dyDescent="0.45">
      <c r="A20" s="224">
        <v>2023</v>
      </c>
      <c r="B20" s="268">
        <v>11</v>
      </c>
      <c r="C20" s="268">
        <v>1</v>
      </c>
      <c r="D20" s="225">
        <v>0.3756944444444445</v>
      </c>
      <c r="E20" s="269">
        <v>8</v>
      </c>
      <c r="F20" s="270">
        <v>13.245039999999999</v>
      </c>
      <c r="G20" s="271">
        <v>100.13529</v>
      </c>
      <c r="H20" s="229">
        <v>14.3</v>
      </c>
      <c r="I20" s="268">
        <v>1</v>
      </c>
      <c r="J20" s="230" t="s">
        <v>72</v>
      </c>
      <c r="K20" s="231">
        <v>1</v>
      </c>
      <c r="L20" s="232" t="s">
        <v>73</v>
      </c>
      <c r="M20" s="233" t="s">
        <v>73</v>
      </c>
      <c r="N20" s="234" t="s">
        <v>73</v>
      </c>
      <c r="O20" s="234">
        <v>28</v>
      </c>
      <c r="P20" s="233" t="s">
        <v>73</v>
      </c>
      <c r="Q20" s="233" t="s">
        <v>73</v>
      </c>
      <c r="R20" s="233" t="s">
        <v>73</v>
      </c>
      <c r="S20" s="236" t="s">
        <v>73</v>
      </c>
      <c r="T20" s="245">
        <v>2.1</v>
      </c>
      <c r="U20" s="238">
        <v>29.3</v>
      </c>
      <c r="V20" s="183">
        <v>29.507999999999999</v>
      </c>
      <c r="W20" s="238">
        <v>20.3</v>
      </c>
      <c r="X20" s="382">
        <v>23.183</v>
      </c>
      <c r="Y20" s="276">
        <v>8.43</v>
      </c>
      <c r="Z20" s="485" t="s">
        <v>73</v>
      </c>
      <c r="AA20" s="277" t="s">
        <v>73</v>
      </c>
      <c r="AB20" s="240">
        <v>7.0170000000000003</v>
      </c>
      <c r="AC20" s="239">
        <f t="shared" si="1"/>
        <v>6.464332681906285</v>
      </c>
      <c r="AD20" s="875" t="s">
        <v>73</v>
      </c>
      <c r="AE20" s="341" t="s">
        <v>73</v>
      </c>
      <c r="AF20" s="336">
        <v>6.7</v>
      </c>
      <c r="AG20" s="485" t="s">
        <v>73</v>
      </c>
      <c r="AH20" s="244" t="s">
        <v>73</v>
      </c>
      <c r="AI20" s="278" t="s">
        <v>73</v>
      </c>
      <c r="AJ20" s="242" t="s">
        <v>73</v>
      </c>
      <c r="AK20" s="244" t="s">
        <v>73</v>
      </c>
      <c r="AL20" s="244" t="s">
        <v>73</v>
      </c>
      <c r="AM20" s="244" t="s">
        <v>73</v>
      </c>
      <c r="AN20" s="244" t="s">
        <v>73</v>
      </c>
      <c r="AO20" s="244" t="s">
        <v>73</v>
      </c>
      <c r="AP20" s="244" t="s">
        <v>73</v>
      </c>
      <c r="AQ20" s="279" t="s">
        <v>73</v>
      </c>
      <c r="AR20" s="243" t="s">
        <v>73</v>
      </c>
      <c r="AS20" s="242" t="s">
        <v>73</v>
      </c>
      <c r="AT20" s="242" t="s">
        <v>73</v>
      </c>
      <c r="AU20" s="242" t="s">
        <v>73</v>
      </c>
      <c r="AV20" s="247" t="s">
        <v>73</v>
      </c>
      <c r="AW20" s="242" t="s">
        <v>73</v>
      </c>
      <c r="AX20" s="242" t="s">
        <v>73</v>
      </c>
      <c r="AY20" s="248" t="s">
        <v>73</v>
      </c>
      <c r="AZ20" s="230" t="s">
        <v>73</v>
      </c>
      <c r="BA20" s="230" t="s">
        <v>73</v>
      </c>
      <c r="BB20" s="230" t="s">
        <v>73</v>
      </c>
      <c r="BC20" s="230" t="s">
        <v>73</v>
      </c>
      <c r="BD20" s="230" t="s">
        <v>73</v>
      </c>
      <c r="BE20" s="230" t="s">
        <v>73</v>
      </c>
      <c r="BF20" s="230" t="s">
        <v>73</v>
      </c>
      <c r="BG20" s="230" t="s">
        <v>73</v>
      </c>
      <c r="BH20" s="248" t="s">
        <v>73</v>
      </c>
      <c r="BI20" s="230" t="s">
        <v>73</v>
      </c>
      <c r="BJ20" s="249" t="s">
        <v>73</v>
      </c>
    </row>
    <row r="21" spans="1:62" s="183" customFormat="1" ht="14.25" customHeight="1" x14ac:dyDescent="0.45">
      <c r="A21" s="224">
        <v>2023</v>
      </c>
      <c r="B21" s="268">
        <v>11</v>
      </c>
      <c r="C21" s="268">
        <v>1</v>
      </c>
      <c r="D21" s="225">
        <v>0.3756944444444445</v>
      </c>
      <c r="E21" s="269">
        <v>8</v>
      </c>
      <c r="F21" s="270">
        <v>13.245039999999999</v>
      </c>
      <c r="G21" s="271">
        <v>100.13529</v>
      </c>
      <c r="H21" s="229">
        <f t="shared" ref="H21:H22" si="6">H20</f>
        <v>14.3</v>
      </c>
      <c r="I21" s="268">
        <v>2</v>
      </c>
      <c r="J21" s="230" t="s">
        <v>75</v>
      </c>
      <c r="K21" s="231">
        <v>7</v>
      </c>
      <c r="L21" s="232" t="s">
        <v>73</v>
      </c>
      <c r="M21" s="233" t="s">
        <v>73</v>
      </c>
      <c r="N21" s="234" t="s">
        <v>73</v>
      </c>
      <c r="O21" s="234" t="s">
        <v>73</v>
      </c>
      <c r="P21" s="233" t="s">
        <v>73</v>
      </c>
      <c r="Q21" s="233" t="s">
        <v>73</v>
      </c>
      <c r="R21" s="233" t="s">
        <v>73</v>
      </c>
      <c r="S21" s="236" t="s">
        <v>73</v>
      </c>
      <c r="T21" s="245" t="s">
        <v>73</v>
      </c>
      <c r="U21" s="238">
        <v>29.7</v>
      </c>
      <c r="V21" s="183">
        <v>30.594000000000001</v>
      </c>
      <c r="W21" s="238">
        <v>23.2</v>
      </c>
      <c r="X21" s="382">
        <v>31.843</v>
      </c>
      <c r="Y21" s="276">
        <v>8.15</v>
      </c>
      <c r="Z21" s="485" t="s">
        <v>73</v>
      </c>
      <c r="AA21" s="277" t="s">
        <v>73</v>
      </c>
      <c r="AB21" s="240">
        <v>0.51900000000000002</v>
      </c>
      <c r="AC21" s="239">
        <f t="shared" si="1"/>
        <v>1.8848270318804963</v>
      </c>
      <c r="AD21" s="875" t="s">
        <v>73</v>
      </c>
      <c r="AE21" s="341" t="s">
        <v>73</v>
      </c>
      <c r="AF21" s="336">
        <v>1.0900000000000001</v>
      </c>
      <c r="AG21" s="485" t="s">
        <v>73</v>
      </c>
      <c r="AH21" s="244" t="s">
        <v>73</v>
      </c>
      <c r="AI21" s="278" t="s">
        <v>73</v>
      </c>
      <c r="AJ21" s="242" t="s">
        <v>73</v>
      </c>
      <c r="AK21" s="244" t="s">
        <v>73</v>
      </c>
      <c r="AL21" s="244" t="s">
        <v>73</v>
      </c>
      <c r="AM21" s="244" t="s">
        <v>73</v>
      </c>
      <c r="AN21" s="244" t="s">
        <v>73</v>
      </c>
      <c r="AO21" s="244" t="s">
        <v>73</v>
      </c>
      <c r="AP21" s="244" t="s">
        <v>73</v>
      </c>
      <c r="AQ21" s="279" t="s">
        <v>73</v>
      </c>
      <c r="AR21" s="243" t="s">
        <v>73</v>
      </c>
      <c r="AS21" s="242" t="s">
        <v>73</v>
      </c>
      <c r="AT21" s="242" t="s">
        <v>73</v>
      </c>
      <c r="AU21" s="242" t="s">
        <v>73</v>
      </c>
      <c r="AV21" s="247" t="s">
        <v>73</v>
      </c>
      <c r="AW21" s="242" t="s">
        <v>73</v>
      </c>
      <c r="AX21" s="242" t="s">
        <v>73</v>
      </c>
      <c r="AY21" s="232" t="s">
        <v>73</v>
      </c>
      <c r="AZ21" s="234" t="s">
        <v>73</v>
      </c>
      <c r="BA21" s="234" t="s">
        <v>73</v>
      </c>
      <c r="BB21" s="234" t="s">
        <v>73</v>
      </c>
      <c r="BC21" s="234" t="s">
        <v>73</v>
      </c>
      <c r="BD21" s="234" t="s">
        <v>73</v>
      </c>
      <c r="BE21" s="234" t="s">
        <v>73</v>
      </c>
      <c r="BF21" s="234" t="s">
        <v>73</v>
      </c>
      <c r="BG21" s="230" t="s">
        <v>73</v>
      </c>
      <c r="BH21" s="241" t="s">
        <v>73</v>
      </c>
      <c r="BI21" s="244" t="s">
        <v>73</v>
      </c>
      <c r="BJ21" s="246" t="s">
        <v>73</v>
      </c>
    </row>
    <row r="22" spans="1:62" s="183" customFormat="1" ht="14.25" customHeight="1" x14ac:dyDescent="0.45">
      <c r="A22" s="224">
        <v>2023</v>
      </c>
      <c r="B22" s="268">
        <v>11</v>
      </c>
      <c r="C22" s="268">
        <v>1</v>
      </c>
      <c r="D22" s="225">
        <v>0.3756944444444445</v>
      </c>
      <c r="E22" s="269">
        <v>8</v>
      </c>
      <c r="F22" s="270">
        <v>13.245039999999999</v>
      </c>
      <c r="G22" s="271">
        <v>100.13529</v>
      </c>
      <c r="H22" s="229">
        <f t="shared" si="6"/>
        <v>14.3</v>
      </c>
      <c r="I22" s="268">
        <v>3</v>
      </c>
      <c r="J22" s="230" t="s">
        <v>74</v>
      </c>
      <c r="K22" s="231">
        <v>13</v>
      </c>
      <c r="L22" s="232" t="s">
        <v>73</v>
      </c>
      <c r="M22" s="233" t="s">
        <v>73</v>
      </c>
      <c r="N22" s="234" t="s">
        <v>73</v>
      </c>
      <c r="O22" s="234" t="s">
        <v>73</v>
      </c>
      <c r="P22" s="233" t="s">
        <v>73</v>
      </c>
      <c r="Q22" s="233" t="s">
        <v>73</v>
      </c>
      <c r="R22" s="233" t="s">
        <v>73</v>
      </c>
      <c r="S22" s="236" t="s">
        <v>73</v>
      </c>
      <c r="T22" s="245" t="s">
        <v>73</v>
      </c>
      <c r="U22" s="238">
        <v>30.3</v>
      </c>
      <c r="V22" s="183">
        <v>30.608000000000001</v>
      </c>
      <c r="W22" s="238">
        <v>27.2</v>
      </c>
      <c r="X22" s="382">
        <v>31.97</v>
      </c>
      <c r="Y22" s="276">
        <v>7.73</v>
      </c>
      <c r="Z22" s="485" t="s">
        <v>73</v>
      </c>
      <c r="AA22" s="277" t="s">
        <v>73</v>
      </c>
      <c r="AB22" s="240">
        <v>5.0999999999999997E-2</v>
      </c>
      <c r="AC22" s="239">
        <f t="shared" si="1"/>
        <v>1.5550011401888884</v>
      </c>
      <c r="AD22" s="875" t="s">
        <v>73</v>
      </c>
      <c r="AE22" s="341" t="s">
        <v>73</v>
      </c>
      <c r="AF22" s="336">
        <v>1.1200000000000001</v>
      </c>
      <c r="AG22" s="485" t="s">
        <v>73</v>
      </c>
      <c r="AH22" s="244" t="s">
        <v>73</v>
      </c>
      <c r="AI22" s="278" t="s">
        <v>73</v>
      </c>
      <c r="AJ22" s="242" t="s">
        <v>73</v>
      </c>
      <c r="AK22" s="244" t="s">
        <v>73</v>
      </c>
      <c r="AL22" s="244" t="s">
        <v>73</v>
      </c>
      <c r="AM22" s="244" t="s">
        <v>73</v>
      </c>
      <c r="AN22" s="244" t="s">
        <v>73</v>
      </c>
      <c r="AO22" s="244" t="s">
        <v>73</v>
      </c>
      <c r="AP22" s="244" t="s">
        <v>73</v>
      </c>
      <c r="AQ22" s="279" t="s">
        <v>73</v>
      </c>
      <c r="AR22" s="243" t="s">
        <v>73</v>
      </c>
      <c r="AS22" s="242" t="s">
        <v>73</v>
      </c>
      <c r="AT22" s="242" t="s">
        <v>73</v>
      </c>
      <c r="AU22" s="242" t="s">
        <v>73</v>
      </c>
      <c r="AV22" s="247" t="s">
        <v>73</v>
      </c>
      <c r="AW22" s="242" t="s">
        <v>73</v>
      </c>
      <c r="AX22" s="242" t="s">
        <v>73</v>
      </c>
      <c r="AY22" s="248" t="s">
        <v>73</v>
      </c>
      <c r="AZ22" s="230" t="s">
        <v>73</v>
      </c>
      <c r="BA22" s="230" t="s">
        <v>73</v>
      </c>
      <c r="BB22" s="230" t="s">
        <v>73</v>
      </c>
      <c r="BC22" s="230" t="s">
        <v>73</v>
      </c>
      <c r="BD22" s="230" t="s">
        <v>73</v>
      </c>
      <c r="BE22" s="230" t="s">
        <v>73</v>
      </c>
      <c r="BF22" s="230" t="s">
        <v>73</v>
      </c>
      <c r="BG22" s="230" t="s">
        <v>73</v>
      </c>
      <c r="BH22" s="248" t="s">
        <v>73</v>
      </c>
      <c r="BI22" s="230" t="s">
        <v>73</v>
      </c>
      <c r="BJ22" s="249" t="s">
        <v>73</v>
      </c>
    </row>
    <row r="23" spans="1:62" s="183" customFormat="1" ht="14.25" customHeight="1" x14ac:dyDescent="0.45">
      <c r="A23" s="224">
        <v>2023</v>
      </c>
      <c r="B23" s="268">
        <v>11</v>
      </c>
      <c r="C23" s="268">
        <v>1</v>
      </c>
      <c r="D23" s="225">
        <v>0.39444444444444443</v>
      </c>
      <c r="E23" s="269">
        <v>9</v>
      </c>
      <c r="F23" s="270">
        <v>13.20668</v>
      </c>
      <c r="G23" s="271">
        <v>100.13249</v>
      </c>
      <c r="H23" s="229">
        <v>16.600000000000001</v>
      </c>
      <c r="I23" s="268">
        <v>1</v>
      </c>
      <c r="J23" s="230" t="s">
        <v>72</v>
      </c>
      <c r="K23" s="231">
        <v>1</v>
      </c>
      <c r="L23" s="232" t="s">
        <v>73</v>
      </c>
      <c r="M23" s="233" t="s">
        <v>73</v>
      </c>
      <c r="N23" s="234" t="s">
        <v>73</v>
      </c>
      <c r="O23" s="234">
        <v>28</v>
      </c>
      <c r="P23" s="233" t="s">
        <v>73</v>
      </c>
      <c r="Q23" s="233" t="s">
        <v>73</v>
      </c>
      <c r="R23" s="233" t="s">
        <v>73</v>
      </c>
      <c r="S23" s="236" t="s">
        <v>73</v>
      </c>
      <c r="T23" s="245">
        <v>2.8</v>
      </c>
      <c r="U23" s="238">
        <v>29.3</v>
      </c>
      <c r="V23" s="183">
        <v>29.635999999999999</v>
      </c>
      <c r="W23" s="238">
        <v>21.9</v>
      </c>
      <c r="X23" s="382">
        <v>23.541</v>
      </c>
      <c r="Y23" s="276">
        <v>8.39</v>
      </c>
      <c r="Z23" s="485" t="s">
        <v>73</v>
      </c>
      <c r="AA23" s="238">
        <v>6.6</v>
      </c>
      <c r="AB23" s="240">
        <v>6.5780000000000003</v>
      </c>
      <c r="AC23" s="239">
        <f t="shared" si="1"/>
        <v>6.154944719400695</v>
      </c>
      <c r="AD23" s="241">
        <v>7.5</v>
      </c>
      <c r="AE23" s="341" t="s">
        <v>73</v>
      </c>
      <c r="AF23" s="336">
        <v>4.0599999999999996</v>
      </c>
      <c r="AG23" s="485" t="s">
        <v>73</v>
      </c>
      <c r="AH23" s="240">
        <v>2129.7768994393118</v>
      </c>
      <c r="AI23" s="275">
        <v>8.2864062476022902</v>
      </c>
      <c r="AJ23" s="273">
        <v>8.2151497018095281</v>
      </c>
      <c r="AK23" s="240">
        <v>258.57914226923407</v>
      </c>
      <c r="AL23" s="240">
        <v>1551.8241150432978</v>
      </c>
      <c r="AM23" s="240">
        <v>242.31752922999354</v>
      </c>
      <c r="AN23" s="240">
        <v>6.9286472756759956</v>
      </c>
      <c r="AO23" s="240">
        <v>6.4946778854052418</v>
      </c>
      <c r="AP23" s="240">
        <v>4.1706175991003311</v>
      </c>
      <c r="AQ23" s="276">
        <f t="shared" ref="AQ23:AQ25" si="7">SUM(AL23:AN23)</f>
        <v>1801.0702915489674</v>
      </c>
      <c r="AR23" s="243">
        <v>1.1525335417480784</v>
      </c>
      <c r="AS23" s="242">
        <v>4.4883502592163067</v>
      </c>
      <c r="AT23" s="242">
        <v>0.18825674880528712</v>
      </c>
      <c r="AU23" s="242">
        <v>1.51126648285466</v>
      </c>
      <c r="AV23" s="247">
        <v>2.0862612981708275</v>
      </c>
      <c r="AW23" s="242" t="s">
        <v>73</v>
      </c>
      <c r="AX23" s="242" t="s">
        <v>73</v>
      </c>
      <c r="AY23" s="248" t="s">
        <v>73</v>
      </c>
      <c r="AZ23" s="230" t="s">
        <v>73</v>
      </c>
      <c r="BA23" s="230" t="s">
        <v>73</v>
      </c>
      <c r="BB23" s="230" t="s">
        <v>73</v>
      </c>
      <c r="BC23" s="230" t="s">
        <v>73</v>
      </c>
      <c r="BD23" s="230" t="s">
        <v>73</v>
      </c>
      <c r="BE23" s="230" t="s">
        <v>73</v>
      </c>
      <c r="BF23" s="230" t="s">
        <v>73</v>
      </c>
      <c r="BG23" s="230" t="s">
        <v>73</v>
      </c>
      <c r="BH23" s="248" t="s">
        <v>73</v>
      </c>
      <c r="BI23" s="230" t="s">
        <v>73</v>
      </c>
      <c r="BJ23" s="249" t="s">
        <v>73</v>
      </c>
    </row>
    <row r="24" spans="1:62" s="183" customFormat="1" ht="14.25" customHeight="1" x14ac:dyDescent="0.45">
      <c r="A24" s="224">
        <v>2023</v>
      </c>
      <c r="B24" s="268">
        <v>11</v>
      </c>
      <c r="C24" s="268">
        <v>1</v>
      </c>
      <c r="D24" s="225">
        <v>0.39444444444444443</v>
      </c>
      <c r="E24" s="269">
        <v>9</v>
      </c>
      <c r="F24" s="270">
        <v>13.20668</v>
      </c>
      <c r="G24" s="271">
        <v>100.13249</v>
      </c>
      <c r="H24" s="229">
        <f t="shared" ref="H24:H25" si="8">H23</f>
        <v>16.600000000000001</v>
      </c>
      <c r="I24" s="268">
        <v>2</v>
      </c>
      <c r="J24" s="230" t="s">
        <v>75</v>
      </c>
      <c r="K24" s="231">
        <v>8</v>
      </c>
      <c r="L24" s="232" t="s">
        <v>73</v>
      </c>
      <c r="M24" s="233" t="s">
        <v>73</v>
      </c>
      <c r="N24" s="234" t="s">
        <v>73</v>
      </c>
      <c r="O24" s="234" t="s">
        <v>73</v>
      </c>
      <c r="P24" s="233" t="s">
        <v>73</v>
      </c>
      <c r="Q24" s="233" t="s">
        <v>73</v>
      </c>
      <c r="R24" s="233" t="s">
        <v>73</v>
      </c>
      <c r="S24" s="236" t="s">
        <v>73</v>
      </c>
      <c r="T24" s="245" t="s">
        <v>73</v>
      </c>
      <c r="U24" s="238">
        <v>30</v>
      </c>
      <c r="V24" s="183">
        <v>30.59</v>
      </c>
      <c r="W24" s="238">
        <v>28.1</v>
      </c>
      <c r="X24" s="382">
        <v>31.895</v>
      </c>
      <c r="Y24" s="276">
        <v>7.78</v>
      </c>
      <c r="Z24" s="485" t="s">
        <v>73</v>
      </c>
      <c r="AA24" s="238">
        <v>1.18</v>
      </c>
      <c r="AB24" s="240">
        <v>0.441</v>
      </c>
      <c r="AC24" s="239">
        <f t="shared" si="1"/>
        <v>1.829856049931895</v>
      </c>
      <c r="AD24" s="241">
        <v>9.8800000000000008</v>
      </c>
      <c r="AE24" s="341" t="s">
        <v>73</v>
      </c>
      <c r="AF24" s="336">
        <v>1.33</v>
      </c>
      <c r="AG24" s="485" t="s">
        <v>73</v>
      </c>
      <c r="AH24" s="240">
        <v>2163.0633511035812</v>
      </c>
      <c r="AI24" s="275">
        <v>7.6667626973755514</v>
      </c>
      <c r="AJ24" s="273">
        <v>7.5902832966129603</v>
      </c>
      <c r="AK24" s="240">
        <v>1289.0212964456123</v>
      </c>
      <c r="AL24" s="240">
        <v>1935.1208481775664</v>
      </c>
      <c r="AM24" s="240">
        <v>92.740823903689417</v>
      </c>
      <c r="AN24" s="240">
        <v>32.410825975036929</v>
      </c>
      <c r="AO24" s="240">
        <v>2.318943263316728</v>
      </c>
      <c r="AP24" s="240">
        <v>1.5456163359135795</v>
      </c>
      <c r="AQ24" s="276">
        <f t="shared" si="7"/>
        <v>2060.272498056293</v>
      </c>
      <c r="AR24" s="243">
        <v>1.687638400416829</v>
      </c>
      <c r="AS24" s="242">
        <v>7.8432787358022313</v>
      </c>
      <c r="AT24" s="242">
        <v>2.6146770667400991</v>
      </c>
      <c r="AU24" s="242">
        <v>3.4255373611372297</v>
      </c>
      <c r="AV24" s="247">
        <v>6.9622410257909104</v>
      </c>
      <c r="AW24" s="242" t="s">
        <v>73</v>
      </c>
      <c r="AX24" s="242" t="s">
        <v>73</v>
      </c>
      <c r="AY24" s="248" t="s">
        <v>73</v>
      </c>
      <c r="AZ24" s="230" t="s">
        <v>73</v>
      </c>
      <c r="BA24" s="230" t="s">
        <v>73</v>
      </c>
      <c r="BB24" s="230" t="s">
        <v>73</v>
      </c>
      <c r="BC24" s="230" t="s">
        <v>73</v>
      </c>
      <c r="BD24" s="230" t="s">
        <v>73</v>
      </c>
      <c r="BE24" s="230" t="s">
        <v>73</v>
      </c>
      <c r="BF24" s="230" t="s">
        <v>73</v>
      </c>
      <c r="BG24" s="230" t="s">
        <v>73</v>
      </c>
      <c r="BH24" s="248" t="s">
        <v>73</v>
      </c>
      <c r="BI24" s="230" t="s">
        <v>73</v>
      </c>
      <c r="BJ24" s="249" t="s">
        <v>73</v>
      </c>
    </row>
    <row r="25" spans="1:62" s="183" customFormat="1" ht="14.25" customHeight="1" x14ac:dyDescent="0.45">
      <c r="A25" s="224">
        <v>2023</v>
      </c>
      <c r="B25" s="268">
        <v>11</v>
      </c>
      <c r="C25" s="268">
        <v>1</v>
      </c>
      <c r="D25" s="225">
        <v>0.39444444444444443</v>
      </c>
      <c r="E25" s="269">
        <v>9</v>
      </c>
      <c r="F25" s="270">
        <v>13.20668</v>
      </c>
      <c r="G25" s="271">
        <v>100.13249</v>
      </c>
      <c r="H25" s="229">
        <f t="shared" si="8"/>
        <v>16.600000000000001</v>
      </c>
      <c r="I25" s="268">
        <v>3</v>
      </c>
      <c r="J25" s="230" t="s">
        <v>74</v>
      </c>
      <c r="K25" s="231">
        <v>15.5</v>
      </c>
      <c r="L25" s="232" t="s">
        <v>73</v>
      </c>
      <c r="M25" s="233" t="s">
        <v>73</v>
      </c>
      <c r="N25" s="234" t="s">
        <v>73</v>
      </c>
      <c r="O25" s="234" t="s">
        <v>73</v>
      </c>
      <c r="P25" s="233" t="s">
        <v>73</v>
      </c>
      <c r="Q25" s="233" t="s">
        <v>73</v>
      </c>
      <c r="R25" s="233" t="s">
        <v>73</v>
      </c>
      <c r="S25" s="236" t="s">
        <v>73</v>
      </c>
      <c r="T25" s="245" t="s">
        <v>73</v>
      </c>
      <c r="U25" s="238">
        <v>30.1</v>
      </c>
      <c r="V25" s="183">
        <v>30.594000000000001</v>
      </c>
      <c r="W25" s="238">
        <v>29</v>
      </c>
      <c r="X25" s="382">
        <v>31.975000000000001</v>
      </c>
      <c r="Y25" s="276">
        <v>7.7</v>
      </c>
      <c r="Z25" s="485" t="s">
        <v>73</v>
      </c>
      <c r="AA25" s="238">
        <v>1.89</v>
      </c>
      <c r="AB25" s="240">
        <v>4.5999999999999999E-2</v>
      </c>
      <c r="AC25" s="239">
        <f t="shared" si="1"/>
        <v>1.5514773592947471</v>
      </c>
      <c r="AD25" s="241">
        <v>8.5</v>
      </c>
      <c r="AE25" s="341" t="s">
        <v>73</v>
      </c>
      <c r="AF25" s="336">
        <v>5.61</v>
      </c>
      <c r="AG25" s="485" t="s">
        <v>73</v>
      </c>
      <c r="AH25" s="240">
        <v>2186.0038506465944</v>
      </c>
      <c r="AI25" s="275">
        <v>7.6352475102716264</v>
      </c>
      <c r="AJ25" s="273">
        <v>7.55937270799292</v>
      </c>
      <c r="AK25" s="240">
        <v>1407.4815548214153</v>
      </c>
      <c r="AL25" s="240">
        <v>1969.7606975368105</v>
      </c>
      <c r="AM25" s="240">
        <v>88.143859124868172</v>
      </c>
      <c r="AN25" s="240">
        <v>35.37215079383715</v>
      </c>
      <c r="AO25" s="240">
        <v>2.2003383213903303</v>
      </c>
      <c r="AP25" s="240">
        <v>1.4670316462213766</v>
      </c>
      <c r="AQ25" s="276">
        <f t="shared" si="7"/>
        <v>2093.2767074555159</v>
      </c>
      <c r="AR25" s="243">
        <v>1.7288003126221176</v>
      </c>
      <c r="AS25" s="242">
        <v>7.8886156071074467</v>
      </c>
      <c r="AT25" s="242">
        <v>2.7401815659436242</v>
      </c>
      <c r="AU25" s="242">
        <v>1.51126648285466</v>
      </c>
      <c r="AV25" s="247">
        <v>8.0937070262320798</v>
      </c>
      <c r="AW25" s="242" t="s">
        <v>73</v>
      </c>
      <c r="AX25" s="242" t="s">
        <v>73</v>
      </c>
      <c r="AY25" s="248" t="s">
        <v>73</v>
      </c>
      <c r="AZ25" s="230" t="s">
        <v>73</v>
      </c>
      <c r="BA25" s="230" t="s">
        <v>73</v>
      </c>
      <c r="BB25" s="230" t="s">
        <v>73</v>
      </c>
      <c r="BC25" s="230" t="s">
        <v>73</v>
      </c>
      <c r="BD25" s="230" t="s">
        <v>73</v>
      </c>
      <c r="BE25" s="230" t="s">
        <v>73</v>
      </c>
      <c r="BF25" s="230" t="s">
        <v>73</v>
      </c>
      <c r="BG25" s="230" t="s">
        <v>73</v>
      </c>
      <c r="BH25" s="248" t="s">
        <v>73</v>
      </c>
      <c r="BI25" s="230" t="s">
        <v>73</v>
      </c>
      <c r="BJ25" s="249" t="s">
        <v>73</v>
      </c>
    </row>
    <row r="26" spans="1:62" s="183" customFormat="1" ht="14.25" customHeight="1" x14ac:dyDescent="0.45">
      <c r="A26" s="224">
        <v>2023</v>
      </c>
      <c r="B26" s="268">
        <v>11</v>
      </c>
      <c r="C26" s="268">
        <v>1</v>
      </c>
      <c r="D26" s="225">
        <v>0.41875000000000001</v>
      </c>
      <c r="E26" s="269">
        <v>10</v>
      </c>
      <c r="F26" s="270">
        <v>13.165240000000001</v>
      </c>
      <c r="G26" s="271">
        <v>100.13437999999999</v>
      </c>
      <c r="H26" s="229">
        <v>17.899999999999999</v>
      </c>
      <c r="I26" s="268">
        <v>1</v>
      </c>
      <c r="J26" s="230" t="s">
        <v>72</v>
      </c>
      <c r="K26" s="231">
        <v>1</v>
      </c>
      <c r="L26" s="232" t="s">
        <v>73</v>
      </c>
      <c r="M26" s="233" t="s">
        <v>73</v>
      </c>
      <c r="N26" s="234" t="s">
        <v>73</v>
      </c>
      <c r="O26" s="234">
        <v>28</v>
      </c>
      <c r="P26" s="233" t="s">
        <v>73</v>
      </c>
      <c r="Q26" s="233" t="s">
        <v>73</v>
      </c>
      <c r="R26" s="233" t="s">
        <v>73</v>
      </c>
      <c r="S26" s="236" t="s">
        <v>73</v>
      </c>
      <c r="T26" s="245">
        <v>2.2000000000000002</v>
      </c>
      <c r="U26" s="238">
        <v>29.4</v>
      </c>
      <c r="V26" s="183">
        <v>29.658000000000001</v>
      </c>
      <c r="W26" s="238">
        <v>21.4</v>
      </c>
      <c r="X26" s="382">
        <v>23.398</v>
      </c>
      <c r="Y26" s="276">
        <v>8.42</v>
      </c>
      <c r="Z26" s="485" t="s">
        <v>73</v>
      </c>
      <c r="AA26" s="277" t="s">
        <v>73</v>
      </c>
      <c r="AB26" s="240">
        <v>7.2489999999999997</v>
      </c>
      <c r="AC26" s="239">
        <f t="shared" si="1"/>
        <v>6.6278361153944321</v>
      </c>
      <c r="AD26" s="875" t="s">
        <v>73</v>
      </c>
      <c r="AE26" s="341" t="s">
        <v>73</v>
      </c>
      <c r="AF26" s="336">
        <v>11.61</v>
      </c>
      <c r="AG26" s="485" t="s">
        <v>73</v>
      </c>
      <c r="AH26" s="244" t="s">
        <v>73</v>
      </c>
      <c r="AI26" s="278" t="s">
        <v>73</v>
      </c>
      <c r="AJ26" s="242" t="s">
        <v>73</v>
      </c>
      <c r="AK26" s="244" t="s">
        <v>73</v>
      </c>
      <c r="AL26" s="244" t="s">
        <v>73</v>
      </c>
      <c r="AM26" s="244" t="s">
        <v>73</v>
      </c>
      <c r="AN26" s="244" t="s">
        <v>73</v>
      </c>
      <c r="AO26" s="244" t="s">
        <v>73</v>
      </c>
      <c r="AP26" s="244" t="s">
        <v>73</v>
      </c>
      <c r="AQ26" s="279" t="s">
        <v>73</v>
      </c>
      <c r="AR26" s="243" t="s">
        <v>73</v>
      </c>
      <c r="AS26" s="242" t="s">
        <v>73</v>
      </c>
      <c r="AT26" s="242" t="s">
        <v>73</v>
      </c>
      <c r="AU26" s="242" t="s">
        <v>73</v>
      </c>
      <c r="AV26" s="247" t="s">
        <v>73</v>
      </c>
      <c r="AW26" s="242" t="s">
        <v>73</v>
      </c>
      <c r="AX26" s="242" t="s">
        <v>73</v>
      </c>
      <c r="AY26" s="248" t="s">
        <v>73</v>
      </c>
      <c r="AZ26" s="230" t="s">
        <v>73</v>
      </c>
      <c r="BA26" s="230" t="s">
        <v>73</v>
      </c>
      <c r="BB26" s="230" t="s">
        <v>73</v>
      </c>
      <c r="BC26" s="230" t="s">
        <v>73</v>
      </c>
      <c r="BD26" s="230" t="s">
        <v>73</v>
      </c>
      <c r="BE26" s="230" t="s">
        <v>73</v>
      </c>
      <c r="BF26" s="230" t="s">
        <v>73</v>
      </c>
      <c r="BG26" s="230" t="s">
        <v>73</v>
      </c>
      <c r="BH26" s="248" t="s">
        <v>73</v>
      </c>
      <c r="BI26" s="230" t="s">
        <v>73</v>
      </c>
      <c r="BJ26" s="249" t="s">
        <v>73</v>
      </c>
    </row>
    <row r="27" spans="1:62" s="183" customFormat="1" ht="14.25" customHeight="1" x14ac:dyDescent="0.45">
      <c r="A27" s="224">
        <v>2023</v>
      </c>
      <c r="B27" s="268">
        <v>11</v>
      </c>
      <c r="C27" s="268">
        <v>1</v>
      </c>
      <c r="D27" s="225">
        <v>0.41875000000000001</v>
      </c>
      <c r="E27" s="269">
        <v>10</v>
      </c>
      <c r="F27" s="270">
        <v>13.165240000000001</v>
      </c>
      <c r="G27" s="271">
        <v>100.13437999999999</v>
      </c>
      <c r="H27" s="229">
        <f t="shared" ref="H27:H28" si="9">H26</f>
        <v>17.899999999999999</v>
      </c>
      <c r="I27" s="268">
        <v>2</v>
      </c>
      <c r="J27" s="230" t="s">
        <v>75</v>
      </c>
      <c r="K27" s="231">
        <v>8.5</v>
      </c>
      <c r="L27" s="232" t="s">
        <v>73</v>
      </c>
      <c r="M27" s="233" t="s">
        <v>73</v>
      </c>
      <c r="N27" s="234" t="s">
        <v>73</v>
      </c>
      <c r="O27" s="234" t="s">
        <v>73</v>
      </c>
      <c r="P27" s="233" t="s">
        <v>73</v>
      </c>
      <c r="Q27" s="233" t="s">
        <v>73</v>
      </c>
      <c r="R27" s="233" t="s">
        <v>73</v>
      </c>
      <c r="S27" s="236" t="s">
        <v>73</v>
      </c>
      <c r="T27" s="245" t="s">
        <v>73</v>
      </c>
      <c r="U27" s="238">
        <v>30</v>
      </c>
      <c r="V27" s="183">
        <v>30.553000000000001</v>
      </c>
      <c r="W27" s="238">
        <v>26.3</v>
      </c>
      <c r="X27" s="382">
        <v>31.786000000000001</v>
      </c>
      <c r="Y27" s="276">
        <v>7.77</v>
      </c>
      <c r="Z27" s="485" t="s">
        <v>73</v>
      </c>
      <c r="AA27" s="277" t="s">
        <v>73</v>
      </c>
      <c r="AB27" s="240">
        <v>0.50700000000000001</v>
      </c>
      <c r="AC27" s="239">
        <f t="shared" si="1"/>
        <v>1.8763699577345576</v>
      </c>
      <c r="AD27" s="875" t="s">
        <v>73</v>
      </c>
      <c r="AE27" s="341" t="s">
        <v>73</v>
      </c>
      <c r="AF27" s="336">
        <v>2.5</v>
      </c>
      <c r="AG27" s="485" t="s">
        <v>73</v>
      </c>
      <c r="AH27" s="244" t="s">
        <v>73</v>
      </c>
      <c r="AI27" s="278" t="s">
        <v>73</v>
      </c>
      <c r="AJ27" s="242" t="s">
        <v>73</v>
      </c>
      <c r="AK27" s="244" t="s">
        <v>73</v>
      </c>
      <c r="AL27" s="244" t="s">
        <v>73</v>
      </c>
      <c r="AM27" s="244" t="s">
        <v>73</v>
      </c>
      <c r="AN27" s="244" t="s">
        <v>73</v>
      </c>
      <c r="AO27" s="244" t="s">
        <v>73</v>
      </c>
      <c r="AP27" s="244" t="s">
        <v>73</v>
      </c>
      <c r="AQ27" s="279" t="s">
        <v>73</v>
      </c>
      <c r="AR27" s="243" t="s">
        <v>73</v>
      </c>
      <c r="AS27" s="242" t="s">
        <v>73</v>
      </c>
      <c r="AT27" s="242" t="s">
        <v>73</v>
      </c>
      <c r="AU27" s="242" t="s">
        <v>73</v>
      </c>
      <c r="AV27" s="247" t="s">
        <v>73</v>
      </c>
      <c r="AW27" s="242" t="s">
        <v>73</v>
      </c>
      <c r="AX27" s="242" t="s">
        <v>73</v>
      </c>
      <c r="AY27" s="248" t="s">
        <v>73</v>
      </c>
      <c r="AZ27" s="230" t="s">
        <v>73</v>
      </c>
      <c r="BA27" s="230" t="s">
        <v>73</v>
      </c>
      <c r="BB27" s="230" t="s">
        <v>73</v>
      </c>
      <c r="BC27" s="230" t="s">
        <v>73</v>
      </c>
      <c r="BD27" s="230" t="s">
        <v>73</v>
      </c>
      <c r="BE27" s="230" t="s">
        <v>73</v>
      </c>
      <c r="BF27" s="230" t="s">
        <v>73</v>
      </c>
      <c r="BG27" s="230" t="s">
        <v>73</v>
      </c>
      <c r="BH27" s="248" t="s">
        <v>73</v>
      </c>
      <c r="BI27" s="230" t="s">
        <v>73</v>
      </c>
      <c r="BJ27" s="249" t="s">
        <v>73</v>
      </c>
    </row>
    <row r="28" spans="1:62" s="183" customFormat="1" ht="14.25" customHeight="1" x14ac:dyDescent="0.45">
      <c r="A28" s="224">
        <v>2023</v>
      </c>
      <c r="B28" s="268">
        <v>11</v>
      </c>
      <c r="C28" s="268">
        <v>1</v>
      </c>
      <c r="D28" s="225">
        <v>0.41875000000000001</v>
      </c>
      <c r="E28" s="269">
        <v>10</v>
      </c>
      <c r="F28" s="270">
        <v>13.165240000000001</v>
      </c>
      <c r="G28" s="271">
        <v>100.13437999999999</v>
      </c>
      <c r="H28" s="229">
        <f t="shared" si="9"/>
        <v>17.899999999999999</v>
      </c>
      <c r="I28" s="268">
        <v>3</v>
      </c>
      <c r="J28" s="230" t="s">
        <v>74</v>
      </c>
      <c r="K28" s="231">
        <v>17</v>
      </c>
      <c r="L28" s="232" t="s">
        <v>73</v>
      </c>
      <c r="M28" s="233" t="s">
        <v>73</v>
      </c>
      <c r="N28" s="234" t="s">
        <v>73</v>
      </c>
      <c r="O28" s="234" t="s">
        <v>73</v>
      </c>
      <c r="P28" s="233" t="s">
        <v>73</v>
      </c>
      <c r="Q28" s="233" t="s">
        <v>73</v>
      </c>
      <c r="R28" s="233" t="s">
        <v>73</v>
      </c>
      <c r="S28" s="236" t="s">
        <v>73</v>
      </c>
      <c r="T28" s="245" t="s">
        <v>73</v>
      </c>
      <c r="U28" s="238">
        <v>30.2</v>
      </c>
      <c r="V28" s="183">
        <v>30.568000000000001</v>
      </c>
      <c r="W28" s="238">
        <v>28.5</v>
      </c>
      <c r="X28" s="382">
        <v>31.971</v>
      </c>
      <c r="Y28" s="276">
        <v>7.71</v>
      </c>
      <c r="Z28" s="485" t="s">
        <v>73</v>
      </c>
      <c r="AA28" s="277" t="s">
        <v>73</v>
      </c>
      <c r="AB28" s="240">
        <v>4.7E-2</v>
      </c>
      <c r="AC28" s="239">
        <f t="shared" si="1"/>
        <v>1.5521821154735753</v>
      </c>
      <c r="AD28" s="875" t="s">
        <v>73</v>
      </c>
      <c r="AE28" s="341" t="s">
        <v>73</v>
      </c>
      <c r="AF28" s="336">
        <v>2.68</v>
      </c>
      <c r="AG28" s="485" t="s">
        <v>73</v>
      </c>
      <c r="AH28" s="244" t="s">
        <v>73</v>
      </c>
      <c r="AI28" s="278" t="s">
        <v>73</v>
      </c>
      <c r="AJ28" s="242" t="s">
        <v>73</v>
      </c>
      <c r="AK28" s="244" t="s">
        <v>73</v>
      </c>
      <c r="AL28" s="244" t="s">
        <v>73</v>
      </c>
      <c r="AM28" s="244" t="s">
        <v>73</v>
      </c>
      <c r="AN28" s="244" t="s">
        <v>73</v>
      </c>
      <c r="AO28" s="244" t="s">
        <v>73</v>
      </c>
      <c r="AP28" s="244" t="s">
        <v>73</v>
      </c>
      <c r="AQ28" s="279" t="s">
        <v>73</v>
      </c>
      <c r="AR28" s="243" t="s">
        <v>73</v>
      </c>
      <c r="AS28" s="242" t="s">
        <v>73</v>
      </c>
      <c r="AT28" s="242" t="s">
        <v>73</v>
      </c>
      <c r="AU28" s="242" t="s">
        <v>73</v>
      </c>
      <c r="AV28" s="247" t="s">
        <v>73</v>
      </c>
      <c r="AW28" s="242" t="s">
        <v>73</v>
      </c>
      <c r="AX28" s="242" t="s">
        <v>73</v>
      </c>
      <c r="AY28" s="248" t="s">
        <v>73</v>
      </c>
      <c r="AZ28" s="230" t="s">
        <v>73</v>
      </c>
      <c r="BA28" s="230" t="s">
        <v>73</v>
      </c>
      <c r="BB28" s="230" t="s">
        <v>73</v>
      </c>
      <c r="BC28" s="230" t="s">
        <v>73</v>
      </c>
      <c r="BD28" s="230" t="s">
        <v>73</v>
      </c>
      <c r="BE28" s="230" t="s">
        <v>73</v>
      </c>
      <c r="BF28" s="230" t="s">
        <v>73</v>
      </c>
      <c r="BG28" s="230" t="s">
        <v>73</v>
      </c>
      <c r="BH28" s="248" t="s">
        <v>73</v>
      </c>
      <c r="BI28" s="230" t="s">
        <v>73</v>
      </c>
      <c r="BJ28" s="249" t="s">
        <v>73</v>
      </c>
    </row>
    <row r="29" spans="1:62" s="183" customFormat="1" ht="14.25" customHeight="1" x14ac:dyDescent="0.45">
      <c r="A29" s="224">
        <v>2023</v>
      </c>
      <c r="B29" s="268">
        <v>11</v>
      </c>
      <c r="C29" s="268">
        <v>1</v>
      </c>
      <c r="D29" s="225">
        <v>0.43263888888888885</v>
      </c>
      <c r="E29" s="269">
        <v>11</v>
      </c>
      <c r="F29" s="270">
        <v>13.135059999999999</v>
      </c>
      <c r="G29" s="271">
        <v>100.13637</v>
      </c>
      <c r="H29" s="229">
        <v>16.899999999999999</v>
      </c>
      <c r="I29" s="268">
        <v>1</v>
      </c>
      <c r="J29" s="230" t="s">
        <v>72</v>
      </c>
      <c r="K29" s="268">
        <v>1</v>
      </c>
      <c r="L29" s="232" t="s">
        <v>73</v>
      </c>
      <c r="M29" s="233" t="s">
        <v>73</v>
      </c>
      <c r="N29" s="234" t="s">
        <v>73</v>
      </c>
      <c r="O29" s="234">
        <v>28</v>
      </c>
      <c r="P29" s="233" t="s">
        <v>73</v>
      </c>
      <c r="Q29" s="233" t="s">
        <v>73</v>
      </c>
      <c r="R29" s="233" t="s">
        <v>73</v>
      </c>
      <c r="S29" s="236" t="s">
        <v>73</v>
      </c>
      <c r="T29" s="245">
        <v>2</v>
      </c>
      <c r="U29" s="238">
        <v>29.3</v>
      </c>
      <c r="V29" s="183">
        <v>29.690999999999999</v>
      </c>
      <c r="W29" s="238">
        <v>21.4</v>
      </c>
      <c r="X29" s="382">
        <v>23.355</v>
      </c>
      <c r="Y29" s="276">
        <v>8.35</v>
      </c>
      <c r="Z29" s="485" t="s">
        <v>73</v>
      </c>
      <c r="AA29" s="238">
        <v>6.98</v>
      </c>
      <c r="AB29" s="240">
        <v>7.6310000000000002</v>
      </c>
      <c r="AC29" s="239">
        <f t="shared" si="1"/>
        <v>6.8970529757068135</v>
      </c>
      <c r="AD29" s="241">
        <v>7.56</v>
      </c>
      <c r="AE29" s="341" t="s">
        <v>73</v>
      </c>
      <c r="AF29" s="336">
        <v>17.850000000000001</v>
      </c>
      <c r="AG29" s="485" t="s">
        <v>73</v>
      </c>
      <c r="AH29" s="240">
        <v>2173.4952565728554</v>
      </c>
      <c r="AI29" s="275">
        <v>8.2305746063201024</v>
      </c>
      <c r="AJ29" s="273">
        <v>8.1589525080597145</v>
      </c>
      <c r="AK29" s="240">
        <v>311.8375452658895</v>
      </c>
      <c r="AL29" s="240">
        <v>1640.9546135322573</v>
      </c>
      <c r="AM29" s="240">
        <v>224.37083744120832</v>
      </c>
      <c r="AN29" s="240">
        <v>8.3526111376735521</v>
      </c>
      <c r="AO29" s="240">
        <v>6.0248802673985926</v>
      </c>
      <c r="AP29" s="240">
        <v>3.8657483963220272</v>
      </c>
      <c r="AQ29" s="276">
        <f t="shared" ref="AQ29:AQ40" si="10">SUM(AL29:AN29)</f>
        <v>1873.6780621111393</v>
      </c>
      <c r="AR29" s="243">
        <v>2.016933698059137</v>
      </c>
      <c r="AS29" s="242">
        <v>6.8912044383927125</v>
      </c>
      <c r="AT29" s="242">
        <v>0.25100899840704954</v>
      </c>
      <c r="AU29" s="242">
        <v>2.8210307679953655</v>
      </c>
      <c r="AV29" s="247">
        <v>1.9636533104907463</v>
      </c>
      <c r="AW29" s="242" t="s">
        <v>73</v>
      </c>
      <c r="AX29" s="242" t="s">
        <v>73</v>
      </c>
      <c r="AY29" s="248" t="s">
        <v>73</v>
      </c>
      <c r="AZ29" s="230" t="s">
        <v>73</v>
      </c>
      <c r="BA29" s="230" t="s">
        <v>73</v>
      </c>
      <c r="BB29" s="230" t="s">
        <v>73</v>
      </c>
      <c r="BC29" s="230" t="s">
        <v>73</v>
      </c>
      <c r="BD29" s="230" t="s">
        <v>73</v>
      </c>
      <c r="BE29" s="230" t="s">
        <v>73</v>
      </c>
      <c r="BF29" s="230" t="s">
        <v>73</v>
      </c>
      <c r="BG29" s="230" t="s">
        <v>73</v>
      </c>
      <c r="BH29" s="248" t="s">
        <v>73</v>
      </c>
      <c r="BI29" s="230" t="s">
        <v>73</v>
      </c>
      <c r="BJ29" s="249" t="s">
        <v>73</v>
      </c>
    </row>
    <row r="30" spans="1:62" s="183" customFormat="1" ht="14.25" customHeight="1" x14ac:dyDescent="0.45">
      <c r="A30" s="224">
        <v>2023</v>
      </c>
      <c r="B30" s="268">
        <v>11</v>
      </c>
      <c r="C30" s="268">
        <v>1</v>
      </c>
      <c r="D30" s="225">
        <v>0.43263888888888885</v>
      </c>
      <c r="E30" s="269">
        <v>11</v>
      </c>
      <c r="F30" s="270">
        <v>13.135059999999999</v>
      </c>
      <c r="G30" s="271">
        <v>100.13637</v>
      </c>
      <c r="H30" s="229">
        <f t="shared" ref="H30:H31" si="11">H29</f>
        <v>16.899999999999999</v>
      </c>
      <c r="I30" s="268">
        <v>2</v>
      </c>
      <c r="J30" s="230" t="s">
        <v>75</v>
      </c>
      <c r="K30" s="268">
        <v>8</v>
      </c>
      <c r="L30" s="232" t="s">
        <v>73</v>
      </c>
      <c r="M30" s="233" t="s">
        <v>73</v>
      </c>
      <c r="N30" s="234" t="s">
        <v>73</v>
      </c>
      <c r="O30" s="234" t="s">
        <v>73</v>
      </c>
      <c r="P30" s="233" t="s">
        <v>73</v>
      </c>
      <c r="Q30" s="233" t="s">
        <v>73</v>
      </c>
      <c r="R30" s="233" t="s">
        <v>73</v>
      </c>
      <c r="S30" s="236" t="s">
        <v>73</v>
      </c>
      <c r="T30" s="245" t="s">
        <v>73</v>
      </c>
      <c r="U30" s="238">
        <v>29.2</v>
      </c>
      <c r="V30" s="183">
        <v>30.349</v>
      </c>
      <c r="W30" s="238">
        <v>21.8</v>
      </c>
      <c r="X30" s="382">
        <v>30.588999999999999</v>
      </c>
      <c r="Y30" s="276">
        <v>8.34</v>
      </c>
      <c r="Z30" s="485" t="s">
        <v>73</v>
      </c>
      <c r="AA30" s="238">
        <v>7.16</v>
      </c>
      <c r="AB30" s="240">
        <v>3.3119999999999998</v>
      </c>
      <c r="AC30" s="239">
        <f t="shared" si="1"/>
        <v>3.853211039347721</v>
      </c>
      <c r="AD30" s="241">
        <v>6.88</v>
      </c>
      <c r="AE30" s="341" t="s">
        <v>73</v>
      </c>
      <c r="AF30" s="336">
        <v>3.62</v>
      </c>
      <c r="AG30" s="485" t="s">
        <v>73</v>
      </c>
      <c r="AH30" s="240">
        <v>2168.1222232322407</v>
      </c>
      <c r="AI30" s="275">
        <v>7.6785277060959238</v>
      </c>
      <c r="AJ30" s="273">
        <v>7.6052161809639545</v>
      </c>
      <c r="AK30" s="240">
        <v>1256.6125128280448</v>
      </c>
      <c r="AL30" s="240">
        <v>1942.1129896260854</v>
      </c>
      <c r="AM30" s="240">
        <v>92.452178743373423</v>
      </c>
      <c r="AN30" s="240">
        <v>31.976527597857945</v>
      </c>
      <c r="AO30" s="240">
        <v>2.3366237114601089</v>
      </c>
      <c r="AP30" s="240">
        <v>1.5500669827461857</v>
      </c>
      <c r="AQ30" s="276">
        <f t="shared" si="10"/>
        <v>2066.5416959673166</v>
      </c>
      <c r="AR30" s="243">
        <v>1.687638400416829</v>
      </c>
      <c r="AS30" s="242">
        <v>7.1178887949187883</v>
      </c>
      <c r="AT30" s="242">
        <v>4.0788962241145548</v>
      </c>
      <c r="AU30" s="242">
        <v>4.2315461519930482</v>
      </c>
      <c r="AV30" s="247">
        <v>3.9417726783801665</v>
      </c>
      <c r="AW30" s="242" t="s">
        <v>73</v>
      </c>
      <c r="AX30" s="242" t="s">
        <v>73</v>
      </c>
      <c r="AY30" s="232" t="s">
        <v>73</v>
      </c>
      <c r="AZ30" s="234" t="s">
        <v>73</v>
      </c>
      <c r="BA30" s="234" t="s">
        <v>73</v>
      </c>
      <c r="BB30" s="234" t="s">
        <v>73</v>
      </c>
      <c r="BC30" s="234" t="s">
        <v>73</v>
      </c>
      <c r="BD30" s="234" t="s">
        <v>73</v>
      </c>
      <c r="BE30" s="234" t="s">
        <v>73</v>
      </c>
      <c r="BF30" s="234" t="s">
        <v>73</v>
      </c>
      <c r="BG30" s="230" t="s">
        <v>73</v>
      </c>
      <c r="BH30" s="241" t="s">
        <v>73</v>
      </c>
      <c r="BI30" s="244" t="s">
        <v>73</v>
      </c>
      <c r="BJ30" s="246" t="s">
        <v>73</v>
      </c>
    </row>
    <row r="31" spans="1:62" s="183" customFormat="1" ht="14.25" customHeight="1" x14ac:dyDescent="0.45">
      <c r="A31" s="224">
        <v>2023</v>
      </c>
      <c r="B31" s="268">
        <v>11</v>
      </c>
      <c r="C31" s="268">
        <v>1</v>
      </c>
      <c r="D31" s="225">
        <v>0.43263888888888885</v>
      </c>
      <c r="E31" s="269">
        <v>11</v>
      </c>
      <c r="F31" s="270">
        <v>13.135059999999999</v>
      </c>
      <c r="G31" s="271">
        <v>100.13637</v>
      </c>
      <c r="H31" s="229">
        <f t="shared" si="11"/>
        <v>16.899999999999999</v>
      </c>
      <c r="I31" s="268">
        <v>3</v>
      </c>
      <c r="J31" s="230" t="s">
        <v>74</v>
      </c>
      <c r="K31" s="268">
        <v>16</v>
      </c>
      <c r="L31" s="232" t="s">
        <v>73</v>
      </c>
      <c r="M31" s="233" t="s">
        <v>73</v>
      </c>
      <c r="N31" s="234" t="s">
        <v>73</v>
      </c>
      <c r="O31" s="234" t="s">
        <v>73</v>
      </c>
      <c r="P31" s="233" t="s">
        <v>73</v>
      </c>
      <c r="Q31" s="233" t="s">
        <v>73</v>
      </c>
      <c r="R31" s="233" t="s">
        <v>73</v>
      </c>
      <c r="S31" s="236" t="s">
        <v>73</v>
      </c>
      <c r="T31" s="245" t="s">
        <v>73</v>
      </c>
      <c r="U31" s="238">
        <v>29.7</v>
      </c>
      <c r="V31" s="183">
        <v>30.54</v>
      </c>
      <c r="W31" s="238">
        <v>28.6</v>
      </c>
      <c r="X31" s="382">
        <v>31.780999999999999</v>
      </c>
      <c r="Y31" s="276">
        <v>7.7</v>
      </c>
      <c r="Z31" s="485" t="s">
        <v>73</v>
      </c>
      <c r="AA31" s="238">
        <v>1.55</v>
      </c>
      <c r="AB31" s="240">
        <v>0.05</v>
      </c>
      <c r="AC31" s="239">
        <f t="shared" si="1"/>
        <v>1.5542963840100601</v>
      </c>
      <c r="AD31" s="241">
        <v>13.57</v>
      </c>
      <c r="AE31" s="341" t="s">
        <v>73</v>
      </c>
      <c r="AF31" s="336">
        <v>3.31</v>
      </c>
      <c r="AG31" s="485" t="s">
        <v>73</v>
      </c>
      <c r="AH31" s="240">
        <v>2182.2319788485574</v>
      </c>
      <c r="AI31" s="275">
        <v>7.6430408716508227</v>
      </c>
      <c r="AJ31" s="273">
        <v>7.5676720697945656</v>
      </c>
      <c r="AK31" s="240">
        <v>1377.6013296749868</v>
      </c>
      <c r="AL31" s="240">
        <v>1963.9942104244969</v>
      </c>
      <c r="AM31" s="240">
        <v>88.986736287963993</v>
      </c>
      <c r="AN31" s="240">
        <v>34.697115085754064</v>
      </c>
      <c r="AO31" s="240">
        <v>2.2246915469713504</v>
      </c>
      <c r="AP31" s="240">
        <v>1.4822027101680304</v>
      </c>
      <c r="AQ31" s="276">
        <f t="shared" si="10"/>
        <v>2087.6780617982149</v>
      </c>
      <c r="AR31" s="243">
        <v>1.5229907515956749</v>
      </c>
      <c r="AS31" s="242">
        <v>7.6165943792761563</v>
      </c>
      <c r="AT31" s="242">
        <v>3.8069698091735842</v>
      </c>
      <c r="AU31" s="242">
        <v>5.7428126348477084</v>
      </c>
      <c r="AV31" s="247">
        <v>7.3860532114720332</v>
      </c>
      <c r="AW31" s="242" t="s">
        <v>73</v>
      </c>
      <c r="AX31" s="242" t="s">
        <v>73</v>
      </c>
      <c r="AY31" s="248" t="s">
        <v>73</v>
      </c>
      <c r="AZ31" s="230" t="s">
        <v>73</v>
      </c>
      <c r="BA31" s="230" t="s">
        <v>73</v>
      </c>
      <c r="BB31" s="230" t="s">
        <v>73</v>
      </c>
      <c r="BC31" s="230" t="s">
        <v>73</v>
      </c>
      <c r="BD31" s="230" t="s">
        <v>73</v>
      </c>
      <c r="BE31" s="230" t="s">
        <v>73</v>
      </c>
      <c r="BF31" s="230" t="s">
        <v>73</v>
      </c>
      <c r="BG31" s="230" t="s">
        <v>73</v>
      </c>
      <c r="BH31" s="248" t="s">
        <v>73</v>
      </c>
      <c r="BI31" s="230" t="s">
        <v>73</v>
      </c>
      <c r="BJ31" s="249" t="s">
        <v>73</v>
      </c>
    </row>
    <row r="32" spans="1:62" s="183" customFormat="1" ht="14.25" customHeight="1" x14ac:dyDescent="0.45">
      <c r="A32" s="224">
        <v>2023</v>
      </c>
      <c r="B32" s="268">
        <v>11</v>
      </c>
      <c r="C32" s="268">
        <v>1</v>
      </c>
      <c r="D32" s="225">
        <v>0.47500000000000003</v>
      </c>
      <c r="E32" s="269">
        <v>12</v>
      </c>
      <c r="F32" s="270">
        <v>13.0337</v>
      </c>
      <c r="G32" s="271">
        <v>100.13351</v>
      </c>
      <c r="H32" s="229">
        <v>16</v>
      </c>
      <c r="I32" s="268">
        <v>1</v>
      </c>
      <c r="J32" s="230" t="s">
        <v>72</v>
      </c>
      <c r="K32" s="231">
        <v>1</v>
      </c>
      <c r="L32" s="232" t="s">
        <v>73</v>
      </c>
      <c r="M32" s="233" t="s">
        <v>73</v>
      </c>
      <c r="N32" s="234" t="s">
        <v>73</v>
      </c>
      <c r="O32" s="234">
        <v>28</v>
      </c>
      <c r="P32" s="233" t="s">
        <v>73</v>
      </c>
      <c r="Q32" s="233" t="s">
        <v>73</v>
      </c>
      <c r="R32" s="233" t="s">
        <v>73</v>
      </c>
      <c r="S32" s="236" t="s">
        <v>73</v>
      </c>
      <c r="T32" s="245">
        <v>1.8</v>
      </c>
      <c r="U32" s="238">
        <v>29.3</v>
      </c>
      <c r="V32" s="183">
        <v>29.77</v>
      </c>
      <c r="W32" s="238">
        <v>22.2</v>
      </c>
      <c r="X32" s="382">
        <v>23.966999999999999</v>
      </c>
      <c r="Y32" s="276">
        <v>8.4499999999999993</v>
      </c>
      <c r="Z32" s="485" t="s">
        <v>73</v>
      </c>
      <c r="AA32" s="238">
        <v>6.87</v>
      </c>
      <c r="AB32" s="240">
        <v>7.6260000000000003</v>
      </c>
      <c r="AC32" s="239">
        <f t="shared" si="1"/>
        <v>6.8935291948126727</v>
      </c>
      <c r="AD32" s="241">
        <v>10.35</v>
      </c>
      <c r="AE32" s="341" t="s">
        <v>73</v>
      </c>
      <c r="AF32" s="336">
        <v>9.69</v>
      </c>
      <c r="AG32" s="485" t="s">
        <v>73</v>
      </c>
      <c r="AH32" s="240">
        <v>2124.0210938001246</v>
      </c>
      <c r="AI32" s="275">
        <v>8.3357108097193944</v>
      </c>
      <c r="AJ32" s="273">
        <v>8.2619792829399152</v>
      </c>
      <c r="AK32" s="240">
        <v>222.55586007539767</v>
      </c>
      <c r="AL32" s="240">
        <v>1492.2491326418121</v>
      </c>
      <c r="AM32" s="240">
        <v>264.01053401840454</v>
      </c>
      <c r="AN32" s="240">
        <v>5.9319819348184302</v>
      </c>
      <c r="AO32" s="240">
        <v>7.0541389071236882</v>
      </c>
      <c r="AP32" s="240">
        <v>4.5418995283303056</v>
      </c>
      <c r="AQ32" s="276">
        <f t="shared" si="10"/>
        <v>1762.1916485950351</v>
      </c>
      <c r="AR32" s="243">
        <v>1.0290478051322129</v>
      </c>
      <c r="AS32" s="242">
        <v>4.7150346157423817</v>
      </c>
      <c r="AT32" s="242">
        <v>0.27192641494097031</v>
      </c>
      <c r="AU32" s="242">
        <v>1.3097642851407054</v>
      </c>
      <c r="AV32" s="247">
        <v>1.2843227750953186</v>
      </c>
      <c r="AW32" s="242" t="s">
        <v>73</v>
      </c>
      <c r="AX32" s="242" t="s">
        <v>73</v>
      </c>
      <c r="AY32" s="248" t="s">
        <v>73</v>
      </c>
      <c r="AZ32" s="230" t="s">
        <v>73</v>
      </c>
      <c r="BA32" s="230" t="s">
        <v>73</v>
      </c>
      <c r="BB32" s="230" t="s">
        <v>73</v>
      </c>
      <c r="BC32" s="230" t="s">
        <v>73</v>
      </c>
      <c r="BD32" s="230" t="s">
        <v>73</v>
      </c>
      <c r="BE32" s="230" t="s">
        <v>73</v>
      </c>
      <c r="BF32" s="230" t="s">
        <v>73</v>
      </c>
      <c r="BG32" s="230" t="s">
        <v>73</v>
      </c>
      <c r="BH32" s="248" t="s">
        <v>73</v>
      </c>
      <c r="BI32" s="230" t="s">
        <v>73</v>
      </c>
      <c r="BJ32" s="249" t="s">
        <v>73</v>
      </c>
    </row>
    <row r="33" spans="1:62" s="183" customFormat="1" ht="14.25" customHeight="1" x14ac:dyDescent="0.45">
      <c r="A33" s="224">
        <v>2023</v>
      </c>
      <c r="B33" s="268">
        <v>11</v>
      </c>
      <c r="C33" s="268">
        <v>1</v>
      </c>
      <c r="D33" s="225">
        <v>0.47500000000000003</v>
      </c>
      <c r="E33" s="269">
        <v>12</v>
      </c>
      <c r="F33" s="270">
        <v>13.0337</v>
      </c>
      <c r="G33" s="271">
        <v>100.13351</v>
      </c>
      <c r="H33" s="229">
        <f t="shared" ref="H33:H34" si="12">H32</f>
        <v>16</v>
      </c>
      <c r="I33" s="268">
        <v>2</v>
      </c>
      <c r="J33" s="230" t="s">
        <v>75</v>
      </c>
      <c r="K33" s="231">
        <v>8</v>
      </c>
      <c r="L33" s="232" t="s">
        <v>73</v>
      </c>
      <c r="M33" s="233" t="s">
        <v>73</v>
      </c>
      <c r="N33" s="234" t="s">
        <v>73</v>
      </c>
      <c r="O33" s="234" t="s">
        <v>73</v>
      </c>
      <c r="P33" s="233" t="s">
        <v>73</v>
      </c>
      <c r="Q33" s="233" t="s">
        <v>73</v>
      </c>
      <c r="R33" s="233" t="s">
        <v>73</v>
      </c>
      <c r="S33" s="236" t="s">
        <v>73</v>
      </c>
      <c r="T33" s="245" t="s">
        <v>73</v>
      </c>
      <c r="U33" s="238">
        <v>29</v>
      </c>
      <c r="V33" s="183">
        <v>30.241</v>
      </c>
      <c r="W33" s="238">
        <v>24.3</v>
      </c>
      <c r="X33" s="382">
        <v>30.449000000000002</v>
      </c>
      <c r="Y33" s="276">
        <v>8.26</v>
      </c>
      <c r="Z33" s="485" t="s">
        <v>73</v>
      </c>
      <c r="AA33" s="238">
        <v>7.16</v>
      </c>
      <c r="AB33" s="240">
        <v>2.3290000000000002</v>
      </c>
      <c r="AC33" s="239">
        <f t="shared" si="1"/>
        <v>3.1604357155595788</v>
      </c>
      <c r="AD33" s="241">
        <v>6.75</v>
      </c>
      <c r="AE33" s="341" t="s">
        <v>73</v>
      </c>
      <c r="AF33" s="336">
        <v>3.79</v>
      </c>
      <c r="AG33" s="485" t="s">
        <v>73</v>
      </c>
      <c r="AH33" s="240">
        <v>2124.9833466653718</v>
      </c>
      <c r="AI33" s="275">
        <v>8.259301831341908</v>
      </c>
      <c r="AJ33" s="273">
        <v>8.1788931636701996</v>
      </c>
      <c r="AK33" s="240">
        <v>255.3512156485501</v>
      </c>
      <c r="AL33" s="240">
        <v>1478.4841915505099</v>
      </c>
      <c r="AM33" s="240">
        <v>261.77021923038427</v>
      </c>
      <c r="AN33" s="240">
        <v>6.5184940994508693</v>
      </c>
      <c r="AO33" s="240">
        <v>6.6217363972777337</v>
      </c>
      <c r="AP33" s="240">
        <v>4.3891652635112619</v>
      </c>
      <c r="AQ33" s="276">
        <f t="shared" si="10"/>
        <v>1746.7729048803451</v>
      </c>
      <c r="AR33" s="243">
        <v>0.86440015631105882</v>
      </c>
      <c r="AS33" s="242">
        <v>5.2590770714049651</v>
      </c>
      <c r="AT33" s="242">
        <v>0.23009158187312873</v>
      </c>
      <c r="AU33" s="242">
        <v>1.3097642851407054</v>
      </c>
      <c r="AV33" s="247">
        <v>1.1465903939282041</v>
      </c>
      <c r="AW33" s="242" t="s">
        <v>73</v>
      </c>
      <c r="AX33" s="242" t="s">
        <v>73</v>
      </c>
      <c r="AY33" s="232" t="s">
        <v>73</v>
      </c>
      <c r="AZ33" s="234" t="s">
        <v>73</v>
      </c>
      <c r="BA33" s="234" t="s">
        <v>73</v>
      </c>
      <c r="BB33" s="234" t="s">
        <v>73</v>
      </c>
      <c r="BC33" s="234" t="s">
        <v>73</v>
      </c>
      <c r="BD33" s="234" t="s">
        <v>73</v>
      </c>
      <c r="BE33" s="234" t="s">
        <v>73</v>
      </c>
      <c r="BF33" s="234" t="s">
        <v>73</v>
      </c>
      <c r="BG33" s="230" t="s">
        <v>73</v>
      </c>
      <c r="BH33" s="241" t="s">
        <v>73</v>
      </c>
      <c r="BI33" s="244" t="s">
        <v>73</v>
      </c>
      <c r="BJ33" s="246" t="s">
        <v>73</v>
      </c>
    </row>
    <row r="34" spans="1:62" s="183" customFormat="1" ht="14.25" customHeight="1" x14ac:dyDescent="0.45">
      <c r="A34" s="224">
        <v>2023</v>
      </c>
      <c r="B34" s="268">
        <v>11</v>
      </c>
      <c r="C34" s="268">
        <v>1</v>
      </c>
      <c r="D34" s="225">
        <v>0.47500000000000003</v>
      </c>
      <c r="E34" s="269">
        <v>12</v>
      </c>
      <c r="F34" s="270">
        <v>13.0337</v>
      </c>
      <c r="G34" s="271">
        <v>100.13351</v>
      </c>
      <c r="H34" s="229">
        <f t="shared" si="12"/>
        <v>16</v>
      </c>
      <c r="I34" s="268">
        <v>3</v>
      </c>
      <c r="J34" s="230" t="s">
        <v>74</v>
      </c>
      <c r="K34" s="231">
        <v>15</v>
      </c>
      <c r="L34" s="232" t="s">
        <v>73</v>
      </c>
      <c r="M34" s="233" t="s">
        <v>73</v>
      </c>
      <c r="N34" s="234" t="s">
        <v>73</v>
      </c>
      <c r="O34" s="234" t="s">
        <v>73</v>
      </c>
      <c r="P34" s="233" t="s">
        <v>73</v>
      </c>
      <c r="Q34" s="233" t="s">
        <v>73</v>
      </c>
      <c r="R34" s="233" t="s">
        <v>73</v>
      </c>
      <c r="S34" s="236" t="s">
        <v>73</v>
      </c>
      <c r="T34" s="245" t="s">
        <v>73</v>
      </c>
      <c r="U34" s="238">
        <v>29.9</v>
      </c>
      <c r="V34" s="183">
        <v>30.475000000000001</v>
      </c>
      <c r="W34" s="238">
        <v>28.3</v>
      </c>
      <c r="X34" s="382">
        <v>31.64</v>
      </c>
      <c r="Y34" s="276">
        <v>7.74</v>
      </c>
      <c r="Z34" s="485" t="s">
        <v>73</v>
      </c>
      <c r="AA34" s="238">
        <v>1.29</v>
      </c>
      <c r="AB34" s="240">
        <v>0.15</v>
      </c>
      <c r="AC34" s="239">
        <f t="shared" si="1"/>
        <v>1.6247720018928822</v>
      </c>
      <c r="AD34" s="241">
        <v>5.9</v>
      </c>
      <c r="AE34" s="341" t="s">
        <v>73</v>
      </c>
      <c r="AF34" s="336">
        <v>3.48</v>
      </c>
      <c r="AG34" s="485" t="s">
        <v>73</v>
      </c>
      <c r="AH34" s="240">
        <v>2189.5784575847501</v>
      </c>
      <c r="AI34" s="275">
        <v>7.6795629269284476</v>
      </c>
      <c r="AJ34" s="273">
        <v>7.6040837844272495</v>
      </c>
      <c r="AK34" s="240">
        <v>1261.4899052880835</v>
      </c>
      <c r="AL34" s="240">
        <v>1954.940471073603</v>
      </c>
      <c r="AM34" s="240">
        <v>95.759765879377497</v>
      </c>
      <c r="AN34" s="240">
        <v>31.842046507517264</v>
      </c>
      <c r="AO34" s="240">
        <v>2.3968403063134311</v>
      </c>
      <c r="AP34" s="240">
        <v>1.5958889692499982</v>
      </c>
      <c r="AQ34" s="276">
        <f t="shared" si="10"/>
        <v>2082.5422834604979</v>
      </c>
      <c r="AR34" s="243">
        <v>1.4818288393903862</v>
      </c>
      <c r="AS34" s="242">
        <v>7.208562537529219</v>
      </c>
      <c r="AT34" s="242">
        <v>1.1504579093656437</v>
      </c>
      <c r="AU34" s="242">
        <v>2.7202796691383879</v>
      </c>
      <c r="AV34" s="247">
        <v>7.648335588147221</v>
      </c>
      <c r="AW34" s="242" t="s">
        <v>73</v>
      </c>
      <c r="AX34" s="242" t="s">
        <v>73</v>
      </c>
      <c r="AY34" s="248" t="s">
        <v>73</v>
      </c>
      <c r="AZ34" s="230" t="s">
        <v>73</v>
      </c>
      <c r="BA34" s="230" t="s">
        <v>73</v>
      </c>
      <c r="BB34" s="230" t="s">
        <v>73</v>
      </c>
      <c r="BC34" s="230" t="s">
        <v>73</v>
      </c>
      <c r="BD34" s="230" t="s">
        <v>73</v>
      </c>
      <c r="BE34" s="230" t="s">
        <v>73</v>
      </c>
      <c r="BF34" s="230" t="s">
        <v>73</v>
      </c>
      <c r="BG34" s="230" t="s">
        <v>73</v>
      </c>
      <c r="BH34" s="248" t="s">
        <v>73</v>
      </c>
      <c r="BI34" s="230" t="s">
        <v>73</v>
      </c>
      <c r="BJ34" s="249" t="s">
        <v>73</v>
      </c>
    </row>
    <row r="35" spans="1:62" s="183" customFormat="1" ht="14.25" customHeight="1" x14ac:dyDescent="0.45">
      <c r="A35" s="224">
        <v>2023</v>
      </c>
      <c r="B35" s="268">
        <v>11</v>
      </c>
      <c r="C35" s="268">
        <v>1</v>
      </c>
      <c r="D35" s="225">
        <v>0.59652777777777777</v>
      </c>
      <c r="E35" s="269">
        <v>13</v>
      </c>
      <c r="F35" s="270">
        <v>13.036659999999999</v>
      </c>
      <c r="G35" s="271">
        <v>100.26263</v>
      </c>
      <c r="H35" s="229">
        <v>23.3</v>
      </c>
      <c r="I35" s="268">
        <v>1</v>
      </c>
      <c r="J35" s="230" t="s">
        <v>72</v>
      </c>
      <c r="K35" s="231">
        <v>1</v>
      </c>
      <c r="L35" s="232" t="s">
        <v>73</v>
      </c>
      <c r="M35" s="233" t="s">
        <v>73</v>
      </c>
      <c r="N35" s="234" t="s">
        <v>73</v>
      </c>
      <c r="O35" s="234">
        <v>29</v>
      </c>
      <c r="P35" s="233" t="s">
        <v>73</v>
      </c>
      <c r="Q35" s="233" t="s">
        <v>73</v>
      </c>
      <c r="R35" s="233" t="s">
        <v>73</v>
      </c>
      <c r="S35" s="236" t="s">
        <v>73</v>
      </c>
      <c r="T35" s="245">
        <v>2.4</v>
      </c>
      <c r="U35" s="238">
        <v>30</v>
      </c>
      <c r="V35" s="183">
        <v>30.673999999999999</v>
      </c>
      <c r="W35" s="238">
        <v>25</v>
      </c>
      <c r="X35" s="382">
        <v>27.262</v>
      </c>
      <c r="Y35" s="276">
        <v>8.27</v>
      </c>
      <c r="Z35" s="485" t="s">
        <v>73</v>
      </c>
      <c r="AA35" s="238">
        <v>6.7</v>
      </c>
      <c r="AB35" s="240">
        <v>6.6440000000000001</v>
      </c>
      <c r="AC35" s="239">
        <f t="shared" si="1"/>
        <v>6.2014586272033583</v>
      </c>
      <c r="AD35" s="241">
        <v>6.25</v>
      </c>
      <c r="AE35" s="341" t="s">
        <v>73</v>
      </c>
      <c r="AF35" s="336">
        <v>3.33</v>
      </c>
      <c r="AG35" s="485" t="s">
        <v>73</v>
      </c>
      <c r="AH35" s="240">
        <v>2115.8608762688391</v>
      </c>
      <c r="AI35" s="275">
        <v>8.1820646951303786</v>
      </c>
      <c r="AJ35" s="273">
        <v>8.0961080469961964</v>
      </c>
      <c r="AK35" s="240">
        <v>339.728465084932</v>
      </c>
      <c r="AL35" s="240">
        <v>1588.2488154187524</v>
      </c>
      <c r="AM35" s="240">
        <v>217.09556013534532</v>
      </c>
      <c r="AN35" s="240">
        <v>8.7229881849159092</v>
      </c>
      <c r="AO35" s="240">
        <v>5.6586216093145651</v>
      </c>
      <c r="AP35" s="240">
        <v>3.7112082766686592</v>
      </c>
      <c r="AQ35" s="276">
        <f t="shared" si="10"/>
        <v>1814.0673637390137</v>
      </c>
      <c r="AR35" s="243">
        <v>0.86440015631105882</v>
      </c>
      <c r="AS35" s="242">
        <v>3.2642547339754953</v>
      </c>
      <c r="AT35" s="242">
        <v>0.27192641494097031</v>
      </c>
      <c r="AU35" s="242">
        <v>2.3172752737104787</v>
      </c>
      <c r="AV35" s="247">
        <v>3.1997063936015211</v>
      </c>
      <c r="AW35" s="242" t="s">
        <v>73</v>
      </c>
      <c r="AX35" s="242" t="s">
        <v>73</v>
      </c>
      <c r="AY35" s="248" t="s">
        <v>73</v>
      </c>
      <c r="AZ35" s="230" t="s">
        <v>73</v>
      </c>
      <c r="BA35" s="230" t="s">
        <v>73</v>
      </c>
      <c r="BB35" s="230" t="s">
        <v>73</v>
      </c>
      <c r="BC35" s="230" t="s">
        <v>73</v>
      </c>
      <c r="BD35" s="230" t="s">
        <v>73</v>
      </c>
      <c r="BE35" s="230" t="s">
        <v>73</v>
      </c>
      <c r="BF35" s="230" t="s">
        <v>73</v>
      </c>
      <c r="BG35" s="230" t="s">
        <v>73</v>
      </c>
      <c r="BH35" s="248" t="s">
        <v>73</v>
      </c>
      <c r="BI35" s="230" t="s">
        <v>73</v>
      </c>
      <c r="BJ35" s="249" t="s">
        <v>73</v>
      </c>
    </row>
    <row r="36" spans="1:62" s="183" customFormat="1" ht="14.25" customHeight="1" x14ac:dyDescent="0.45">
      <c r="A36" s="224">
        <v>2023</v>
      </c>
      <c r="B36" s="268">
        <v>11</v>
      </c>
      <c r="C36" s="268">
        <v>1</v>
      </c>
      <c r="D36" s="225">
        <v>0.59652777777777777</v>
      </c>
      <c r="E36" s="269">
        <v>13</v>
      </c>
      <c r="F36" s="270">
        <v>13.036659999999999</v>
      </c>
      <c r="G36" s="271">
        <v>100.26263</v>
      </c>
      <c r="H36" s="229">
        <f t="shared" ref="H36:H37" si="13">H35</f>
        <v>23.3</v>
      </c>
      <c r="I36" s="268">
        <v>2</v>
      </c>
      <c r="J36" s="230" t="s">
        <v>75</v>
      </c>
      <c r="K36" s="231">
        <v>11.5</v>
      </c>
      <c r="L36" s="232" t="s">
        <v>73</v>
      </c>
      <c r="M36" s="233" t="s">
        <v>73</v>
      </c>
      <c r="N36" s="234" t="s">
        <v>73</v>
      </c>
      <c r="O36" s="234" t="s">
        <v>73</v>
      </c>
      <c r="P36" s="233" t="s">
        <v>73</v>
      </c>
      <c r="Q36" s="233" t="s">
        <v>73</v>
      </c>
      <c r="R36" s="233" t="s">
        <v>73</v>
      </c>
      <c r="S36" s="236" t="s">
        <v>73</v>
      </c>
      <c r="T36" s="245" t="s">
        <v>73</v>
      </c>
      <c r="U36" s="238">
        <v>29.9</v>
      </c>
      <c r="V36" s="183">
        <v>30.353999999999999</v>
      </c>
      <c r="W36" s="238">
        <v>29.2</v>
      </c>
      <c r="X36" s="382">
        <v>32.253</v>
      </c>
      <c r="Y36" s="276">
        <v>7.84</v>
      </c>
      <c r="Z36" s="485" t="s">
        <v>73</v>
      </c>
      <c r="AA36" s="238">
        <v>2.1800000000000002</v>
      </c>
      <c r="AB36" s="240">
        <v>1.4710000000000001</v>
      </c>
      <c r="AC36" s="239">
        <f t="shared" si="1"/>
        <v>2.555754914124964</v>
      </c>
      <c r="AD36" s="241">
        <v>6.2</v>
      </c>
      <c r="AE36" s="341" t="s">
        <v>73</v>
      </c>
      <c r="AF36" s="336">
        <v>0.57999999999999996</v>
      </c>
      <c r="AG36" s="485" t="s">
        <v>73</v>
      </c>
      <c r="AH36" s="240">
        <v>2156.7971177936597</v>
      </c>
      <c r="AI36" s="275">
        <v>7.7712508686985888</v>
      </c>
      <c r="AJ36" s="273">
        <v>7.6952659579778411</v>
      </c>
      <c r="AK36" s="240">
        <v>977.38964426360292</v>
      </c>
      <c r="AL36" s="240">
        <v>1874.6096213998983</v>
      </c>
      <c r="AM36" s="240">
        <v>114.46785124754226</v>
      </c>
      <c r="AN36" s="240">
        <v>24.664286935913378</v>
      </c>
      <c r="AO36" s="240">
        <v>2.8499491347515833</v>
      </c>
      <c r="AP36" s="240">
        <v>1.8999559368599914</v>
      </c>
      <c r="AQ36" s="276">
        <f t="shared" si="10"/>
        <v>2013.741759583354</v>
      </c>
      <c r="AR36" s="243">
        <v>1.0290478051322129</v>
      </c>
      <c r="AS36" s="242">
        <v>7.6619312505813717</v>
      </c>
      <c r="AT36" s="242">
        <v>1.4642191573744556</v>
      </c>
      <c r="AU36" s="242">
        <v>6.4480703268465493</v>
      </c>
      <c r="AV36" s="247">
        <v>8.7112563159397425</v>
      </c>
      <c r="AW36" s="242" t="s">
        <v>73</v>
      </c>
      <c r="AX36" s="242" t="s">
        <v>73</v>
      </c>
      <c r="AY36" s="248" t="s">
        <v>73</v>
      </c>
      <c r="AZ36" s="230" t="s">
        <v>73</v>
      </c>
      <c r="BA36" s="230" t="s">
        <v>73</v>
      </c>
      <c r="BB36" s="230" t="s">
        <v>73</v>
      </c>
      <c r="BC36" s="230" t="s">
        <v>73</v>
      </c>
      <c r="BD36" s="230" t="s">
        <v>73</v>
      </c>
      <c r="BE36" s="230" t="s">
        <v>73</v>
      </c>
      <c r="BF36" s="230" t="s">
        <v>73</v>
      </c>
      <c r="BG36" s="230" t="s">
        <v>73</v>
      </c>
      <c r="BH36" s="248" t="s">
        <v>73</v>
      </c>
      <c r="BI36" s="230" t="s">
        <v>73</v>
      </c>
      <c r="BJ36" s="249" t="s">
        <v>73</v>
      </c>
    </row>
    <row r="37" spans="1:62" s="183" customFormat="1" ht="14.25" customHeight="1" x14ac:dyDescent="0.45">
      <c r="A37" s="224">
        <v>2023</v>
      </c>
      <c r="B37" s="268">
        <v>11</v>
      </c>
      <c r="C37" s="268">
        <v>1</v>
      </c>
      <c r="D37" s="225">
        <v>0.59652777777777777</v>
      </c>
      <c r="E37" s="269">
        <v>13</v>
      </c>
      <c r="F37" s="270">
        <v>13.036659999999999</v>
      </c>
      <c r="G37" s="271">
        <v>100.26263</v>
      </c>
      <c r="H37" s="229">
        <f t="shared" si="13"/>
        <v>23.3</v>
      </c>
      <c r="I37" s="268">
        <v>3</v>
      </c>
      <c r="J37" s="230" t="s">
        <v>74</v>
      </c>
      <c r="K37" s="231">
        <v>22</v>
      </c>
      <c r="L37" s="232" t="s">
        <v>73</v>
      </c>
      <c r="M37" s="233" t="s">
        <v>73</v>
      </c>
      <c r="N37" s="234" t="s">
        <v>73</v>
      </c>
      <c r="O37" s="234" t="s">
        <v>73</v>
      </c>
      <c r="P37" s="233" t="s">
        <v>73</v>
      </c>
      <c r="Q37" s="233" t="s">
        <v>73</v>
      </c>
      <c r="R37" s="233" t="s">
        <v>73</v>
      </c>
      <c r="S37" s="236" t="s">
        <v>73</v>
      </c>
      <c r="T37" s="245" t="s">
        <v>73</v>
      </c>
      <c r="U37" s="238">
        <v>29.8</v>
      </c>
      <c r="V37" s="183">
        <v>30.312999999999999</v>
      </c>
      <c r="W37" s="238">
        <v>29.1</v>
      </c>
      <c r="X37" s="382">
        <v>32.390999999999998</v>
      </c>
      <c r="Y37" s="276">
        <v>7.85</v>
      </c>
      <c r="Z37" s="485" t="s">
        <v>73</v>
      </c>
      <c r="AA37" s="238">
        <v>2.36</v>
      </c>
      <c r="AB37" s="240">
        <v>1.8</v>
      </c>
      <c r="AC37" s="239">
        <f t="shared" si="1"/>
        <v>2.7876196969594491</v>
      </c>
      <c r="AD37" s="241">
        <v>3.1</v>
      </c>
      <c r="AE37" s="341" t="s">
        <v>73</v>
      </c>
      <c r="AF37" s="336">
        <v>0.76</v>
      </c>
      <c r="AG37" s="485" t="s">
        <v>73</v>
      </c>
      <c r="AH37" s="240">
        <v>2193.958686705404</v>
      </c>
      <c r="AI37" s="275">
        <v>7.7965136001570317</v>
      </c>
      <c r="AJ37" s="273">
        <v>7.7202111962522579</v>
      </c>
      <c r="AK37" s="240">
        <v>929.88172906598891</v>
      </c>
      <c r="AL37" s="240">
        <v>1892.2331948993783</v>
      </c>
      <c r="AM37" s="240">
        <v>122.68996866724734</v>
      </c>
      <c r="AN37" s="240">
        <v>23.471403058731092</v>
      </c>
      <c r="AO37" s="240">
        <v>3.0464374697270622</v>
      </c>
      <c r="AP37" s="240">
        <v>2.0316443881880155</v>
      </c>
      <c r="AQ37" s="276">
        <f t="shared" si="10"/>
        <v>2038.3945666253567</v>
      </c>
      <c r="AR37" s="243">
        <v>1.1113716295427898</v>
      </c>
      <c r="AS37" s="242">
        <v>5.8937932696779782</v>
      </c>
      <c r="AT37" s="242">
        <v>2.8656860651471487</v>
      </c>
      <c r="AU37" s="242">
        <v>3.7277906577081614</v>
      </c>
      <c r="AV37" s="247">
        <v>7.9083467889502366</v>
      </c>
      <c r="AW37" s="242" t="s">
        <v>73</v>
      </c>
      <c r="AX37" s="242" t="s">
        <v>73</v>
      </c>
      <c r="AY37" s="248" t="s">
        <v>73</v>
      </c>
      <c r="AZ37" s="230" t="s">
        <v>73</v>
      </c>
      <c r="BA37" s="230" t="s">
        <v>73</v>
      </c>
      <c r="BB37" s="230" t="s">
        <v>73</v>
      </c>
      <c r="BC37" s="230" t="s">
        <v>73</v>
      </c>
      <c r="BD37" s="230" t="s">
        <v>73</v>
      </c>
      <c r="BE37" s="230" t="s">
        <v>73</v>
      </c>
      <c r="BF37" s="230" t="s">
        <v>73</v>
      </c>
      <c r="BG37" s="230" t="s">
        <v>73</v>
      </c>
      <c r="BH37" s="248" t="s">
        <v>73</v>
      </c>
      <c r="BI37" s="230" t="s">
        <v>73</v>
      </c>
      <c r="BJ37" s="249" t="s">
        <v>73</v>
      </c>
    </row>
    <row r="38" spans="1:62" s="183" customFormat="1" ht="14.25" customHeight="1" x14ac:dyDescent="0.45">
      <c r="A38" s="224">
        <v>2023</v>
      </c>
      <c r="B38" s="268">
        <v>11</v>
      </c>
      <c r="C38" s="268">
        <v>1</v>
      </c>
      <c r="D38" s="225">
        <v>0.65277777777777779</v>
      </c>
      <c r="E38" s="269">
        <v>14</v>
      </c>
      <c r="F38" s="270">
        <v>13.137359999999999</v>
      </c>
      <c r="G38" s="271">
        <v>100.26706</v>
      </c>
      <c r="H38" s="229">
        <v>19.2</v>
      </c>
      <c r="I38" s="268">
        <v>1</v>
      </c>
      <c r="J38" s="230" t="s">
        <v>72</v>
      </c>
      <c r="K38" s="231">
        <v>1</v>
      </c>
      <c r="L38" s="232" t="s">
        <v>73</v>
      </c>
      <c r="M38" s="233" t="s">
        <v>73</v>
      </c>
      <c r="N38" s="234" t="s">
        <v>73</v>
      </c>
      <c r="O38" s="234">
        <v>30</v>
      </c>
      <c r="P38" s="233" t="s">
        <v>73</v>
      </c>
      <c r="Q38" s="233" t="s">
        <v>73</v>
      </c>
      <c r="R38" s="233" t="s">
        <v>73</v>
      </c>
      <c r="S38" s="236" t="s">
        <v>73</v>
      </c>
      <c r="T38" s="245">
        <v>3.6</v>
      </c>
      <c r="U38" s="238">
        <v>30.4</v>
      </c>
      <c r="V38" s="183">
        <v>30.87</v>
      </c>
      <c r="W38" s="238">
        <v>25.7</v>
      </c>
      <c r="X38" s="382">
        <v>27.995000000000001</v>
      </c>
      <c r="Y38" s="276">
        <v>8.18</v>
      </c>
      <c r="Z38" s="485" t="s">
        <v>73</v>
      </c>
      <c r="AA38" s="238">
        <v>6.5</v>
      </c>
      <c r="AB38" s="240">
        <v>6.1239999999999997</v>
      </c>
      <c r="AC38" s="239">
        <f t="shared" si="1"/>
        <v>5.8349854142126816</v>
      </c>
      <c r="AD38" s="241">
        <v>7.1</v>
      </c>
      <c r="AE38" s="341" t="s">
        <v>73</v>
      </c>
      <c r="AF38" s="336">
        <v>3.35</v>
      </c>
      <c r="AG38" s="485" t="s">
        <v>73</v>
      </c>
      <c r="AH38" s="240">
        <v>2082.5929578646401</v>
      </c>
      <c r="AI38" s="275">
        <v>8.1149618239171009</v>
      </c>
      <c r="AJ38" s="273">
        <v>8.0268439155350766</v>
      </c>
      <c r="AK38" s="240">
        <v>402.62621397510509</v>
      </c>
      <c r="AL38" s="240">
        <v>1611.302423003734</v>
      </c>
      <c r="AM38" s="240">
        <v>192.84164157949488</v>
      </c>
      <c r="AN38" s="240">
        <v>10.254500746382416</v>
      </c>
      <c r="AO38" s="240">
        <v>4.9982440355845403</v>
      </c>
      <c r="AP38" s="240">
        <v>3.2901717508101709</v>
      </c>
      <c r="AQ38" s="276">
        <f t="shared" si="10"/>
        <v>1814.3985653296115</v>
      </c>
      <c r="AR38" s="243">
        <v>1.2760192783639439</v>
      </c>
      <c r="AS38" s="242">
        <v>8.1606368349387388</v>
      </c>
      <c r="AT38" s="242">
        <v>0.41834833067841587</v>
      </c>
      <c r="AU38" s="242">
        <v>4.8360527451349125</v>
      </c>
      <c r="AV38" s="247">
        <v>2.0955926686109745</v>
      </c>
      <c r="AW38" s="242" t="s">
        <v>73</v>
      </c>
      <c r="AX38" s="242" t="s">
        <v>73</v>
      </c>
      <c r="AY38" s="248" t="s">
        <v>73</v>
      </c>
      <c r="AZ38" s="230" t="s">
        <v>73</v>
      </c>
      <c r="BA38" s="230" t="s">
        <v>73</v>
      </c>
      <c r="BB38" s="230" t="s">
        <v>73</v>
      </c>
      <c r="BC38" s="230" t="s">
        <v>73</v>
      </c>
      <c r="BD38" s="230" t="s">
        <v>73</v>
      </c>
      <c r="BE38" s="230" t="s">
        <v>73</v>
      </c>
      <c r="BF38" s="230" t="s">
        <v>73</v>
      </c>
      <c r="BG38" s="230" t="s">
        <v>73</v>
      </c>
      <c r="BH38" s="248" t="s">
        <v>73</v>
      </c>
      <c r="BI38" s="230" t="s">
        <v>73</v>
      </c>
      <c r="BJ38" s="249" t="s">
        <v>73</v>
      </c>
    </row>
    <row r="39" spans="1:62" s="183" customFormat="1" ht="14.25" customHeight="1" x14ac:dyDescent="0.45">
      <c r="A39" s="224">
        <v>2023</v>
      </c>
      <c r="B39" s="268">
        <v>11</v>
      </c>
      <c r="C39" s="268">
        <v>1</v>
      </c>
      <c r="D39" s="225">
        <v>0.65277777777777779</v>
      </c>
      <c r="E39" s="269">
        <v>14</v>
      </c>
      <c r="F39" s="270">
        <v>13.137359999999999</v>
      </c>
      <c r="G39" s="271">
        <v>100.26706</v>
      </c>
      <c r="H39" s="229">
        <f t="shared" ref="H39:H40" si="14">H38</f>
        <v>19.2</v>
      </c>
      <c r="I39" s="268">
        <v>2</v>
      </c>
      <c r="J39" s="230" t="s">
        <v>75</v>
      </c>
      <c r="K39" s="231">
        <v>9.5</v>
      </c>
      <c r="L39" s="232" t="s">
        <v>73</v>
      </c>
      <c r="M39" s="233" t="s">
        <v>73</v>
      </c>
      <c r="N39" s="234" t="s">
        <v>73</v>
      </c>
      <c r="O39" s="234" t="s">
        <v>73</v>
      </c>
      <c r="P39" s="233" t="s">
        <v>73</v>
      </c>
      <c r="Q39" s="233" t="s">
        <v>73</v>
      </c>
      <c r="R39" s="233" t="s">
        <v>73</v>
      </c>
      <c r="S39" s="236" t="s">
        <v>73</v>
      </c>
      <c r="T39" s="245" t="s">
        <v>73</v>
      </c>
      <c r="U39" s="238">
        <v>30.2</v>
      </c>
      <c r="V39" s="183">
        <v>30.344999999999999</v>
      </c>
      <c r="W39" s="238">
        <v>27.5</v>
      </c>
      <c r="X39" s="382">
        <v>32.308</v>
      </c>
      <c r="Y39" s="276">
        <v>7.79</v>
      </c>
      <c r="Z39" s="485" t="s">
        <v>73</v>
      </c>
      <c r="AA39" s="238">
        <v>3.37</v>
      </c>
      <c r="AB39" s="240">
        <v>1.1499999999999999</v>
      </c>
      <c r="AC39" s="239">
        <f t="shared" si="1"/>
        <v>2.3295281807211046</v>
      </c>
      <c r="AD39" s="241">
        <v>8.35</v>
      </c>
      <c r="AE39" s="341" t="s">
        <v>73</v>
      </c>
      <c r="AF39" s="336">
        <v>0.55000000000000004</v>
      </c>
      <c r="AG39" s="485" t="s">
        <v>73</v>
      </c>
      <c r="AH39" s="240">
        <v>2155.7517950543715</v>
      </c>
      <c r="AI39" s="275">
        <v>7.7377977187614704</v>
      </c>
      <c r="AJ39" s="273">
        <v>7.6627271403559032</v>
      </c>
      <c r="AK39" s="240">
        <v>1062.7077804662626</v>
      </c>
      <c r="AL39" s="240">
        <v>1891.3555825938959</v>
      </c>
      <c r="AM39" s="240">
        <v>107.24853701147124</v>
      </c>
      <c r="AN39" s="240">
        <v>26.81549374109046</v>
      </c>
      <c r="AO39" s="240">
        <v>2.6695332540365881</v>
      </c>
      <c r="AP39" s="240">
        <v>1.7798459742182979</v>
      </c>
      <c r="AQ39" s="276">
        <f t="shared" si="10"/>
        <v>2025.4196133464575</v>
      </c>
      <c r="AR39" s="243">
        <v>1.687638400416829</v>
      </c>
      <c r="AS39" s="242">
        <v>6.5738463392562059</v>
      </c>
      <c r="AT39" s="242">
        <v>1.3805494912387724</v>
      </c>
      <c r="AU39" s="242">
        <v>1.8135197794255919</v>
      </c>
      <c r="AV39" s="247">
        <v>6.9393981016475426</v>
      </c>
      <c r="AW39" s="242" t="s">
        <v>73</v>
      </c>
      <c r="AX39" s="242" t="s">
        <v>73</v>
      </c>
      <c r="AY39" s="248" t="s">
        <v>73</v>
      </c>
      <c r="AZ39" s="230" t="s">
        <v>73</v>
      </c>
      <c r="BA39" s="230" t="s">
        <v>73</v>
      </c>
      <c r="BB39" s="230" t="s">
        <v>73</v>
      </c>
      <c r="BC39" s="230" t="s">
        <v>73</v>
      </c>
      <c r="BD39" s="230" t="s">
        <v>73</v>
      </c>
      <c r="BE39" s="230" t="s">
        <v>73</v>
      </c>
      <c r="BF39" s="230" t="s">
        <v>73</v>
      </c>
      <c r="BG39" s="230" t="s">
        <v>73</v>
      </c>
      <c r="BH39" s="248" t="s">
        <v>73</v>
      </c>
      <c r="BI39" s="230" t="s">
        <v>73</v>
      </c>
      <c r="BJ39" s="249" t="s">
        <v>73</v>
      </c>
    </row>
    <row r="40" spans="1:62" s="183" customFormat="1" ht="14.25" customHeight="1" x14ac:dyDescent="0.45">
      <c r="A40" s="224">
        <v>2023</v>
      </c>
      <c r="B40" s="268">
        <v>11</v>
      </c>
      <c r="C40" s="268">
        <v>1</v>
      </c>
      <c r="D40" s="225">
        <v>0.65277777777777779</v>
      </c>
      <c r="E40" s="269">
        <v>14</v>
      </c>
      <c r="F40" s="270">
        <v>13.137359999999999</v>
      </c>
      <c r="G40" s="271">
        <v>100.26706</v>
      </c>
      <c r="H40" s="229">
        <f t="shared" si="14"/>
        <v>19.2</v>
      </c>
      <c r="I40" s="268">
        <v>3</v>
      </c>
      <c r="J40" s="230" t="s">
        <v>74</v>
      </c>
      <c r="K40" s="231">
        <v>18</v>
      </c>
      <c r="L40" s="232" t="s">
        <v>73</v>
      </c>
      <c r="M40" s="233" t="s">
        <v>73</v>
      </c>
      <c r="N40" s="234" t="s">
        <v>73</v>
      </c>
      <c r="O40" s="234" t="s">
        <v>73</v>
      </c>
      <c r="P40" s="233" t="s">
        <v>73</v>
      </c>
      <c r="Q40" s="233" t="s">
        <v>73</v>
      </c>
      <c r="R40" s="233" t="s">
        <v>73</v>
      </c>
      <c r="S40" s="236" t="s">
        <v>73</v>
      </c>
      <c r="T40" s="245" t="s">
        <v>73</v>
      </c>
      <c r="U40" s="238">
        <v>30.2</v>
      </c>
      <c r="V40" s="183">
        <v>30.335000000000001</v>
      </c>
      <c r="W40" s="238">
        <v>29.4</v>
      </c>
      <c r="X40" s="382">
        <v>32.366999999999997</v>
      </c>
      <c r="Y40" s="276">
        <v>7.77</v>
      </c>
      <c r="Z40" s="485" t="s">
        <v>73</v>
      </c>
      <c r="AA40" s="238">
        <v>2.17</v>
      </c>
      <c r="AB40" s="240">
        <v>1.1879999999999999</v>
      </c>
      <c r="AC40" s="239">
        <f t="shared" si="1"/>
        <v>2.3563089155165771</v>
      </c>
      <c r="AD40" s="241">
        <v>4.9000000000000004</v>
      </c>
      <c r="AE40" s="341" t="s">
        <v>73</v>
      </c>
      <c r="AF40" s="336">
        <v>0.59</v>
      </c>
      <c r="AG40" s="485" t="s">
        <v>73</v>
      </c>
      <c r="AH40" s="240">
        <v>2167.5538997252561</v>
      </c>
      <c r="AI40" s="275">
        <v>7.7491344155082329</v>
      </c>
      <c r="AJ40" s="273">
        <v>7.6736497088111184</v>
      </c>
      <c r="AK40" s="240">
        <v>1037.5274931158842</v>
      </c>
      <c r="AL40" s="240">
        <v>1895.5582135879611</v>
      </c>
      <c r="AM40" s="240">
        <v>110.40430208835932</v>
      </c>
      <c r="AN40" s="240">
        <v>26.178452691137146</v>
      </c>
      <c r="AO40" s="240">
        <v>2.7435529853671885</v>
      </c>
      <c r="AP40" s="240">
        <v>1.8295925195573028</v>
      </c>
      <c r="AQ40" s="276">
        <f t="shared" si="10"/>
        <v>2032.1409683674576</v>
      </c>
      <c r="AR40" s="243">
        <v>1.3171811905692326</v>
      </c>
      <c r="AS40" s="242">
        <v>6.6191832105614212</v>
      </c>
      <c r="AT40" s="242">
        <v>1.4014669077726933</v>
      </c>
      <c r="AU40" s="242">
        <v>3.2240351634232747</v>
      </c>
      <c r="AV40" s="247">
        <v>2.3095888530830733</v>
      </c>
      <c r="AW40" s="242" t="s">
        <v>73</v>
      </c>
      <c r="AX40" s="242" t="s">
        <v>73</v>
      </c>
      <c r="AY40" s="248" t="s">
        <v>73</v>
      </c>
      <c r="AZ40" s="230" t="s">
        <v>73</v>
      </c>
      <c r="BA40" s="230" t="s">
        <v>73</v>
      </c>
      <c r="BB40" s="230" t="s">
        <v>73</v>
      </c>
      <c r="BC40" s="230" t="s">
        <v>73</v>
      </c>
      <c r="BD40" s="230" t="s">
        <v>73</v>
      </c>
      <c r="BE40" s="230" t="s">
        <v>73</v>
      </c>
      <c r="BF40" s="230" t="s">
        <v>73</v>
      </c>
      <c r="BG40" s="230" t="s">
        <v>73</v>
      </c>
      <c r="BH40" s="248" t="s">
        <v>73</v>
      </c>
      <c r="BI40" s="230" t="s">
        <v>73</v>
      </c>
      <c r="BJ40" s="249" t="s">
        <v>73</v>
      </c>
    </row>
    <row r="41" spans="1:62" s="183" customFormat="1" ht="14.25" customHeight="1" x14ac:dyDescent="0.45">
      <c r="A41" s="224">
        <v>2023</v>
      </c>
      <c r="B41" s="268">
        <v>11</v>
      </c>
      <c r="C41" s="268">
        <v>1</v>
      </c>
      <c r="D41" s="225">
        <v>0.68263888888888891</v>
      </c>
      <c r="E41" s="269">
        <v>15</v>
      </c>
      <c r="F41" s="270">
        <v>13.189249999999999</v>
      </c>
      <c r="G41" s="271">
        <v>100.26707</v>
      </c>
      <c r="H41" s="229">
        <v>18</v>
      </c>
      <c r="I41" s="268">
        <v>1</v>
      </c>
      <c r="J41" s="230" t="s">
        <v>72</v>
      </c>
      <c r="K41" s="231">
        <v>1</v>
      </c>
      <c r="L41" s="232" t="s">
        <v>73</v>
      </c>
      <c r="M41" s="233" t="s">
        <v>73</v>
      </c>
      <c r="N41" s="234" t="s">
        <v>73</v>
      </c>
      <c r="O41" s="234">
        <v>31</v>
      </c>
      <c r="P41" s="233" t="s">
        <v>73</v>
      </c>
      <c r="Q41" s="233" t="s">
        <v>73</v>
      </c>
      <c r="R41" s="233" t="s">
        <v>73</v>
      </c>
      <c r="S41" s="236" t="s">
        <v>73</v>
      </c>
      <c r="T41" s="245">
        <v>4.2</v>
      </c>
      <c r="U41" s="238">
        <v>30.5</v>
      </c>
      <c r="V41" s="183">
        <v>31.029</v>
      </c>
      <c r="W41" s="238">
        <v>25.9</v>
      </c>
      <c r="X41" s="382">
        <v>28.335000000000001</v>
      </c>
      <c r="Y41" s="276">
        <v>8.25</v>
      </c>
      <c r="Z41" s="485" t="s">
        <v>73</v>
      </c>
      <c r="AA41" s="238" t="s">
        <v>73</v>
      </c>
      <c r="AB41" s="240">
        <v>6.4690000000000003</v>
      </c>
      <c r="AC41" s="239">
        <f t="shared" si="1"/>
        <v>6.0781262959084188</v>
      </c>
      <c r="AD41" s="241" t="s">
        <v>73</v>
      </c>
      <c r="AE41" s="341" t="s">
        <v>73</v>
      </c>
      <c r="AF41" s="336">
        <v>2.2599999999999998</v>
      </c>
      <c r="AG41" s="485" t="s">
        <v>73</v>
      </c>
      <c r="AH41" s="244" t="s">
        <v>73</v>
      </c>
      <c r="AI41" s="278" t="s">
        <v>73</v>
      </c>
      <c r="AJ41" s="242" t="s">
        <v>73</v>
      </c>
      <c r="AK41" s="244" t="s">
        <v>73</v>
      </c>
      <c r="AL41" s="244" t="s">
        <v>73</v>
      </c>
      <c r="AM41" s="244" t="s">
        <v>73</v>
      </c>
      <c r="AN41" s="244" t="s">
        <v>73</v>
      </c>
      <c r="AO41" s="244" t="s">
        <v>73</v>
      </c>
      <c r="AP41" s="244" t="s">
        <v>73</v>
      </c>
      <c r="AQ41" s="279" t="s">
        <v>73</v>
      </c>
      <c r="AR41" s="243" t="s">
        <v>73</v>
      </c>
      <c r="AS41" s="242" t="s">
        <v>73</v>
      </c>
      <c r="AT41" s="242" t="s">
        <v>73</v>
      </c>
      <c r="AU41" s="242" t="s">
        <v>73</v>
      </c>
      <c r="AV41" s="247" t="s">
        <v>73</v>
      </c>
      <c r="AW41" s="242" t="s">
        <v>73</v>
      </c>
      <c r="AX41" s="242" t="s">
        <v>73</v>
      </c>
      <c r="AY41" s="248" t="s">
        <v>73</v>
      </c>
      <c r="AZ41" s="230" t="s">
        <v>73</v>
      </c>
      <c r="BA41" s="230" t="s">
        <v>73</v>
      </c>
      <c r="BB41" s="230" t="s">
        <v>73</v>
      </c>
      <c r="BC41" s="230" t="s">
        <v>73</v>
      </c>
      <c r="BD41" s="230" t="s">
        <v>73</v>
      </c>
      <c r="BE41" s="230" t="s">
        <v>73</v>
      </c>
      <c r="BF41" s="230" t="s">
        <v>73</v>
      </c>
      <c r="BG41" s="230" t="s">
        <v>73</v>
      </c>
      <c r="BH41" s="248" t="s">
        <v>73</v>
      </c>
      <c r="BI41" s="230" t="s">
        <v>73</v>
      </c>
      <c r="BJ41" s="249" t="s">
        <v>73</v>
      </c>
    </row>
    <row r="42" spans="1:62" s="183" customFormat="1" ht="14.25" customHeight="1" x14ac:dyDescent="0.45">
      <c r="A42" s="224">
        <v>2023</v>
      </c>
      <c r="B42" s="268">
        <v>11</v>
      </c>
      <c r="C42" s="268">
        <v>1</v>
      </c>
      <c r="D42" s="225">
        <v>0.68263888888888891</v>
      </c>
      <c r="E42" s="269">
        <v>15</v>
      </c>
      <c r="F42" s="270">
        <v>13.189249999999999</v>
      </c>
      <c r="G42" s="271">
        <v>100.26707</v>
      </c>
      <c r="H42" s="229">
        <f t="shared" ref="H42:H43" si="15">H41</f>
        <v>18</v>
      </c>
      <c r="I42" s="268">
        <v>2</v>
      </c>
      <c r="J42" s="230" t="s">
        <v>75</v>
      </c>
      <c r="K42" s="231">
        <v>9</v>
      </c>
      <c r="L42" s="232" t="s">
        <v>73</v>
      </c>
      <c r="M42" s="233" t="s">
        <v>73</v>
      </c>
      <c r="N42" s="234" t="s">
        <v>73</v>
      </c>
      <c r="O42" s="234" t="s">
        <v>73</v>
      </c>
      <c r="P42" s="233" t="s">
        <v>73</v>
      </c>
      <c r="Q42" s="233" t="s">
        <v>73</v>
      </c>
      <c r="R42" s="233" t="s">
        <v>73</v>
      </c>
      <c r="S42" s="236" t="s">
        <v>73</v>
      </c>
      <c r="T42" s="245" t="s">
        <v>73</v>
      </c>
      <c r="U42" s="238">
        <v>30.3</v>
      </c>
      <c r="V42" s="183">
        <v>30.384</v>
      </c>
      <c r="W42" s="238">
        <v>28.4</v>
      </c>
      <c r="X42" s="382">
        <v>32.326000000000001</v>
      </c>
      <c r="Y42" s="276">
        <v>7.89</v>
      </c>
      <c r="Z42" s="485" t="s">
        <v>73</v>
      </c>
      <c r="AA42" s="238" t="s">
        <v>73</v>
      </c>
      <c r="AB42" s="240">
        <v>0.66300000000000003</v>
      </c>
      <c r="AC42" s="239">
        <f t="shared" si="1"/>
        <v>1.9863119216317604</v>
      </c>
      <c r="AD42" s="241" t="s">
        <v>73</v>
      </c>
      <c r="AE42" s="341" t="s">
        <v>73</v>
      </c>
      <c r="AF42" s="336">
        <v>0.52</v>
      </c>
      <c r="AG42" s="485" t="s">
        <v>73</v>
      </c>
      <c r="AH42" s="244" t="s">
        <v>73</v>
      </c>
      <c r="AI42" s="278" t="s">
        <v>73</v>
      </c>
      <c r="AJ42" s="242" t="s">
        <v>73</v>
      </c>
      <c r="AK42" s="244" t="s">
        <v>73</v>
      </c>
      <c r="AL42" s="244" t="s">
        <v>73</v>
      </c>
      <c r="AM42" s="244" t="s">
        <v>73</v>
      </c>
      <c r="AN42" s="244" t="s">
        <v>73</v>
      </c>
      <c r="AO42" s="244" t="s">
        <v>73</v>
      </c>
      <c r="AP42" s="244" t="s">
        <v>73</v>
      </c>
      <c r="AQ42" s="279" t="s">
        <v>73</v>
      </c>
      <c r="AR42" s="243" t="s">
        <v>73</v>
      </c>
      <c r="AS42" s="242" t="s">
        <v>73</v>
      </c>
      <c r="AT42" s="242" t="s">
        <v>73</v>
      </c>
      <c r="AU42" s="242" t="s">
        <v>73</v>
      </c>
      <c r="AV42" s="247" t="s">
        <v>73</v>
      </c>
      <c r="AW42" s="242" t="s">
        <v>73</v>
      </c>
      <c r="AX42" s="242" t="s">
        <v>73</v>
      </c>
      <c r="AY42" s="248" t="s">
        <v>73</v>
      </c>
      <c r="AZ42" s="230" t="s">
        <v>73</v>
      </c>
      <c r="BA42" s="230" t="s">
        <v>73</v>
      </c>
      <c r="BB42" s="230" t="s">
        <v>73</v>
      </c>
      <c r="BC42" s="230" t="s">
        <v>73</v>
      </c>
      <c r="BD42" s="230" t="s">
        <v>73</v>
      </c>
      <c r="BE42" s="230" t="s">
        <v>73</v>
      </c>
      <c r="BF42" s="230" t="s">
        <v>73</v>
      </c>
      <c r="BG42" s="230" t="s">
        <v>73</v>
      </c>
      <c r="BH42" s="248" t="s">
        <v>73</v>
      </c>
      <c r="BI42" s="230" t="s">
        <v>73</v>
      </c>
      <c r="BJ42" s="249" t="s">
        <v>73</v>
      </c>
    </row>
    <row r="43" spans="1:62" s="183" customFormat="1" ht="14.25" customHeight="1" x14ac:dyDescent="0.45">
      <c r="A43" s="224">
        <v>2023</v>
      </c>
      <c r="B43" s="268">
        <v>11</v>
      </c>
      <c r="C43" s="268">
        <v>1</v>
      </c>
      <c r="D43" s="225">
        <v>0.68263888888888891</v>
      </c>
      <c r="E43" s="269">
        <v>15</v>
      </c>
      <c r="F43" s="270">
        <v>13.189249999999999</v>
      </c>
      <c r="G43" s="271">
        <v>100.26707</v>
      </c>
      <c r="H43" s="229">
        <f t="shared" si="15"/>
        <v>18</v>
      </c>
      <c r="I43" s="268">
        <v>3</v>
      </c>
      <c r="J43" s="230" t="s">
        <v>74</v>
      </c>
      <c r="K43" s="231">
        <v>17</v>
      </c>
      <c r="L43" s="232" t="s">
        <v>73</v>
      </c>
      <c r="M43" s="233" t="s">
        <v>73</v>
      </c>
      <c r="N43" s="234" t="s">
        <v>73</v>
      </c>
      <c r="O43" s="234" t="s">
        <v>73</v>
      </c>
      <c r="P43" s="233" t="s">
        <v>73</v>
      </c>
      <c r="Q43" s="233" t="s">
        <v>73</v>
      </c>
      <c r="R43" s="233" t="s">
        <v>73</v>
      </c>
      <c r="S43" s="236" t="s">
        <v>73</v>
      </c>
      <c r="T43" s="245" t="s">
        <v>73</v>
      </c>
      <c r="U43" s="238">
        <v>30.2</v>
      </c>
      <c r="V43" s="183">
        <v>30.381</v>
      </c>
      <c r="W43" s="238">
        <v>29.5</v>
      </c>
      <c r="X43" s="382">
        <v>32.378</v>
      </c>
      <c r="Y43" s="276">
        <v>7.76</v>
      </c>
      <c r="Z43" s="485" t="s">
        <v>73</v>
      </c>
      <c r="AA43" s="238" t="s">
        <v>73</v>
      </c>
      <c r="AB43" s="240">
        <v>0.66800000000000004</v>
      </c>
      <c r="AC43" s="239">
        <f t="shared" si="1"/>
        <v>1.9898357025259015</v>
      </c>
      <c r="AD43" s="241" t="s">
        <v>73</v>
      </c>
      <c r="AE43" s="341" t="s">
        <v>73</v>
      </c>
      <c r="AF43" s="336">
        <v>0.7</v>
      </c>
      <c r="AG43" s="485" t="s">
        <v>73</v>
      </c>
      <c r="AH43" s="244" t="s">
        <v>73</v>
      </c>
      <c r="AI43" s="278" t="s">
        <v>73</v>
      </c>
      <c r="AJ43" s="242" t="s">
        <v>73</v>
      </c>
      <c r="AK43" s="244" t="s">
        <v>73</v>
      </c>
      <c r="AL43" s="244" t="s">
        <v>73</v>
      </c>
      <c r="AM43" s="244" t="s">
        <v>73</v>
      </c>
      <c r="AN43" s="244" t="s">
        <v>73</v>
      </c>
      <c r="AO43" s="244" t="s">
        <v>73</v>
      </c>
      <c r="AP43" s="244" t="s">
        <v>73</v>
      </c>
      <c r="AQ43" s="279" t="s">
        <v>73</v>
      </c>
      <c r="AR43" s="243" t="s">
        <v>73</v>
      </c>
      <c r="AS43" s="242" t="s">
        <v>73</v>
      </c>
      <c r="AT43" s="242" t="s">
        <v>73</v>
      </c>
      <c r="AU43" s="242" t="s">
        <v>73</v>
      </c>
      <c r="AV43" s="247" t="s">
        <v>73</v>
      </c>
      <c r="AW43" s="242" t="s">
        <v>73</v>
      </c>
      <c r="AX43" s="242" t="s">
        <v>73</v>
      </c>
      <c r="AY43" s="248" t="s">
        <v>73</v>
      </c>
      <c r="AZ43" s="230" t="s">
        <v>73</v>
      </c>
      <c r="BA43" s="230" t="s">
        <v>73</v>
      </c>
      <c r="BB43" s="230" t="s">
        <v>73</v>
      </c>
      <c r="BC43" s="230" t="s">
        <v>73</v>
      </c>
      <c r="BD43" s="230" t="s">
        <v>73</v>
      </c>
      <c r="BE43" s="230" t="s">
        <v>73</v>
      </c>
      <c r="BF43" s="230" t="s">
        <v>73</v>
      </c>
      <c r="BG43" s="230" t="s">
        <v>73</v>
      </c>
      <c r="BH43" s="248" t="s">
        <v>73</v>
      </c>
      <c r="BI43" s="230" t="s">
        <v>73</v>
      </c>
      <c r="BJ43" s="249" t="s">
        <v>73</v>
      </c>
    </row>
    <row r="44" spans="1:62" s="183" customFormat="1" ht="14.25" customHeight="1" x14ac:dyDescent="0.45">
      <c r="A44" s="224">
        <v>2023</v>
      </c>
      <c r="B44" s="268">
        <v>11</v>
      </c>
      <c r="C44" s="268">
        <v>2</v>
      </c>
      <c r="D44" s="225">
        <v>0.4861111111111111</v>
      </c>
      <c r="E44" s="269">
        <v>16</v>
      </c>
      <c r="F44" s="270">
        <v>13.231389999999999</v>
      </c>
      <c r="G44" s="271">
        <v>100.26696</v>
      </c>
      <c r="H44" s="229">
        <v>15</v>
      </c>
      <c r="I44" s="268">
        <v>1</v>
      </c>
      <c r="J44" s="230" t="s">
        <v>72</v>
      </c>
      <c r="K44" s="231">
        <v>1</v>
      </c>
      <c r="L44" s="232" t="s">
        <v>73</v>
      </c>
      <c r="M44" s="233" t="s">
        <v>73</v>
      </c>
      <c r="N44" s="234" t="s">
        <v>73</v>
      </c>
      <c r="O44" s="234">
        <v>29</v>
      </c>
      <c r="P44" s="233" t="s">
        <v>73</v>
      </c>
      <c r="Q44" s="233" t="s">
        <v>73</v>
      </c>
      <c r="R44" s="233" t="s">
        <v>73</v>
      </c>
      <c r="S44" s="236" t="s">
        <v>73</v>
      </c>
      <c r="T44" s="245">
        <v>3</v>
      </c>
      <c r="U44" s="238">
        <v>29.9</v>
      </c>
      <c r="V44" s="183">
        <v>30.306000000000001</v>
      </c>
      <c r="W44" s="238">
        <v>25.9</v>
      </c>
      <c r="X44" s="382">
        <v>29.859000000000002</v>
      </c>
      <c r="Y44" s="276">
        <v>8.15</v>
      </c>
      <c r="Z44" s="485" t="s">
        <v>73</v>
      </c>
      <c r="AA44" s="238">
        <v>6.11</v>
      </c>
      <c r="AB44" s="240">
        <v>5.5940000000000003</v>
      </c>
      <c r="AC44" s="239">
        <f t="shared" si="1"/>
        <v>5.461464639433725</v>
      </c>
      <c r="AD44" s="241">
        <v>8.1</v>
      </c>
      <c r="AE44" s="341" t="s">
        <v>73</v>
      </c>
      <c r="AF44" s="336">
        <v>2.12</v>
      </c>
      <c r="AG44" s="485" t="s">
        <v>73</v>
      </c>
      <c r="AH44" s="240">
        <v>2116.5105617099271</v>
      </c>
      <c r="AI44" s="275">
        <v>8.1119882755766675</v>
      </c>
      <c r="AJ44" s="273">
        <v>8.0322694374412507</v>
      </c>
      <c r="AK44" s="240">
        <v>393.84504082932989</v>
      </c>
      <c r="AL44" s="240">
        <v>1619.9955255871855</v>
      </c>
      <c r="AM44" s="240">
        <v>201.97214875677466</v>
      </c>
      <c r="AN44" s="240">
        <v>10.068277903719148</v>
      </c>
      <c r="AO44" s="240">
        <v>5.1409591901238594</v>
      </c>
      <c r="AP44" s="240">
        <v>3.4014095946646035</v>
      </c>
      <c r="AQ44" s="276">
        <f t="shared" ref="AQ44:AQ46" si="16">SUM(AL44:AN44)</f>
        <v>1832.0359522476792</v>
      </c>
      <c r="AR44" s="243">
        <v>0.65859059528461616</v>
      </c>
      <c r="AS44" s="242">
        <v>9.5207429740951941</v>
      </c>
      <c r="AT44" s="242">
        <v>0.27192641494097031</v>
      </c>
      <c r="AU44" s="242">
        <v>7.1533280188453903</v>
      </c>
      <c r="AV44" s="247">
        <v>5.8333588690475482</v>
      </c>
      <c r="AW44" s="242" t="s">
        <v>73</v>
      </c>
      <c r="AX44" s="242" t="s">
        <v>73</v>
      </c>
      <c r="AY44" s="248" t="s">
        <v>73</v>
      </c>
      <c r="AZ44" s="230" t="s">
        <v>73</v>
      </c>
      <c r="BA44" s="230" t="s">
        <v>73</v>
      </c>
      <c r="BB44" s="230" t="s">
        <v>73</v>
      </c>
      <c r="BC44" s="230" t="s">
        <v>73</v>
      </c>
      <c r="BD44" s="230" t="s">
        <v>73</v>
      </c>
      <c r="BE44" s="230" t="s">
        <v>73</v>
      </c>
      <c r="BF44" s="230" t="s">
        <v>73</v>
      </c>
      <c r="BG44" s="230" t="s">
        <v>73</v>
      </c>
      <c r="BH44" s="248" t="s">
        <v>73</v>
      </c>
      <c r="BI44" s="230" t="s">
        <v>73</v>
      </c>
      <c r="BJ44" s="249" t="s">
        <v>73</v>
      </c>
    </row>
    <row r="45" spans="1:62" s="183" customFormat="1" ht="14.25" customHeight="1" x14ac:dyDescent="0.45">
      <c r="A45" s="224">
        <v>2023</v>
      </c>
      <c r="B45" s="268">
        <v>11</v>
      </c>
      <c r="C45" s="268">
        <v>2</v>
      </c>
      <c r="D45" s="225">
        <v>0.4861111111111111</v>
      </c>
      <c r="E45" s="269">
        <v>16</v>
      </c>
      <c r="F45" s="270">
        <v>13.231389999999999</v>
      </c>
      <c r="G45" s="271">
        <v>100.26696</v>
      </c>
      <c r="H45" s="229">
        <f t="shared" ref="H45:H85" si="17">H44</f>
        <v>15</v>
      </c>
      <c r="I45" s="268">
        <v>2</v>
      </c>
      <c r="J45" s="230" t="s">
        <v>75</v>
      </c>
      <c r="K45" s="231">
        <v>7.5</v>
      </c>
      <c r="L45" s="232" t="s">
        <v>73</v>
      </c>
      <c r="M45" s="233" t="s">
        <v>73</v>
      </c>
      <c r="N45" s="234" t="s">
        <v>73</v>
      </c>
      <c r="O45" s="234" t="s">
        <v>73</v>
      </c>
      <c r="P45" s="233" t="s">
        <v>73</v>
      </c>
      <c r="Q45" s="233" t="s">
        <v>73</v>
      </c>
      <c r="R45" s="233" t="s">
        <v>73</v>
      </c>
      <c r="S45" s="236" t="s">
        <v>73</v>
      </c>
      <c r="T45" s="245" t="s">
        <v>73</v>
      </c>
      <c r="U45" s="238">
        <v>30</v>
      </c>
      <c r="V45" s="183">
        <v>30.492999999999999</v>
      </c>
      <c r="W45" s="238">
        <v>29</v>
      </c>
      <c r="X45" s="382">
        <v>32.119999999999997</v>
      </c>
      <c r="Y45" s="276">
        <v>7.77</v>
      </c>
      <c r="Z45" s="485" t="s">
        <v>73</v>
      </c>
      <c r="AA45" s="238">
        <v>2.4700000000000002</v>
      </c>
      <c r="AB45" s="240">
        <v>5.7000000000000002E-2</v>
      </c>
      <c r="AC45" s="239">
        <f t="shared" si="1"/>
        <v>1.5592296772618577</v>
      </c>
      <c r="AD45" s="241">
        <v>9.85</v>
      </c>
      <c r="AE45" s="341" t="s">
        <v>73</v>
      </c>
      <c r="AF45" s="336">
        <v>0.97</v>
      </c>
      <c r="AG45" s="485" t="s">
        <v>73</v>
      </c>
      <c r="AH45" s="240">
        <v>2151.7203478695856</v>
      </c>
      <c r="AI45" s="275">
        <v>7.6575620998846041</v>
      </c>
      <c r="AJ45" s="273">
        <v>7.5826205805043312</v>
      </c>
      <c r="AK45" s="240">
        <v>1304.9559852743923</v>
      </c>
      <c r="AL45" s="240">
        <v>1927.7476209452532</v>
      </c>
      <c r="AM45" s="240">
        <v>90.953363625731754</v>
      </c>
      <c r="AN45" s="240">
        <v>32.847582098240615</v>
      </c>
      <c r="AO45" s="240">
        <v>2.2692363966081577</v>
      </c>
      <c r="AP45" s="240">
        <v>1.5129178484867134</v>
      </c>
      <c r="AQ45" s="276">
        <f t="shared" si="16"/>
        <v>2051.5485666692257</v>
      </c>
      <c r="AR45" s="243">
        <v>1.8522860492379829</v>
      </c>
      <c r="AS45" s="242">
        <v>35.204080568499613</v>
      </c>
      <c r="AT45" s="242">
        <v>1.0877056597638812</v>
      </c>
      <c r="AU45" s="242">
        <v>4.030043954279094</v>
      </c>
      <c r="AV45" s="247">
        <v>6.3942616000259695</v>
      </c>
      <c r="AW45" s="242" t="s">
        <v>73</v>
      </c>
      <c r="AX45" s="242" t="s">
        <v>73</v>
      </c>
      <c r="AY45" s="248" t="s">
        <v>73</v>
      </c>
      <c r="AZ45" s="230" t="s">
        <v>73</v>
      </c>
      <c r="BA45" s="230" t="s">
        <v>73</v>
      </c>
      <c r="BB45" s="230" t="s">
        <v>73</v>
      </c>
      <c r="BC45" s="230" t="s">
        <v>73</v>
      </c>
      <c r="BD45" s="230" t="s">
        <v>73</v>
      </c>
      <c r="BE45" s="230" t="s">
        <v>73</v>
      </c>
      <c r="BF45" s="230" t="s">
        <v>73</v>
      </c>
      <c r="BG45" s="230" t="s">
        <v>73</v>
      </c>
      <c r="BH45" s="248" t="s">
        <v>73</v>
      </c>
      <c r="BI45" s="230" t="s">
        <v>73</v>
      </c>
      <c r="BJ45" s="249" t="s">
        <v>73</v>
      </c>
    </row>
    <row r="46" spans="1:62" s="183" customFormat="1" ht="14.25" customHeight="1" x14ac:dyDescent="0.45">
      <c r="A46" s="224">
        <v>2023</v>
      </c>
      <c r="B46" s="268">
        <v>11</v>
      </c>
      <c r="C46" s="268">
        <v>2</v>
      </c>
      <c r="D46" s="225">
        <v>0.4861111111111111</v>
      </c>
      <c r="E46" s="269">
        <v>16</v>
      </c>
      <c r="F46" s="270">
        <v>13.231389999999999</v>
      </c>
      <c r="G46" s="271">
        <v>100.26696</v>
      </c>
      <c r="H46" s="229">
        <f t="shared" si="17"/>
        <v>15</v>
      </c>
      <c r="I46" s="268">
        <v>3</v>
      </c>
      <c r="J46" s="230" t="s">
        <v>74</v>
      </c>
      <c r="K46" s="231">
        <v>14</v>
      </c>
      <c r="L46" s="232" t="s">
        <v>73</v>
      </c>
      <c r="M46" s="233" t="s">
        <v>73</v>
      </c>
      <c r="N46" s="234" t="s">
        <v>73</v>
      </c>
      <c r="O46" s="234" t="s">
        <v>73</v>
      </c>
      <c r="P46" s="233" t="s">
        <v>73</v>
      </c>
      <c r="Q46" s="233" t="s">
        <v>73</v>
      </c>
      <c r="R46" s="233" t="s">
        <v>73</v>
      </c>
      <c r="S46" s="236" t="s">
        <v>73</v>
      </c>
      <c r="T46" s="245" t="s">
        <v>73</v>
      </c>
      <c r="U46" s="238">
        <v>30</v>
      </c>
      <c r="V46" s="183">
        <v>30.491</v>
      </c>
      <c r="W46" s="238">
        <v>29.1</v>
      </c>
      <c r="X46" s="382">
        <v>32.177999999999997</v>
      </c>
      <c r="Y46" s="276">
        <v>7.64</v>
      </c>
      <c r="Z46" s="485" t="s">
        <v>73</v>
      </c>
      <c r="AA46" s="238">
        <v>1.27</v>
      </c>
      <c r="AB46" s="240">
        <v>4.2999999999999997E-2</v>
      </c>
      <c r="AC46" s="239">
        <f t="shared" si="1"/>
        <v>1.5493630907582625</v>
      </c>
      <c r="AD46" s="241">
        <v>7.15</v>
      </c>
      <c r="AE46" s="341" t="s">
        <v>73</v>
      </c>
      <c r="AF46" s="336">
        <v>1.21</v>
      </c>
      <c r="AG46" s="485" t="s">
        <v>73</v>
      </c>
      <c r="AH46" s="240">
        <v>2170.3786593731265</v>
      </c>
      <c r="AI46" s="275">
        <v>7.6500520178290401</v>
      </c>
      <c r="AJ46" s="273">
        <v>7.5751184474964353</v>
      </c>
      <c r="AK46" s="240">
        <v>1340.4324465600989</v>
      </c>
      <c r="AL46" s="240">
        <v>1947.868545911022</v>
      </c>
      <c r="AM46" s="240">
        <v>90.488602265238569</v>
      </c>
      <c r="AN46" s="240">
        <v>33.732436368040304</v>
      </c>
      <c r="AO46" s="240">
        <v>2.2545774810017289</v>
      </c>
      <c r="AP46" s="240">
        <v>1.5034786551645245</v>
      </c>
      <c r="AQ46" s="276">
        <f t="shared" si="16"/>
        <v>2072.089584544301</v>
      </c>
      <c r="AR46" s="243">
        <v>1.7288003126221176</v>
      </c>
      <c r="AS46" s="242">
        <v>26.862096248340016</v>
      </c>
      <c r="AT46" s="242">
        <v>1.0040359936281982</v>
      </c>
      <c r="AU46" s="242">
        <v>4.3322972508500248</v>
      </c>
      <c r="AV46" s="247">
        <v>10.248842765095738</v>
      </c>
      <c r="AW46" s="242" t="s">
        <v>73</v>
      </c>
      <c r="AX46" s="242" t="s">
        <v>73</v>
      </c>
      <c r="AY46" s="248" t="s">
        <v>73</v>
      </c>
      <c r="AZ46" s="230" t="s">
        <v>73</v>
      </c>
      <c r="BA46" s="230" t="s">
        <v>73</v>
      </c>
      <c r="BB46" s="230" t="s">
        <v>73</v>
      </c>
      <c r="BC46" s="230" t="s">
        <v>73</v>
      </c>
      <c r="BD46" s="230" t="s">
        <v>73</v>
      </c>
      <c r="BE46" s="230" t="s">
        <v>73</v>
      </c>
      <c r="BF46" s="230" t="s">
        <v>73</v>
      </c>
      <c r="BG46" s="230" t="s">
        <v>73</v>
      </c>
      <c r="BH46" s="248" t="s">
        <v>73</v>
      </c>
      <c r="BI46" s="230" t="s">
        <v>73</v>
      </c>
      <c r="BJ46" s="249" t="s">
        <v>73</v>
      </c>
    </row>
    <row r="47" spans="1:62" s="183" customFormat="1" ht="14.25" customHeight="1" x14ac:dyDescent="0.45">
      <c r="A47" s="224">
        <v>2023</v>
      </c>
      <c r="B47" s="268">
        <v>11</v>
      </c>
      <c r="C47" s="268">
        <v>2</v>
      </c>
      <c r="D47" s="225">
        <v>0.46527777777777773</v>
      </c>
      <c r="E47" s="269">
        <v>17</v>
      </c>
      <c r="F47" s="270">
        <v>13.2812</v>
      </c>
      <c r="G47" s="271">
        <v>100.26683</v>
      </c>
      <c r="H47" s="229">
        <v>14.6</v>
      </c>
      <c r="I47" s="268">
        <v>1</v>
      </c>
      <c r="J47" s="230" t="s">
        <v>72</v>
      </c>
      <c r="K47" s="231">
        <v>1</v>
      </c>
      <c r="L47" s="232" t="s">
        <v>73</v>
      </c>
      <c r="M47" s="233" t="s">
        <v>73</v>
      </c>
      <c r="N47" s="234" t="s">
        <v>73</v>
      </c>
      <c r="O47" s="234">
        <v>29</v>
      </c>
      <c r="P47" s="233" t="s">
        <v>73</v>
      </c>
      <c r="Q47" s="233" t="s">
        <v>73</v>
      </c>
      <c r="R47" s="233" t="s">
        <v>73</v>
      </c>
      <c r="S47" s="236" t="s">
        <v>73</v>
      </c>
      <c r="T47" s="245">
        <v>2.7</v>
      </c>
      <c r="U47" s="238">
        <v>30.1</v>
      </c>
      <c r="V47" s="183">
        <v>30.44</v>
      </c>
      <c r="W47" s="238">
        <v>27.6</v>
      </c>
      <c r="X47" s="382">
        <v>30.338000000000001</v>
      </c>
      <c r="Y47" s="276">
        <v>8.1</v>
      </c>
      <c r="Z47" s="485" t="s">
        <v>73</v>
      </c>
      <c r="AA47" s="238" t="s">
        <v>73</v>
      </c>
      <c r="AB47" s="240">
        <v>6.0970000000000004</v>
      </c>
      <c r="AC47" s="239">
        <f t="shared" si="1"/>
        <v>5.8159569973843208</v>
      </c>
      <c r="AD47" s="241" t="s">
        <v>73</v>
      </c>
      <c r="AE47" s="341" t="s">
        <v>73</v>
      </c>
      <c r="AF47" s="336">
        <v>2.95</v>
      </c>
      <c r="AG47" s="485" t="s">
        <v>73</v>
      </c>
      <c r="AH47" s="244" t="s">
        <v>73</v>
      </c>
      <c r="AI47" s="278" t="s">
        <v>73</v>
      </c>
      <c r="AJ47" s="242" t="s">
        <v>73</v>
      </c>
      <c r="AK47" s="244" t="s">
        <v>73</v>
      </c>
      <c r="AL47" s="244" t="s">
        <v>73</v>
      </c>
      <c r="AM47" s="244" t="s">
        <v>73</v>
      </c>
      <c r="AN47" s="244" t="s">
        <v>73</v>
      </c>
      <c r="AO47" s="244" t="s">
        <v>73</v>
      </c>
      <c r="AP47" s="244" t="s">
        <v>73</v>
      </c>
      <c r="AQ47" s="279" t="s">
        <v>73</v>
      </c>
      <c r="AR47" s="243" t="s">
        <v>73</v>
      </c>
      <c r="AS47" s="242" t="s">
        <v>73</v>
      </c>
      <c r="AT47" s="242" t="s">
        <v>73</v>
      </c>
      <c r="AU47" s="242" t="s">
        <v>73</v>
      </c>
      <c r="AV47" s="247" t="s">
        <v>73</v>
      </c>
      <c r="AW47" s="242" t="s">
        <v>73</v>
      </c>
      <c r="AX47" s="242" t="s">
        <v>73</v>
      </c>
      <c r="AY47" s="248" t="s">
        <v>73</v>
      </c>
      <c r="AZ47" s="230" t="s">
        <v>73</v>
      </c>
      <c r="BA47" s="230" t="s">
        <v>73</v>
      </c>
      <c r="BB47" s="230" t="s">
        <v>73</v>
      </c>
      <c r="BC47" s="230" t="s">
        <v>73</v>
      </c>
      <c r="BD47" s="230" t="s">
        <v>73</v>
      </c>
      <c r="BE47" s="230" t="s">
        <v>73</v>
      </c>
      <c r="BF47" s="230" t="s">
        <v>73</v>
      </c>
      <c r="BG47" s="230" t="s">
        <v>73</v>
      </c>
      <c r="BH47" s="248" t="s">
        <v>73</v>
      </c>
      <c r="BI47" s="230" t="s">
        <v>73</v>
      </c>
      <c r="BJ47" s="249" t="s">
        <v>73</v>
      </c>
    </row>
    <row r="48" spans="1:62" s="183" customFormat="1" ht="14.25" customHeight="1" x14ac:dyDescent="0.45">
      <c r="A48" s="224">
        <v>2023</v>
      </c>
      <c r="B48" s="268">
        <v>11</v>
      </c>
      <c r="C48" s="268">
        <v>2</v>
      </c>
      <c r="D48" s="225">
        <v>0.46527777777777773</v>
      </c>
      <c r="E48" s="269">
        <v>17</v>
      </c>
      <c r="F48" s="270">
        <v>13.2812</v>
      </c>
      <c r="G48" s="271">
        <v>100.26683</v>
      </c>
      <c r="H48" s="229">
        <f t="shared" si="17"/>
        <v>14.6</v>
      </c>
      <c r="I48" s="268">
        <v>2</v>
      </c>
      <c r="J48" s="230" t="s">
        <v>75</v>
      </c>
      <c r="K48" s="231">
        <v>7</v>
      </c>
      <c r="L48" s="232" t="s">
        <v>73</v>
      </c>
      <c r="M48" s="233" t="s">
        <v>73</v>
      </c>
      <c r="N48" s="234" t="s">
        <v>73</v>
      </c>
      <c r="O48" s="234" t="s">
        <v>73</v>
      </c>
      <c r="P48" s="233" t="s">
        <v>73</v>
      </c>
      <c r="Q48" s="233" t="s">
        <v>73</v>
      </c>
      <c r="R48" s="233" t="s">
        <v>73</v>
      </c>
      <c r="S48" s="236" t="s">
        <v>73</v>
      </c>
      <c r="T48" s="245" t="s">
        <v>73</v>
      </c>
      <c r="U48" s="238">
        <v>30</v>
      </c>
      <c r="V48" s="183">
        <v>30.469000000000001</v>
      </c>
      <c r="W48" s="238">
        <v>28.2</v>
      </c>
      <c r="X48" s="382">
        <v>31.803999999999998</v>
      </c>
      <c r="Y48" s="276">
        <v>8.07</v>
      </c>
      <c r="Z48" s="485" t="s">
        <v>73</v>
      </c>
      <c r="AA48" s="238" t="s">
        <v>73</v>
      </c>
      <c r="AB48" s="240">
        <v>2.9849999999999999</v>
      </c>
      <c r="AC48" s="239">
        <f t="shared" si="1"/>
        <v>3.6227557688708925</v>
      </c>
      <c r="AD48" s="241" t="s">
        <v>73</v>
      </c>
      <c r="AE48" s="341" t="s">
        <v>73</v>
      </c>
      <c r="AF48" s="336">
        <v>2.23</v>
      </c>
      <c r="AG48" s="485" t="s">
        <v>73</v>
      </c>
      <c r="AH48" s="244" t="s">
        <v>73</v>
      </c>
      <c r="AI48" s="278" t="s">
        <v>73</v>
      </c>
      <c r="AJ48" s="242" t="s">
        <v>73</v>
      </c>
      <c r="AK48" s="244" t="s">
        <v>73</v>
      </c>
      <c r="AL48" s="244" t="s">
        <v>73</v>
      </c>
      <c r="AM48" s="244" t="s">
        <v>73</v>
      </c>
      <c r="AN48" s="244" t="s">
        <v>73</v>
      </c>
      <c r="AO48" s="244" t="s">
        <v>73</v>
      </c>
      <c r="AP48" s="244" t="s">
        <v>73</v>
      </c>
      <c r="AQ48" s="279" t="s">
        <v>73</v>
      </c>
      <c r="AR48" s="243" t="s">
        <v>73</v>
      </c>
      <c r="AS48" s="242" t="s">
        <v>73</v>
      </c>
      <c r="AT48" s="242" t="s">
        <v>73</v>
      </c>
      <c r="AU48" s="242" t="s">
        <v>73</v>
      </c>
      <c r="AV48" s="247" t="s">
        <v>73</v>
      </c>
      <c r="AW48" s="242" t="s">
        <v>73</v>
      </c>
      <c r="AX48" s="242" t="s">
        <v>73</v>
      </c>
      <c r="AY48" s="232" t="s">
        <v>73</v>
      </c>
      <c r="AZ48" s="234" t="s">
        <v>73</v>
      </c>
      <c r="BA48" s="234" t="s">
        <v>73</v>
      </c>
      <c r="BB48" s="234" t="s">
        <v>73</v>
      </c>
      <c r="BC48" s="234" t="s">
        <v>73</v>
      </c>
      <c r="BD48" s="234" t="s">
        <v>73</v>
      </c>
      <c r="BE48" s="234" t="s">
        <v>73</v>
      </c>
      <c r="BF48" s="234" t="s">
        <v>73</v>
      </c>
      <c r="BG48" s="230" t="s">
        <v>73</v>
      </c>
      <c r="BH48" s="241" t="s">
        <v>73</v>
      </c>
      <c r="BI48" s="244" t="s">
        <v>73</v>
      </c>
      <c r="BJ48" s="246" t="s">
        <v>73</v>
      </c>
    </row>
    <row r="49" spans="1:62" s="183" customFormat="1" ht="14.25" customHeight="1" x14ac:dyDescent="0.45">
      <c r="A49" s="224">
        <v>2023</v>
      </c>
      <c r="B49" s="268">
        <v>11</v>
      </c>
      <c r="C49" s="268">
        <v>2</v>
      </c>
      <c r="D49" s="225">
        <v>0.46527777777777773</v>
      </c>
      <c r="E49" s="269">
        <v>17</v>
      </c>
      <c r="F49" s="270">
        <v>13.2812</v>
      </c>
      <c r="G49" s="271">
        <v>100.26683</v>
      </c>
      <c r="H49" s="229">
        <f t="shared" si="17"/>
        <v>14.6</v>
      </c>
      <c r="I49" s="268">
        <v>3</v>
      </c>
      <c r="J49" s="230" t="s">
        <v>74</v>
      </c>
      <c r="K49" s="231">
        <v>13</v>
      </c>
      <c r="L49" s="232" t="s">
        <v>73</v>
      </c>
      <c r="M49" s="233" t="s">
        <v>73</v>
      </c>
      <c r="N49" s="234" t="s">
        <v>73</v>
      </c>
      <c r="O49" s="234" t="s">
        <v>73</v>
      </c>
      <c r="P49" s="233" t="s">
        <v>73</v>
      </c>
      <c r="Q49" s="233" t="s">
        <v>73</v>
      </c>
      <c r="R49" s="233" t="s">
        <v>73</v>
      </c>
      <c r="S49" s="236" t="s">
        <v>73</v>
      </c>
      <c r="T49" s="245" t="s">
        <v>73</v>
      </c>
      <c r="U49" s="238">
        <v>30.2</v>
      </c>
      <c r="V49" s="183">
        <v>30.533000000000001</v>
      </c>
      <c r="W49" s="238">
        <v>29.3</v>
      </c>
      <c r="X49" s="382">
        <v>32.027999999999999</v>
      </c>
      <c r="Y49" s="276">
        <v>7.69</v>
      </c>
      <c r="Z49" s="485" t="s">
        <v>73</v>
      </c>
      <c r="AA49" s="238" t="s">
        <v>73</v>
      </c>
      <c r="AB49" s="240">
        <v>0.10100000000000001</v>
      </c>
      <c r="AC49" s="239">
        <f t="shared" si="1"/>
        <v>1.5902389491302995</v>
      </c>
      <c r="AD49" s="241" t="s">
        <v>73</v>
      </c>
      <c r="AE49" s="341" t="s">
        <v>73</v>
      </c>
      <c r="AF49" s="336">
        <v>1.74</v>
      </c>
      <c r="AG49" s="485" t="s">
        <v>73</v>
      </c>
      <c r="AH49" s="244" t="s">
        <v>73</v>
      </c>
      <c r="AI49" s="278" t="s">
        <v>73</v>
      </c>
      <c r="AJ49" s="242" t="s">
        <v>73</v>
      </c>
      <c r="AK49" s="244" t="s">
        <v>73</v>
      </c>
      <c r="AL49" s="244" t="s">
        <v>73</v>
      </c>
      <c r="AM49" s="244" t="s">
        <v>73</v>
      </c>
      <c r="AN49" s="244" t="s">
        <v>73</v>
      </c>
      <c r="AO49" s="244" t="s">
        <v>73</v>
      </c>
      <c r="AP49" s="244" t="s">
        <v>73</v>
      </c>
      <c r="AQ49" s="279" t="s">
        <v>73</v>
      </c>
      <c r="AR49" s="243" t="s">
        <v>73</v>
      </c>
      <c r="AS49" s="242" t="s">
        <v>73</v>
      </c>
      <c r="AT49" s="242" t="s">
        <v>73</v>
      </c>
      <c r="AU49" s="242" t="s">
        <v>73</v>
      </c>
      <c r="AV49" s="247" t="s">
        <v>73</v>
      </c>
      <c r="AW49" s="242" t="s">
        <v>73</v>
      </c>
      <c r="AX49" s="242" t="s">
        <v>73</v>
      </c>
      <c r="AY49" s="248" t="s">
        <v>73</v>
      </c>
      <c r="AZ49" s="230" t="s">
        <v>73</v>
      </c>
      <c r="BA49" s="230" t="s">
        <v>73</v>
      </c>
      <c r="BB49" s="230" t="s">
        <v>73</v>
      </c>
      <c r="BC49" s="230" t="s">
        <v>73</v>
      </c>
      <c r="BD49" s="230" t="s">
        <v>73</v>
      </c>
      <c r="BE49" s="230" t="s">
        <v>73</v>
      </c>
      <c r="BF49" s="230" t="s">
        <v>73</v>
      </c>
      <c r="BG49" s="230" t="s">
        <v>73</v>
      </c>
      <c r="BH49" s="248" t="s">
        <v>73</v>
      </c>
      <c r="BI49" s="230" t="s">
        <v>73</v>
      </c>
      <c r="BJ49" s="249" t="s">
        <v>73</v>
      </c>
    </row>
    <row r="50" spans="1:62" s="183" customFormat="1" ht="14.25" customHeight="1" x14ac:dyDescent="0.45">
      <c r="A50" s="224">
        <v>2023</v>
      </c>
      <c r="B50" s="268">
        <v>11</v>
      </c>
      <c r="C50" s="268">
        <v>2</v>
      </c>
      <c r="D50" s="225">
        <v>0.44305555555555554</v>
      </c>
      <c r="E50" s="269">
        <v>18</v>
      </c>
      <c r="F50" s="270">
        <v>13.32376</v>
      </c>
      <c r="G50" s="271">
        <v>100.26759</v>
      </c>
      <c r="H50" s="229">
        <v>12</v>
      </c>
      <c r="I50" s="268">
        <v>1</v>
      </c>
      <c r="J50" s="230" t="s">
        <v>72</v>
      </c>
      <c r="K50" s="231">
        <v>1</v>
      </c>
      <c r="L50" s="232" t="s">
        <v>73</v>
      </c>
      <c r="M50" s="233" t="s">
        <v>73</v>
      </c>
      <c r="N50" s="234" t="s">
        <v>73</v>
      </c>
      <c r="O50" s="234">
        <v>29</v>
      </c>
      <c r="P50" s="233" t="s">
        <v>73</v>
      </c>
      <c r="Q50" s="233" t="s">
        <v>73</v>
      </c>
      <c r="R50" s="233" t="s">
        <v>73</v>
      </c>
      <c r="S50" s="236" t="s">
        <v>73</v>
      </c>
      <c r="T50" s="245">
        <v>2.2999999999999998</v>
      </c>
      <c r="U50" s="238">
        <v>29.9</v>
      </c>
      <c r="V50" s="183">
        <v>30.143000000000001</v>
      </c>
      <c r="W50" s="238">
        <v>25.4</v>
      </c>
      <c r="X50" s="382">
        <v>27.733000000000001</v>
      </c>
      <c r="Y50" s="276">
        <v>8.2100000000000009</v>
      </c>
      <c r="Z50" s="485" t="s">
        <v>73</v>
      </c>
      <c r="AA50" s="238">
        <v>7.02</v>
      </c>
      <c r="AB50" s="240">
        <v>7.26</v>
      </c>
      <c r="AC50" s="239">
        <f t="shared" si="1"/>
        <v>6.6355884333615425</v>
      </c>
      <c r="AD50" s="241">
        <v>9.85</v>
      </c>
      <c r="AE50" s="341" t="s">
        <v>73</v>
      </c>
      <c r="AF50" s="336">
        <v>6.64</v>
      </c>
      <c r="AG50" s="485" t="s">
        <v>73</v>
      </c>
      <c r="AH50" s="240">
        <v>2079.4146703261813</v>
      </c>
      <c r="AI50" s="275">
        <v>8.1572308146761863</v>
      </c>
      <c r="AJ50" s="273">
        <v>8.0795240542047697</v>
      </c>
      <c r="AK50" s="240">
        <v>348.01146083299494</v>
      </c>
      <c r="AL50" s="240">
        <v>1575.9920653845695</v>
      </c>
      <c r="AM50" s="240">
        <v>206.02576127908404</v>
      </c>
      <c r="AN50" s="240">
        <v>9.024798309107025</v>
      </c>
      <c r="AO50" s="240">
        <v>5.3377736839420269</v>
      </c>
      <c r="AP50" s="240">
        <v>3.5016298715597736</v>
      </c>
      <c r="AQ50" s="276">
        <f t="shared" ref="AQ50:AQ64" si="18">SUM(AL50:AN50)</f>
        <v>1791.0426249727604</v>
      </c>
      <c r="AR50" s="243">
        <v>0.74091441969519312</v>
      </c>
      <c r="AS50" s="242">
        <v>14.734483174194946</v>
      </c>
      <c r="AT50" s="242">
        <v>0.25100899840704954</v>
      </c>
      <c r="AU50" s="242">
        <v>5.1383060417058442</v>
      </c>
      <c r="AV50" s="247">
        <v>6.3331221902080204</v>
      </c>
      <c r="AW50" s="242" t="s">
        <v>73</v>
      </c>
      <c r="AX50" s="242" t="s">
        <v>73</v>
      </c>
      <c r="AY50" s="248" t="s">
        <v>73</v>
      </c>
      <c r="AZ50" s="230" t="s">
        <v>73</v>
      </c>
      <c r="BA50" s="230" t="s">
        <v>73</v>
      </c>
      <c r="BB50" s="230" t="s">
        <v>73</v>
      </c>
      <c r="BC50" s="230" t="s">
        <v>73</v>
      </c>
      <c r="BD50" s="230" t="s">
        <v>73</v>
      </c>
      <c r="BE50" s="230" t="s">
        <v>73</v>
      </c>
      <c r="BF50" s="230" t="s">
        <v>73</v>
      </c>
      <c r="BG50" s="230" t="s">
        <v>73</v>
      </c>
      <c r="BH50" s="248" t="s">
        <v>73</v>
      </c>
      <c r="BI50" s="230" t="s">
        <v>73</v>
      </c>
      <c r="BJ50" s="249" t="s">
        <v>73</v>
      </c>
    </row>
    <row r="51" spans="1:62" s="183" customFormat="1" ht="14.25" customHeight="1" x14ac:dyDescent="0.45">
      <c r="A51" s="224">
        <v>2023</v>
      </c>
      <c r="B51" s="268">
        <v>11</v>
      </c>
      <c r="C51" s="268">
        <v>2</v>
      </c>
      <c r="D51" s="225">
        <v>0.44305555555555554</v>
      </c>
      <c r="E51" s="269">
        <v>18</v>
      </c>
      <c r="F51" s="270">
        <v>13.32376</v>
      </c>
      <c r="G51" s="271">
        <v>100.26759</v>
      </c>
      <c r="H51" s="229">
        <f t="shared" si="17"/>
        <v>12</v>
      </c>
      <c r="I51" s="268">
        <v>2</v>
      </c>
      <c r="J51" s="230" t="s">
        <v>75</v>
      </c>
      <c r="K51" s="231">
        <v>6</v>
      </c>
      <c r="L51" s="232" t="s">
        <v>73</v>
      </c>
      <c r="M51" s="233" t="s">
        <v>73</v>
      </c>
      <c r="N51" s="234" t="s">
        <v>73</v>
      </c>
      <c r="O51" s="234" t="s">
        <v>73</v>
      </c>
      <c r="P51" s="233" t="s">
        <v>73</v>
      </c>
      <c r="Q51" s="233" t="s">
        <v>73</v>
      </c>
      <c r="R51" s="233" t="s">
        <v>73</v>
      </c>
      <c r="S51" s="236" t="s">
        <v>73</v>
      </c>
      <c r="T51" s="245" t="s">
        <v>73</v>
      </c>
      <c r="U51" s="238">
        <v>29.8</v>
      </c>
      <c r="V51" s="183">
        <v>30.568000000000001</v>
      </c>
      <c r="W51" s="238">
        <v>27.1</v>
      </c>
      <c r="X51" s="382">
        <v>31.693999999999999</v>
      </c>
      <c r="Y51" s="276">
        <v>8.08</v>
      </c>
      <c r="Z51" s="485" t="s">
        <v>73</v>
      </c>
      <c r="AA51" s="238">
        <v>7</v>
      </c>
      <c r="AB51" s="240">
        <v>0.36799999999999999</v>
      </c>
      <c r="AC51" s="239">
        <f t="shared" si="1"/>
        <v>1.7784088488774348</v>
      </c>
      <c r="AD51" s="241">
        <v>7.15</v>
      </c>
      <c r="AE51" s="341" t="s">
        <v>73</v>
      </c>
      <c r="AF51" s="336">
        <v>3.2</v>
      </c>
      <c r="AG51" s="485" t="s">
        <v>73</v>
      </c>
      <c r="AH51" s="240">
        <v>2192.1877549115952</v>
      </c>
      <c r="AI51" s="275">
        <v>7.6060249197649785</v>
      </c>
      <c r="AJ51" s="273">
        <v>7.5318034983775206</v>
      </c>
      <c r="AK51" s="240">
        <v>1517.6767200325651</v>
      </c>
      <c r="AL51" s="240">
        <v>1989.3290665879156</v>
      </c>
      <c r="AM51" s="240">
        <v>82.840966810407451</v>
      </c>
      <c r="AN51" s="240">
        <v>38.217165228672002</v>
      </c>
      <c r="AO51" s="240">
        <v>2.0754811584457911</v>
      </c>
      <c r="AP51" s="240">
        <v>1.3824270073042226</v>
      </c>
      <c r="AQ51" s="276">
        <f t="shared" si="18"/>
        <v>2110.3871986269951</v>
      </c>
      <c r="AR51" s="243">
        <v>2.3050670834961569</v>
      </c>
      <c r="AS51" s="242">
        <v>41.823263779061037</v>
      </c>
      <c r="AT51" s="242">
        <v>0.27192641494097031</v>
      </c>
      <c r="AU51" s="242">
        <v>7.4555813154163229</v>
      </c>
      <c r="AV51" s="247">
        <v>3.0201391793665646</v>
      </c>
      <c r="AW51" s="242" t="s">
        <v>73</v>
      </c>
      <c r="AX51" s="242" t="s">
        <v>73</v>
      </c>
      <c r="AY51" s="248" t="s">
        <v>73</v>
      </c>
      <c r="AZ51" s="230" t="s">
        <v>73</v>
      </c>
      <c r="BA51" s="230" t="s">
        <v>73</v>
      </c>
      <c r="BB51" s="230" t="s">
        <v>73</v>
      </c>
      <c r="BC51" s="230" t="s">
        <v>73</v>
      </c>
      <c r="BD51" s="230" t="s">
        <v>73</v>
      </c>
      <c r="BE51" s="230" t="s">
        <v>73</v>
      </c>
      <c r="BF51" s="230" t="s">
        <v>73</v>
      </c>
      <c r="BG51" s="230" t="s">
        <v>73</v>
      </c>
      <c r="BH51" s="248" t="s">
        <v>73</v>
      </c>
      <c r="BI51" s="230" t="s">
        <v>73</v>
      </c>
      <c r="BJ51" s="249" t="s">
        <v>73</v>
      </c>
    </row>
    <row r="52" spans="1:62" s="183" customFormat="1" ht="14.25" customHeight="1" x14ac:dyDescent="0.45">
      <c r="A52" s="224">
        <v>2023</v>
      </c>
      <c r="B52" s="268">
        <v>11</v>
      </c>
      <c r="C52" s="268">
        <v>2</v>
      </c>
      <c r="D52" s="225">
        <v>0.44305555555555554</v>
      </c>
      <c r="E52" s="269">
        <v>18</v>
      </c>
      <c r="F52" s="270">
        <v>13.32376</v>
      </c>
      <c r="G52" s="271">
        <v>100.26759</v>
      </c>
      <c r="H52" s="229">
        <f t="shared" si="17"/>
        <v>12</v>
      </c>
      <c r="I52" s="268">
        <v>3</v>
      </c>
      <c r="J52" s="230" t="s">
        <v>74</v>
      </c>
      <c r="K52" s="231">
        <v>11</v>
      </c>
      <c r="L52" s="232" t="s">
        <v>73</v>
      </c>
      <c r="M52" s="233" t="s">
        <v>73</v>
      </c>
      <c r="N52" s="234" t="s">
        <v>73</v>
      </c>
      <c r="O52" s="234" t="s">
        <v>73</v>
      </c>
      <c r="P52" s="233" t="s">
        <v>73</v>
      </c>
      <c r="Q52" s="233" t="s">
        <v>73</v>
      </c>
      <c r="R52" s="233" t="s">
        <v>73</v>
      </c>
      <c r="S52" s="236" t="s">
        <v>73</v>
      </c>
      <c r="T52" s="245" t="s">
        <v>73</v>
      </c>
      <c r="U52" s="238">
        <v>30.1</v>
      </c>
      <c r="V52" s="183">
        <v>30.571999999999999</v>
      </c>
      <c r="W52" s="238">
        <v>29.1</v>
      </c>
      <c r="X52" s="382">
        <v>31.791</v>
      </c>
      <c r="Y52" s="276">
        <v>7.65</v>
      </c>
      <c r="Z52" s="485" t="s">
        <v>73</v>
      </c>
      <c r="AA52" s="238">
        <v>1.59</v>
      </c>
      <c r="AB52" s="240">
        <v>5.6000000000000001E-2</v>
      </c>
      <c r="AC52" s="239">
        <f t="shared" si="1"/>
        <v>1.5585249210830294</v>
      </c>
      <c r="AD52" s="241">
        <v>10</v>
      </c>
      <c r="AE52" s="341" t="s">
        <v>73</v>
      </c>
      <c r="AF52" s="336">
        <v>4.83</v>
      </c>
      <c r="AG52" s="485" t="s">
        <v>73</v>
      </c>
      <c r="AH52" s="240">
        <v>2178.8135112639598</v>
      </c>
      <c r="AI52" s="275">
        <v>7.6697874613588484</v>
      </c>
      <c r="AJ52" s="273">
        <v>7.5933812235585689</v>
      </c>
      <c r="AK52" s="240">
        <v>1289.0335057888096</v>
      </c>
      <c r="AL52" s="240">
        <v>1948.7174382574101</v>
      </c>
      <c r="AM52" s="240">
        <v>93.779029137724365</v>
      </c>
      <c r="AN52" s="240">
        <v>32.44110158234065</v>
      </c>
      <c r="AO52" s="240">
        <v>2.3460269638846132</v>
      </c>
      <c r="AP52" s="240">
        <v>1.5631688444867418</v>
      </c>
      <c r="AQ52" s="276">
        <f t="shared" si="18"/>
        <v>2074.9375689774752</v>
      </c>
      <c r="AR52" s="243">
        <v>2.3462289957014453</v>
      </c>
      <c r="AS52" s="242">
        <v>31.939825834524118</v>
      </c>
      <c r="AT52" s="242">
        <v>0.29284383147489113</v>
      </c>
      <c r="AU52" s="242">
        <v>4.7353016462779349</v>
      </c>
      <c r="AV52" s="247">
        <v>2.1612414297361804</v>
      </c>
      <c r="AW52" s="242" t="s">
        <v>73</v>
      </c>
      <c r="AX52" s="242" t="s">
        <v>73</v>
      </c>
      <c r="AY52" s="248" t="s">
        <v>73</v>
      </c>
      <c r="AZ52" s="230" t="s">
        <v>73</v>
      </c>
      <c r="BA52" s="230" t="s">
        <v>73</v>
      </c>
      <c r="BB52" s="230" t="s">
        <v>73</v>
      </c>
      <c r="BC52" s="230" t="s">
        <v>73</v>
      </c>
      <c r="BD52" s="230" t="s">
        <v>73</v>
      </c>
      <c r="BE52" s="230" t="s">
        <v>73</v>
      </c>
      <c r="BF52" s="230" t="s">
        <v>73</v>
      </c>
      <c r="BG52" s="230" t="s">
        <v>73</v>
      </c>
      <c r="BH52" s="248" t="s">
        <v>73</v>
      </c>
      <c r="BI52" s="230" t="s">
        <v>73</v>
      </c>
      <c r="BJ52" s="249" t="s">
        <v>73</v>
      </c>
    </row>
    <row r="53" spans="1:62" s="183" customFormat="1" ht="14.25" customHeight="1" x14ac:dyDescent="0.45">
      <c r="A53" s="224">
        <v>2023</v>
      </c>
      <c r="B53" s="268">
        <v>11</v>
      </c>
      <c r="C53" s="268">
        <v>2</v>
      </c>
      <c r="D53" s="225">
        <v>0.41805555555555557</v>
      </c>
      <c r="E53" s="269">
        <v>19</v>
      </c>
      <c r="F53" s="270">
        <v>13.36829</v>
      </c>
      <c r="G53" s="271">
        <v>100.29198</v>
      </c>
      <c r="H53" s="229">
        <v>10.199999999999999</v>
      </c>
      <c r="I53" s="268">
        <v>1</v>
      </c>
      <c r="J53" s="230" t="s">
        <v>72</v>
      </c>
      <c r="K53" s="231">
        <v>1</v>
      </c>
      <c r="L53" s="232" t="s">
        <v>73</v>
      </c>
      <c r="M53" s="233" t="s">
        <v>73</v>
      </c>
      <c r="N53" s="234" t="s">
        <v>73</v>
      </c>
      <c r="O53" s="234">
        <v>29</v>
      </c>
      <c r="P53" s="233" t="s">
        <v>73</v>
      </c>
      <c r="Q53" s="233" t="s">
        <v>73</v>
      </c>
      <c r="R53" s="233" t="s">
        <v>73</v>
      </c>
      <c r="S53" s="236" t="s">
        <v>73</v>
      </c>
      <c r="T53" s="245">
        <v>2</v>
      </c>
      <c r="U53" s="238">
        <v>29.9</v>
      </c>
      <c r="V53" s="183">
        <v>30.016999999999999</v>
      </c>
      <c r="W53" s="238">
        <v>24.7</v>
      </c>
      <c r="X53" s="382">
        <v>26.86</v>
      </c>
      <c r="Y53" s="276">
        <v>8.2200000000000006</v>
      </c>
      <c r="Z53" s="485" t="s">
        <v>73</v>
      </c>
      <c r="AA53" s="238">
        <v>7.25</v>
      </c>
      <c r="AB53" s="240">
        <v>7.6639999999999997</v>
      </c>
      <c r="AC53" s="239">
        <f t="shared" si="1"/>
        <v>6.9203099296081438</v>
      </c>
      <c r="AD53" s="241">
        <v>7.8</v>
      </c>
      <c r="AE53" s="341" t="s">
        <v>73</v>
      </c>
      <c r="AF53" s="336">
        <v>9.49</v>
      </c>
      <c r="AG53" s="485" t="s">
        <v>73</v>
      </c>
      <c r="AH53" s="240">
        <v>2090.3817919891021</v>
      </c>
      <c r="AI53" s="275">
        <v>8.1684269059369861</v>
      </c>
      <c r="AJ53" s="273">
        <v>8.0924991101622012</v>
      </c>
      <c r="AK53" s="240">
        <v>341.70137385233721</v>
      </c>
      <c r="AL53" s="240">
        <v>1585.5553102737424</v>
      </c>
      <c r="AM53" s="240">
        <v>207.66327020979048</v>
      </c>
      <c r="AN53" s="240">
        <v>8.9257588246096073</v>
      </c>
      <c r="AO53" s="240">
        <v>5.4179441138658246</v>
      </c>
      <c r="AP53" s="240">
        <v>3.5397146181004708</v>
      </c>
      <c r="AQ53" s="276">
        <f t="shared" si="18"/>
        <v>1802.1443393081424</v>
      </c>
      <c r="AR53" s="243">
        <v>0.94672398072163577</v>
      </c>
      <c r="AS53" s="242">
        <v>16.411947412487908</v>
      </c>
      <c r="AT53" s="242">
        <v>0.23009158187312873</v>
      </c>
      <c r="AU53" s="242">
        <v>4.4330483497070023</v>
      </c>
      <c r="AV53" s="247">
        <v>3.8400986074525512</v>
      </c>
      <c r="AW53" s="242" t="s">
        <v>73</v>
      </c>
      <c r="AX53" s="242" t="s">
        <v>73</v>
      </c>
      <c r="AY53" s="248" t="s">
        <v>73</v>
      </c>
      <c r="AZ53" s="230" t="s">
        <v>73</v>
      </c>
      <c r="BA53" s="230" t="s">
        <v>73</v>
      </c>
      <c r="BB53" s="230" t="s">
        <v>73</v>
      </c>
      <c r="BC53" s="230" t="s">
        <v>73</v>
      </c>
      <c r="BD53" s="230" t="s">
        <v>73</v>
      </c>
      <c r="BE53" s="230" t="s">
        <v>73</v>
      </c>
      <c r="BF53" s="230" t="s">
        <v>73</v>
      </c>
      <c r="BG53" s="230" t="s">
        <v>73</v>
      </c>
      <c r="BH53" s="248" t="s">
        <v>73</v>
      </c>
      <c r="BI53" s="230" t="s">
        <v>73</v>
      </c>
      <c r="BJ53" s="249" t="s">
        <v>73</v>
      </c>
    </row>
    <row r="54" spans="1:62" s="183" customFormat="1" ht="14.25" customHeight="1" x14ac:dyDescent="0.45">
      <c r="A54" s="224">
        <v>2023</v>
      </c>
      <c r="B54" s="268">
        <v>11</v>
      </c>
      <c r="C54" s="268">
        <v>2</v>
      </c>
      <c r="D54" s="225">
        <v>0.41805555555555557</v>
      </c>
      <c r="E54" s="269">
        <v>19</v>
      </c>
      <c r="F54" s="270">
        <v>13.36829</v>
      </c>
      <c r="G54" s="271">
        <v>100.29198</v>
      </c>
      <c r="H54" s="229">
        <f t="shared" si="17"/>
        <v>10.199999999999999</v>
      </c>
      <c r="I54" s="268">
        <v>2</v>
      </c>
      <c r="J54" s="230" t="s">
        <v>75</v>
      </c>
      <c r="K54" s="231">
        <v>5</v>
      </c>
      <c r="L54" s="232" t="s">
        <v>73</v>
      </c>
      <c r="M54" s="233" t="s">
        <v>73</v>
      </c>
      <c r="N54" s="234" t="s">
        <v>73</v>
      </c>
      <c r="O54" s="234" t="s">
        <v>73</v>
      </c>
      <c r="P54" s="233" t="s">
        <v>73</v>
      </c>
      <c r="Q54" s="233" t="s">
        <v>73</v>
      </c>
      <c r="R54" s="233" t="s">
        <v>73</v>
      </c>
      <c r="S54" s="236" t="s">
        <v>73</v>
      </c>
      <c r="T54" s="245" t="s">
        <v>73</v>
      </c>
      <c r="U54" s="238">
        <v>29.8</v>
      </c>
      <c r="V54" s="183">
        <v>30.594000000000001</v>
      </c>
      <c r="W54" s="238">
        <v>24.9</v>
      </c>
      <c r="X54" s="382">
        <v>31.364999999999998</v>
      </c>
      <c r="Y54" s="276">
        <v>8.17</v>
      </c>
      <c r="Z54" s="485" t="s">
        <v>73</v>
      </c>
      <c r="AA54" s="238">
        <v>7.26</v>
      </c>
      <c r="AB54" s="240">
        <v>0.57999999999999996</v>
      </c>
      <c r="AC54" s="239">
        <f t="shared" si="1"/>
        <v>1.9278171587890178</v>
      </c>
      <c r="AD54" s="241">
        <v>9.5</v>
      </c>
      <c r="AE54" s="341" t="s">
        <v>73</v>
      </c>
      <c r="AF54" s="336">
        <v>3.19</v>
      </c>
      <c r="AG54" s="485" t="s">
        <v>73</v>
      </c>
      <c r="AH54" s="240">
        <v>2134.224793253059</v>
      </c>
      <c r="AI54" s="275">
        <v>7.9990116570496124</v>
      </c>
      <c r="AJ54" s="273">
        <v>7.9161539905037364</v>
      </c>
      <c r="AK54" s="240">
        <v>539.84279536975089</v>
      </c>
      <c r="AL54" s="240">
        <v>1711.3568864058859</v>
      </c>
      <c r="AM54" s="240">
        <v>171.42485008442168</v>
      </c>
      <c r="AN54" s="240">
        <v>13.608023586692084</v>
      </c>
      <c r="AO54" s="240">
        <v>4.3081949961490071</v>
      </c>
      <c r="AP54" s="240">
        <v>2.8670597702970149</v>
      </c>
      <c r="AQ54" s="276">
        <f t="shared" si="18"/>
        <v>1896.3897600769997</v>
      </c>
      <c r="AR54" s="243">
        <v>1.1936954539533668</v>
      </c>
      <c r="AS54" s="242">
        <v>22.849783137828467</v>
      </c>
      <c r="AT54" s="242">
        <v>0.25100899840704954</v>
      </c>
      <c r="AU54" s="242">
        <v>1.51126648285466</v>
      </c>
      <c r="AV54" s="247">
        <v>4.1184598813102236</v>
      </c>
      <c r="AW54" s="242" t="s">
        <v>73</v>
      </c>
      <c r="AX54" s="242" t="s">
        <v>73</v>
      </c>
      <c r="AY54" s="248" t="s">
        <v>73</v>
      </c>
      <c r="AZ54" s="230" t="s">
        <v>73</v>
      </c>
      <c r="BA54" s="230" t="s">
        <v>73</v>
      </c>
      <c r="BB54" s="230" t="s">
        <v>73</v>
      </c>
      <c r="BC54" s="230" t="s">
        <v>73</v>
      </c>
      <c r="BD54" s="230" t="s">
        <v>73</v>
      </c>
      <c r="BE54" s="230" t="s">
        <v>73</v>
      </c>
      <c r="BF54" s="230" t="s">
        <v>73</v>
      </c>
      <c r="BG54" s="230" t="s">
        <v>73</v>
      </c>
      <c r="BH54" s="248" t="s">
        <v>73</v>
      </c>
      <c r="BI54" s="230" t="s">
        <v>73</v>
      </c>
      <c r="BJ54" s="249" t="s">
        <v>73</v>
      </c>
    </row>
    <row r="55" spans="1:62" s="183" customFormat="1" ht="14.25" customHeight="1" x14ac:dyDescent="0.45">
      <c r="A55" s="224">
        <v>2023</v>
      </c>
      <c r="B55" s="268">
        <v>11</v>
      </c>
      <c r="C55" s="268">
        <v>2</v>
      </c>
      <c r="D55" s="225">
        <v>0.41805555555555557</v>
      </c>
      <c r="E55" s="269">
        <v>19</v>
      </c>
      <c r="F55" s="270">
        <v>13.36829</v>
      </c>
      <c r="G55" s="271">
        <v>100.29198</v>
      </c>
      <c r="H55" s="229">
        <f t="shared" si="17"/>
        <v>10.199999999999999</v>
      </c>
      <c r="I55" s="268">
        <v>3</v>
      </c>
      <c r="J55" s="230" t="s">
        <v>74</v>
      </c>
      <c r="K55" s="231">
        <v>9</v>
      </c>
      <c r="L55" s="232" t="s">
        <v>73</v>
      </c>
      <c r="M55" s="233" t="s">
        <v>73</v>
      </c>
      <c r="N55" s="234" t="s">
        <v>73</v>
      </c>
      <c r="O55" s="234" t="s">
        <v>73</v>
      </c>
      <c r="P55" s="233" t="s">
        <v>73</v>
      </c>
      <c r="Q55" s="233" t="s">
        <v>73</v>
      </c>
      <c r="R55" s="233" t="s">
        <v>73</v>
      </c>
      <c r="S55" s="236" t="s">
        <v>73</v>
      </c>
      <c r="T55" s="245" t="s">
        <v>73</v>
      </c>
      <c r="U55" s="238">
        <v>30</v>
      </c>
      <c r="V55" s="183">
        <v>30.600999999999999</v>
      </c>
      <c r="W55" s="238">
        <v>28.3</v>
      </c>
      <c r="X55" s="382">
        <v>31.38</v>
      </c>
      <c r="Y55" s="276">
        <v>7.69</v>
      </c>
      <c r="Z55" s="485" t="s">
        <v>73</v>
      </c>
      <c r="AA55" s="238">
        <v>0.96</v>
      </c>
      <c r="AB55" s="240">
        <v>7.6999999999999999E-2</v>
      </c>
      <c r="AC55" s="239">
        <f t="shared" si="1"/>
        <v>1.573324800838422</v>
      </c>
      <c r="AD55" s="241">
        <v>11</v>
      </c>
      <c r="AE55" s="341" t="s">
        <v>73</v>
      </c>
      <c r="AF55" s="336">
        <v>15.4</v>
      </c>
      <c r="AG55" s="485" t="s">
        <v>73</v>
      </c>
      <c r="AH55" s="240">
        <v>2208.7114832609846</v>
      </c>
      <c r="AI55" s="275">
        <v>7.5624030117006091</v>
      </c>
      <c r="AJ55" s="273">
        <v>7.4892218870148053</v>
      </c>
      <c r="AK55" s="240">
        <v>1705.1788901685279</v>
      </c>
      <c r="AL55" s="240">
        <v>2023.3723214351005</v>
      </c>
      <c r="AM55" s="240">
        <v>75.903305241055577</v>
      </c>
      <c r="AN55" s="240">
        <v>42.9730485510091</v>
      </c>
      <c r="AO55" s="240">
        <v>1.9063840757944996</v>
      </c>
      <c r="AP55" s="240">
        <v>1.2688215784194081</v>
      </c>
      <c r="AQ55" s="276">
        <f t="shared" si="18"/>
        <v>2142.2486752271652</v>
      </c>
      <c r="AR55" s="243">
        <v>3.3341148886283696</v>
      </c>
      <c r="AS55" s="242">
        <v>49.145168494853294</v>
      </c>
      <c r="AT55" s="242">
        <v>0.29284383147489113</v>
      </c>
      <c r="AU55" s="242">
        <v>8.6645945017000496</v>
      </c>
      <c r="AV55" s="247" t="s">
        <v>73</v>
      </c>
      <c r="AW55" s="242" t="s">
        <v>73</v>
      </c>
      <c r="AX55" s="242" t="s">
        <v>73</v>
      </c>
      <c r="AY55" s="248" t="s">
        <v>73</v>
      </c>
      <c r="AZ55" s="230" t="s">
        <v>73</v>
      </c>
      <c r="BA55" s="230" t="s">
        <v>73</v>
      </c>
      <c r="BB55" s="230" t="s">
        <v>73</v>
      </c>
      <c r="BC55" s="230" t="s">
        <v>73</v>
      </c>
      <c r="BD55" s="230" t="s">
        <v>73</v>
      </c>
      <c r="BE55" s="230" t="s">
        <v>73</v>
      </c>
      <c r="BF55" s="230" t="s">
        <v>73</v>
      </c>
      <c r="BG55" s="230" t="s">
        <v>73</v>
      </c>
      <c r="BH55" s="248" t="s">
        <v>73</v>
      </c>
      <c r="BI55" s="230" t="s">
        <v>73</v>
      </c>
      <c r="BJ55" s="249" t="s">
        <v>73</v>
      </c>
    </row>
    <row r="56" spans="1:62" s="183" customFormat="1" ht="14.25" customHeight="1" x14ac:dyDescent="0.45">
      <c r="A56" s="224">
        <v>2023</v>
      </c>
      <c r="B56" s="268">
        <v>11</v>
      </c>
      <c r="C56" s="268">
        <v>2</v>
      </c>
      <c r="D56" s="225">
        <v>0.39166666666666666</v>
      </c>
      <c r="E56" s="269">
        <v>20</v>
      </c>
      <c r="F56" s="270">
        <v>13.41117</v>
      </c>
      <c r="G56" s="271">
        <v>100.31487</v>
      </c>
      <c r="H56" s="229">
        <v>8.4</v>
      </c>
      <c r="I56" s="268">
        <v>1</v>
      </c>
      <c r="J56" s="230" t="s">
        <v>72</v>
      </c>
      <c r="K56" s="231">
        <v>1</v>
      </c>
      <c r="L56" s="232" t="s">
        <v>73</v>
      </c>
      <c r="M56" s="233" t="s">
        <v>73</v>
      </c>
      <c r="N56" s="234" t="s">
        <v>73</v>
      </c>
      <c r="O56" s="234">
        <v>28</v>
      </c>
      <c r="P56" s="233" t="s">
        <v>73</v>
      </c>
      <c r="Q56" s="233" t="s">
        <v>73</v>
      </c>
      <c r="R56" s="233" t="s">
        <v>73</v>
      </c>
      <c r="S56" s="236" t="s">
        <v>73</v>
      </c>
      <c r="T56" s="245">
        <v>1.8</v>
      </c>
      <c r="U56" s="238">
        <v>29.7</v>
      </c>
      <c r="V56" s="183">
        <v>29.989000000000001</v>
      </c>
      <c r="W56" s="238">
        <v>24.1</v>
      </c>
      <c r="X56" s="382">
        <v>26.292999999999999</v>
      </c>
      <c r="Y56" s="276">
        <v>8.24</v>
      </c>
      <c r="Z56" s="485" t="s">
        <v>73</v>
      </c>
      <c r="AA56" s="238">
        <v>7.79</v>
      </c>
      <c r="AB56" s="240">
        <v>7.6689999999999996</v>
      </c>
      <c r="AC56" s="239">
        <f t="shared" si="1"/>
        <v>6.9238337105022856</v>
      </c>
      <c r="AD56" s="241">
        <v>10.25</v>
      </c>
      <c r="AE56" s="341" t="s">
        <v>73</v>
      </c>
      <c r="AF56" s="336">
        <v>7.59</v>
      </c>
      <c r="AG56" s="485" t="s">
        <v>73</v>
      </c>
      <c r="AH56" s="240">
        <v>2085.5195426458413</v>
      </c>
      <c r="AI56" s="275">
        <v>8.1945157031892712</v>
      </c>
      <c r="AJ56" s="273">
        <v>8.1187612996949881</v>
      </c>
      <c r="AK56" s="240">
        <v>318.92918855282267</v>
      </c>
      <c r="AL56" s="240">
        <v>1565.6882015918518</v>
      </c>
      <c r="AM56" s="240">
        <v>214.28532808027299</v>
      </c>
      <c r="AN56" s="240">
        <v>8.3598779310794988</v>
      </c>
      <c r="AO56" s="240">
        <v>5.6172566912106303</v>
      </c>
      <c r="AP56" s="240">
        <v>3.6603828730954935</v>
      </c>
      <c r="AQ56" s="276">
        <f t="shared" si="18"/>
        <v>1788.3334076032045</v>
      </c>
      <c r="AR56" s="243">
        <v>0.82323824410577029</v>
      </c>
      <c r="AS56" s="242">
        <v>15.822568085520109</v>
      </c>
      <c r="AT56" s="242">
        <v>0.20917416533920793</v>
      </c>
      <c r="AU56" s="242">
        <v>6.8510747222744595</v>
      </c>
      <c r="AV56" s="247">
        <v>1.825920929323632</v>
      </c>
      <c r="AW56" s="242" t="s">
        <v>73</v>
      </c>
      <c r="AX56" s="242" t="s">
        <v>73</v>
      </c>
      <c r="AY56" s="248" t="s">
        <v>73</v>
      </c>
      <c r="AZ56" s="230" t="s">
        <v>73</v>
      </c>
      <c r="BA56" s="230" t="s">
        <v>73</v>
      </c>
      <c r="BB56" s="230" t="s">
        <v>73</v>
      </c>
      <c r="BC56" s="230" t="s">
        <v>73</v>
      </c>
      <c r="BD56" s="230" t="s">
        <v>73</v>
      </c>
      <c r="BE56" s="230" t="s">
        <v>73</v>
      </c>
      <c r="BF56" s="230" t="s">
        <v>73</v>
      </c>
      <c r="BG56" s="230" t="s">
        <v>73</v>
      </c>
      <c r="BH56" s="248" t="s">
        <v>73</v>
      </c>
      <c r="BI56" s="230" t="s">
        <v>73</v>
      </c>
      <c r="BJ56" s="249" t="s">
        <v>73</v>
      </c>
    </row>
    <row r="57" spans="1:62" s="183" customFormat="1" ht="14.25" customHeight="1" x14ac:dyDescent="0.45">
      <c r="A57" s="224">
        <v>2023</v>
      </c>
      <c r="B57" s="268">
        <v>11</v>
      </c>
      <c r="C57" s="268">
        <v>2</v>
      </c>
      <c r="D57" s="225">
        <v>0.39166666666666666</v>
      </c>
      <c r="E57" s="269">
        <v>20</v>
      </c>
      <c r="F57" s="270">
        <v>13.41117</v>
      </c>
      <c r="G57" s="271">
        <v>100.31487</v>
      </c>
      <c r="H57" s="229">
        <f t="shared" si="17"/>
        <v>8.4</v>
      </c>
      <c r="I57" s="268">
        <v>2</v>
      </c>
      <c r="J57" s="230" t="s">
        <v>75</v>
      </c>
      <c r="K57" s="231">
        <v>4</v>
      </c>
      <c r="L57" s="232" t="s">
        <v>73</v>
      </c>
      <c r="M57" s="233" t="s">
        <v>73</v>
      </c>
      <c r="N57" s="234" t="s">
        <v>73</v>
      </c>
      <c r="O57" s="234" t="s">
        <v>73</v>
      </c>
      <c r="P57" s="233" t="s">
        <v>73</v>
      </c>
      <c r="Q57" s="233" t="s">
        <v>73</v>
      </c>
      <c r="R57" s="233" t="s">
        <v>73</v>
      </c>
      <c r="S57" s="236" t="s">
        <v>73</v>
      </c>
      <c r="T57" s="245" t="s">
        <v>73</v>
      </c>
      <c r="U57" s="238">
        <v>30</v>
      </c>
      <c r="V57" s="183">
        <v>30.541</v>
      </c>
      <c r="W57" s="238">
        <v>27.6</v>
      </c>
      <c r="X57" s="382">
        <v>30.635000000000002</v>
      </c>
      <c r="Y57" s="276">
        <v>7.77</v>
      </c>
      <c r="Z57" s="485" t="s">
        <v>73</v>
      </c>
      <c r="AA57" s="238">
        <v>6.53</v>
      </c>
      <c r="AB57" s="240">
        <v>1.64</v>
      </c>
      <c r="AC57" s="239">
        <f t="shared" si="1"/>
        <v>2.6748587083469335</v>
      </c>
      <c r="AD57" s="241">
        <v>6.8</v>
      </c>
      <c r="AE57" s="341" t="s">
        <v>73</v>
      </c>
      <c r="AF57" s="336">
        <v>3.04</v>
      </c>
      <c r="AG57" s="485" t="s">
        <v>73</v>
      </c>
      <c r="AH57" s="240">
        <v>2094.6732643998967</v>
      </c>
      <c r="AI57" s="275">
        <v>8.1123163731054291</v>
      </c>
      <c r="AJ57" s="273">
        <v>8.0289947000583375</v>
      </c>
      <c r="AK57" s="240">
        <v>389.0006300670114</v>
      </c>
      <c r="AL57" s="240">
        <v>1593.3074009031154</v>
      </c>
      <c r="AM57" s="240">
        <v>202.81395242114925</v>
      </c>
      <c r="AN57" s="240">
        <v>9.8530500719840912</v>
      </c>
      <c r="AO57" s="240">
        <v>5.1295831910930954</v>
      </c>
      <c r="AP57" s="240">
        <v>3.4053864017321946</v>
      </c>
      <c r="AQ57" s="276">
        <f t="shared" si="18"/>
        <v>1805.9744033962488</v>
      </c>
      <c r="AR57" s="243">
        <v>9.8788589292692421</v>
      </c>
      <c r="AS57" s="242">
        <v>17.092000482066137</v>
      </c>
      <c r="AT57" s="242">
        <v>0.25100899840704954</v>
      </c>
      <c r="AU57" s="242">
        <v>11.183371973124485</v>
      </c>
      <c r="AV57" s="247">
        <v>1.6643746200991525</v>
      </c>
      <c r="AW57" s="242" t="s">
        <v>73</v>
      </c>
      <c r="AX57" s="242" t="s">
        <v>73</v>
      </c>
      <c r="AY57" s="248" t="s">
        <v>73</v>
      </c>
      <c r="AZ57" s="230" t="s">
        <v>73</v>
      </c>
      <c r="BA57" s="230" t="s">
        <v>73</v>
      </c>
      <c r="BB57" s="230" t="s">
        <v>73</v>
      </c>
      <c r="BC57" s="230" t="s">
        <v>73</v>
      </c>
      <c r="BD57" s="230" t="s">
        <v>73</v>
      </c>
      <c r="BE57" s="230" t="s">
        <v>73</v>
      </c>
      <c r="BF57" s="230" t="s">
        <v>73</v>
      </c>
      <c r="BG57" s="230" t="s">
        <v>73</v>
      </c>
      <c r="BH57" s="248" t="s">
        <v>73</v>
      </c>
      <c r="BI57" s="230" t="s">
        <v>73</v>
      </c>
      <c r="BJ57" s="249" t="s">
        <v>73</v>
      </c>
    </row>
    <row r="58" spans="1:62" s="183" customFormat="1" ht="14.25" customHeight="1" x14ac:dyDescent="0.45">
      <c r="A58" s="224">
        <v>2023</v>
      </c>
      <c r="B58" s="268">
        <v>11</v>
      </c>
      <c r="C58" s="268">
        <v>2</v>
      </c>
      <c r="D58" s="225">
        <v>0.39166666666666666</v>
      </c>
      <c r="E58" s="269">
        <v>20</v>
      </c>
      <c r="F58" s="270">
        <v>13.41117</v>
      </c>
      <c r="G58" s="271">
        <v>100.31487</v>
      </c>
      <c r="H58" s="229">
        <f t="shared" si="17"/>
        <v>8.4</v>
      </c>
      <c r="I58" s="268">
        <v>3</v>
      </c>
      <c r="J58" s="230" t="s">
        <v>74</v>
      </c>
      <c r="K58" s="231">
        <v>7.5</v>
      </c>
      <c r="L58" s="232" t="s">
        <v>73</v>
      </c>
      <c r="M58" s="233" t="s">
        <v>73</v>
      </c>
      <c r="N58" s="234" t="s">
        <v>73</v>
      </c>
      <c r="O58" s="234" t="s">
        <v>73</v>
      </c>
      <c r="P58" s="233" t="s">
        <v>73</v>
      </c>
      <c r="Q58" s="233" t="s">
        <v>73</v>
      </c>
      <c r="R58" s="233" t="s">
        <v>73</v>
      </c>
      <c r="S58" s="236" t="s">
        <v>73</v>
      </c>
      <c r="T58" s="245" t="s">
        <v>73</v>
      </c>
      <c r="U58" s="238">
        <v>30</v>
      </c>
      <c r="V58" s="183">
        <v>30.605</v>
      </c>
      <c r="W58" s="238">
        <v>28.2</v>
      </c>
      <c r="X58" s="382">
        <v>30.855</v>
      </c>
      <c r="Y58" s="276">
        <v>7.66</v>
      </c>
      <c r="Z58" s="485" t="s">
        <v>73</v>
      </c>
      <c r="AA58" s="238">
        <v>6.67</v>
      </c>
      <c r="AB58" s="240">
        <v>0.14699999999999999</v>
      </c>
      <c r="AC58" s="239">
        <f t="shared" si="1"/>
        <v>1.6226577333563976</v>
      </c>
      <c r="AD58" s="241">
        <v>6.6</v>
      </c>
      <c r="AE58" s="341" t="s">
        <v>73</v>
      </c>
      <c r="AF58" s="336">
        <v>13.35</v>
      </c>
      <c r="AG58" s="485" t="s">
        <v>73</v>
      </c>
      <c r="AH58" s="240">
        <v>2270.3701910047866</v>
      </c>
      <c r="AI58" s="275">
        <v>7.5214415385340132</v>
      </c>
      <c r="AJ58" s="273">
        <v>7.449946129345042</v>
      </c>
      <c r="AK58" s="240">
        <v>1941.2418561742222</v>
      </c>
      <c r="AL58" s="240">
        <v>2098.3046057097586</v>
      </c>
      <c r="AM58" s="240">
        <v>70.976245790562146</v>
      </c>
      <c r="AN58" s="240">
        <v>49.044770879459051</v>
      </c>
      <c r="AO58" s="240">
        <v>1.7912374176260204</v>
      </c>
      <c r="AP58" s="240">
        <v>1.1902796868050018</v>
      </c>
      <c r="AQ58" s="276">
        <f t="shared" si="18"/>
        <v>2218.3256223797798</v>
      </c>
      <c r="AR58" s="243">
        <v>3.9103816595024088</v>
      </c>
      <c r="AS58" s="242">
        <v>45.450213483478251</v>
      </c>
      <c r="AT58" s="242">
        <v>0.23009158187312873</v>
      </c>
      <c r="AU58" s="242">
        <v>10.377363182268665</v>
      </c>
      <c r="AV58" s="247">
        <v>1.6254362985547544</v>
      </c>
      <c r="AW58" s="242" t="s">
        <v>73</v>
      </c>
      <c r="AX58" s="242" t="s">
        <v>73</v>
      </c>
      <c r="AY58" s="232" t="s">
        <v>73</v>
      </c>
      <c r="AZ58" s="234" t="s">
        <v>73</v>
      </c>
      <c r="BA58" s="234" t="s">
        <v>73</v>
      </c>
      <c r="BB58" s="234" t="s">
        <v>73</v>
      </c>
      <c r="BC58" s="234" t="s">
        <v>73</v>
      </c>
      <c r="BD58" s="234" t="s">
        <v>73</v>
      </c>
      <c r="BE58" s="234" t="s">
        <v>73</v>
      </c>
      <c r="BF58" s="234" t="s">
        <v>73</v>
      </c>
      <c r="BG58" s="230" t="s">
        <v>73</v>
      </c>
      <c r="BH58" s="241" t="s">
        <v>73</v>
      </c>
      <c r="BI58" s="244" t="s">
        <v>73</v>
      </c>
      <c r="BJ58" s="246" t="s">
        <v>73</v>
      </c>
    </row>
    <row r="59" spans="1:62" s="183" customFormat="1" ht="14.25" customHeight="1" x14ac:dyDescent="0.45">
      <c r="A59" s="224">
        <v>2023</v>
      </c>
      <c r="B59" s="268">
        <v>11</v>
      </c>
      <c r="C59" s="268">
        <v>2</v>
      </c>
      <c r="D59" s="225">
        <v>0.35000000000000003</v>
      </c>
      <c r="E59" s="269">
        <v>21</v>
      </c>
      <c r="F59" s="270">
        <v>13.462590000000001</v>
      </c>
      <c r="G59" s="271">
        <v>100.2963</v>
      </c>
      <c r="H59" s="229">
        <v>5.2</v>
      </c>
      <c r="I59" s="268">
        <v>1</v>
      </c>
      <c r="J59" s="230" t="s">
        <v>72</v>
      </c>
      <c r="K59" s="231">
        <v>1</v>
      </c>
      <c r="L59" s="232" t="s">
        <v>73</v>
      </c>
      <c r="M59" s="233" t="s">
        <v>73</v>
      </c>
      <c r="N59" s="234" t="s">
        <v>73</v>
      </c>
      <c r="O59" s="234">
        <v>28</v>
      </c>
      <c r="P59" s="233" t="s">
        <v>73</v>
      </c>
      <c r="Q59" s="233" t="s">
        <v>73</v>
      </c>
      <c r="R59" s="233" t="s">
        <v>73</v>
      </c>
      <c r="S59" s="236" t="s">
        <v>73</v>
      </c>
      <c r="T59" s="245">
        <v>0.8</v>
      </c>
      <c r="U59" s="238">
        <v>29.4</v>
      </c>
      <c r="V59" s="183">
        <v>29.945</v>
      </c>
      <c r="W59" s="238">
        <v>17.399999999999999</v>
      </c>
      <c r="X59" s="382">
        <v>24.945</v>
      </c>
      <c r="Y59" s="276">
        <v>7.6</v>
      </c>
      <c r="Z59" s="485" t="s">
        <v>73</v>
      </c>
      <c r="AA59" s="238">
        <v>4.17</v>
      </c>
      <c r="AB59" s="240">
        <v>3.8959999999999999</v>
      </c>
      <c r="AC59" s="239">
        <f t="shared" si="1"/>
        <v>4.2647886477834032</v>
      </c>
      <c r="AD59" s="241">
        <v>24.43</v>
      </c>
      <c r="AE59" s="341" t="s">
        <v>73</v>
      </c>
      <c r="AF59" s="336">
        <v>9.32</v>
      </c>
      <c r="AG59" s="485" t="s">
        <v>73</v>
      </c>
      <c r="AH59" s="240">
        <v>2449.7329856224778</v>
      </c>
      <c r="AI59" s="275">
        <v>7.3690386289294096</v>
      </c>
      <c r="AJ59" s="273">
        <v>7.3136297200113374</v>
      </c>
      <c r="AK59" s="240">
        <v>3071.6992774659038</v>
      </c>
      <c r="AL59" s="240">
        <v>2337.0094801636387</v>
      </c>
      <c r="AM59" s="240">
        <v>48.180539459596517</v>
      </c>
      <c r="AN59" s="240">
        <v>81.14121644119902</v>
      </c>
      <c r="AO59" s="240">
        <v>1.2774640918095301</v>
      </c>
      <c r="AP59" s="240">
        <v>0.82704000224632235</v>
      </c>
      <c r="AQ59" s="276">
        <f t="shared" si="18"/>
        <v>2466.3312360644345</v>
      </c>
      <c r="AR59" s="243">
        <v>7.1621727237202002</v>
      </c>
      <c r="AS59" s="242">
        <v>99.74111687147348</v>
      </c>
      <c r="AT59" s="242">
        <v>0.87853149442467338</v>
      </c>
      <c r="AU59" s="242">
        <v>21.15773075996524</v>
      </c>
      <c r="AV59" s="247">
        <v>1.874832457177992</v>
      </c>
      <c r="AW59" s="242" t="s">
        <v>73</v>
      </c>
      <c r="AX59" s="242" t="s">
        <v>73</v>
      </c>
      <c r="AY59" s="248" t="s">
        <v>73</v>
      </c>
      <c r="AZ59" s="230" t="s">
        <v>73</v>
      </c>
      <c r="BA59" s="230" t="s">
        <v>73</v>
      </c>
      <c r="BB59" s="230" t="s">
        <v>73</v>
      </c>
      <c r="BC59" s="230" t="s">
        <v>73</v>
      </c>
      <c r="BD59" s="230" t="s">
        <v>73</v>
      </c>
      <c r="BE59" s="230" t="s">
        <v>73</v>
      </c>
      <c r="BF59" s="230" t="s">
        <v>73</v>
      </c>
      <c r="BG59" s="230" t="s">
        <v>73</v>
      </c>
      <c r="BH59" s="248" t="s">
        <v>73</v>
      </c>
      <c r="BI59" s="230" t="s">
        <v>73</v>
      </c>
      <c r="BJ59" s="249" t="s">
        <v>73</v>
      </c>
    </row>
    <row r="60" spans="1:62" s="183" customFormat="1" ht="14.25" customHeight="1" x14ac:dyDescent="0.45">
      <c r="A60" s="224">
        <v>2023</v>
      </c>
      <c r="B60" s="268">
        <v>11</v>
      </c>
      <c r="C60" s="268">
        <v>2</v>
      </c>
      <c r="D60" s="225">
        <v>0.35000000000000003</v>
      </c>
      <c r="E60" s="269">
        <v>21</v>
      </c>
      <c r="F60" s="270">
        <v>13.462590000000001</v>
      </c>
      <c r="G60" s="271">
        <v>100.2963</v>
      </c>
      <c r="H60" s="229">
        <f t="shared" si="17"/>
        <v>5.2</v>
      </c>
      <c r="I60" s="268">
        <v>2</v>
      </c>
      <c r="J60" s="230" t="s">
        <v>75</v>
      </c>
      <c r="K60" s="231">
        <v>2.5</v>
      </c>
      <c r="L60" s="232" t="s">
        <v>73</v>
      </c>
      <c r="M60" s="233" t="s">
        <v>73</v>
      </c>
      <c r="N60" s="234" t="s">
        <v>73</v>
      </c>
      <c r="O60" s="234" t="s">
        <v>73</v>
      </c>
      <c r="P60" s="233" t="s">
        <v>73</v>
      </c>
      <c r="Q60" s="233" t="s">
        <v>73</v>
      </c>
      <c r="R60" s="233" t="s">
        <v>73</v>
      </c>
      <c r="S60" s="236" t="s">
        <v>73</v>
      </c>
      <c r="T60" s="245" t="s">
        <v>73</v>
      </c>
      <c r="U60" s="238">
        <v>29.9</v>
      </c>
      <c r="V60" s="183">
        <v>30.297000000000001</v>
      </c>
      <c r="W60" s="238">
        <v>24.4</v>
      </c>
      <c r="X60" s="382">
        <v>26.977</v>
      </c>
      <c r="Y60" s="276">
        <v>7.55</v>
      </c>
      <c r="Z60" s="485" t="s">
        <v>73</v>
      </c>
      <c r="AA60" s="238">
        <v>4.24</v>
      </c>
      <c r="AB60" s="240">
        <v>3.2</v>
      </c>
      <c r="AC60" s="239">
        <f t="shared" si="1"/>
        <v>3.7742783473189605</v>
      </c>
      <c r="AD60" s="241">
        <v>22.9</v>
      </c>
      <c r="AE60" s="341" t="s">
        <v>73</v>
      </c>
      <c r="AF60" s="336">
        <v>11.17</v>
      </c>
      <c r="AG60" s="485" t="s">
        <v>73</v>
      </c>
      <c r="AH60" s="240">
        <v>2377.3794632929948</v>
      </c>
      <c r="AI60" s="275">
        <v>7.4504515893485621</v>
      </c>
      <c r="AJ60" s="273">
        <v>7.3870174000785074</v>
      </c>
      <c r="AK60" s="240">
        <v>2450.2073206764203</v>
      </c>
      <c r="AL60" s="240">
        <v>2238.6593168634286</v>
      </c>
      <c r="AM60" s="240">
        <v>58.541816018988591</v>
      </c>
      <c r="AN60" s="240">
        <v>63.551418002664398</v>
      </c>
      <c r="AO60" s="240">
        <v>1.5271591202320363</v>
      </c>
      <c r="AP60" s="240">
        <v>0.99916165111036392</v>
      </c>
      <c r="AQ60" s="276">
        <f t="shared" si="18"/>
        <v>2360.7525508850817</v>
      </c>
      <c r="AR60" s="243">
        <v>6.3800963918197189</v>
      </c>
      <c r="AS60" s="242">
        <v>86.820108549487145</v>
      </c>
      <c r="AT60" s="242">
        <v>0.96220116056035643</v>
      </c>
      <c r="AU60" s="242">
        <v>19.847966474824535</v>
      </c>
      <c r="AV60" s="247">
        <v>1.7911627910423089</v>
      </c>
      <c r="AW60" s="242" t="s">
        <v>73</v>
      </c>
      <c r="AX60" s="242" t="s">
        <v>73</v>
      </c>
      <c r="AY60" s="248" t="s">
        <v>73</v>
      </c>
      <c r="AZ60" s="230" t="s">
        <v>73</v>
      </c>
      <c r="BA60" s="230" t="s">
        <v>73</v>
      </c>
      <c r="BB60" s="230" t="s">
        <v>73</v>
      </c>
      <c r="BC60" s="230" t="s">
        <v>73</v>
      </c>
      <c r="BD60" s="230" t="s">
        <v>73</v>
      </c>
      <c r="BE60" s="230" t="s">
        <v>73</v>
      </c>
      <c r="BF60" s="230" t="s">
        <v>73</v>
      </c>
      <c r="BG60" s="230" t="s">
        <v>73</v>
      </c>
      <c r="BH60" s="248" t="s">
        <v>73</v>
      </c>
      <c r="BI60" s="230" t="s">
        <v>73</v>
      </c>
      <c r="BJ60" s="249" t="s">
        <v>73</v>
      </c>
    </row>
    <row r="61" spans="1:62" s="183" customFormat="1" ht="14.25" customHeight="1" x14ac:dyDescent="0.45">
      <c r="A61" s="224">
        <v>2023</v>
      </c>
      <c r="B61" s="268">
        <v>11</v>
      </c>
      <c r="C61" s="268">
        <v>2</v>
      </c>
      <c r="D61" s="225">
        <v>0.35000000000000003</v>
      </c>
      <c r="E61" s="269">
        <v>21</v>
      </c>
      <c r="F61" s="270">
        <v>13.462590000000001</v>
      </c>
      <c r="G61" s="271">
        <v>100.2963</v>
      </c>
      <c r="H61" s="229">
        <f t="shared" si="17"/>
        <v>5.2</v>
      </c>
      <c r="I61" s="268">
        <v>3</v>
      </c>
      <c r="J61" s="230" t="s">
        <v>74</v>
      </c>
      <c r="K61" s="231">
        <v>4</v>
      </c>
      <c r="L61" s="232" t="s">
        <v>73</v>
      </c>
      <c r="M61" s="233" t="s">
        <v>73</v>
      </c>
      <c r="N61" s="234" t="s">
        <v>73</v>
      </c>
      <c r="O61" s="234" t="s">
        <v>73</v>
      </c>
      <c r="P61" s="233" t="s">
        <v>73</v>
      </c>
      <c r="Q61" s="233" t="s">
        <v>73</v>
      </c>
      <c r="R61" s="233" t="s">
        <v>73</v>
      </c>
      <c r="S61" s="236" t="s">
        <v>73</v>
      </c>
      <c r="T61" s="245" t="s">
        <v>73</v>
      </c>
      <c r="U61" s="238">
        <v>29.9</v>
      </c>
      <c r="V61" s="183">
        <v>30.481000000000002</v>
      </c>
      <c r="W61" s="238">
        <v>25</v>
      </c>
      <c r="X61" s="382">
        <v>28.117999999999999</v>
      </c>
      <c r="Y61" s="276">
        <v>7.54</v>
      </c>
      <c r="Z61" s="485" t="s">
        <v>73</v>
      </c>
      <c r="AA61" s="238">
        <v>1.1599999999999999</v>
      </c>
      <c r="AB61" s="240">
        <v>0.78700000000000003</v>
      </c>
      <c r="AC61" s="239">
        <f t="shared" si="1"/>
        <v>2.07370168780646</v>
      </c>
      <c r="AD61" s="241">
        <v>36</v>
      </c>
      <c r="AE61" s="341" t="s">
        <v>73</v>
      </c>
      <c r="AF61" s="336">
        <v>11.83</v>
      </c>
      <c r="AG61" s="485" t="s">
        <v>73</v>
      </c>
      <c r="AH61" s="240">
        <v>2260.2279601214113</v>
      </c>
      <c r="AI61" s="275">
        <v>7.4904248415155577</v>
      </c>
      <c r="AJ61" s="273">
        <v>7.4226779410815427</v>
      </c>
      <c r="AK61" s="240">
        <v>2113.1958024190858</v>
      </c>
      <c r="AL61" s="240">
        <v>2110.9383948952509</v>
      </c>
      <c r="AM61" s="240">
        <v>62.1997033945594</v>
      </c>
      <c r="AN61" s="240">
        <v>54.2704803295508</v>
      </c>
      <c r="AO61" s="240">
        <v>1.6075173622480095</v>
      </c>
      <c r="AP61" s="240">
        <v>1.057381467403651</v>
      </c>
      <c r="AQ61" s="276">
        <f t="shared" si="18"/>
        <v>2227.4085786193614</v>
      </c>
      <c r="AR61" s="243">
        <v>4.6101341669923137</v>
      </c>
      <c r="AS61" s="242">
        <v>58.711248340253704</v>
      </c>
      <c r="AT61" s="242">
        <v>0.52293541334801985</v>
      </c>
      <c r="AU61" s="242">
        <v>11.787878566266349</v>
      </c>
      <c r="AV61" s="247">
        <v>2.4099957524896021</v>
      </c>
      <c r="AW61" s="242" t="s">
        <v>73</v>
      </c>
      <c r="AX61" s="242" t="s">
        <v>73</v>
      </c>
      <c r="AY61" s="248" t="s">
        <v>73</v>
      </c>
      <c r="AZ61" s="230" t="s">
        <v>73</v>
      </c>
      <c r="BA61" s="230" t="s">
        <v>73</v>
      </c>
      <c r="BB61" s="230" t="s">
        <v>73</v>
      </c>
      <c r="BC61" s="230" t="s">
        <v>73</v>
      </c>
      <c r="BD61" s="230" t="s">
        <v>73</v>
      </c>
      <c r="BE61" s="230" t="s">
        <v>73</v>
      </c>
      <c r="BF61" s="230" t="s">
        <v>73</v>
      </c>
      <c r="BG61" s="230" t="s">
        <v>73</v>
      </c>
      <c r="BH61" s="248" t="s">
        <v>73</v>
      </c>
      <c r="BI61" s="230" t="s">
        <v>73</v>
      </c>
      <c r="BJ61" s="249" t="s">
        <v>73</v>
      </c>
    </row>
    <row r="62" spans="1:62" s="183" customFormat="1" ht="14.25" customHeight="1" x14ac:dyDescent="0.45">
      <c r="A62" s="224">
        <v>2023</v>
      </c>
      <c r="B62" s="268">
        <v>11</v>
      </c>
      <c r="C62" s="268">
        <v>2</v>
      </c>
      <c r="D62" s="225">
        <v>0.32083333333333336</v>
      </c>
      <c r="E62" s="269">
        <v>22</v>
      </c>
      <c r="F62" s="270">
        <v>13.500999999999999</v>
      </c>
      <c r="G62" s="271">
        <v>100.28037999999999</v>
      </c>
      <c r="H62" s="229">
        <v>5</v>
      </c>
      <c r="I62" s="268">
        <v>1</v>
      </c>
      <c r="J62" s="230" t="s">
        <v>72</v>
      </c>
      <c r="K62" s="231">
        <v>1</v>
      </c>
      <c r="L62" s="232" t="s">
        <v>73</v>
      </c>
      <c r="M62" s="233" t="s">
        <v>73</v>
      </c>
      <c r="N62" s="234" t="s">
        <v>73</v>
      </c>
      <c r="O62" s="234">
        <v>28</v>
      </c>
      <c r="P62" s="233" t="s">
        <v>73</v>
      </c>
      <c r="Q62" s="233" t="s">
        <v>73</v>
      </c>
      <c r="R62" s="233" t="s">
        <v>73</v>
      </c>
      <c r="S62" s="236" t="s">
        <v>73</v>
      </c>
      <c r="T62" s="245">
        <v>0.4</v>
      </c>
      <c r="U62" s="238">
        <v>29.1</v>
      </c>
      <c r="V62" s="183">
        <v>29.608000000000001</v>
      </c>
      <c r="W62" s="238">
        <v>1.5</v>
      </c>
      <c r="X62" s="382">
        <v>3.2919999999999998</v>
      </c>
      <c r="Y62" s="276">
        <v>7.61</v>
      </c>
      <c r="Z62" s="485" t="s">
        <v>73</v>
      </c>
      <c r="AA62" s="238">
        <v>2.09</v>
      </c>
      <c r="AB62" s="240">
        <v>0.67600000000000005</v>
      </c>
      <c r="AC62" s="239">
        <f t="shared" si="1"/>
        <v>1.9954737519565273</v>
      </c>
      <c r="AD62" s="241">
        <v>29.13</v>
      </c>
      <c r="AE62" s="341" t="s">
        <v>73</v>
      </c>
      <c r="AF62" s="336">
        <v>6.62</v>
      </c>
      <c r="AG62" s="485" t="s">
        <v>73</v>
      </c>
      <c r="AH62" s="240">
        <v>2692.5504523751097</v>
      </c>
      <c r="AI62" s="275">
        <v>6.9673009465433253</v>
      </c>
      <c r="AJ62" s="273">
        <v>6.9288175922043722</v>
      </c>
      <c r="AK62" s="240">
        <v>11537.160717430666</v>
      </c>
      <c r="AL62" s="240">
        <v>2670.4115397469577</v>
      </c>
      <c r="AM62" s="240">
        <v>10.806359479621696</v>
      </c>
      <c r="AN62" s="240">
        <v>342.22793983575355</v>
      </c>
      <c r="AO62" s="240">
        <v>0.34310235265153838</v>
      </c>
      <c r="AP62" s="240">
        <v>0.19719390937726455</v>
      </c>
      <c r="AQ62" s="276">
        <f t="shared" si="18"/>
        <v>3023.4458390623331</v>
      </c>
      <c r="AR62" s="243">
        <v>9.1791064217793377</v>
      </c>
      <c r="AS62" s="242">
        <v>143.71788203753223</v>
      </c>
      <c r="AT62" s="242">
        <v>5.9405462956335047</v>
      </c>
      <c r="AU62" s="242">
        <v>36.068893390797882</v>
      </c>
      <c r="AV62" s="247">
        <v>3.0976701541926364</v>
      </c>
      <c r="AW62" s="242" t="s">
        <v>73</v>
      </c>
      <c r="AX62" s="242" t="s">
        <v>73</v>
      </c>
      <c r="AY62" s="248" t="s">
        <v>73</v>
      </c>
      <c r="AZ62" s="230" t="s">
        <v>73</v>
      </c>
      <c r="BA62" s="230" t="s">
        <v>73</v>
      </c>
      <c r="BB62" s="230" t="s">
        <v>73</v>
      </c>
      <c r="BC62" s="230" t="s">
        <v>73</v>
      </c>
      <c r="BD62" s="230" t="s">
        <v>73</v>
      </c>
      <c r="BE62" s="230" t="s">
        <v>73</v>
      </c>
      <c r="BF62" s="230" t="s">
        <v>73</v>
      </c>
      <c r="BG62" s="230" t="s">
        <v>73</v>
      </c>
      <c r="BH62" s="248" t="s">
        <v>73</v>
      </c>
      <c r="BI62" s="230" t="s">
        <v>73</v>
      </c>
      <c r="BJ62" s="249" t="s">
        <v>73</v>
      </c>
    </row>
    <row r="63" spans="1:62" s="183" customFormat="1" ht="14.25" customHeight="1" x14ac:dyDescent="0.45">
      <c r="A63" s="224">
        <v>2023</v>
      </c>
      <c r="B63" s="268">
        <v>11</v>
      </c>
      <c r="C63" s="268">
        <v>2</v>
      </c>
      <c r="D63" s="225">
        <v>0.32083333333333336</v>
      </c>
      <c r="E63" s="269">
        <v>22</v>
      </c>
      <c r="F63" s="270">
        <v>13.500999999999999</v>
      </c>
      <c r="G63" s="271">
        <v>100.28037999999999</v>
      </c>
      <c r="H63" s="229">
        <f t="shared" si="17"/>
        <v>5</v>
      </c>
      <c r="I63" s="268">
        <v>2</v>
      </c>
      <c r="J63" s="230" t="s">
        <v>75</v>
      </c>
      <c r="K63" s="231">
        <v>2</v>
      </c>
      <c r="L63" s="232" t="s">
        <v>73</v>
      </c>
      <c r="M63" s="233" t="s">
        <v>73</v>
      </c>
      <c r="N63" s="234" t="s">
        <v>73</v>
      </c>
      <c r="O63" s="234" t="s">
        <v>73</v>
      </c>
      <c r="P63" s="233" t="s">
        <v>73</v>
      </c>
      <c r="Q63" s="233" t="s">
        <v>73</v>
      </c>
      <c r="R63" s="233" t="s">
        <v>73</v>
      </c>
      <c r="S63" s="236" t="s">
        <v>73</v>
      </c>
      <c r="T63" s="245" t="s">
        <v>73</v>
      </c>
      <c r="U63" s="238">
        <v>28.9</v>
      </c>
      <c r="V63" s="183">
        <v>29.414999999999999</v>
      </c>
      <c r="W63" s="238">
        <v>3.7</v>
      </c>
      <c r="X63" s="382">
        <v>13.058</v>
      </c>
      <c r="Y63" s="276">
        <v>7.48</v>
      </c>
      <c r="Z63" s="485" t="s">
        <v>73</v>
      </c>
      <c r="AA63" s="238">
        <v>1.85</v>
      </c>
      <c r="AB63" s="240">
        <v>1.319</v>
      </c>
      <c r="AC63" s="239">
        <f t="shared" si="1"/>
        <v>2.4486319749430741</v>
      </c>
      <c r="AD63" s="241">
        <v>24.33</v>
      </c>
      <c r="AE63" s="341" t="s">
        <v>73</v>
      </c>
      <c r="AF63" s="336">
        <v>5.17</v>
      </c>
      <c r="AG63" s="485" t="s">
        <v>73</v>
      </c>
      <c r="AH63" s="240">
        <v>2530.2508981452511</v>
      </c>
      <c r="AI63" s="275">
        <v>7.1996188321225372</v>
      </c>
      <c r="AJ63" s="273">
        <v>7.1584268716527228</v>
      </c>
      <c r="AK63" s="240">
        <v>5320.8169683946344</v>
      </c>
      <c r="AL63" s="240">
        <v>2477.0636658878598</v>
      </c>
      <c r="AM63" s="240">
        <v>24.192342327043605</v>
      </c>
      <c r="AN63" s="240">
        <v>151.02914669399203</v>
      </c>
      <c r="AO63" s="240">
        <v>0.71812755798569572</v>
      </c>
      <c r="AP63" s="240">
        <v>0.43069441652794793</v>
      </c>
      <c r="AQ63" s="276">
        <f t="shared" si="18"/>
        <v>2652.2851549088955</v>
      </c>
      <c r="AR63" s="243">
        <v>7.9030871434153944</v>
      </c>
      <c r="AS63" s="242">
        <v>126.48987094155046</v>
      </c>
      <c r="AT63" s="242">
        <v>1.736145572315426</v>
      </c>
      <c r="AU63" s="242">
        <v>27.404298889097834</v>
      </c>
      <c r="AV63" s="247">
        <v>2.334044617010254</v>
      </c>
      <c r="AW63" s="242" t="s">
        <v>73</v>
      </c>
      <c r="AX63" s="242" t="s">
        <v>73</v>
      </c>
      <c r="AY63" s="248" t="s">
        <v>73</v>
      </c>
      <c r="AZ63" s="230" t="s">
        <v>73</v>
      </c>
      <c r="BA63" s="230" t="s">
        <v>73</v>
      </c>
      <c r="BB63" s="230" t="s">
        <v>73</v>
      </c>
      <c r="BC63" s="230" t="s">
        <v>73</v>
      </c>
      <c r="BD63" s="230" t="s">
        <v>73</v>
      </c>
      <c r="BE63" s="230" t="s">
        <v>73</v>
      </c>
      <c r="BF63" s="230" t="s">
        <v>73</v>
      </c>
      <c r="BG63" s="230" t="s">
        <v>73</v>
      </c>
      <c r="BH63" s="248" t="s">
        <v>73</v>
      </c>
      <c r="BI63" s="230" t="s">
        <v>73</v>
      </c>
      <c r="BJ63" s="249" t="s">
        <v>73</v>
      </c>
    </row>
    <row r="64" spans="1:62" s="183" customFormat="1" ht="14.25" customHeight="1" x14ac:dyDescent="0.45">
      <c r="A64" s="224">
        <v>2023</v>
      </c>
      <c r="B64" s="268">
        <v>11</v>
      </c>
      <c r="C64" s="268">
        <v>2</v>
      </c>
      <c r="D64" s="225">
        <v>0.32083333333333336</v>
      </c>
      <c r="E64" s="269">
        <v>22</v>
      </c>
      <c r="F64" s="270">
        <v>13.500999999999999</v>
      </c>
      <c r="G64" s="271">
        <v>100.28037999999999</v>
      </c>
      <c r="H64" s="229">
        <f t="shared" si="17"/>
        <v>5</v>
      </c>
      <c r="I64" s="268">
        <v>3</v>
      </c>
      <c r="J64" s="230" t="s">
        <v>74</v>
      </c>
      <c r="K64" s="231">
        <v>4</v>
      </c>
      <c r="L64" s="232" t="s">
        <v>73</v>
      </c>
      <c r="M64" s="233" t="s">
        <v>73</v>
      </c>
      <c r="N64" s="234" t="s">
        <v>73</v>
      </c>
      <c r="O64" s="234" t="s">
        <v>73</v>
      </c>
      <c r="P64" s="233" t="s">
        <v>73</v>
      </c>
      <c r="Q64" s="233" t="s">
        <v>73</v>
      </c>
      <c r="R64" s="233" t="s">
        <v>73</v>
      </c>
      <c r="S64" s="236" t="s">
        <v>73</v>
      </c>
      <c r="T64" s="245" t="s">
        <v>73</v>
      </c>
      <c r="U64" s="238">
        <v>28.9</v>
      </c>
      <c r="V64" s="183">
        <v>30.125</v>
      </c>
      <c r="W64" s="238">
        <v>10.5</v>
      </c>
      <c r="X64" s="382">
        <v>26.207000000000001</v>
      </c>
      <c r="Y64" s="276">
        <v>7.36</v>
      </c>
      <c r="Z64" s="485" t="s">
        <v>73</v>
      </c>
      <c r="AA64" s="238">
        <v>1.01</v>
      </c>
      <c r="AB64" s="240">
        <v>0.436</v>
      </c>
      <c r="AC64" s="239">
        <f t="shared" si="1"/>
        <v>1.8263322690377539</v>
      </c>
      <c r="AD64" s="241">
        <v>50.67</v>
      </c>
      <c r="AE64" s="341" t="s">
        <v>73</v>
      </c>
      <c r="AF64" s="336">
        <v>9.6300000000000008</v>
      </c>
      <c r="AG64" s="485" t="s">
        <v>73</v>
      </c>
      <c r="AH64" s="240">
        <v>2467.4115748358768</v>
      </c>
      <c r="AI64" s="275">
        <v>7.2399659822967477</v>
      </c>
      <c r="AJ64" s="273">
        <v>7.1868371986508608</v>
      </c>
      <c r="AK64" s="240">
        <v>4145.7778512880186</v>
      </c>
      <c r="AL64" s="240">
        <v>2377.8008920713442</v>
      </c>
      <c r="AM64" s="240">
        <v>38.169656095573124</v>
      </c>
      <c r="AN64" s="240">
        <v>108.37300390095869</v>
      </c>
      <c r="AO64" s="240">
        <v>1.0014573996484488</v>
      </c>
      <c r="AP64" s="240">
        <v>0.65263085847477653</v>
      </c>
      <c r="AQ64" s="276">
        <f t="shared" si="18"/>
        <v>2524.3435520678759</v>
      </c>
      <c r="AR64" s="243">
        <v>6.6270678650514503</v>
      </c>
      <c r="AS64" s="242">
        <v>111.52870341082944</v>
      </c>
      <c r="AT64" s="242">
        <v>1.5897236565779802</v>
      </c>
      <c r="AU64" s="242">
        <v>25.590779109672244</v>
      </c>
      <c r="AV64" s="247">
        <v>2.1811878423561049</v>
      </c>
      <c r="AW64" s="242" t="s">
        <v>73</v>
      </c>
      <c r="AX64" s="242" t="s">
        <v>73</v>
      </c>
      <c r="AY64" s="232" t="s">
        <v>73</v>
      </c>
      <c r="AZ64" s="234" t="s">
        <v>73</v>
      </c>
      <c r="BA64" s="234" t="s">
        <v>73</v>
      </c>
      <c r="BB64" s="234" t="s">
        <v>73</v>
      </c>
      <c r="BC64" s="234" t="s">
        <v>73</v>
      </c>
      <c r="BD64" s="234" t="s">
        <v>73</v>
      </c>
      <c r="BE64" s="234" t="s">
        <v>73</v>
      </c>
      <c r="BF64" s="234" t="s">
        <v>73</v>
      </c>
      <c r="BG64" s="230" t="s">
        <v>73</v>
      </c>
      <c r="BH64" s="241" t="s">
        <v>73</v>
      </c>
      <c r="BI64" s="244" t="s">
        <v>73</v>
      </c>
      <c r="BJ64" s="246" t="s">
        <v>73</v>
      </c>
    </row>
    <row r="65" spans="1:62" s="183" customFormat="1" ht="14.25" customHeight="1" x14ac:dyDescent="0.45">
      <c r="A65" s="224">
        <v>2023</v>
      </c>
      <c r="B65" s="268">
        <v>11</v>
      </c>
      <c r="C65" s="268">
        <v>3</v>
      </c>
      <c r="D65" s="225">
        <v>0.66388888888888886</v>
      </c>
      <c r="E65" s="269">
        <v>23</v>
      </c>
      <c r="F65" s="270">
        <v>13.38768</v>
      </c>
      <c r="G65" s="271">
        <v>100.35953000000001</v>
      </c>
      <c r="H65" s="229">
        <v>9.3000000000000007</v>
      </c>
      <c r="I65" s="268">
        <v>1</v>
      </c>
      <c r="J65" s="230" t="s">
        <v>72</v>
      </c>
      <c r="K65" s="231">
        <v>1</v>
      </c>
      <c r="L65" s="232" t="s">
        <v>73</v>
      </c>
      <c r="M65" s="233" t="s">
        <v>73</v>
      </c>
      <c r="N65" s="234" t="s">
        <v>73</v>
      </c>
      <c r="O65" s="234">
        <v>31</v>
      </c>
      <c r="P65" s="233" t="s">
        <v>73</v>
      </c>
      <c r="Q65" s="233" t="s">
        <v>73</v>
      </c>
      <c r="R65" s="233" t="s">
        <v>73</v>
      </c>
      <c r="S65" s="236" t="s">
        <v>73</v>
      </c>
      <c r="T65" s="245">
        <v>1.5</v>
      </c>
      <c r="U65" s="238">
        <v>31.4</v>
      </c>
      <c r="V65" s="183">
        <v>31.038</v>
      </c>
      <c r="W65" s="238">
        <v>23.5</v>
      </c>
      <c r="X65" s="382">
        <v>25.940999999999999</v>
      </c>
      <c r="Y65" s="276">
        <v>8.5</v>
      </c>
      <c r="Z65" s="485" t="s">
        <v>73</v>
      </c>
      <c r="AA65" s="238" t="s">
        <v>73</v>
      </c>
      <c r="AB65" s="240">
        <v>11.247999999999999</v>
      </c>
      <c r="AC65" s="239">
        <f t="shared" si="1"/>
        <v>9.446156074528492</v>
      </c>
      <c r="AD65" s="241" t="s">
        <v>73</v>
      </c>
      <c r="AE65" s="341" t="s">
        <v>73</v>
      </c>
      <c r="AF65" s="336">
        <v>9.98</v>
      </c>
      <c r="AG65" s="485" t="s">
        <v>73</v>
      </c>
      <c r="AH65" s="244" t="s">
        <v>73</v>
      </c>
      <c r="AI65" s="278" t="s">
        <v>73</v>
      </c>
      <c r="AJ65" s="242" t="s">
        <v>73</v>
      </c>
      <c r="AK65" s="244" t="s">
        <v>73</v>
      </c>
      <c r="AL65" s="244" t="s">
        <v>73</v>
      </c>
      <c r="AM65" s="244" t="s">
        <v>73</v>
      </c>
      <c r="AN65" s="244" t="s">
        <v>73</v>
      </c>
      <c r="AO65" s="244" t="s">
        <v>73</v>
      </c>
      <c r="AP65" s="244" t="s">
        <v>73</v>
      </c>
      <c r="AQ65" s="279" t="s">
        <v>73</v>
      </c>
      <c r="AR65" s="243" t="s">
        <v>73</v>
      </c>
      <c r="AS65" s="242" t="s">
        <v>73</v>
      </c>
      <c r="AT65" s="242" t="s">
        <v>73</v>
      </c>
      <c r="AU65" s="242" t="s">
        <v>73</v>
      </c>
      <c r="AV65" s="247" t="s">
        <v>73</v>
      </c>
      <c r="AW65" s="242" t="s">
        <v>73</v>
      </c>
      <c r="AX65" s="242" t="s">
        <v>73</v>
      </c>
      <c r="AY65" s="248" t="s">
        <v>73</v>
      </c>
      <c r="AZ65" s="230" t="s">
        <v>73</v>
      </c>
      <c r="BA65" s="230" t="s">
        <v>73</v>
      </c>
      <c r="BB65" s="230" t="s">
        <v>73</v>
      </c>
      <c r="BC65" s="230" t="s">
        <v>73</v>
      </c>
      <c r="BD65" s="230" t="s">
        <v>73</v>
      </c>
      <c r="BE65" s="230" t="s">
        <v>73</v>
      </c>
      <c r="BF65" s="230" t="s">
        <v>73</v>
      </c>
      <c r="BG65" s="230" t="s">
        <v>73</v>
      </c>
      <c r="BH65" s="248" t="s">
        <v>73</v>
      </c>
      <c r="BI65" s="230" t="s">
        <v>73</v>
      </c>
      <c r="BJ65" s="249" t="s">
        <v>73</v>
      </c>
    </row>
    <row r="66" spans="1:62" s="183" customFormat="1" ht="14.25" customHeight="1" x14ac:dyDescent="0.45">
      <c r="A66" s="224">
        <v>2023</v>
      </c>
      <c r="B66" s="268">
        <v>11</v>
      </c>
      <c r="C66" s="268">
        <v>3</v>
      </c>
      <c r="D66" s="225">
        <v>0.66388888888888886</v>
      </c>
      <c r="E66" s="269">
        <v>23</v>
      </c>
      <c r="F66" s="270">
        <v>13.38768</v>
      </c>
      <c r="G66" s="271">
        <v>100.35953000000001</v>
      </c>
      <c r="H66" s="229">
        <f t="shared" si="17"/>
        <v>9.3000000000000007</v>
      </c>
      <c r="I66" s="268">
        <v>2</v>
      </c>
      <c r="J66" s="230" t="s">
        <v>75</v>
      </c>
      <c r="K66" s="231">
        <v>4.5</v>
      </c>
      <c r="L66" s="232" t="s">
        <v>73</v>
      </c>
      <c r="M66" s="233" t="s">
        <v>73</v>
      </c>
      <c r="N66" s="234" t="s">
        <v>73</v>
      </c>
      <c r="O66" s="234" t="s">
        <v>73</v>
      </c>
      <c r="P66" s="233" t="s">
        <v>73</v>
      </c>
      <c r="Q66" s="233" t="s">
        <v>73</v>
      </c>
      <c r="R66" s="233" t="s">
        <v>73</v>
      </c>
      <c r="S66" s="236" t="s">
        <v>73</v>
      </c>
      <c r="T66" s="245" t="s">
        <v>73</v>
      </c>
      <c r="U66" s="238">
        <v>30.3</v>
      </c>
      <c r="V66" s="183">
        <v>30.591000000000001</v>
      </c>
      <c r="W66" s="238">
        <v>27.9</v>
      </c>
      <c r="X66" s="382">
        <v>31.309000000000001</v>
      </c>
      <c r="Y66" s="276">
        <v>7.78</v>
      </c>
      <c r="Z66" s="485" t="s">
        <v>73</v>
      </c>
      <c r="AA66" s="238" t="s">
        <v>73</v>
      </c>
      <c r="AB66" s="240">
        <v>1.022</v>
      </c>
      <c r="AC66" s="239">
        <f t="shared" si="1"/>
        <v>2.2393193898310919</v>
      </c>
      <c r="AD66" s="241" t="s">
        <v>73</v>
      </c>
      <c r="AE66" s="341" t="s">
        <v>73</v>
      </c>
      <c r="AF66" s="336">
        <v>1.78</v>
      </c>
      <c r="AG66" s="485" t="s">
        <v>73</v>
      </c>
      <c r="AH66" s="244" t="s">
        <v>73</v>
      </c>
      <c r="AI66" s="278" t="s">
        <v>73</v>
      </c>
      <c r="AJ66" s="242" t="s">
        <v>73</v>
      </c>
      <c r="AK66" s="244" t="s">
        <v>73</v>
      </c>
      <c r="AL66" s="244" t="s">
        <v>73</v>
      </c>
      <c r="AM66" s="244" t="s">
        <v>73</v>
      </c>
      <c r="AN66" s="244" t="s">
        <v>73</v>
      </c>
      <c r="AO66" s="244" t="s">
        <v>73</v>
      </c>
      <c r="AP66" s="244" t="s">
        <v>73</v>
      </c>
      <c r="AQ66" s="279" t="s">
        <v>73</v>
      </c>
      <c r="AR66" s="243" t="s">
        <v>73</v>
      </c>
      <c r="AS66" s="242" t="s">
        <v>73</v>
      </c>
      <c r="AT66" s="242" t="s">
        <v>73</v>
      </c>
      <c r="AU66" s="242" t="s">
        <v>73</v>
      </c>
      <c r="AV66" s="247" t="s">
        <v>73</v>
      </c>
      <c r="AW66" s="242" t="s">
        <v>73</v>
      </c>
      <c r="AX66" s="242" t="s">
        <v>73</v>
      </c>
      <c r="AY66" s="248" t="s">
        <v>73</v>
      </c>
      <c r="AZ66" s="230" t="s">
        <v>73</v>
      </c>
      <c r="BA66" s="230" t="s">
        <v>73</v>
      </c>
      <c r="BB66" s="230" t="s">
        <v>73</v>
      </c>
      <c r="BC66" s="230" t="s">
        <v>73</v>
      </c>
      <c r="BD66" s="230" t="s">
        <v>73</v>
      </c>
      <c r="BE66" s="230" t="s">
        <v>73</v>
      </c>
      <c r="BF66" s="230" t="s">
        <v>73</v>
      </c>
      <c r="BG66" s="230" t="s">
        <v>73</v>
      </c>
      <c r="BH66" s="248" t="s">
        <v>73</v>
      </c>
      <c r="BI66" s="230" t="s">
        <v>73</v>
      </c>
      <c r="BJ66" s="249" t="s">
        <v>73</v>
      </c>
    </row>
    <row r="67" spans="1:62" s="183" customFormat="1" ht="14.25" customHeight="1" x14ac:dyDescent="0.45">
      <c r="A67" s="224">
        <v>2023</v>
      </c>
      <c r="B67" s="268">
        <v>11</v>
      </c>
      <c r="C67" s="268">
        <v>3</v>
      </c>
      <c r="D67" s="225">
        <v>0.66388888888888886</v>
      </c>
      <c r="E67" s="269">
        <v>23</v>
      </c>
      <c r="F67" s="270">
        <v>13.38768</v>
      </c>
      <c r="G67" s="271">
        <v>100.35953000000001</v>
      </c>
      <c r="H67" s="229">
        <f t="shared" si="17"/>
        <v>9.3000000000000007</v>
      </c>
      <c r="I67" s="268">
        <v>3</v>
      </c>
      <c r="J67" s="230" t="s">
        <v>74</v>
      </c>
      <c r="K67" s="231">
        <v>8</v>
      </c>
      <c r="L67" s="232" t="s">
        <v>73</v>
      </c>
      <c r="M67" s="233" t="s">
        <v>73</v>
      </c>
      <c r="N67" s="234" t="s">
        <v>73</v>
      </c>
      <c r="O67" s="234" t="s">
        <v>73</v>
      </c>
      <c r="P67" s="233" t="s">
        <v>73</v>
      </c>
      <c r="Q67" s="233" t="s">
        <v>73</v>
      </c>
      <c r="R67" s="233" t="s">
        <v>73</v>
      </c>
      <c r="S67" s="236" t="s">
        <v>73</v>
      </c>
      <c r="T67" s="245" t="s">
        <v>73</v>
      </c>
      <c r="U67" s="238">
        <v>30.3</v>
      </c>
      <c r="V67" s="183">
        <v>30.581</v>
      </c>
      <c r="W67" s="238">
        <v>28.5</v>
      </c>
      <c r="X67" s="382">
        <v>31.346</v>
      </c>
      <c r="Y67" s="276">
        <v>7.62</v>
      </c>
      <c r="Z67" s="485" t="s">
        <v>73</v>
      </c>
      <c r="AA67" s="238" t="s">
        <v>73</v>
      </c>
      <c r="AB67" s="240">
        <v>0.107</v>
      </c>
      <c r="AC67" s="239">
        <f t="shared" si="1"/>
        <v>1.5944674862032686</v>
      </c>
      <c r="AD67" s="241" t="s">
        <v>73</v>
      </c>
      <c r="AE67" s="341" t="s">
        <v>73</v>
      </c>
      <c r="AF67" s="336">
        <v>8.65</v>
      </c>
      <c r="AG67" s="485" t="s">
        <v>73</v>
      </c>
      <c r="AH67" s="244" t="s">
        <v>73</v>
      </c>
      <c r="AI67" s="278" t="s">
        <v>73</v>
      </c>
      <c r="AJ67" s="242" t="s">
        <v>73</v>
      </c>
      <c r="AK67" s="244" t="s">
        <v>73</v>
      </c>
      <c r="AL67" s="244" t="s">
        <v>73</v>
      </c>
      <c r="AM67" s="244" t="s">
        <v>73</v>
      </c>
      <c r="AN67" s="244" t="s">
        <v>73</v>
      </c>
      <c r="AO67" s="244" t="s">
        <v>73</v>
      </c>
      <c r="AP67" s="244" t="s">
        <v>73</v>
      </c>
      <c r="AQ67" s="245" t="s">
        <v>73</v>
      </c>
      <c r="AR67" s="243" t="s">
        <v>73</v>
      </c>
      <c r="AS67" s="242" t="s">
        <v>73</v>
      </c>
      <c r="AT67" s="242" t="s">
        <v>73</v>
      </c>
      <c r="AU67" s="242" t="s">
        <v>73</v>
      </c>
      <c r="AV67" s="247" t="s">
        <v>73</v>
      </c>
      <c r="AW67" s="242" t="s">
        <v>73</v>
      </c>
      <c r="AX67" s="242" t="s">
        <v>73</v>
      </c>
      <c r="AY67" s="248" t="s">
        <v>73</v>
      </c>
      <c r="AZ67" s="230" t="s">
        <v>73</v>
      </c>
      <c r="BA67" s="230" t="s">
        <v>73</v>
      </c>
      <c r="BB67" s="230" t="s">
        <v>73</v>
      </c>
      <c r="BC67" s="230" t="s">
        <v>73</v>
      </c>
      <c r="BD67" s="230" t="s">
        <v>73</v>
      </c>
      <c r="BE67" s="230" t="s">
        <v>73</v>
      </c>
      <c r="BF67" s="230" t="s">
        <v>73</v>
      </c>
      <c r="BG67" s="230" t="s">
        <v>73</v>
      </c>
      <c r="BH67" s="248" t="s">
        <v>73</v>
      </c>
      <c r="BI67" s="230" t="s">
        <v>73</v>
      </c>
      <c r="BJ67" s="249" t="s">
        <v>73</v>
      </c>
    </row>
    <row r="68" spans="1:62" s="183" customFormat="1" ht="14.25" customHeight="1" x14ac:dyDescent="0.45">
      <c r="A68" s="224">
        <v>2023</v>
      </c>
      <c r="B68" s="268">
        <v>11</v>
      </c>
      <c r="C68" s="268">
        <v>3</v>
      </c>
      <c r="D68" s="225">
        <v>0.63541666666666663</v>
      </c>
      <c r="E68" s="269">
        <v>24</v>
      </c>
      <c r="F68" s="270">
        <v>13.360810000000001</v>
      </c>
      <c r="G68" s="271">
        <v>100.39711</v>
      </c>
      <c r="H68" s="229">
        <v>10.9</v>
      </c>
      <c r="I68" s="268">
        <v>1</v>
      </c>
      <c r="J68" s="230" t="s">
        <v>72</v>
      </c>
      <c r="K68" s="231">
        <v>1</v>
      </c>
      <c r="L68" s="232" t="s">
        <v>73</v>
      </c>
      <c r="M68" s="233" t="s">
        <v>73</v>
      </c>
      <c r="N68" s="234" t="s">
        <v>73</v>
      </c>
      <c r="O68" s="234">
        <v>31</v>
      </c>
      <c r="P68" s="233" t="s">
        <v>73</v>
      </c>
      <c r="Q68" s="233" t="s">
        <v>73</v>
      </c>
      <c r="R68" s="233" t="s">
        <v>73</v>
      </c>
      <c r="S68" s="236" t="s">
        <v>73</v>
      </c>
      <c r="T68" s="245">
        <v>1.6</v>
      </c>
      <c r="U68" s="238">
        <v>31.2</v>
      </c>
      <c r="V68" s="183">
        <v>30.977</v>
      </c>
      <c r="W68" s="238">
        <v>22.8</v>
      </c>
      <c r="X68" s="382">
        <v>25.670999999999999</v>
      </c>
      <c r="Y68" s="276">
        <v>8.23</v>
      </c>
      <c r="Z68" s="485" t="s">
        <v>73</v>
      </c>
      <c r="AA68" s="238">
        <v>8.2899999999999991</v>
      </c>
      <c r="AB68" s="240">
        <v>12.742000000000001</v>
      </c>
      <c r="AC68" s="239">
        <f t="shared" si="1"/>
        <v>10.499061805697856</v>
      </c>
      <c r="AD68" s="241">
        <v>8.5</v>
      </c>
      <c r="AE68" s="341" t="s">
        <v>73</v>
      </c>
      <c r="AF68" s="336">
        <v>9.65</v>
      </c>
      <c r="AG68" s="485" t="s">
        <v>73</v>
      </c>
      <c r="AH68" s="244">
        <v>2108.3000000000002</v>
      </c>
      <c r="AI68" s="278">
        <v>8.3810000000000002</v>
      </c>
      <c r="AJ68" s="242">
        <v>8.2882504130000001</v>
      </c>
      <c r="AK68" s="244">
        <v>196.07733229999999</v>
      </c>
      <c r="AL68" s="244">
        <v>1407.114714</v>
      </c>
      <c r="AM68" s="244">
        <v>289.75048570000001</v>
      </c>
      <c r="AN68" s="244">
        <v>5.0390285300000004</v>
      </c>
      <c r="AO68" s="244">
        <v>7.6671466590000001</v>
      </c>
      <c r="AP68" s="244">
        <v>4.9975657260000004</v>
      </c>
      <c r="AQ68" s="276">
        <f t="shared" ref="AQ68:AQ70" si="19">SUM(AL68:AN68)</f>
        <v>1701.9042282300002</v>
      </c>
      <c r="AR68" s="243">
        <v>0.6997525074899047</v>
      </c>
      <c r="AS68" s="242">
        <v>17.454695452507856</v>
      </c>
      <c r="AT68" s="242">
        <v>0.33467866454273271</v>
      </c>
      <c r="AU68" s="242">
        <v>6.1458170302756177</v>
      </c>
      <c r="AV68" s="247">
        <v>3.2566656201563959</v>
      </c>
      <c r="AW68" s="242" t="s">
        <v>73</v>
      </c>
      <c r="AX68" s="242" t="s">
        <v>73</v>
      </c>
      <c r="AY68" s="248" t="s">
        <v>73</v>
      </c>
      <c r="AZ68" s="230" t="s">
        <v>73</v>
      </c>
      <c r="BA68" s="230" t="s">
        <v>73</v>
      </c>
      <c r="BB68" s="230" t="s">
        <v>73</v>
      </c>
      <c r="BC68" s="230" t="s">
        <v>73</v>
      </c>
      <c r="BD68" s="230" t="s">
        <v>73</v>
      </c>
      <c r="BE68" s="230" t="s">
        <v>73</v>
      </c>
      <c r="BF68" s="230" t="s">
        <v>73</v>
      </c>
      <c r="BG68" s="230" t="s">
        <v>73</v>
      </c>
      <c r="BH68" s="248" t="s">
        <v>73</v>
      </c>
      <c r="BI68" s="230" t="s">
        <v>73</v>
      </c>
      <c r="BJ68" s="249" t="s">
        <v>73</v>
      </c>
    </row>
    <row r="69" spans="1:62" s="183" customFormat="1" ht="14.25" customHeight="1" x14ac:dyDescent="0.45">
      <c r="A69" s="224">
        <v>2023</v>
      </c>
      <c r="B69" s="268">
        <v>11</v>
      </c>
      <c r="C69" s="268">
        <v>3</v>
      </c>
      <c r="D69" s="225">
        <v>0.63541666666666663</v>
      </c>
      <c r="E69" s="269">
        <v>24</v>
      </c>
      <c r="F69" s="270">
        <v>13.360810000000001</v>
      </c>
      <c r="G69" s="271">
        <v>100.39711</v>
      </c>
      <c r="H69" s="229">
        <f t="shared" si="17"/>
        <v>10.9</v>
      </c>
      <c r="I69" s="268">
        <v>2</v>
      </c>
      <c r="J69" s="230" t="s">
        <v>75</v>
      </c>
      <c r="K69" s="231">
        <v>5</v>
      </c>
      <c r="L69" s="232" t="s">
        <v>73</v>
      </c>
      <c r="M69" s="233" t="s">
        <v>73</v>
      </c>
      <c r="N69" s="234" t="s">
        <v>73</v>
      </c>
      <c r="O69" s="234" t="s">
        <v>73</v>
      </c>
      <c r="P69" s="233" t="s">
        <v>73</v>
      </c>
      <c r="Q69" s="233" t="s">
        <v>73</v>
      </c>
      <c r="R69" s="233" t="s">
        <v>73</v>
      </c>
      <c r="S69" s="236" t="s">
        <v>73</v>
      </c>
      <c r="T69" s="245" t="s">
        <v>73</v>
      </c>
      <c r="U69" s="238">
        <v>30.9</v>
      </c>
      <c r="V69" s="183">
        <v>30.513999999999999</v>
      </c>
      <c r="W69" s="238">
        <v>23.9</v>
      </c>
      <c r="X69" s="382">
        <v>31.48</v>
      </c>
      <c r="Y69" s="276">
        <v>8.5</v>
      </c>
      <c r="Z69" s="485" t="s">
        <v>73</v>
      </c>
      <c r="AA69" s="250">
        <v>6.64</v>
      </c>
      <c r="AB69" s="280">
        <v>1.1679999999999999</v>
      </c>
      <c r="AC69" s="239">
        <f t="shared" ref="AC69:AC85" si="20">$AB$1*AB69+$AC$1</f>
        <v>2.3422137919400123</v>
      </c>
      <c r="AD69" s="241">
        <v>12.14</v>
      </c>
      <c r="AE69" s="341" t="s">
        <v>73</v>
      </c>
      <c r="AF69" s="336">
        <v>1.57</v>
      </c>
      <c r="AG69" s="485" t="s">
        <v>73</v>
      </c>
      <c r="AH69" s="244">
        <v>2131</v>
      </c>
      <c r="AI69" s="278">
        <v>8.16</v>
      </c>
      <c r="AJ69" s="242">
        <v>8.07652708</v>
      </c>
      <c r="AK69" s="244">
        <v>341.6561658</v>
      </c>
      <c r="AL69" s="244">
        <v>1568.467993</v>
      </c>
      <c r="AM69" s="244">
        <v>227.2872605</v>
      </c>
      <c r="AN69" s="244">
        <v>8.6230954069999992</v>
      </c>
      <c r="AO69" s="244">
        <v>5.7049671000000002</v>
      </c>
      <c r="AP69" s="244">
        <v>3.7968587509999998</v>
      </c>
      <c r="AQ69" s="276">
        <f t="shared" si="19"/>
        <v>1804.3783489069999</v>
      </c>
      <c r="AR69" s="243">
        <v>0.86440015631105882</v>
      </c>
      <c r="AS69" s="242">
        <v>21.535013869977227</v>
      </c>
      <c r="AT69" s="242">
        <v>0.20917416533920793</v>
      </c>
      <c r="AU69" s="242">
        <v>2.921781866852343</v>
      </c>
      <c r="AV69" s="247">
        <v>4.5194291428479785</v>
      </c>
      <c r="AW69" s="242" t="s">
        <v>73</v>
      </c>
      <c r="AX69" s="242" t="s">
        <v>73</v>
      </c>
      <c r="AY69" s="248" t="s">
        <v>73</v>
      </c>
      <c r="AZ69" s="230" t="s">
        <v>73</v>
      </c>
      <c r="BA69" s="230" t="s">
        <v>73</v>
      </c>
      <c r="BB69" s="230" t="s">
        <v>73</v>
      </c>
      <c r="BC69" s="230" t="s">
        <v>73</v>
      </c>
      <c r="BD69" s="230" t="s">
        <v>73</v>
      </c>
      <c r="BE69" s="230" t="s">
        <v>73</v>
      </c>
      <c r="BF69" s="230" t="s">
        <v>73</v>
      </c>
      <c r="BG69" s="230" t="s">
        <v>73</v>
      </c>
      <c r="BH69" s="248" t="s">
        <v>73</v>
      </c>
      <c r="BI69" s="230" t="s">
        <v>73</v>
      </c>
      <c r="BJ69" s="249" t="s">
        <v>73</v>
      </c>
    </row>
    <row r="70" spans="1:62" s="183" customFormat="1" ht="14.25" customHeight="1" x14ac:dyDescent="0.45">
      <c r="A70" s="224">
        <v>2023</v>
      </c>
      <c r="B70" s="268">
        <v>11</v>
      </c>
      <c r="C70" s="268">
        <v>3</v>
      </c>
      <c r="D70" s="225">
        <v>0.63541666666666663</v>
      </c>
      <c r="E70" s="269">
        <v>24</v>
      </c>
      <c r="F70" s="270">
        <v>13.360810000000001</v>
      </c>
      <c r="G70" s="271">
        <v>100.39711</v>
      </c>
      <c r="H70" s="229">
        <f t="shared" si="17"/>
        <v>10.9</v>
      </c>
      <c r="I70" s="268">
        <v>3</v>
      </c>
      <c r="J70" s="230" t="s">
        <v>74</v>
      </c>
      <c r="K70" s="231">
        <v>10</v>
      </c>
      <c r="L70" s="232" t="s">
        <v>73</v>
      </c>
      <c r="M70" s="233" t="s">
        <v>73</v>
      </c>
      <c r="N70" s="234" t="s">
        <v>73</v>
      </c>
      <c r="O70" s="234" t="s">
        <v>73</v>
      </c>
      <c r="P70" s="233" t="s">
        <v>73</v>
      </c>
      <c r="Q70" s="233" t="s">
        <v>73</v>
      </c>
      <c r="R70" s="233" t="s">
        <v>73</v>
      </c>
      <c r="S70" s="236" t="s">
        <v>73</v>
      </c>
      <c r="T70" s="245" t="s">
        <v>73</v>
      </c>
      <c r="U70" s="238">
        <v>30.3</v>
      </c>
      <c r="V70" s="183">
        <v>30.501999999999999</v>
      </c>
      <c r="W70" s="238">
        <v>28.8</v>
      </c>
      <c r="X70" s="382">
        <v>31.491</v>
      </c>
      <c r="Y70" s="276">
        <v>7.61</v>
      </c>
      <c r="Z70" s="485" t="s">
        <v>73</v>
      </c>
      <c r="AA70" s="238">
        <v>1.1499999999999999</v>
      </c>
      <c r="AB70" s="240">
        <v>0.11899999999999999</v>
      </c>
      <c r="AC70" s="239">
        <f t="shared" si="20"/>
        <v>1.6029245603492073</v>
      </c>
      <c r="AD70" s="241" t="s">
        <v>73</v>
      </c>
      <c r="AE70" s="341" t="s">
        <v>73</v>
      </c>
      <c r="AF70" s="336">
        <v>17.7</v>
      </c>
      <c r="AG70" s="485" t="s">
        <v>73</v>
      </c>
      <c r="AH70" s="244">
        <v>2177.6</v>
      </c>
      <c r="AI70" s="278">
        <v>7.609</v>
      </c>
      <c r="AJ70" s="242">
        <v>7.535456463</v>
      </c>
      <c r="AK70" s="244">
        <v>1495.106577</v>
      </c>
      <c r="AL70" s="244">
        <v>1975.7236350000001</v>
      </c>
      <c r="AM70" s="244">
        <v>82.381245160000006</v>
      </c>
      <c r="AN70" s="244">
        <v>37.743441439999998</v>
      </c>
      <c r="AO70" s="244">
        <v>2.0661822390000002</v>
      </c>
      <c r="AP70" s="244">
        <v>1.3751827459999999</v>
      </c>
      <c r="AQ70" s="276">
        <f t="shared" si="19"/>
        <v>2095.8483216</v>
      </c>
      <c r="AR70" s="243">
        <v>2.1815813468802912</v>
      </c>
      <c r="AS70" s="242">
        <v>38.763024965959012</v>
      </c>
      <c r="AT70" s="242">
        <v>0.41834833067841587</v>
      </c>
      <c r="AU70" s="242">
        <v>4.5337994485639799</v>
      </c>
      <c r="AV70" s="247">
        <v>2.9934287397857569</v>
      </c>
      <c r="AW70" s="242" t="s">
        <v>73</v>
      </c>
      <c r="AX70" s="242" t="s">
        <v>73</v>
      </c>
      <c r="AY70" s="248" t="s">
        <v>73</v>
      </c>
      <c r="AZ70" s="230" t="s">
        <v>73</v>
      </c>
      <c r="BA70" s="230" t="s">
        <v>73</v>
      </c>
      <c r="BB70" s="230" t="s">
        <v>73</v>
      </c>
      <c r="BC70" s="230" t="s">
        <v>73</v>
      </c>
      <c r="BD70" s="230" t="s">
        <v>73</v>
      </c>
      <c r="BE70" s="230" t="s">
        <v>73</v>
      </c>
      <c r="BF70" s="230" t="s">
        <v>73</v>
      </c>
      <c r="BG70" s="230" t="s">
        <v>73</v>
      </c>
      <c r="BH70" s="248" t="s">
        <v>73</v>
      </c>
      <c r="BI70" s="230" t="s">
        <v>73</v>
      </c>
      <c r="BJ70" s="249" t="s">
        <v>73</v>
      </c>
    </row>
    <row r="71" spans="1:62" s="183" customFormat="1" ht="14.25" customHeight="1" x14ac:dyDescent="0.45">
      <c r="A71" s="224">
        <v>2023</v>
      </c>
      <c r="B71" s="268">
        <v>11</v>
      </c>
      <c r="C71" s="268">
        <v>3</v>
      </c>
      <c r="D71" s="225">
        <v>0.60138888888888886</v>
      </c>
      <c r="E71" s="269">
        <v>25</v>
      </c>
      <c r="F71" s="270">
        <v>13.291449999999999</v>
      </c>
      <c r="G71" s="271">
        <v>100.40053</v>
      </c>
      <c r="H71" s="229">
        <v>14.23</v>
      </c>
      <c r="I71" s="268">
        <v>1</v>
      </c>
      <c r="J71" s="230" t="s">
        <v>72</v>
      </c>
      <c r="K71" s="231">
        <v>1</v>
      </c>
      <c r="L71" s="232" t="s">
        <v>73</v>
      </c>
      <c r="M71" s="233" t="s">
        <v>73</v>
      </c>
      <c r="N71" s="234" t="s">
        <v>73</v>
      </c>
      <c r="O71" s="234">
        <v>31</v>
      </c>
      <c r="P71" s="233" t="s">
        <v>73</v>
      </c>
      <c r="Q71" s="233" t="s">
        <v>73</v>
      </c>
      <c r="R71" s="233" t="s">
        <v>73</v>
      </c>
      <c r="S71" s="236" t="s">
        <v>73</v>
      </c>
      <c r="T71" s="245">
        <v>1.8</v>
      </c>
      <c r="U71" s="238">
        <v>30.5</v>
      </c>
      <c r="V71" s="183">
        <v>30.934000000000001</v>
      </c>
      <c r="W71" s="238">
        <v>25.6</v>
      </c>
      <c r="X71" s="382">
        <v>27.358000000000001</v>
      </c>
      <c r="Y71" s="276">
        <v>8.31</v>
      </c>
      <c r="Z71" s="485" t="s">
        <v>73</v>
      </c>
      <c r="AA71" s="238" t="s">
        <v>73</v>
      </c>
      <c r="AB71" s="240">
        <v>14.757999999999999</v>
      </c>
      <c r="AC71" s="239">
        <f t="shared" si="20"/>
        <v>11.919850262215554</v>
      </c>
      <c r="AD71" s="241" t="s">
        <v>73</v>
      </c>
      <c r="AE71" s="341" t="s">
        <v>73</v>
      </c>
      <c r="AF71" s="336">
        <v>29.12</v>
      </c>
      <c r="AG71" s="485" t="s">
        <v>73</v>
      </c>
      <c r="AH71" s="244" t="s">
        <v>73</v>
      </c>
      <c r="AI71" s="278" t="s">
        <v>73</v>
      </c>
      <c r="AJ71" s="242" t="s">
        <v>73</v>
      </c>
      <c r="AK71" s="244" t="s">
        <v>73</v>
      </c>
      <c r="AL71" s="244" t="s">
        <v>73</v>
      </c>
      <c r="AM71" s="244" t="s">
        <v>73</v>
      </c>
      <c r="AN71" s="244" t="s">
        <v>73</v>
      </c>
      <c r="AO71" s="244" t="s">
        <v>73</v>
      </c>
      <c r="AP71" s="244" t="s">
        <v>73</v>
      </c>
      <c r="AQ71" s="245" t="s">
        <v>73</v>
      </c>
      <c r="AR71" s="243" t="s">
        <v>73</v>
      </c>
      <c r="AS71" s="242" t="s">
        <v>73</v>
      </c>
      <c r="AT71" s="242" t="s">
        <v>73</v>
      </c>
      <c r="AU71" s="242" t="s">
        <v>73</v>
      </c>
      <c r="AV71" s="247" t="s">
        <v>73</v>
      </c>
      <c r="AW71" s="242" t="s">
        <v>73</v>
      </c>
      <c r="AX71" s="242" t="s">
        <v>73</v>
      </c>
      <c r="AY71" s="248" t="s">
        <v>73</v>
      </c>
      <c r="AZ71" s="230" t="s">
        <v>73</v>
      </c>
      <c r="BA71" s="230" t="s">
        <v>73</v>
      </c>
      <c r="BB71" s="230" t="s">
        <v>73</v>
      </c>
      <c r="BC71" s="230" t="s">
        <v>73</v>
      </c>
      <c r="BD71" s="230" t="s">
        <v>73</v>
      </c>
      <c r="BE71" s="230" t="s">
        <v>73</v>
      </c>
      <c r="BF71" s="230" t="s">
        <v>73</v>
      </c>
      <c r="BG71" s="230" t="s">
        <v>73</v>
      </c>
      <c r="BH71" s="248" t="s">
        <v>73</v>
      </c>
      <c r="BI71" s="230" t="s">
        <v>73</v>
      </c>
      <c r="BJ71" s="249" t="s">
        <v>73</v>
      </c>
    </row>
    <row r="72" spans="1:62" s="183" customFormat="1" ht="14.25" customHeight="1" x14ac:dyDescent="0.45">
      <c r="A72" s="224">
        <v>2023</v>
      </c>
      <c r="B72" s="268">
        <v>11</v>
      </c>
      <c r="C72" s="268">
        <v>3</v>
      </c>
      <c r="D72" s="225">
        <v>0.60138888888888886</v>
      </c>
      <c r="E72" s="269">
        <v>25</v>
      </c>
      <c r="F72" s="270">
        <v>13.291449999999999</v>
      </c>
      <c r="G72" s="271">
        <v>100.40053</v>
      </c>
      <c r="H72" s="229">
        <f t="shared" si="17"/>
        <v>14.23</v>
      </c>
      <c r="I72" s="268">
        <v>2</v>
      </c>
      <c r="J72" s="230" t="s">
        <v>75</v>
      </c>
      <c r="K72" s="231">
        <v>7</v>
      </c>
      <c r="L72" s="232" t="s">
        <v>73</v>
      </c>
      <c r="M72" s="233" t="s">
        <v>73</v>
      </c>
      <c r="N72" s="234" t="s">
        <v>73</v>
      </c>
      <c r="O72" s="234" t="s">
        <v>73</v>
      </c>
      <c r="P72" s="233" t="s">
        <v>73</v>
      </c>
      <c r="Q72" s="233" t="s">
        <v>73</v>
      </c>
      <c r="R72" s="233" t="s">
        <v>73</v>
      </c>
      <c r="S72" s="236" t="s">
        <v>73</v>
      </c>
      <c r="T72" s="245" t="s">
        <v>73</v>
      </c>
      <c r="U72" s="238">
        <v>30.1</v>
      </c>
      <c r="V72" s="183">
        <v>30.402000000000001</v>
      </c>
      <c r="W72" s="238">
        <v>27.8</v>
      </c>
      <c r="X72" s="382">
        <v>31.931000000000001</v>
      </c>
      <c r="Y72" s="276">
        <v>8.0399999999999991</v>
      </c>
      <c r="Z72" s="485" t="s">
        <v>73</v>
      </c>
      <c r="AA72" s="238" t="s">
        <v>73</v>
      </c>
      <c r="AB72" s="240">
        <v>1.726</v>
      </c>
      <c r="AC72" s="239">
        <f t="shared" si="20"/>
        <v>2.7354677397261606</v>
      </c>
      <c r="AD72" s="241" t="s">
        <v>73</v>
      </c>
      <c r="AE72" s="341" t="s">
        <v>73</v>
      </c>
      <c r="AF72" s="336">
        <v>1.21</v>
      </c>
      <c r="AG72" s="485" t="s">
        <v>73</v>
      </c>
      <c r="AH72" s="244" t="s">
        <v>73</v>
      </c>
      <c r="AI72" s="242" t="s">
        <v>73</v>
      </c>
      <c r="AJ72" s="243" t="s">
        <v>73</v>
      </c>
      <c r="AK72" s="244" t="s">
        <v>73</v>
      </c>
      <c r="AL72" s="244" t="s">
        <v>73</v>
      </c>
      <c r="AM72" s="244" t="s">
        <v>73</v>
      </c>
      <c r="AN72" s="244" t="s">
        <v>73</v>
      </c>
      <c r="AO72" s="244" t="s">
        <v>73</v>
      </c>
      <c r="AP72" s="244" t="s">
        <v>73</v>
      </c>
      <c r="AQ72" s="245" t="s">
        <v>73</v>
      </c>
      <c r="AR72" s="243" t="s">
        <v>73</v>
      </c>
      <c r="AS72" s="242" t="s">
        <v>73</v>
      </c>
      <c r="AT72" s="242" t="s">
        <v>73</v>
      </c>
      <c r="AU72" s="242" t="s">
        <v>73</v>
      </c>
      <c r="AV72" s="247" t="s">
        <v>73</v>
      </c>
      <c r="AW72" s="242" t="s">
        <v>73</v>
      </c>
      <c r="AX72" s="242" t="s">
        <v>73</v>
      </c>
      <c r="AY72" s="248" t="s">
        <v>73</v>
      </c>
      <c r="AZ72" s="230" t="s">
        <v>73</v>
      </c>
      <c r="BA72" s="230" t="s">
        <v>73</v>
      </c>
      <c r="BB72" s="230" t="s">
        <v>73</v>
      </c>
      <c r="BC72" s="230" t="s">
        <v>73</v>
      </c>
      <c r="BD72" s="230" t="s">
        <v>73</v>
      </c>
      <c r="BE72" s="230" t="s">
        <v>73</v>
      </c>
      <c r="BF72" s="230" t="s">
        <v>73</v>
      </c>
      <c r="BG72" s="230" t="s">
        <v>73</v>
      </c>
      <c r="BH72" s="248" t="s">
        <v>73</v>
      </c>
      <c r="BI72" s="230" t="s">
        <v>73</v>
      </c>
      <c r="BJ72" s="249" t="s">
        <v>73</v>
      </c>
    </row>
    <row r="73" spans="1:62" s="183" customFormat="1" ht="14.25" customHeight="1" x14ac:dyDescent="0.45">
      <c r="A73" s="224">
        <v>2023</v>
      </c>
      <c r="B73" s="268">
        <v>11</v>
      </c>
      <c r="C73" s="268">
        <v>3</v>
      </c>
      <c r="D73" s="225">
        <v>0.60138888888888886</v>
      </c>
      <c r="E73" s="269">
        <v>25</v>
      </c>
      <c r="F73" s="270">
        <v>13.291449999999999</v>
      </c>
      <c r="G73" s="271">
        <v>100.40053</v>
      </c>
      <c r="H73" s="229">
        <f t="shared" si="17"/>
        <v>14.23</v>
      </c>
      <c r="I73" s="268">
        <v>3</v>
      </c>
      <c r="J73" s="230" t="s">
        <v>74</v>
      </c>
      <c r="K73" s="231">
        <v>13</v>
      </c>
      <c r="L73" s="232" t="s">
        <v>73</v>
      </c>
      <c r="M73" s="233" t="s">
        <v>73</v>
      </c>
      <c r="N73" s="234" t="s">
        <v>73</v>
      </c>
      <c r="O73" s="234" t="s">
        <v>73</v>
      </c>
      <c r="P73" s="233" t="s">
        <v>73</v>
      </c>
      <c r="Q73" s="233" t="s">
        <v>73</v>
      </c>
      <c r="R73" s="233" t="s">
        <v>73</v>
      </c>
      <c r="S73" s="236" t="s">
        <v>73</v>
      </c>
      <c r="T73" s="245" t="s">
        <v>73</v>
      </c>
      <c r="U73" s="238">
        <v>30.3</v>
      </c>
      <c r="V73" s="183">
        <v>30.405999999999999</v>
      </c>
      <c r="W73" s="238">
        <v>29.2</v>
      </c>
      <c r="X73" s="382">
        <v>31.986999999999998</v>
      </c>
      <c r="Y73" s="276">
        <v>7.76</v>
      </c>
      <c r="Z73" s="485" t="s">
        <v>73</v>
      </c>
      <c r="AA73" s="238" t="s">
        <v>73</v>
      </c>
      <c r="AB73" s="240">
        <v>1.1000000000000001</v>
      </c>
      <c r="AC73" s="239">
        <f t="shared" si="20"/>
        <v>2.2942903717796934</v>
      </c>
      <c r="AD73" s="241" t="s">
        <v>73</v>
      </c>
      <c r="AE73" s="341" t="s">
        <v>73</v>
      </c>
      <c r="AF73" s="336">
        <v>1.51</v>
      </c>
      <c r="AG73" s="485" t="s">
        <v>73</v>
      </c>
      <c r="AH73" s="244" t="s">
        <v>73</v>
      </c>
      <c r="AI73" s="242" t="s">
        <v>73</v>
      </c>
      <c r="AJ73" s="243" t="s">
        <v>73</v>
      </c>
      <c r="AK73" s="244" t="s">
        <v>73</v>
      </c>
      <c r="AL73" s="244" t="s">
        <v>73</v>
      </c>
      <c r="AM73" s="244" t="s">
        <v>73</v>
      </c>
      <c r="AN73" s="244" t="s">
        <v>73</v>
      </c>
      <c r="AO73" s="244" t="s">
        <v>73</v>
      </c>
      <c r="AP73" s="244" t="s">
        <v>73</v>
      </c>
      <c r="AQ73" s="245" t="s">
        <v>73</v>
      </c>
      <c r="AR73" s="243" t="s">
        <v>73</v>
      </c>
      <c r="AS73" s="242" t="s">
        <v>73</v>
      </c>
      <c r="AT73" s="242" t="s">
        <v>73</v>
      </c>
      <c r="AU73" s="242" t="s">
        <v>73</v>
      </c>
      <c r="AV73" s="247" t="s">
        <v>73</v>
      </c>
      <c r="AW73" s="242" t="s">
        <v>73</v>
      </c>
      <c r="AX73" s="242" t="s">
        <v>73</v>
      </c>
      <c r="AY73" s="248" t="s">
        <v>73</v>
      </c>
      <c r="AZ73" s="230" t="s">
        <v>73</v>
      </c>
      <c r="BA73" s="230" t="s">
        <v>73</v>
      </c>
      <c r="BB73" s="230" t="s">
        <v>73</v>
      </c>
      <c r="BC73" s="230" t="s">
        <v>73</v>
      </c>
      <c r="BD73" s="230" t="s">
        <v>73</v>
      </c>
      <c r="BE73" s="230" t="s">
        <v>73</v>
      </c>
      <c r="BF73" s="230" t="s">
        <v>73</v>
      </c>
      <c r="BG73" s="230" t="s">
        <v>73</v>
      </c>
      <c r="BH73" s="248" t="s">
        <v>73</v>
      </c>
      <c r="BI73" s="230" t="s">
        <v>73</v>
      </c>
      <c r="BJ73" s="249" t="s">
        <v>73</v>
      </c>
    </row>
    <row r="74" spans="1:62" s="183" customFormat="1" ht="14.25" customHeight="1" x14ac:dyDescent="0.45">
      <c r="A74" s="224">
        <v>2023</v>
      </c>
      <c r="B74" s="268">
        <v>11</v>
      </c>
      <c r="C74" s="268">
        <v>3</v>
      </c>
      <c r="D74" s="225">
        <v>0.57222222222222219</v>
      </c>
      <c r="E74" s="269">
        <v>26</v>
      </c>
      <c r="F74" s="270">
        <v>13.24544</v>
      </c>
      <c r="G74" s="271">
        <v>100.40063000000001</v>
      </c>
      <c r="H74" s="229">
        <v>16.100000000000001</v>
      </c>
      <c r="I74" s="268">
        <v>1</v>
      </c>
      <c r="J74" s="230" t="s">
        <v>72</v>
      </c>
      <c r="K74" s="231">
        <v>1</v>
      </c>
      <c r="L74" s="232" t="s">
        <v>73</v>
      </c>
      <c r="M74" s="233" t="s">
        <v>73</v>
      </c>
      <c r="N74" s="234" t="s">
        <v>73</v>
      </c>
      <c r="O74" s="234">
        <v>31</v>
      </c>
      <c r="P74" s="233" t="s">
        <v>73</v>
      </c>
      <c r="Q74" s="233" t="s">
        <v>73</v>
      </c>
      <c r="R74" s="233" t="s">
        <v>73</v>
      </c>
      <c r="S74" s="236" t="s">
        <v>73</v>
      </c>
      <c r="T74" s="245">
        <v>2.2000000000000002</v>
      </c>
      <c r="U74" s="238">
        <v>30.7</v>
      </c>
      <c r="V74" s="183">
        <v>30.565999999999999</v>
      </c>
      <c r="W74" s="238">
        <v>26.6</v>
      </c>
      <c r="X74" s="382">
        <v>29.518999999999998</v>
      </c>
      <c r="Y74" s="276">
        <v>8.1999999999999993</v>
      </c>
      <c r="Z74" s="485" t="s">
        <v>73</v>
      </c>
      <c r="AA74" s="238">
        <v>7.6</v>
      </c>
      <c r="AB74" s="240">
        <v>10.032999999999999</v>
      </c>
      <c r="AC74" s="239">
        <f t="shared" si="20"/>
        <v>8.5898773172522027</v>
      </c>
      <c r="AD74" s="241">
        <v>6.4</v>
      </c>
      <c r="AE74" s="341" t="s">
        <v>73</v>
      </c>
      <c r="AF74" s="336">
        <v>26.93</v>
      </c>
      <c r="AG74" s="485" t="s">
        <v>73</v>
      </c>
      <c r="AH74" s="244">
        <v>2142.1999999999998</v>
      </c>
      <c r="AI74" s="242">
        <v>8.1989999999999998</v>
      </c>
      <c r="AJ74" s="243">
        <v>8.1144788769999998</v>
      </c>
      <c r="AK74" s="244">
        <v>315.76999489999997</v>
      </c>
      <c r="AL74" s="244">
        <v>1564.1070360000001</v>
      </c>
      <c r="AM74" s="244">
        <v>235.7810139</v>
      </c>
      <c r="AN74" s="244">
        <v>8.0378235240000002</v>
      </c>
      <c r="AO74" s="244">
        <v>6.024391499</v>
      </c>
      <c r="AP74" s="244">
        <v>3.9846150360000001</v>
      </c>
      <c r="AQ74" s="276">
        <f t="shared" ref="AQ74:AQ76" si="21">SUM(AL74:AN74)</f>
        <v>1807.9258734240002</v>
      </c>
      <c r="AR74" s="243">
        <v>1.0702097173375011</v>
      </c>
      <c r="AS74" s="242">
        <v>25.615332287446595</v>
      </c>
      <c r="AT74" s="242">
        <v>0.16733933227136635</v>
      </c>
      <c r="AU74" s="242">
        <v>3.2240351634232747</v>
      </c>
      <c r="AV74" s="247">
        <v>3.6634279047410376</v>
      </c>
      <c r="AW74" s="242" t="s">
        <v>73</v>
      </c>
      <c r="AX74" s="242" t="s">
        <v>73</v>
      </c>
      <c r="AY74" s="248" t="s">
        <v>73</v>
      </c>
      <c r="AZ74" s="230" t="s">
        <v>73</v>
      </c>
      <c r="BA74" s="230" t="s">
        <v>73</v>
      </c>
      <c r="BB74" s="230" t="s">
        <v>73</v>
      </c>
      <c r="BC74" s="230" t="s">
        <v>73</v>
      </c>
      <c r="BD74" s="230" t="s">
        <v>73</v>
      </c>
      <c r="BE74" s="230" t="s">
        <v>73</v>
      </c>
      <c r="BF74" s="230" t="s">
        <v>73</v>
      </c>
      <c r="BG74" s="230" t="s">
        <v>73</v>
      </c>
      <c r="BH74" s="248" t="s">
        <v>73</v>
      </c>
      <c r="BI74" s="230" t="s">
        <v>73</v>
      </c>
      <c r="BJ74" s="249" t="s">
        <v>73</v>
      </c>
    </row>
    <row r="75" spans="1:62" s="183" customFormat="1" ht="14.25" customHeight="1" x14ac:dyDescent="0.45">
      <c r="A75" s="224">
        <v>2023</v>
      </c>
      <c r="B75" s="268">
        <v>11</v>
      </c>
      <c r="C75" s="268">
        <v>3</v>
      </c>
      <c r="D75" s="225">
        <v>0.57222222222222219</v>
      </c>
      <c r="E75" s="269">
        <v>26</v>
      </c>
      <c r="F75" s="270">
        <v>13.24544</v>
      </c>
      <c r="G75" s="271">
        <v>100.40063000000001</v>
      </c>
      <c r="H75" s="229">
        <f t="shared" si="17"/>
        <v>16.100000000000001</v>
      </c>
      <c r="I75" s="268">
        <v>2</v>
      </c>
      <c r="J75" s="230" t="s">
        <v>75</v>
      </c>
      <c r="K75" s="231">
        <v>8</v>
      </c>
      <c r="L75" s="232" t="s">
        <v>73</v>
      </c>
      <c r="M75" s="233" t="s">
        <v>73</v>
      </c>
      <c r="N75" s="234" t="s">
        <v>73</v>
      </c>
      <c r="O75" s="234" t="s">
        <v>73</v>
      </c>
      <c r="P75" s="233" t="s">
        <v>73</v>
      </c>
      <c r="Q75" s="233" t="s">
        <v>73</v>
      </c>
      <c r="R75" s="233" t="s">
        <v>73</v>
      </c>
      <c r="S75" s="236" t="s">
        <v>73</v>
      </c>
      <c r="T75" s="245" t="s">
        <v>73</v>
      </c>
      <c r="U75" s="238">
        <v>30</v>
      </c>
      <c r="V75" s="183">
        <v>30.388999999999999</v>
      </c>
      <c r="W75" s="238">
        <v>28.5</v>
      </c>
      <c r="X75" s="382">
        <v>32.176000000000002</v>
      </c>
      <c r="Y75" s="276">
        <v>7.94</v>
      </c>
      <c r="Z75" s="485" t="s">
        <v>73</v>
      </c>
      <c r="AA75" s="238">
        <v>6.61</v>
      </c>
      <c r="AB75" s="240">
        <v>1.8069999999999999</v>
      </c>
      <c r="AC75" s="239">
        <f t="shared" si="20"/>
        <v>2.7925529902112465</v>
      </c>
      <c r="AD75" s="241">
        <v>3.4</v>
      </c>
      <c r="AE75" s="341" t="s">
        <v>73</v>
      </c>
      <c r="AF75" s="336">
        <v>1.1499999999999999</v>
      </c>
      <c r="AG75" s="485" t="s">
        <v>73</v>
      </c>
      <c r="AH75" s="244">
        <v>2173.1</v>
      </c>
      <c r="AI75" s="242">
        <v>7.8230000000000004</v>
      </c>
      <c r="AJ75" s="243">
        <v>7.7457041540000002</v>
      </c>
      <c r="AK75" s="244">
        <v>864.07308360000002</v>
      </c>
      <c r="AL75" s="244">
        <v>1859.58341</v>
      </c>
      <c r="AM75" s="244">
        <v>127.37268589999999</v>
      </c>
      <c r="AN75" s="244">
        <v>21.79819796</v>
      </c>
      <c r="AO75" s="244">
        <v>3.1758198580000001</v>
      </c>
      <c r="AP75" s="244">
        <v>2.1168308919999999</v>
      </c>
      <c r="AQ75" s="276">
        <f t="shared" si="21"/>
        <v>2008.75429386</v>
      </c>
      <c r="AR75" s="243">
        <v>1.3171811905692323</v>
      </c>
      <c r="AS75" s="242">
        <v>26.522069713550902</v>
      </c>
      <c r="AT75" s="242">
        <v>1.213210158967406</v>
      </c>
      <c r="AU75" s="242">
        <v>1.51126648285466</v>
      </c>
      <c r="AV75" s="247">
        <v>8.3637079335636031</v>
      </c>
      <c r="AW75" s="242" t="s">
        <v>73</v>
      </c>
      <c r="AX75" s="242" t="s">
        <v>73</v>
      </c>
      <c r="AY75" s="248" t="s">
        <v>73</v>
      </c>
      <c r="AZ75" s="230" t="s">
        <v>73</v>
      </c>
      <c r="BA75" s="230" t="s">
        <v>73</v>
      </c>
      <c r="BB75" s="230" t="s">
        <v>73</v>
      </c>
      <c r="BC75" s="230" t="s">
        <v>73</v>
      </c>
      <c r="BD75" s="230" t="s">
        <v>73</v>
      </c>
      <c r="BE75" s="230" t="s">
        <v>73</v>
      </c>
      <c r="BF75" s="230" t="s">
        <v>73</v>
      </c>
      <c r="BG75" s="230" t="s">
        <v>73</v>
      </c>
      <c r="BH75" s="248" t="s">
        <v>73</v>
      </c>
      <c r="BI75" s="230" t="s">
        <v>73</v>
      </c>
      <c r="BJ75" s="249" t="s">
        <v>73</v>
      </c>
    </row>
    <row r="76" spans="1:62" s="183" customFormat="1" ht="14.25" customHeight="1" x14ac:dyDescent="0.45">
      <c r="A76" s="224">
        <v>2023</v>
      </c>
      <c r="B76" s="268">
        <v>11</v>
      </c>
      <c r="C76" s="268">
        <v>3</v>
      </c>
      <c r="D76" s="225">
        <v>0.57222222222222219</v>
      </c>
      <c r="E76" s="269">
        <v>26</v>
      </c>
      <c r="F76" s="270">
        <v>13.24544</v>
      </c>
      <c r="G76" s="271">
        <v>100.40063000000001</v>
      </c>
      <c r="H76" s="229">
        <f t="shared" si="17"/>
        <v>16.100000000000001</v>
      </c>
      <c r="I76" s="268">
        <v>3</v>
      </c>
      <c r="J76" s="230" t="s">
        <v>74</v>
      </c>
      <c r="K76" s="231">
        <v>15</v>
      </c>
      <c r="L76" s="232" t="s">
        <v>73</v>
      </c>
      <c r="M76" s="233" t="s">
        <v>73</v>
      </c>
      <c r="N76" s="234" t="s">
        <v>73</v>
      </c>
      <c r="O76" s="234" t="s">
        <v>73</v>
      </c>
      <c r="P76" s="233" t="s">
        <v>73</v>
      </c>
      <c r="Q76" s="233" t="s">
        <v>73</v>
      </c>
      <c r="R76" s="233" t="s">
        <v>73</v>
      </c>
      <c r="S76" s="236" t="s">
        <v>73</v>
      </c>
      <c r="T76" s="245" t="s">
        <v>73</v>
      </c>
      <c r="U76" s="238">
        <v>30.1</v>
      </c>
      <c r="V76" s="183">
        <v>30.388999999999999</v>
      </c>
      <c r="W76" s="238">
        <v>29</v>
      </c>
      <c r="X76" s="382">
        <v>32.206000000000003</v>
      </c>
      <c r="Y76" s="276">
        <v>7.63</v>
      </c>
      <c r="Z76" s="485" t="s">
        <v>73</v>
      </c>
      <c r="AA76" s="238">
        <v>1.91</v>
      </c>
      <c r="AB76" s="240">
        <v>1.0489999999999999</v>
      </c>
      <c r="AC76" s="239">
        <f t="shared" si="20"/>
        <v>2.258347806659454</v>
      </c>
      <c r="AD76" s="241">
        <v>7.25</v>
      </c>
      <c r="AE76" s="341" t="s">
        <v>73</v>
      </c>
      <c r="AF76" s="336">
        <v>1.71</v>
      </c>
      <c r="AG76" s="485" t="s">
        <v>73</v>
      </c>
      <c r="AH76" s="244">
        <v>2171.1</v>
      </c>
      <c r="AI76" s="242">
        <v>7.7469999999999999</v>
      </c>
      <c r="AJ76" s="243">
        <v>7.6709365570000001</v>
      </c>
      <c r="AK76" s="244">
        <v>1048.315621</v>
      </c>
      <c r="AL76" s="244">
        <v>1900.903022</v>
      </c>
      <c r="AM76" s="244">
        <v>109.7867957</v>
      </c>
      <c r="AN76" s="244">
        <v>26.439081869999999</v>
      </c>
      <c r="AO76" s="244">
        <v>2.733572637</v>
      </c>
      <c r="AP76" s="244">
        <v>1.8224288900000001</v>
      </c>
      <c r="AQ76" s="276">
        <f t="shared" si="21"/>
        <v>2037.1288995700002</v>
      </c>
      <c r="AR76" s="243">
        <v>1.358343102774521</v>
      </c>
      <c r="AS76" s="242">
        <v>29.468966348389891</v>
      </c>
      <c r="AT76" s="242">
        <v>1.4223843243066141</v>
      </c>
      <c r="AU76" s="242">
        <v>1.4105153839976827</v>
      </c>
      <c r="AV76" s="247">
        <v>8.2143895063027141</v>
      </c>
      <c r="AW76" s="242" t="s">
        <v>73</v>
      </c>
      <c r="AX76" s="242" t="s">
        <v>73</v>
      </c>
      <c r="AY76" s="248" t="s">
        <v>73</v>
      </c>
      <c r="AZ76" s="230" t="s">
        <v>73</v>
      </c>
      <c r="BA76" s="230" t="s">
        <v>73</v>
      </c>
      <c r="BB76" s="230" t="s">
        <v>73</v>
      </c>
      <c r="BC76" s="230" t="s">
        <v>73</v>
      </c>
      <c r="BD76" s="230" t="s">
        <v>73</v>
      </c>
      <c r="BE76" s="230" t="s">
        <v>73</v>
      </c>
      <c r="BF76" s="230" t="s">
        <v>73</v>
      </c>
      <c r="BG76" s="230" t="s">
        <v>73</v>
      </c>
      <c r="BH76" s="248" t="s">
        <v>73</v>
      </c>
      <c r="BI76" s="230" t="s">
        <v>73</v>
      </c>
      <c r="BJ76" s="249" t="s">
        <v>73</v>
      </c>
    </row>
    <row r="77" spans="1:62" s="183" customFormat="1" ht="14.25" customHeight="1" x14ac:dyDescent="0.45">
      <c r="A77" s="224">
        <v>2023</v>
      </c>
      <c r="B77" s="268">
        <v>11</v>
      </c>
      <c r="C77" s="268">
        <v>3</v>
      </c>
      <c r="D77" s="225">
        <v>0.54027777777777775</v>
      </c>
      <c r="E77" s="269">
        <v>27</v>
      </c>
      <c r="F77" s="270">
        <v>13.182079999999999</v>
      </c>
      <c r="G77" s="271">
        <v>100.39914</v>
      </c>
      <c r="H77" s="229">
        <v>17.7</v>
      </c>
      <c r="I77" s="268">
        <v>1</v>
      </c>
      <c r="J77" s="230" t="s">
        <v>72</v>
      </c>
      <c r="K77" s="231">
        <v>1</v>
      </c>
      <c r="L77" s="232" t="s">
        <v>73</v>
      </c>
      <c r="M77" s="233" t="s">
        <v>73</v>
      </c>
      <c r="N77" s="234" t="s">
        <v>73</v>
      </c>
      <c r="O77" s="234">
        <v>30</v>
      </c>
      <c r="P77" s="233" t="s">
        <v>73</v>
      </c>
      <c r="Q77" s="233" t="s">
        <v>73</v>
      </c>
      <c r="R77" s="233" t="s">
        <v>73</v>
      </c>
      <c r="S77" s="236" t="s">
        <v>73</v>
      </c>
      <c r="T77" s="245">
        <v>5.7</v>
      </c>
      <c r="U77" s="238">
        <v>30.8</v>
      </c>
      <c r="V77" s="183">
        <v>30.585000000000001</v>
      </c>
      <c r="W77" s="238">
        <v>29.2</v>
      </c>
      <c r="X77" s="382">
        <v>31.978000000000002</v>
      </c>
      <c r="Y77" s="276">
        <v>7.91</v>
      </c>
      <c r="Z77" s="485" t="s">
        <v>73</v>
      </c>
      <c r="AA77" s="238" t="s">
        <v>73</v>
      </c>
      <c r="AB77" s="240">
        <v>5.4710000000000001</v>
      </c>
      <c r="AC77" s="239">
        <f t="shared" si="20"/>
        <v>5.3747796294378531</v>
      </c>
      <c r="AD77" s="241" t="s">
        <v>73</v>
      </c>
      <c r="AE77" s="341" t="s">
        <v>73</v>
      </c>
      <c r="AF77" s="336">
        <v>1.08</v>
      </c>
      <c r="AG77" s="485" t="s">
        <v>73</v>
      </c>
      <c r="AH77" s="244" t="s">
        <v>73</v>
      </c>
      <c r="AI77" s="242" t="s">
        <v>73</v>
      </c>
      <c r="AJ77" s="243" t="s">
        <v>73</v>
      </c>
      <c r="AK77" s="244" t="s">
        <v>73</v>
      </c>
      <c r="AL77" s="244" t="s">
        <v>73</v>
      </c>
      <c r="AM77" s="244" t="s">
        <v>73</v>
      </c>
      <c r="AN77" s="244" t="s">
        <v>73</v>
      </c>
      <c r="AO77" s="244" t="s">
        <v>73</v>
      </c>
      <c r="AP77" s="244" t="s">
        <v>73</v>
      </c>
      <c r="AQ77" s="245" t="s">
        <v>73</v>
      </c>
      <c r="AR77" s="243" t="s">
        <v>73</v>
      </c>
      <c r="AS77" s="242" t="s">
        <v>73</v>
      </c>
      <c r="AT77" s="242" t="s">
        <v>73</v>
      </c>
      <c r="AU77" s="242" t="s">
        <v>73</v>
      </c>
      <c r="AV77" s="247" t="s">
        <v>73</v>
      </c>
      <c r="AW77" s="242" t="s">
        <v>73</v>
      </c>
      <c r="AX77" s="242" t="s">
        <v>73</v>
      </c>
      <c r="AY77" s="248" t="s">
        <v>73</v>
      </c>
      <c r="AZ77" s="230" t="s">
        <v>73</v>
      </c>
      <c r="BA77" s="230" t="s">
        <v>73</v>
      </c>
      <c r="BB77" s="230" t="s">
        <v>73</v>
      </c>
      <c r="BC77" s="230" t="s">
        <v>73</v>
      </c>
      <c r="BD77" s="230" t="s">
        <v>73</v>
      </c>
      <c r="BE77" s="230" t="s">
        <v>73</v>
      </c>
      <c r="BF77" s="230" t="s">
        <v>73</v>
      </c>
      <c r="BG77" s="230" t="s">
        <v>73</v>
      </c>
      <c r="BH77" s="248" t="s">
        <v>73</v>
      </c>
      <c r="BI77" s="230" t="s">
        <v>73</v>
      </c>
      <c r="BJ77" s="249" t="s">
        <v>73</v>
      </c>
    </row>
    <row r="78" spans="1:62" s="183" customFormat="1" ht="14.25" customHeight="1" x14ac:dyDescent="0.45">
      <c r="A78" s="224">
        <v>2023</v>
      </c>
      <c r="B78" s="268">
        <v>11</v>
      </c>
      <c r="C78" s="268">
        <v>3</v>
      </c>
      <c r="D78" s="225">
        <v>0.54027777777777775</v>
      </c>
      <c r="E78" s="269">
        <v>27</v>
      </c>
      <c r="F78" s="270">
        <v>13.182079999999999</v>
      </c>
      <c r="G78" s="271">
        <v>100.39914</v>
      </c>
      <c r="H78" s="229">
        <f t="shared" si="17"/>
        <v>17.7</v>
      </c>
      <c r="I78" s="268">
        <v>2</v>
      </c>
      <c r="J78" s="230" t="s">
        <v>75</v>
      </c>
      <c r="K78" s="231">
        <v>8.5</v>
      </c>
      <c r="L78" s="232" t="s">
        <v>73</v>
      </c>
      <c r="M78" s="233" t="s">
        <v>73</v>
      </c>
      <c r="N78" s="234" t="s">
        <v>73</v>
      </c>
      <c r="O78" s="234" t="s">
        <v>73</v>
      </c>
      <c r="P78" s="233" t="s">
        <v>73</v>
      </c>
      <c r="Q78" s="233" t="s">
        <v>73</v>
      </c>
      <c r="R78" s="233" t="s">
        <v>73</v>
      </c>
      <c r="S78" s="236" t="s">
        <v>73</v>
      </c>
      <c r="T78" s="245" t="s">
        <v>73</v>
      </c>
      <c r="U78" s="238">
        <v>30.3</v>
      </c>
      <c r="V78" s="183">
        <v>30.312000000000001</v>
      </c>
      <c r="W78" s="238">
        <v>29.5</v>
      </c>
      <c r="X78" s="382">
        <v>32.265999999999998</v>
      </c>
      <c r="Y78" s="276">
        <v>7.8</v>
      </c>
      <c r="Z78" s="485" t="s">
        <v>73</v>
      </c>
      <c r="AA78" s="238" t="s">
        <v>73</v>
      </c>
      <c r="AB78" s="240">
        <v>2.5270000000000001</v>
      </c>
      <c r="AC78" s="239">
        <f t="shared" si="20"/>
        <v>3.2999774389675665</v>
      </c>
      <c r="AD78" s="241" t="s">
        <v>73</v>
      </c>
      <c r="AE78" s="341" t="s">
        <v>73</v>
      </c>
      <c r="AF78" s="336">
        <v>0.92</v>
      </c>
      <c r="AG78" s="485" t="s">
        <v>73</v>
      </c>
      <c r="AH78" s="244" t="s">
        <v>73</v>
      </c>
      <c r="AI78" s="242" t="s">
        <v>73</v>
      </c>
      <c r="AJ78" s="243" t="s">
        <v>73</v>
      </c>
      <c r="AK78" s="244" t="s">
        <v>73</v>
      </c>
      <c r="AL78" s="244" t="s">
        <v>73</v>
      </c>
      <c r="AM78" s="244" t="s">
        <v>73</v>
      </c>
      <c r="AN78" s="244" t="s">
        <v>73</v>
      </c>
      <c r="AO78" s="244" t="s">
        <v>73</v>
      </c>
      <c r="AP78" s="244" t="s">
        <v>73</v>
      </c>
      <c r="AQ78" s="245" t="s">
        <v>73</v>
      </c>
      <c r="AR78" s="243" t="s">
        <v>73</v>
      </c>
      <c r="AS78" s="242" t="s">
        <v>73</v>
      </c>
      <c r="AT78" s="242" t="s">
        <v>73</v>
      </c>
      <c r="AU78" s="242" t="s">
        <v>73</v>
      </c>
      <c r="AV78" s="247" t="s">
        <v>73</v>
      </c>
      <c r="AW78" s="242" t="s">
        <v>73</v>
      </c>
      <c r="AX78" s="242" t="s">
        <v>73</v>
      </c>
      <c r="AY78" s="248" t="s">
        <v>73</v>
      </c>
      <c r="AZ78" s="230" t="s">
        <v>73</v>
      </c>
      <c r="BA78" s="230" t="s">
        <v>73</v>
      </c>
      <c r="BB78" s="230" t="s">
        <v>73</v>
      </c>
      <c r="BC78" s="230" t="s">
        <v>73</v>
      </c>
      <c r="BD78" s="230" t="s">
        <v>73</v>
      </c>
      <c r="BE78" s="230" t="s">
        <v>73</v>
      </c>
      <c r="BF78" s="230" t="s">
        <v>73</v>
      </c>
      <c r="BG78" s="230" t="s">
        <v>73</v>
      </c>
      <c r="BH78" s="248" t="s">
        <v>73</v>
      </c>
      <c r="BI78" s="230" t="s">
        <v>73</v>
      </c>
      <c r="BJ78" s="249" t="s">
        <v>73</v>
      </c>
    </row>
    <row r="79" spans="1:62" s="183" customFormat="1" ht="14.25" customHeight="1" x14ac:dyDescent="0.45">
      <c r="A79" s="224">
        <v>2023</v>
      </c>
      <c r="B79" s="268">
        <v>11</v>
      </c>
      <c r="C79" s="268">
        <v>3</v>
      </c>
      <c r="D79" s="225">
        <v>0.54027777777777775</v>
      </c>
      <c r="E79" s="269">
        <v>27</v>
      </c>
      <c r="F79" s="270">
        <v>13.182079999999999</v>
      </c>
      <c r="G79" s="271">
        <v>100.39914</v>
      </c>
      <c r="H79" s="229">
        <f t="shared" si="17"/>
        <v>17.7</v>
      </c>
      <c r="I79" s="268">
        <v>3</v>
      </c>
      <c r="J79" s="230" t="s">
        <v>74</v>
      </c>
      <c r="K79" s="231">
        <v>17</v>
      </c>
      <c r="L79" s="232" t="s">
        <v>73</v>
      </c>
      <c r="M79" s="233" t="s">
        <v>73</v>
      </c>
      <c r="N79" s="234" t="s">
        <v>73</v>
      </c>
      <c r="O79" s="234" t="s">
        <v>73</v>
      </c>
      <c r="P79" s="233" t="s">
        <v>73</v>
      </c>
      <c r="Q79" s="233" t="s">
        <v>73</v>
      </c>
      <c r="R79" s="233" t="s">
        <v>73</v>
      </c>
      <c r="S79" s="236" t="s">
        <v>73</v>
      </c>
      <c r="T79" s="245" t="s">
        <v>73</v>
      </c>
      <c r="U79" s="238">
        <v>30.2</v>
      </c>
      <c r="V79" s="183">
        <v>30.306000000000001</v>
      </c>
      <c r="W79" s="238">
        <v>29.7</v>
      </c>
      <c r="X79" s="382">
        <v>32.299999999999997</v>
      </c>
      <c r="Y79" s="276">
        <v>7.8</v>
      </c>
      <c r="Z79" s="485" t="s">
        <v>73</v>
      </c>
      <c r="AA79" s="238" t="s">
        <v>73</v>
      </c>
      <c r="AB79" s="240">
        <v>2.1880000000000002</v>
      </c>
      <c r="AC79" s="239">
        <f t="shared" si="20"/>
        <v>3.0610650943447997</v>
      </c>
      <c r="AD79" s="241" t="s">
        <v>73</v>
      </c>
      <c r="AE79" s="341" t="s">
        <v>73</v>
      </c>
      <c r="AF79" s="336">
        <v>1.9</v>
      </c>
      <c r="AG79" s="485" t="s">
        <v>73</v>
      </c>
      <c r="AH79" s="244" t="s">
        <v>73</v>
      </c>
      <c r="AI79" s="242" t="s">
        <v>73</v>
      </c>
      <c r="AJ79" s="243" t="s">
        <v>73</v>
      </c>
      <c r="AK79" s="244" t="s">
        <v>73</v>
      </c>
      <c r="AL79" s="244" t="s">
        <v>73</v>
      </c>
      <c r="AM79" s="244" t="s">
        <v>73</v>
      </c>
      <c r="AN79" s="244" t="s">
        <v>73</v>
      </c>
      <c r="AO79" s="244" t="s">
        <v>73</v>
      </c>
      <c r="AP79" s="244" t="s">
        <v>73</v>
      </c>
      <c r="AQ79" s="245" t="s">
        <v>73</v>
      </c>
      <c r="AR79" s="243" t="s">
        <v>73</v>
      </c>
      <c r="AS79" s="242" t="s">
        <v>73</v>
      </c>
      <c r="AT79" s="242" t="s">
        <v>73</v>
      </c>
      <c r="AU79" s="242" t="s">
        <v>73</v>
      </c>
      <c r="AV79" s="247" t="s">
        <v>73</v>
      </c>
      <c r="AW79" s="242" t="s">
        <v>73</v>
      </c>
      <c r="AX79" s="242" t="s">
        <v>73</v>
      </c>
      <c r="AY79" s="232" t="s">
        <v>73</v>
      </c>
      <c r="AZ79" s="234" t="s">
        <v>73</v>
      </c>
      <c r="BA79" s="234" t="s">
        <v>73</v>
      </c>
      <c r="BB79" s="234" t="s">
        <v>73</v>
      </c>
      <c r="BC79" s="234" t="s">
        <v>73</v>
      </c>
      <c r="BD79" s="234" t="s">
        <v>73</v>
      </c>
      <c r="BE79" s="234" t="s">
        <v>73</v>
      </c>
      <c r="BF79" s="234" t="s">
        <v>73</v>
      </c>
      <c r="BG79" s="230" t="s">
        <v>73</v>
      </c>
      <c r="BH79" s="241" t="s">
        <v>73</v>
      </c>
      <c r="BI79" s="244" t="s">
        <v>73</v>
      </c>
      <c r="BJ79" s="246" t="s">
        <v>73</v>
      </c>
    </row>
    <row r="80" spans="1:62" s="183" customFormat="1" ht="14.25" customHeight="1" x14ac:dyDescent="0.45">
      <c r="A80" s="224">
        <v>2023</v>
      </c>
      <c r="B80" s="268">
        <v>11</v>
      </c>
      <c r="C80" s="268">
        <v>3</v>
      </c>
      <c r="D80" s="225">
        <v>0.50763888888888886</v>
      </c>
      <c r="E80" s="269">
        <v>28</v>
      </c>
      <c r="F80" s="270">
        <v>13.13334</v>
      </c>
      <c r="G80" s="271">
        <v>100.40152999999999</v>
      </c>
      <c r="H80" s="229">
        <v>19.600000000000001</v>
      </c>
      <c r="I80" s="268">
        <v>1</v>
      </c>
      <c r="J80" s="230" t="s">
        <v>72</v>
      </c>
      <c r="K80" s="231">
        <v>1</v>
      </c>
      <c r="L80" s="232" t="s">
        <v>73</v>
      </c>
      <c r="M80" s="233" t="s">
        <v>73</v>
      </c>
      <c r="N80" s="234" t="s">
        <v>73</v>
      </c>
      <c r="O80" s="234">
        <v>30</v>
      </c>
      <c r="P80" s="233" t="s">
        <v>73</v>
      </c>
      <c r="Q80" s="233" t="s">
        <v>73</v>
      </c>
      <c r="R80" s="233" t="s">
        <v>73</v>
      </c>
      <c r="S80" s="236" t="s">
        <v>73</v>
      </c>
      <c r="T80" s="245">
        <v>3.6</v>
      </c>
      <c r="U80" s="238">
        <v>30.1</v>
      </c>
      <c r="V80" s="183">
        <v>30.379000000000001</v>
      </c>
      <c r="W80" s="238">
        <v>29</v>
      </c>
      <c r="X80" s="382">
        <v>31.702999999999999</v>
      </c>
      <c r="Y80" s="276">
        <v>7.88</v>
      </c>
      <c r="Z80" s="485" t="s">
        <v>73</v>
      </c>
      <c r="AA80" s="238">
        <v>5.55</v>
      </c>
      <c r="AB80" s="240">
        <v>5.7690000000000001</v>
      </c>
      <c r="AC80" s="239">
        <f t="shared" si="20"/>
        <v>5.5847969707286635</v>
      </c>
      <c r="AD80" s="241">
        <v>3.95</v>
      </c>
      <c r="AE80" s="341" t="s">
        <v>73</v>
      </c>
      <c r="AF80" s="336">
        <v>1.59</v>
      </c>
      <c r="AG80" s="485" t="s">
        <v>73</v>
      </c>
      <c r="AH80" s="244">
        <v>2142.1</v>
      </c>
      <c r="AI80" s="242">
        <v>8.0340000000000007</v>
      </c>
      <c r="AJ80" s="243">
        <v>7.9540008970000002</v>
      </c>
      <c r="AK80" s="244">
        <v>486.42117289999999</v>
      </c>
      <c r="AL80" s="244">
        <v>1686.630341</v>
      </c>
      <c r="AM80" s="244">
        <v>184.40386219999999</v>
      </c>
      <c r="AN80" s="244">
        <v>12.3012081</v>
      </c>
      <c r="AO80" s="244">
        <v>4.6200684340000002</v>
      </c>
      <c r="AP80" s="244">
        <v>3.075264481</v>
      </c>
      <c r="AQ80" s="276">
        <f t="shared" ref="AQ80:AQ85" si="22">SUM(AL80:AN80)</f>
        <v>1883.3354113</v>
      </c>
      <c r="AR80" s="243">
        <v>0.57626677087403921</v>
      </c>
      <c r="AS80" s="242">
        <v>9.5207429740951959</v>
      </c>
      <c r="AT80" s="242">
        <v>0.9203663274925149</v>
      </c>
      <c r="AU80" s="242">
        <v>1.8135197794255919</v>
      </c>
      <c r="AV80" s="247">
        <v>1.8329976241101504</v>
      </c>
      <c r="AW80" s="242" t="s">
        <v>73</v>
      </c>
      <c r="AX80" s="242" t="s">
        <v>73</v>
      </c>
      <c r="AY80" s="248" t="s">
        <v>73</v>
      </c>
      <c r="AZ80" s="230" t="s">
        <v>73</v>
      </c>
      <c r="BA80" s="230" t="s">
        <v>73</v>
      </c>
      <c r="BB80" s="230" t="s">
        <v>73</v>
      </c>
      <c r="BC80" s="230" t="s">
        <v>73</v>
      </c>
      <c r="BD80" s="230" t="s">
        <v>73</v>
      </c>
      <c r="BE80" s="230" t="s">
        <v>73</v>
      </c>
      <c r="BF80" s="230" t="s">
        <v>73</v>
      </c>
      <c r="BG80" s="230" t="s">
        <v>73</v>
      </c>
      <c r="BH80" s="248" t="s">
        <v>73</v>
      </c>
      <c r="BI80" s="230" t="s">
        <v>73</v>
      </c>
      <c r="BJ80" s="249" t="s">
        <v>73</v>
      </c>
    </row>
    <row r="81" spans="1:62" s="183" customFormat="1" ht="14.25" customHeight="1" x14ac:dyDescent="0.45">
      <c r="A81" s="224">
        <v>2023</v>
      </c>
      <c r="B81" s="268">
        <v>11</v>
      </c>
      <c r="C81" s="268">
        <v>3</v>
      </c>
      <c r="D81" s="225">
        <v>0.50763888888888886</v>
      </c>
      <c r="E81" s="269">
        <v>28</v>
      </c>
      <c r="F81" s="270">
        <v>13.13334</v>
      </c>
      <c r="G81" s="271">
        <v>100.40152999999999</v>
      </c>
      <c r="H81" s="229">
        <f t="shared" si="17"/>
        <v>19.600000000000001</v>
      </c>
      <c r="I81" s="268">
        <v>2</v>
      </c>
      <c r="J81" s="230" t="s">
        <v>75</v>
      </c>
      <c r="K81" s="231">
        <v>9.5</v>
      </c>
      <c r="L81" s="232" t="s">
        <v>73</v>
      </c>
      <c r="M81" s="233" t="s">
        <v>73</v>
      </c>
      <c r="N81" s="234" t="s">
        <v>73</v>
      </c>
      <c r="O81" s="234" t="s">
        <v>73</v>
      </c>
      <c r="P81" s="233" t="s">
        <v>73</v>
      </c>
      <c r="Q81" s="233" t="s">
        <v>73</v>
      </c>
      <c r="R81" s="233" t="s">
        <v>73</v>
      </c>
      <c r="S81" s="236" t="s">
        <v>73</v>
      </c>
      <c r="T81" s="245" t="s">
        <v>73</v>
      </c>
      <c r="U81" s="238">
        <v>30</v>
      </c>
      <c r="V81" s="183">
        <v>30.271999999999998</v>
      </c>
      <c r="W81" s="238">
        <v>29</v>
      </c>
      <c r="X81" s="382">
        <v>32.35</v>
      </c>
      <c r="Y81" s="276">
        <v>7.82</v>
      </c>
      <c r="Z81" s="485" t="s">
        <v>73</v>
      </c>
      <c r="AA81" s="238">
        <v>4.8899999999999997</v>
      </c>
      <c r="AB81" s="240">
        <v>2.5489999999999999</v>
      </c>
      <c r="AC81" s="239">
        <f t="shared" si="20"/>
        <v>3.3154820749017873</v>
      </c>
      <c r="AD81" s="241">
        <v>5.8</v>
      </c>
      <c r="AE81" s="341" t="s">
        <v>73</v>
      </c>
      <c r="AF81" s="336">
        <v>0.77</v>
      </c>
      <c r="AG81" s="485" t="s">
        <v>73</v>
      </c>
      <c r="AH81" s="244">
        <v>2145.3000000000002</v>
      </c>
      <c r="AI81" s="242">
        <v>7.891</v>
      </c>
      <c r="AJ81" s="243">
        <v>7.8140518209999996</v>
      </c>
      <c r="AK81" s="244">
        <v>709.50293499999998</v>
      </c>
      <c r="AL81" s="244">
        <v>1790.2389559999999</v>
      </c>
      <c r="AM81" s="244">
        <v>143.63269919999999</v>
      </c>
      <c r="AN81" s="244">
        <v>17.92772398</v>
      </c>
      <c r="AO81" s="244">
        <v>3.5728189129999999</v>
      </c>
      <c r="AP81" s="244">
        <v>2.3818235489999999</v>
      </c>
      <c r="AQ81" s="276">
        <f t="shared" si="22"/>
        <v>1951.79937918</v>
      </c>
      <c r="AR81" s="243">
        <v>0.9878858929269243</v>
      </c>
      <c r="AS81" s="242">
        <v>14.507798817668869</v>
      </c>
      <c r="AT81" s="242">
        <v>3.5350433942326145</v>
      </c>
      <c r="AU81" s="242">
        <v>1.6120175817116373</v>
      </c>
      <c r="AV81" s="247">
        <v>4.7250484605753815</v>
      </c>
      <c r="AW81" s="242" t="s">
        <v>73</v>
      </c>
      <c r="AX81" s="242" t="s">
        <v>73</v>
      </c>
      <c r="AY81" s="248" t="s">
        <v>73</v>
      </c>
      <c r="AZ81" s="230" t="s">
        <v>73</v>
      </c>
      <c r="BA81" s="230" t="s">
        <v>73</v>
      </c>
      <c r="BB81" s="230" t="s">
        <v>73</v>
      </c>
      <c r="BC81" s="230" t="s">
        <v>73</v>
      </c>
      <c r="BD81" s="230" t="s">
        <v>73</v>
      </c>
      <c r="BE81" s="230" t="s">
        <v>73</v>
      </c>
      <c r="BF81" s="230" t="s">
        <v>73</v>
      </c>
      <c r="BG81" s="230" t="s">
        <v>73</v>
      </c>
      <c r="BH81" s="248" t="s">
        <v>73</v>
      </c>
      <c r="BI81" s="230" t="s">
        <v>73</v>
      </c>
      <c r="BJ81" s="249" t="s">
        <v>73</v>
      </c>
    </row>
    <row r="82" spans="1:62" s="183" customFormat="1" ht="14.25" customHeight="1" x14ac:dyDescent="0.45">
      <c r="A82" s="224">
        <v>2023</v>
      </c>
      <c r="B82" s="268">
        <v>11</v>
      </c>
      <c r="C82" s="268">
        <v>3</v>
      </c>
      <c r="D82" s="225">
        <v>0.50763888888888886</v>
      </c>
      <c r="E82" s="269">
        <v>28</v>
      </c>
      <c r="F82" s="270">
        <v>13.13334</v>
      </c>
      <c r="G82" s="271">
        <v>100.40152999999999</v>
      </c>
      <c r="H82" s="229">
        <f t="shared" si="17"/>
        <v>19.600000000000001</v>
      </c>
      <c r="I82" s="268">
        <v>3</v>
      </c>
      <c r="J82" s="230" t="s">
        <v>74</v>
      </c>
      <c r="K82" s="231">
        <v>18</v>
      </c>
      <c r="L82" s="232" t="s">
        <v>73</v>
      </c>
      <c r="M82" s="233" t="s">
        <v>73</v>
      </c>
      <c r="N82" s="234" t="s">
        <v>73</v>
      </c>
      <c r="O82" s="234" t="s">
        <v>73</v>
      </c>
      <c r="P82" s="233" t="s">
        <v>73</v>
      </c>
      <c r="Q82" s="233" t="s">
        <v>73</v>
      </c>
      <c r="R82" s="233" t="s">
        <v>73</v>
      </c>
      <c r="S82" s="236" t="s">
        <v>73</v>
      </c>
      <c r="T82" s="245" t="s">
        <v>73</v>
      </c>
      <c r="U82" s="238">
        <v>29.9</v>
      </c>
      <c r="V82" s="183">
        <v>30.276</v>
      </c>
      <c r="W82" s="238">
        <v>29.3</v>
      </c>
      <c r="X82" s="382">
        <v>32.340000000000003</v>
      </c>
      <c r="Y82" s="276">
        <v>7.67</v>
      </c>
      <c r="Z82" s="485" t="s">
        <v>73</v>
      </c>
      <c r="AA82" s="238">
        <v>4.7</v>
      </c>
      <c r="AB82" s="240">
        <v>2.2709999999999999</v>
      </c>
      <c r="AC82" s="239">
        <f t="shared" si="20"/>
        <v>3.1195598571875416</v>
      </c>
      <c r="AD82" s="241">
        <v>6.4</v>
      </c>
      <c r="AE82" s="341" t="s">
        <v>73</v>
      </c>
      <c r="AF82" s="336">
        <v>13.87</v>
      </c>
      <c r="AG82" s="485" t="s">
        <v>73</v>
      </c>
      <c r="AH82" s="244">
        <v>2169.4</v>
      </c>
      <c r="AI82" s="242">
        <v>7.97</v>
      </c>
      <c r="AJ82" s="243">
        <v>7.8916387910000001</v>
      </c>
      <c r="AK82" s="244">
        <v>580.96386919999998</v>
      </c>
      <c r="AL82" s="244">
        <v>1753.9066720000001</v>
      </c>
      <c r="AM82" s="244">
        <v>168.3065823</v>
      </c>
      <c r="AN82" s="244">
        <v>14.68018992</v>
      </c>
      <c r="AO82" s="244">
        <v>4.182073924</v>
      </c>
      <c r="AP82" s="244">
        <v>2.7881984790000001</v>
      </c>
      <c r="AQ82" s="276">
        <f t="shared" si="22"/>
        <v>1936.89344422</v>
      </c>
      <c r="AR82" s="243">
        <v>0.82323824410577029</v>
      </c>
      <c r="AS82" s="242">
        <v>19.948223374294692</v>
      </c>
      <c r="AT82" s="242">
        <v>1.4223843243066141</v>
      </c>
      <c r="AU82" s="242">
        <v>2.2165241748535012</v>
      </c>
      <c r="AV82" s="247">
        <v>2.4083829127057901</v>
      </c>
      <c r="AW82" s="242" t="s">
        <v>73</v>
      </c>
      <c r="AX82" s="242" t="s">
        <v>73</v>
      </c>
      <c r="AY82" s="232" t="s">
        <v>73</v>
      </c>
      <c r="AZ82" s="234" t="s">
        <v>73</v>
      </c>
      <c r="BA82" s="234" t="s">
        <v>73</v>
      </c>
      <c r="BB82" s="234" t="s">
        <v>73</v>
      </c>
      <c r="BC82" s="234" t="s">
        <v>73</v>
      </c>
      <c r="BD82" s="234" t="s">
        <v>73</v>
      </c>
      <c r="BE82" s="234" t="s">
        <v>73</v>
      </c>
      <c r="BF82" s="234" t="s">
        <v>73</v>
      </c>
      <c r="BG82" s="230" t="s">
        <v>73</v>
      </c>
      <c r="BH82" s="241" t="s">
        <v>73</v>
      </c>
      <c r="BI82" s="244" t="s">
        <v>73</v>
      </c>
      <c r="BJ82" s="246" t="s">
        <v>73</v>
      </c>
    </row>
    <row r="83" spans="1:62" s="183" customFormat="1" ht="14.25" customHeight="1" x14ac:dyDescent="0.45">
      <c r="A83" s="224">
        <v>2023</v>
      </c>
      <c r="B83" s="268">
        <v>11</v>
      </c>
      <c r="C83" s="268">
        <v>3</v>
      </c>
      <c r="D83" s="225">
        <v>0.45277777777777778</v>
      </c>
      <c r="E83" s="269">
        <v>29</v>
      </c>
      <c r="F83" s="270">
        <v>13.03457</v>
      </c>
      <c r="G83" s="271">
        <v>100.40043</v>
      </c>
      <c r="H83" s="229">
        <v>20.399999999999999</v>
      </c>
      <c r="I83" s="268">
        <v>1</v>
      </c>
      <c r="J83" s="230" t="s">
        <v>72</v>
      </c>
      <c r="K83" s="231">
        <v>1</v>
      </c>
      <c r="L83" s="232" t="s">
        <v>73</v>
      </c>
      <c r="M83" s="233" t="s">
        <v>73</v>
      </c>
      <c r="N83" s="234" t="s">
        <v>73</v>
      </c>
      <c r="O83" s="234">
        <v>29</v>
      </c>
      <c r="P83" s="233" t="s">
        <v>73</v>
      </c>
      <c r="Q83" s="233" t="s">
        <v>73</v>
      </c>
      <c r="R83" s="233" t="s">
        <v>73</v>
      </c>
      <c r="S83" s="236" t="s">
        <v>73</v>
      </c>
      <c r="T83" s="245">
        <v>5.0999999999999996</v>
      </c>
      <c r="U83" s="238">
        <v>29.9</v>
      </c>
      <c r="V83" s="183">
        <v>30.239000000000001</v>
      </c>
      <c r="W83" s="238">
        <v>29.1</v>
      </c>
      <c r="X83" s="382">
        <v>31.626000000000001</v>
      </c>
      <c r="Y83" s="276">
        <v>7.71</v>
      </c>
      <c r="Z83" s="485" t="s">
        <v>73</v>
      </c>
      <c r="AA83" s="238">
        <v>5.3</v>
      </c>
      <c r="AB83" s="240">
        <v>5.2469999999999999</v>
      </c>
      <c r="AC83" s="239">
        <f t="shared" si="20"/>
        <v>5.2169142453803312</v>
      </c>
      <c r="AD83" s="241">
        <v>2.7</v>
      </c>
      <c r="AE83" s="341" t="s">
        <v>73</v>
      </c>
      <c r="AF83" s="336">
        <v>1.02</v>
      </c>
      <c r="AG83" s="485" t="s">
        <v>73</v>
      </c>
      <c r="AH83" s="244">
        <v>2140</v>
      </c>
      <c r="AI83" s="242">
        <v>7.9950000000000001</v>
      </c>
      <c r="AJ83" s="243">
        <v>7.9175203459999999</v>
      </c>
      <c r="AK83" s="244">
        <v>538.32829779999997</v>
      </c>
      <c r="AL83" s="244">
        <v>1716.903337</v>
      </c>
      <c r="AM83" s="244">
        <v>171.40031250000001</v>
      </c>
      <c r="AN83" s="244">
        <v>13.66287013</v>
      </c>
      <c r="AO83" s="244">
        <v>4.2954229020000003</v>
      </c>
      <c r="AP83" s="244">
        <v>2.857199407</v>
      </c>
      <c r="AQ83" s="276">
        <f t="shared" si="22"/>
        <v>1901.96651963</v>
      </c>
      <c r="AR83" s="243">
        <v>0.57626677087403921</v>
      </c>
      <c r="AS83" s="242">
        <v>13.601061391564564</v>
      </c>
      <c r="AT83" s="242">
        <v>0.48110058028017821</v>
      </c>
      <c r="AU83" s="242">
        <v>2.8210307679953655</v>
      </c>
      <c r="AV83" s="247">
        <v>3.5292338709671824</v>
      </c>
      <c r="AW83" s="242" t="s">
        <v>73</v>
      </c>
      <c r="AX83" s="242" t="s">
        <v>73</v>
      </c>
      <c r="AY83" s="248" t="s">
        <v>73</v>
      </c>
      <c r="AZ83" s="230" t="s">
        <v>73</v>
      </c>
      <c r="BA83" s="230" t="s">
        <v>73</v>
      </c>
      <c r="BB83" s="230" t="s">
        <v>73</v>
      </c>
      <c r="BC83" s="230" t="s">
        <v>73</v>
      </c>
      <c r="BD83" s="230" t="s">
        <v>73</v>
      </c>
      <c r="BE83" s="230" t="s">
        <v>73</v>
      </c>
      <c r="BF83" s="230" t="s">
        <v>73</v>
      </c>
      <c r="BG83" s="230" t="s">
        <v>73</v>
      </c>
      <c r="BH83" s="248" t="s">
        <v>73</v>
      </c>
      <c r="BI83" s="230" t="s">
        <v>73</v>
      </c>
      <c r="BJ83" s="249" t="s">
        <v>73</v>
      </c>
    </row>
    <row r="84" spans="1:62" s="183" customFormat="1" ht="14.25" customHeight="1" x14ac:dyDescent="0.45">
      <c r="A84" s="224">
        <v>2023</v>
      </c>
      <c r="B84" s="268">
        <v>11</v>
      </c>
      <c r="C84" s="268">
        <v>3</v>
      </c>
      <c r="D84" s="225">
        <v>0.45277777777777778</v>
      </c>
      <c r="E84" s="269">
        <v>29</v>
      </c>
      <c r="F84" s="270">
        <v>13.03457</v>
      </c>
      <c r="G84" s="271">
        <v>100.40043</v>
      </c>
      <c r="H84" s="229">
        <f t="shared" si="17"/>
        <v>20.399999999999999</v>
      </c>
      <c r="I84" s="268">
        <v>2</v>
      </c>
      <c r="J84" s="230" t="s">
        <v>75</v>
      </c>
      <c r="K84" s="231">
        <v>10</v>
      </c>
      <c r="L84" s="232" t="s">
        <v>73</v>
      </c>
      <c r="M84" s="233" t="s">
        <v>73</v>
      </c>
      <c r="N84" s="234" t="s">
        <v>73</v>
      </c>
      <c r="O84" s="234" t="s">
        <v>73</v>
      </c>
      <c r="P84" s="233" t="s">
        <v>73</v>
      </c>
      <c r="Q84" s="233" t="s">
        <v>73</v>
      </c>
      <c r="R84" s="233" t="s">
        <v>73</v>
      </c>
      <c r="S84" s="236" t="s">
        <v>73</v>
      </c>
      <c r="T84" s="245" t="s">
        <v>73</v>
      </c>
      <c r="U84" s="238">
        <v>29.8</v>
      </c>
      <c r="V84" s="183">
        <v>30.167000000000002</v>
      </c>
      <c r="W84" s="238">
        <v>29.8</v>
      </c>
      <c r="X84" s="382">
        <v>32.298000000000002</v>
      </c>
      <c r="Y84" s="276">
        <v>7.9</v>
      </c>
      <c r="Z84" s="485" t="s">
        <v>73</v>
      </c>
      <c r="AA84" s="238">
        <v>5.69</v>
      </c>
      <c r="AB84" s="240">
        <v>4.181</v>
      </c>
      <c r="AC84" s="239">
        <f t="shared" si="20"/>
        <v>4.4656441587494466</v>
      </c>
      <c r="AD84" s="241">
        <v>5.2</v>
      </c>
      <c r="AE84" s="341" t="s">
        <v>73</v>
      </c>
      <c r="AF84" s="336">
        <v>0.95</v>
      </c>
      <c r="AG84" s="485" t="s">
        <v>73</v>
      </c>
      <c r="AH84" s="244">
        <v>2145.3000000000002</v>
      </c>
      <c r="AI84" s="242">
        <v>7.98</v>
      </c>
      <c r="AJ84" s="243">
        <v>7.9034281650000002</v>
      </c>
      <c r="AK84" s="244">
        <v>556.75790649999999</v>
      </c>
      <c r="AL84" s="244">
        <v>1726.429971</v>
      </c>
      <c r="AM84" s="244">
        <v>169.2797759</v>
      </c>
      <c r="AN84" s="244">
        <v>14.10689086</v>
      </c>
      <c r="AO84" s="244">
        <v>4.2115482860000002</v>
      </c>
      <c r="AP84" s="244">
        <v>2.8062052390000001</v>
      </c>
      <c r="AQ84" s="276">
        <f t="shared" si="22"/>
        <v>1909.81663776</v>
      </c>
      <c r="AR84" s="243">
        <v>0.41161912205288514</v>
      </c>
      <c r="AS84" s="242">
        <v>13.714403569827603</v>
      </c>
      <c r="AT84" s="242">
        <v>0.58568766294978225</v>
      </c>
      <c r="AU84" s="242">
        <v>1.6120175817116373</v>
      </c>
      <c r="AV84" s="247">
        <v>3.1253680979059841</v>
      </c>
      <c r="AW84" s="242" t="s">
        <v>73</v>
      </c>
      <c r="AX84" s="242" t="s">
        <v>73</v>
      </c>
      <c r="AY84" s="248" t="s">
        <v>73</v>
      </c>
      <c r="AZ84" s="230" t="s">
        <v>73</v>
      </c>
      <c r="BA84" s="230" t="s">
        <v>73</v>
      </c>
      <c r="BB84" s="230" t="s">
        <v>73</v>
      </c>
      <c r="BC84" s="230" t="s">
        <v>73</v>
      </c>
      <c r="BD84" s="230" t="s">
        <v>73</v>
      </c>
      <c r="BE84" s="230" t="s">
        <v>73</v>
      </c>
      <c r="BF84" s="230" t="s">
        <v>73</v>
      </c>
      <c r="BG84" s="230" t="s">
        <v>73</v>
      </c>
      <c r="BH84" s="248" t="s">
        <v>73</v>
      </c>
      <c r="BI84" s="230" t="s">
        <v>73</v>
      </c>
      <c r="BJ84" s="249" t="s">
        <v>73</v>
      </c>
    </row>
    <row r="85" spans="1:62" s="287" customFormat="1" ht="14.25" customHeight="1" x14ac:dyDescent="0.45">
      <c r="A85" s="285">
        <v>2023</v>
      </c>
      <c r="B85" s="286">
        <v>11</v>
      </c>
      <c r="C85" s="286">
        <v>3</v>
      </c>
      <c r="D85" s="288">
        <v>0.45277777777777778</v>
      </c>
      <c r="E85" s="422">
        <v>29</v>
      </c>
      <c r="F85" s="290">
        <v>13.03457</v>
      </c>
      <c r="G85" s="291">
        <v>100.40043</v>
      </c>
      <c r="H85" s="292">
        <f t="shared" si="17"/>
        <v>20.399999999999999</v>
      </c>
      <c r="I85" s="286">
        <v>3</v>
      </c>
      <c r="J85" s="293" t="s">
        <v>74</v>
      </c>
      <c r="K85" s="294">
        <v>19</v>
      </c>
      <c r="L85" s="295" t="s">
        <v>73</v>
      </c>
      <c r="M85" s="296" t="s">
        <v>73</v>
      </c>
      <c r="N85" s="297" t="s">
        <v>73</v>
      </c>
      <c r="O85" s="297" t="s">
        <v>73</v>
      </c>
      <c r="P85" s="296" t="s">
        <v>73</v>
      </c>
      <c r="Q85" s="296" t="s">
        <v>73</v>
      </c>
      <c r="R85" s="296" t="s">
        <v>73</v>
      </c>
      <c r="S85" s="298" t="s">
        <v>73</v>
      </c>
      <c r="T85" s="604" t="s">
        <v>73</v>
      </c>
      <c r="U85" s="300">
        <v>29.7</v>
      </c>
      <c r="V85" s="287">
        <v>30.169</v>
      </c>
      <c r="W85" s="300">
        <v>29.9</v>
      </c>
      <c r="X85" s="427">
        <v>32.341000000000001</v>
      </c>
      <c r="Y85" s="307">
        <v>7.9</v>
      </c>
      <c r="Z85" s="500" t="s">
        <v>73</v>
      </c>
      <c r="AA85" s="300">
        <v>4.32</v>
      </c>
      <c r="AB85" s="302">
        <v>4.0410000000000004</v>
      </c>
      <c r="AC85" s="301">
        <f t="shared" si="20"/>
        <v>4.3669782937134958</v>
      </c>
      <c r="AD85" s="303">
        <v>7.1</v>
      </c>
      <c r="AE85" s="471" t="s">
        <v>73</v>
      </c>
      <c r="AF85" s="287">
        <v>1.04</v>
      </c>
      <c r="AG85" s="500" t="s">
        <v>73</v>
      </c>
      <c r="AH85" s="306">
        <v>2157.3000000000002</v>
      </c>
      <c r="AI85" s="304">
        <v>7.9349999999999996</v>
      </c>
      <c r="AJ85" s="305">
        <v>7.8586550659999999</v>
      </c>
      <c r="AK85" s="306">
        <v>632.15330140000003</v>
      </c>
      <c r="AL85" s="306">
        <v>1769.892578</v>
      </c>
      <c r="AM85" s="306">
        <v>156.80879160000001</v>
      </c>
      <c r="AN85" s="306">
        <v>16.013074249999999</v>
      </c>
      <c r="AO85" s="306">
        <v>3.8952690560000001</v>
      </c>
      <c r="AP85" s="306">
        <v>2.596036148</v>
      </c>
      <c r="AQ85" s="307">
        <f t="shared" si="22"/>
        <v>1942.71444385</v>
      </c>
      <c r="AR85" s="305">
        <v>1.0702097173375011</v>
      </c>
      <c r="AS85" s="304">
        <v>16.774642382929628</v>
      </c>
      <c r="AT85" s="304">
        <v>2.0499068203242379</v>
      </c>
      <c r="AU85" s="304">
        <v>1.9142708782825693</v>
      </c>
      <c r="AV85" s="308">
        <v>3.5166768209594119</v>
      </c>
      <c r="AW85" s="304" t="s">
        <v>73</v>
      </c>
      <c r="AX85" s="304" t="s">
        <v>73</v>
      </c>
      <c r="AY85" s="309" t="s">
        <v>73</v>
      </c>
      <c r="AZ85" s="293" t="s">
        <v>73</v>
      </c>
      <c r="BA85" s="293" t="s">
        <v>73</v>
      </c>
      <c r="BB85" s="293" t="s">
        <v>73</v>
      </c>
      <c r="BC85" s="293" t="s">
        <v>73</v>
      </c>
      <c r="BD85" s="293" t="s">
        <v>73</v>
      </c>
      <c r="BE85" s="293" t="s">
        <v>73</v>
      </c>
      <c r="BF85" s="293" t="s">
        <v>73</v>
      </c>
      <c r="BG85" s="293" t="s">
        <v>73</v>
      </c>
      <c r="BH85" s="309" t="s">
        <v>73</v>
      </c>
      <c r="BI85" s="293" t="s">
        <v>73</v>
      </c>
      <c r="BJ85" s="310" t="s">
        <v>73</v>
      </c>
    </row>
    <row r="86" spans="1:62" ht="14.25" customHeight="1" x14ac:dyDescent="0.45">
      <c r="A86" s="367"/>
      <c r="B86" s="367"/>
      <c r="C86" s="367"/>
      <c r="D86" s="540"/>
      <c r="E86" s="619"/>
      <c r="F86" s="524"/>
      <c r="G86" s="524"/>
      <c r="H86" s="434"/>
      <c r="I86" s="367"/>
      <c r="J86" s="530"/>
      <c r="K86" s="434"/>
      <c r="L86" s="365"/>
      <c r="M86" s="449"/>
      <c r="N86" s="365"/>
      <c r="O86" s="365"/>
      <c r="P86" s="449"/>
      <c r="Q86" s="449"/>
      <c r="R86" s="449"/>
      <c r="S86" s="449"/>
      <c r="T86" s="365"/>
      <c r="U86" s="335"/>
      <c r="V86" s="335"/>
      <c r="W86" s="335"/>
      <c r="X86" s="335"/>
      <c r="Y86" s="335"/>
      <c r="Z86" s="80"/>
      <c r="AA86" s="335"/>
      <c r="AB86" s="335"/>
      <c r="AC86" s="335"/>
      <c r="AD86" s="331"/>
      <c r="AE86" s="331"/>
      <c r="AG86" s="80"/>
      <c r="AH86" s="331"/>
      <c r="AI86" s="364"/>
      <c r="AJ86" s="364"/>
      <c r="AK86" s="331"/>
      <c r="AL86" s="331"/>
      <c r="AM86" s="331"/>
      <c r="AN86" s="331"/>
      <c r="AO86" s="331"/>
      <c r="AP86" s="331"/>
      <c r="AQ86" s="365"/>
      <c r="AR86" s="364"/>
      <c r="AS86" s="364"/>
      <c r="AT86" s="364"/>
      <c r="AU86" s="364"/>
      <c r="AV86" s="364"/>
      <c r="AW86" s="364"/>
      <c r="AX86" s="364"/>
      <c r="AY86" s="530"/>
      <c r="AZ86" s="530"/>
      <c r="BA86" s="530"/>
      <c r="BB86" s="530"/>
      <c r="BC86" s="530"/>
      <c r="BD86" s="530"/>
      <c r="BE86" s="530"/>
      <c r="BF86" s="530"/>
      <c r="BG86" s="530"/>
      <c r="BH86" s="530"/>
      <c r="BI86" s="530"/>
      <c r="BJ86" s="530"/>
    </row>
    <row r="87" spans="1:62" ht="14.25" customHeight="1" x14ac:dyDescent="0.45">
      <c r="A87" s="367"/>
      <c r="B87" s="367"/>
      <c r="C87" s="367"/>
      <c r="D87" s="540"/>
      <c r="E87" s="619"/>
      <c r="F87" s="524"/>
      <c r="G87" s="524"/>
      <c r="H87" s="434"/>
      <c r="I87" s="367"/>
      <c r="J87" s="530"/>
      <c r="K87" s="434"/>
      <c r="L87" s="365"/>
      <c r="M87" s="449"/>
      <c r="N87" s="365"/>
      <c r="O87" s="365"/>
      <c r="P87" s="449"/>
      <c r="Q87" s="449"/>
      <c r="R87" s="449"/>
      <c r="S87" s="449"/>
      <c r="T87" s="365"/>
      <c r="U87" s="335"/>
      <c r="V87" s="335"/>
      <c r="W87" s="335"/>
      <c r="X87" s="335"/>
      <c r="Y87" s="335"/>
      <c r="Z87" s="80"/>
      <c r="AA87" s="335"/>
      <c r="AB87" s="335"/>
      <c r="AC87" s="335"/>
      <c r="AD87" s="331"/>
      <c r="AE87" s="331"/>
      <c r="AF87" s="335"/>
      <c r="AG87" s="80"/>
      <c r="AH87" s="331"/>
      <c r="AI87" s="364"/>
      <c r="AJ87" s="364"/>
      <c r="AK87" s="331"/>
      <c r="AL87" s="331"/>
      <c r="AM87" s="331"/>
      <c r="AN87" s="331"/>
      <c r="AO87" s="331"/>
      <c r="AP87" s="331"/>
      <c r="AQ87" s="365"/>
      <c r="AR87" s="364"/>
      <c r="AS87" s="364"/>
      <c r="AT87" s="364"/>
      <c r="AU87" s="364"/>
      <c r="AV87" s="364"/>
      <c r="AW87" s="364"/>
      <c r="AX87" s="364"/>
      <c r="AY87" s="530"/>
      <c r="AZ87" s="530"/>
      <c r="BA87" s="530"/>
      <c r="BB87" s="530"/>
      <c r="BC87" s="530"/>
      <c r="BD87" s="530"/>
      <c r="BE87" s="530"/>
      <c r="BF87" s="530"/>
      <c r="BG87" s="530"/>
      <c r="BH87" s="530"/>
      <c r="BI87" s="530"/>
      <c r="BJ87" s="530"/>
    </row>
    <row r="88" spans="1:62" ht="14.25" customHeight="1" x14ac:dyDescent="0.45">
      <c r="A88" s="367"/>
      <c r="B88" s="367"/>
      <c r="C88" s="367"/>
      <c r="D88" s="540"/>
      <c r="E88" s="619"/>
      <c r="F88" s="524"/>
      <c r="G88" s="524"/>
      <c r="H88" s="434"/>
      <c r="I88" s="367"/>
      <c r="J88" s="530"/>
      <c r="K88" s="434"/>
      <c r="L88" s="365"/>
      <c r="M88" s="449"/>
      <c r="N88" s="365"/>
      <c r="O88" s="365"/>
      <c r="P88" s="449"/>
      <c r="Q88" s="449"/>
      <c r="R88" s="449"/>
      <c r="S88" s="449"/>
      <c r="T88" s="365"/>
      <c r="U88" s="335"/>
      <c r="V88" s="335"/>
      <c r="W88" s="335"/>
      <c r="X88" s="335"/>
      <c r="Y88" s="335"/>
      <c r="Z88" s="80"/>
      <c r="AA88" s="335"/>
      <c r="AB88" s="335"/>
      <c r="AC88" s="335"/>
      <c r="AD88" s="331"/>
      <c r="AE88" s="331"/>
      <c r="AF88" s="335"/>
      <c r="AG88" s="80"/>
      <c r="AH88" s="331"/>
      <c r="AI88" s="364"/>
      <c r="AJ88" s="364"/>
      <c r="AK88" s="331"/>
      <c r="AL88" s="331"/>
      <c r="AM88" s="331"/>
      <c r="AN88" s="331"/>
      <c r="AO88" s="331"/>
      <c r="AP88" s="331"/>
      <c r="AQ88" s="365"/>
      <c r="AR88" s="364"/>
      <c r="AS88" s="364"/>
      <c r="AT88" s="364"/>
      <c r="AU88" s="364"/>
      <c r="AV88" s="364"/>
      <c r="AW88" s="364"/>
      <c r="AX88" s="364"/>
      <c r="AY88" s="530"/>
      <c r="AZ88" s="530"/>
      <c r="BA88" s="530"/>
      <c r="BB88" s="530"/>
      <c r="BC88" s="530"/>
      <c r="BD88" s="530"/>
      <c r="BE88" s="530"/>
      <c r="BF88" s="530"/>
      <c r="BG88" s="530"/>
      <c r="BH88" s="530"/>
      <c r="BI88" s="530"/>
      <c r="BJ88" s="530"/>
    </row>
    <row r="89" spans="1:62" ht="13.5" customHeight="1" x14ac:dyDescent="0.45">
      <c r="A89" s="367"/>
      <c r="B89" s="367"/>
      <c r="C89" s="367"/>
      <c r="D89" s="540"/>
      <c r="E89" s="619"/>
      <c r="F89" s="524"/>
      <c r="G89" s="524"/>
      <c r="H89" s="434"/>
      <c r="I89" s="367"/>
      <c r="J89" s="530"/>
      <c r="K89" s="434"/>
      <c r="L89" s="365"/>
      <c r="M89" s="449"/>
      <c r="N89" s="365"/>
      <c r="O89" s="365"/>
      <c r="P89" s="449"/>
      <c r="Q89" s="449"/>
      <c r="R89" s="449"/>
      <c r="S89" s="449"/>
      <c r="T89" s="365"/>
      <c r="U89" s="335"/>
      <c r="V89" s="335"/>
      <c r="W89" s="335"/>
      <c r="X89" s="335"/>
      <c r="Y89" s="335"/>
      <c r="Z89" s="80"/>
      <c r="AA89" s="335"/>
      <c r="AB89" s="335"/>
      <c r="AC89" s="335"/>
      <c r="AD89" s="331"/>
      <c r="AE89" s="331"/>
      <c r="AF89" s="335"/>
      <c r="AG89" s="80"/>
      <c r="AH89" s="331"/>
      <c r="AI89" s="364"/>
      <c r="AJ89" s="364"/>
      <c r="AK89" s="331"/>
      <c r="AL89" s="331"/>
      <c r="AM89" s="331"/>
      <c r="AN89" s="331"/>
      <c r="AO89" s="331"/>
      <c r="AP89" s="331"/>
      <c r="AQ89" s="365"/>
      <c r="AR89" s="364"/>
      <c r="AS89" s="364"/>
      <c r="AT89" s="364"/>
      <c r="AU89" s="364"/>
      <c r="AV89" s="364"/>
      <c r="AW89" s="364"/>
      <c r="AX89" s="364"/>
      <c r="AY89" s="530"/>
      <c r="AZ89" s="530"/>
      <c r="BA89" s="530"/>
      <c r="BB89" s="530"/>
      <c r="BC89" s="530"/>
      <c r="BD89" s="530"/>
      <c r="BE89" s="530"/>
      <c r="BF89" s="530"/>
      <c r="BG89" s="530"/>
      <c r="BH89" s="530"/>
      <c r="BI89" s="530"/>
      <c r="BJ89" s="530"/>
    </row>
    <row r="90" spans="1:62" ht="13.5" customHeight="1" x14ac:dyDescent="0.45">
      <c r="A90" s="367"/>
      <c r="B90" s="367"/>
      <c r="C90" s="367"/>
      <c r="D90" s="540"/>
      <c r="E90" s="619"/>
      <c r="F90" s="524"/>
      <c r="G90" s="524"/>
      <c r="H90" s="434"/>
      <c r="I90" s="367"/>
      <c r="J90" s="530"/>
      <c r="K90" s="434"/>
      <c r="L90" s="365"/>
      <c r="M90" s="449"/>
      <c r="N90" s="365"/>
      <c r="O90" s="365"/>
      <c r="P90" s="449"/>
      <c r="Q90" s="449"/>
      <c r="R90" s="449"/>
      <c r="S90" s="449"/>
      <c r="T90" s="365"/>
      <c r="U90" s="335"/>
      <c r="V90" s="335"/>
      <c r="W90" s="335"/>
      <c r="X90" s="335"/>
      <c r="Y90" s="335"/>
      <c r="Z90" s="80"/>
      <c r="AA90" s="335"/>
      <c r="AB90" s="335"/>
      <c r="AC90" s="335"/>
      <c r="AD90" s="331"/>
      <c r="AE90" s="331"/>
      <c r="AF90" s="335"/>
      <c r="AG90" s="80"/>
      <c r="AH90" s="331"/>
      <c r="AI90" s="364"/>
      <c r="AJ90" s="364"/>
      <c r="AK90" s="331"/>
      <c r="AL90" s="331"/>
      <c r="AM90" s="331"/>
      <c r="AN90" s="331"/>
      <c r="AO90" s="331"/>
      <c r="AP90" s="331"/>
      <c r="AQ90" s="365"/>
      <c r="AR90" s="364"/>
      <c r="AS90" s="364"/>
      <c r="AT90" s="364"/>
      <c r="AU90" s="364"/>
      <c r="AV90" s="364"/>
      <c r="AW90" s="364"/>
      <c r="AX90" s="364"/>
      <c r="AY90" s="530"/>
      <c r="AZ90" s="530"/>
      <c r="BA90" s="530"/>
      <c r="BB90" s="530"/>
      <c r="BC90" s="530"/>
      <c r="BD90" s="530"/>
      <c r="BE90" s="530"/>
      <c r="BF90" s="530"/>
      <c r="BG90" s="530"/>
      <c r="BH90" s="530"/>
      <c r="BI90" s="530"/>
      <c r="BJ90" s="530"/>
    </row>
    <row r="91" spans="1:62" ht="13.5" customHeight="1" x14ac:dyDescent="0.45">
      <c r="A91" s="367"/>
      <c r="B91" s="367"/>
      <c r="C91" s="367"/>
      <c r="D91" s="540"/>
      <c r="E91" s="619"/>
      <c r="F91" s="524"/>
      <c r="G91" s="524"/>
      <c r="H91" s="434"/>
      <c r="I91" s="367"/>
      <c r="J91" s="530"/>
      <c r="K91" s="434"/>
      <c r="L91" s="365"/>
      <c r="M91" s="449"/>
      <c r="N91" s="365"/>
      <c r="O91" s="365"/>
      <c r="P91" s="449"/>
      <c r="Q91" s="449"/>
      <c r="R91" s="449"/>
      <c r="S91" s="449"/>
      <c r="T91" s="365"/>
      <c r="U91" s="335"/>
      <c r="V91" s="335"/>
      <c r="W91" s="335"/>
      <c r="X91" s="335"/>
      <c r="Y91" s="335"/>
      <c r="Z91" s="80"/>
      <c r="AA91" s="335"/>
      <c r="AB91" s="335"/>
      <c r="AC91" s="335"/>
      <c r="AD91" s="331"/>
      <c r="AE91" s="331"/>
      <c r="AF91" s="335"/>
      <c r="AG91" s="80"/>
      <c r="AH91" s="331"/>
      <c r="AI91" s="364"/>
      <c r="AJ91" s="364"/>
      <c r="AK91" s="331"/>
      <c r="AL91" s="331"/>
      <c r="AM91" s="331"/>
      <c r="AN91" s="331"/>
      <c r="AO91" s="331"/>
      <c r="AP91" s="331"/>
      <c r="AQ91" s="365"/>
      <c r="AR91" s="364"/>
      <c r="AS91" s="364"/>
      <c r="AT91" s="364"/>
      <c r="AU91" s="364"/>
      <c r="AV91" s="364"/>
      <c r="AW91" s="364"/>
      <c r="AX91" s="364"/>
      <c r="AY91" s="530"/>
      <c r="AZ91" s="530"/>
      <c r="BA91" s="530"/>
      <c r="BB91" s="530"/>
      <c r="BC91" s="530"/>
      <c r="BD91" s="530"/>
      <c r="BE91" s="530"/>
      <c r="BF91" s="530"/>
      <c r="BG91" s="530"/>
      <c r="BH91" s="530"/>
      <c r="BI91" s="530"/>
      <c r="BJ91" s="530"/>
    </row>
    <row r="92" spans="1:62" ht="14.25" customHeight="1" x14ac:dyDescent="0.45">
      <c r="A92" s="367"/>
      <c r="B92" s="367"/>
      <c r="C92" s="367"/>
      <c r="D92" s="540"/>
      <c r="E92" s="619"/>
      <c r="F92" s="524"/>
      <c r="G92" s="524"/>
      <c r="H92" s="434"/>
      <c r="I92" s="367"/>
      <c r="J92" s="530"/>
      <c r="K92" s="434"/>
      <c r="L92" s="365"/>
      <c r="M92" s="449"/>
      <c r="N92" s="365"/>
      <c r="O92" s="365"/>
      <c r="P92" s="449"/>
      <c r="Q92" s="449"/>
      <c r="R92" s="449"/>
      <c r="S92" s="449"/>
      <c r="T92" s="365"/>
      <c r="U92" s="335"/>
      <c r="V92" s="335"/>
      <c r="W92" s="335"/>
      <c r="X92" s="335"/>
      <c r="Y92" s="335"/>
      <c r="Z92" s="80"/>
      <c r="AA92" s="335"/>
      <c r="AB92" s="335"/>
      <c r="AC92" s="335"/>
      <c r="AD92" s="331"/>
      <c r="AE92" s="331"/>
      <c r="AF92" s="335"/>
      <c r="AG92" s="80"/>
      <c r="AH92" s="331"/>
      <c r="AI92" s="364"/>
      <c r="AJ92" s="364"/>
      <c r="AK92" s="331"/>
      <c r="AL92" s="331"/>
      <c r="AM92" s="331"/>
      <c r="AN92" s="331"/>
      <c r="AO92" s="331"/>
      <c r="AP92" s="331"/>
      <c r="AQ92" s="365"/>
      <c r="AR92" s="364"/>
      <c r="AS92" s="364"/>
      <c r="AT92" s="364"/>
      <c r="AU92" s="364"/>
      <c r="AV92" s="364"/>
      <c r="AW92" s="364"/>
      <c r="AX92" s="364"/>
      <c r="AY92" s="530"/>
      <c r="AZ92" s="530"/>
      <c r="BA92" s="530"/>
      <c r="BB92" s="530"/>
      <c r="BC92" s="530"/>
      <c r="BD92" s="530"/>
      <c r="BE92" s="530"/>
      <c r="BF92" s="530"/>
      <c r="BG92" s="530"/>
      <c r="BH92" s="530"/>
      <c r="BI92" s="530"/>
      <c r="BJ92" s="530"/>
    </row>
    <row r="93" spans="1:62" ht="14.25" customHeight="1" x14ac:dyDescent="0.45">
      <c r="A93" s="367"/>
      <c r="B93" s="367"/>
      <c r="C93" s="367"/>
      <c r="D93" s="540"/>
      <c r="E93" s="619"/>
      <c r="F93" s="524"/>
      <c r="G93" s="524"/>
      <c r="H93" s="434"/>
      <c r="I93" s="367"/>
      <c r="J93" s="530"/>
      <c r="K93" s="434"/>
      <c r="L93" s="365"/>
      <c r="M93" s="449"/>
      <c r="N93" s="365"/>
      <c r="O93" s="365"/>
      <c r="P93" s="449"/>
      <c r="Q93" s="449"/>
      <c r="R93" s="449"/>
      <c r="S93" s="449"/>
      <c r="T93" s="365"/>
      <c r="U93" s="335"/>
      <c r="V93" s="335"/>
      <c r="W93" s="335"/>
      <c r="X93" s="335"/>
      <c r="Y93" s="335"/>
      <c r="Z93" s="80"/>
      <c r="AA93" s="335"/>
      <c r="AB93" s="335"/>
      <c r="AC93" s="335"/>
      <c r="AD93" s="331"/>
      <c r="AE93" s="331"/>
      <c r="AF93" s="335"/>
      <c r="AG93" s="80"/>
      <c r="AH93" s="331"/>
      <c r="AI93" s="364"/>
      <c r="AJ93" s="364"/>
      <c r="AK93" s="331"/>
      <c r="AL93" s="331"/>
      <c r="AM93" s="331"/>
      <c r="AN93" s="331"/>
      <c r="AO93" s="331"/>
      <c r="AP93" s="331"/>
      <c r="AQ93" s="365"/>
      <c r="AR93" s="364"/>
      <c r="AS93" s="364"/>
      <c r="AT93" s="364"/>
      <c r="AU93" s="364"/>
      <c r="AV93" s="364"/>
      <c r="AW93" s="364"/>
      <c r="AX93" s="364"/>
      <c r="AY93" s="530"/>
      <c r="AZ93" s="530"/>
      <c r="BA93" s="530"/>
      <c r="BB93" s="530"/>
      <c r="BC93" s="530"/>
      <c r="BD93" s="530"/>
      <c r="BE93" s="530"/>
      <c r="BF93" s="530"/>
      <c r="BG93" s="530"/>
      <c r="BH93" s="530"/>
      <c r="BI93" s="530"/>
      <c r="BJ93" s="530"/>
    </row>
    <row r="94" spans="1:62" ht="14.25" customHeight="1" x14ac:dyDescent="0.45">
      <c r="A94" s="367"/>
      <c r="B94" s="367"/>
      <c r="C94" s="367"/>
      <c r="D94" s="540"/>
      <c r="E94" s="619"/>
      <c r="F94" s="524"/>
      <c r="G94" s="524"/>
      <c r="H94" s="434"/>
      <c r="I94" s="367"/>
      <c r="J94" s="530"/>
      <c r="K94" s="434"/>
      <c r="L94" s="365"/>
      <c r="M94" s="449"/>
      <c r="N94" s="365"/>
      <c r="O94" s="365"/>
      <c r="P94" s="449"/>
      <c r="Q94" s="449"/>
      <c r="R94" s="449"/>
      <c r="S94" s="449"/>
      <c r="T94" s="365"/>
      <c r="U94" s="335"/>
      <c r="V94" s="335"/>
      <c r="W94" s="335"/>
      <c r="X94" s="335"/>
      <c r="Y94" s="335"/>
      <c r="Z94" s="80"/>
      <c r="AA94" s="335"/>
      <c r="AB94" s="335"/>
      <c r="AC94" s="335"/>
      <c r="AD94" s="331"/>
      <c r="AE94" s="331"/>
      <c r="AF94" s="335"/>
      <c r="AG94" s="80"/>
      <c r="AH94" s="331"/>
      <c r="AI94" s="364"/>
      <c r="AJ94" s="364"/>
      <c r="AK94" s="331"/>
      <c r="AL94" s="331"/>
      <c r="AM94" s="331"/>
      <c r="AN94" s="331"/>
      <c r="AO94" s="331"/>
      <c r="AP94" s="331"/>
      <c r="AQ94" s="365"/>
      <c r="AR94" s="364"/>
      <c r="AS94" s="364"/>
      <c r="AT94" s="364"/>
      <c r="AU94" s="364"/>
      <c r="AV94" s="364"/>
      <c r="AW94" s="364"/>
      <c r="AX94" s="364"/>
      <c r="AY94" s="530"/>
      <c r="AZ94" s="530"/>
      <c r="BA94" s="530"/>
      <c r="BB94" s="530"/>
      <c r="BC94" s="530"/>
      <c r="BD94" s="530"/>
      <c r="BE94" s="530"/>
      <c r="BF94" s="530"/>
      <c r="BG94" s="530"/>
      <c r="BH94" s="530"/>
      <c r="BI94" s="530"/>
      <c r="BJ94" s="530"/>
    </row>
    <row r="95" spans="1:62" ht="14.25" customHeight="1" x14ac:dyDescent="0.45">
      <c r="A95" s="367"/>
      <c r="B95" s="367"/>
      <c r="C95" s="367"/>
      <c r="D95" s="540"/>
      <c r="E95" s="619"/>
      <c r="F95" s="524"/>
      <c r="G95" s="524"/>
      <c r="H95" s="434"/>
      <c r="I95" s="367"/>
      <c r="J95" s="530"/>
      <c r="K95" s="434"/>
      <c r="L95" s="365"/>
      <c r="M95" s="449"/>
      <c r="N95" s="365"/>
      <c r="O95" s="365"/>
      <c r="P95" s="449"/>
      <c r="Q95" s="449"/>
      <c r="R95" s="449"/>
      <c r="S95" s="449"/>
      <c r="T95" s="365"/>
      <c r="U95" s="335"/>
      <c r="V95" s="335"/>
      <c r="W95" s="335"/>
      <c r="X95" s="335"/>
      <c r="Y95" s="335"/>
      <c r="Z95" s="80"/>
      <c r="AA95" s="335"/>
      <c r="AB95" s="335"/>
      <c r="AC95" s="335"/>
      <c r="AD95" s="331"/>
      <c r="AE95" s="331"/>
      <c r="AF95" s="335"/>
      <c r="AG95" s="80"/>
      <c r="AH95" s="331"/>
      <c r="AI95" s="364"/>
      <c r="AJ95" s="364"/>
      <c r="AK95" s="331"/>
      <c r="AL95" s="331"/>
      <c r="AM95" s="331"/>
      <c r="AN95" s="331"/>
      <c r="AO95" s="331"/>
      <c r="AP95" s="331"/>
      <c r="AQ95" s="365"/>
      <c r="AR95" s="364"/>
      <c r="AS95" s="364"/>
      <c r="AT95" s="364"/>
      <c r="AU95" s="364"/>
      <c r="AV95" s="364"/>
      <c r="AW95" s="364"/>
      <c r="AX95" s="364"/>
      <c r="AY95" s="530"/>
      <c r="AZ95" s="530"/>
      <c r="BA95" s="530"/>
      <c r="BB95" s="530"/>
      <c r="BC95" s="530"/>
      <c r="BD95" s="530"/>
      <c r="BE95" s="530"/>
      <c r="BF95" s="530"/>
      <c r="BG95" s="530"/>
      <c r="BH95" s="530"/>
      <c r="BI95" s="530"/>
      <c r="BJ95" s="530"/>
    </row>
    <row r="96" spans="1:62" ht="14.25" customHeight="1" x14ac:dyDescent="0.45">
      <c r="A96" s="367"/>
      <c r="B96" s="367"/>
      <c r="C96" s="367"/>
      <c r="D96" s="540"/>
      <c r="E96" s="619"/>
      <c r="F96" s="524"/>
      <c r="G96" s="524"/>
      <c r="H96" s="434"/>
      <c r="I96" s="367"/>
      <c r="J96" s="530"/>
      <c r="K96" s="434"/>
      <c r="L96" s="365"/>
      <c r="M96" s="449"/>
      <c r="N96" s="365"/>
      <c r="O96" s="365"/>
      <c r="P96" s="449"/>
      <c r="Q96" s="449"/>
      <c r="R96" s="449"/>
      <c r="S96" s="449"/>
      <c r="T96" s="365"/>
      <c r="U96" s="335"/>
      <c r="V96" s="335"/>
      <c r="W96" s="335"/>
      <c r="X96" s="335"/>
      <c r="Y96" s="335"/>
      <c r="Z96" s="80"/>
      <c r="AA96" s="335"/>
      <c r="AB96" s="335"/>
      <c r="AC96" s="335"/>
      <c r="AD96" s="331"/>
      <c r="AE96" s="331"/>
      <c r="AF96" s="335"/>
      <c r="AG96" s="80"/>
      <c r="AH96" s="331"/>
      <c r="AI96" s="364"/>
      <c r="AJ96" s="364"/>
      <c r="AK96" s="331"/>
      <c r="AL96" s="331"/>
      <c r="AM96" s="331"/>
      <c r="AN96" s="331"/>
      <c r="AO96" s="331"/>
      <c r="AP96" s="331"/>
      <c r="AQ96" s="365"/>
      <c r="AR96" s="364"/>
      <c r="AS96" s="364"/>
      <c r="AT96" s="364"/>
      <c r="AU96" s="364"/>
      <c r="AV96" s="364"/>
      <c r="AW96" s="364"/>
      <c r="AX96" s="364"/>
      <c r="AY96" s="530"/>
      <c r="AZ96" s="530"/>
      <c r="BA96" s="530"/>
      <c r="BB96" s="530"/>
      <c r="BC96" s="530"/>
      <c r="BD96" s="530"/>
      <c r="BE96" s="530"/>
      <c r="BF96" s="530"/>
      <c r="BG96" s="530"/>
      <c r="BH96" s="530"/>
      <c r="BI96" s="530"/>
      <c r="BJ96" s="530"/>
    </row>
    <row r="97" spans="1:62" ht="14.25" customHeight="1" x14ac:dyDescent="0.45">
      <c r="A97" s="367"/>
      <c r="B97" s="367"/>
      <c r="C97" s="367"/>
      <c r="D97" s="540"/>
      <c r="E97" s="619"/>
      <c r="F97" s="524"/>
      <c r="G97" s="524"/>
      <c r="H97" s="434"/>
      <c r="I97" s="367"/>
      <c r="J97" s="530"/>
      <c r="K97" s="434"/>
      <c r="L97" s="365"/>
      <c r="M97" s="449"/>
      <c r="N97" s="365"/>
      <c r="O97" s="365"/>
      <c r="P97" s="449"/>
      <c r="Q97" s="449"/>
      <c r="R97" s="449"/>
      <c r="S97" s="449"/>
      <c r="T97" s="365"/>
      <c r="U97" s="335"/>
      <c r="V97" s="335"/>
      <c r="W97" s="335"/>
      <c r="X97" s="335"/>
      <c r="Y97" s="335"/>
      <c r="Z97" s="80"/>
      <c r="AA97" s="335"/>
      <c r="AB97" s="335"/>
      <c r="AC97" s="335"/>
      <c r="AD97" s="331"/>
      <c r="AE97" s="331"/>
      <c r="AF97" s="335"/>
      <c r="AG97" s="80"/>
      <c r="AH97" s="331"/>
      <c r="AI97" s="364"/>
      <c r="AJ97" s="364"/>
      <c r="AK97" s="331"/>
      <c r="AL97" s="331"/>
      <c r="AM97" s="331"/>
      <c r="AN97" s="331"/>
      <c r="AO97" s="331"/>
      <c r="AP97" s="331"/>
      <c r="AQ97" s="365"/>
      <c r="AR97" s="364"/>
      <c r="AS97" s="364"/>
      <c r="AT97" s="364"/>
      <c r="AU97" s="364"/>
      <c r="AV97" s="364"/>
      <c r="AW97" s="364"/>
      <c r="AX97" s="364"/>
      <c r="AY97" s="530"/>
      <c r="AZ97" s="530"/>
      <c r="BA97" s="530"/>
      <c r="BB97" s="530"/>
      <c r="BC97" s="530"/>
      <c r="BD97" s="530"/>
      <c r="BE97" s="530"/>
      <c r="BF97" s="530"/>
      <c r="BG97" s="530"/>
      <c r="BH97" s="530"/>
      <c r="BI97" s="530"/>
      <c r="BJ97" s="530"/>
    </row>
    <row r="98" spans="1:62" ht="14.25" customHeight="1" x14ac:dyDescent="0.45">
      <c r="A98" s="367"/>
      <c r="B98" s="367"/>
      <c r="C98" s="367"/>
      <c r="D98" s="540"/>
      <c r="E98" s="619"/>
      <c r="F98" s="524"/>
      <c r="G98" s="524"/>
      <c r="H98" s="434"/>
      <c r="I98" s="367"/>
      <c r="J98" s="530"/>
      <c r="K98" s="434"/>
      <c r="L98" s="365"/>
      <c r="M98" s="449"/>
      <c r="N98" s="365"/>
      <c r="O98" s="365"/>
      <c r="P98" s="449"/>
      <c r="Q98" s="449"/>
      <c r="R98" s="449"/>
      <c r="S98" s="449"/>
      <c r="T98" s="365"/>
      <c r="U98" s="335"/>
      <c r="V98" s="335"/>
      <c r="W98" s="335"/>
      <c r="X98" s="335"/>
      <c r="Y98" s="335"/>
      <c r="Z98" s="80"/>
      <c r="AA98" s="335"/>
      <c r="AB98" s="335"/>
      <c r="AC98" s="335"/>
      <c r="AD98" s="331"/>
      <c r="AE98" s="331"/>
      <c r="AF98" s="335"/>
      <c r="AG98" s="80"/>
      <c r="AH98" s="331"/>
      <c r="AI98" s="364"/>
      <c r="AJ98" s="364"/>
      <c r="AK98" s="331"/>
      <c r="AL98" s="331"/>
      <c r="AM98" s="331"/>
      <c r="AN98" s="331"/>
      <c r="AO98" s="331"/>
      <c r="AP98" s="331"/>
      <c r="AQ98" s="365"/>
      <c r="AR98" s="364"/>
      <c r="AS98" s="364"/>
      <c r="AT98" s="364"/>
      <c r="AU98" s="364"/>
      <c r="AV98" s="364"/>
      <c r="AW98" s="364"/>
      <c r="AX98" s="364"/>
      <c r="AY98" s="530"/>
      <c r="AZ98" s="530"/>
      <c r="BA98" s="530"/>
      <c r="BB98" s="530"/>
      <c r="BC98" s="530"/>
      <c r="BD98" s="530"/>
      <c r="BE98" s="530"/>
      <c r="BF98" s="530"/>
      <c r="BG98" s="530"/>
      <c r="BH98" s="530"/>
      <c r="BI98" s="530"/>
      <c r="BJ98" s="530"/>
    </row>
    <row r="99" spans="1:62" ht="14.25" customHeight="1" x14ac:dyDescent="0.45">
      <c r="A99" s="367"/>
      <c r="B99" s="367"/>
      <c r="C99" s="367"/>
      <c r="D99" s="540"/>
      <c r="E99" s="619"/>
      <c r="F99" s="524"/>
      <c r="G99" s="524"/>
      <c r="H99" s="434"/>
      <c r="I99" s="367"/>
      <c r="J99" s="530"/>
      <c r="K99" s="434"/>
      <c r="L99" s="365"/>
      <c r="M99" s="449"/>
      <c r="N99" s="365"/>
      <c r="O99" s="365"/>
      <c r="P99" s="449"/>
      <c r="Q99" s="449"/>
      <c r="R99" s="449"/>
      <c r="S99" s="449"/>
      <c r="T99" s="365"/>
      <c r="U99" s="335"/>
      <c r="V99" s="335"/>
      <c r="W99" s="335"/>
      <c r="X99" s="335"/>
      <c r="Y99" s="335"/>
      <c r="Z99" s="80"/>
      <c r="AA99" s="335"/>
      <c r="AB99" s="335"/>
      <c r="AC99" s="335"/>
      <c r="AD99" s="331"/>
      <c r="AE99" s="331"/>
      <c r="AF99" s="335"/>
      <c r="AG99" s="80"/>
      <c r="AH99" s="331"/>
      <c r="AI99" s="364"/>
      <c r="AJ99" s="364"/>
      <c r="AK99" s="331"/>
      <c r="AL99" s="331"/>
      <c r="AM99" s="331"/>
      <c r="AN99" s="331"/>
      <c r="AO99" s="331"/>
      <c r="AP99" s="331"/>
      <c r="AQ99" s="365"/>
      <c r="AR99" s="364"/>
      <c r="AS99" s="364"/>
      <c r="AT99" s="364"/>
      <c r="AU99" s="364"/>
      <c r="AV99" s="364"/>
      <c r="AW99" s="364"/>
      <c r="AX99" s="364"/>
      <c r="AY99" s="530"/>
      <c r="AZ99" s="530"/>
      <c r="BA99" s="530"/>
      <c r="BB99" s="530"/>
      <c r="BC99" s="530"/>
      <c r="BD99" s="530"/>
      <c r="BE99" s="530"/>
      <c r="BF99" s="530"/>
      <c r="BG99" s="530"/>
      <c r="BH99" s="530"/>
      <c r="BI99" s="530"/>
      <c r="BJ99" s="530"/>
    </row>
    <row r="100" spans="1:62" ht="14.25" customHeight="1" x14ac:dyDescent="0.45">
      <c r="A100" s="367"/>
      <c r="B100" s="367"/>
      <c r="C100" s="367"/>
      <c r="D100" s="540"/>
      <c r="E100" s="619"/>
      <c r="F100" s="524"/>
      <c r="G100" s="524"/>
      <c r="H100" s="434"/>
      <c r="I100" s="367"/>
      <c r="J100" s="530"/>
      <c r="K100" s="434"/>
      <c r="L100" s="365"/>
      <c r="M100" s="449"/>
      <c r="N100" s="365"/>
      <c r="O100" s="365"/>
      <c r="P100" s="449"/>
      <c r="Q100" s="449"/>
      <c r="R100" s="449"/>
      <c r="S100" s="449"/>
      <c r="T100" s="365"/>
      <c r="U100" s="335"/>
      <c r="V100" s="335"/>
      <c r="W100" s="335"/>
      <c r="X100" s="335"/>
      <c r="Y100" s="335"/>
      <c r="Z100" s="80"/>
      <c r="AA100" s="335"/>
      <c r="AB100" s="335"/>
      <c r="AC100" s="335"/>
      <c r="AD100" s="331"/>
      <c r="AE100" s="331"/>
      <c r="AF100" s="335"/>
      <c r="AG100" s="80"/>
      <c r="AH100" s="331"/>
      <c r="AI100" s="364"/>
      <c r="AJ100" s="364"/>
      <c r="AK100" s="331"/>
      <c r="AL100" s="331"/>
      <c r="AM100" s="331"/>
      <c r="AN100" s="331"/>
      <c r="AO100" s="331"/>
      <c r="AP100" s="331"/>
      <c r="AQ100" s="365"/>
      <c r="AR100" s="364"/>
      <c r="AS100" s="364"/>
      <c r="AT100" s="364"/>
      <c r="AU100" s="364"/>
      <c r="AV100" s="364"/>
      <c r="AW100" s="364"/>
      <c r="AX100" s="364"/>
      <c r="AY100" s="530"/>
      <c r="AZ100" s="530"/>
      <c r="BA100" s="530"/>
      <c r="BB100" s="530"/>
      <c r="BC100" s="530"/>
      <c r="BD100" s="530"/>
      <c r="BE100" s="530"/>
      <c r="BF100" s="530"/>
      <c r="BG100" s="530"/>
      <c r="BH100" s="530"/>
      <c r="BI100" s="530"/>
      <c r="BJ100" s="530"/>
    </row>
    <row r="101" spans="1:62" ht="14.25" customHeight="1" x14ac:dyDescent="0.45">
      <c r="A101" s="367"/>
      <c r="B101" s="367"/>
      <c r="C101" s="367"/>
      <c r="D101" s="540"/>
      <c r="E101" s="619"/>
      <c r="F101" s="524"/>
      <c r="G101" s="524"/>
      <c r="H101" s="434"/>
      <c r="I101" s="367"/>
      <c r="J101" s="530"/>
      <c r="K101" s="434"/>
      <c r="L101" s="365"/>
      <c r="M101" s="449"/>
      <c r="N101" s="365"/>
      <c r="O101" s="365"/>
      <c r="P101" s="449"/>
      <c r="Q101" s="449"/>
      <c r="R101" s="449"/>
      <c r="S101" s="449"/>
      <c r="T101" s="365"/>
      <c r="U101" s="335"/>
      <c r="V101" s="335"/>
      <c r="W101" s="335"/>
      <c r="X101" s="335"/>
      <c r="Y101" s="335"/>
      <c r="Z101" s="80"/>
      <c r="AA101" s="335"/>
      <c r="AB101" s="335"/>
      <c r="AC101" s="335"/>
      <c r="AD101" s="331"/>
      <c r="AE101" s="331"/>
      <c r="AF101" s="335"/>
      <c r="AG101" s="80"/>
      <c r="AH101" s="331"/>
      <c r="AI101" s="364"/>
      <c r="AJ101" s="364"/>
      <c r="AK101" s="331"/>
      <c r="AL101" s="331"/>
      <c r="AM101" s="331"/>
      <c r="AN101" s="331"/>
      <c r="AO101" s="331"/>
      <c r="AP101" s="331"/>
      <c r="AQ101" s="365"/>
      <c r="AR101" s="364"/>
      <c r="AS101" s="364"/>
      <c r="AT101" s="364"/>
      <c r="AU101" s="364"/>
      <c r="AV101" s="364"/>
      <c r="AW101" s="364"/>
      <c r="AX101" s="364"/>
      <c r="AY101" s="365"/>
      <c r="AZ101" s="365"/>
      <c r="BA101" s="365"/>
      <c r="BB101" s="365"/>
      <c r="BC101" s="365"/>
      <c r="BD101" s="365"/>
      <c r="BE101" s="365"/>
      <c r="BF101" s="365"/>
      <c r="BG101" s="530"/>
      <c r="BH101" s="331"/>
      <c r="BI101" s="331"/>
      <c r="BJ101" s="331"/>
    </row>
    <row r="102" spans="1:62" ht="14.25" customHeight="1" x14ac:dyDescent="0.45">
      <c r="A102" s="367"/>
      <c r="B102" s="367"/>
      <c r="C102" s="367"/>
      <c r="D102" s="540"/>
      <c r="E102" s="619"/>
      <c r="F102" s="524"/>
      <c r="G102" s="524"/>
      <c r="H102" s="434"/>
      <c r="I102" s="367"/>
      <c r="J102" s="530"/>
      <c r="K102" s="434"/>
      <c r="L102" s="365"/>
      <c r="M102" s="449"/>
      <c r="N102" s="365"/>
      <c r="O102" s="365"/>
      <c r="P102" s="449"/>
      <c r="Q102" s="449"/>
      <c r="R102" s="449"/>
      <c r="S102" s="449"/>
      <c r="T102" s="365"/>
      <c r="U102" s="335"/>
      <c r="V102" s="335"/>
      <c r="W102" s="335"/>
      <c r="X102" s="335"/>
      <c r="Y102" s="335"/>
      <c r="Z102" s="80"/>
      <c r="AA102" s="335"/>
      <c r="AB102" s="335"/>
      <c r="AC102" s="335"/>
      <c r="AD102" s="331"/>
      <c r="AE102" s="331"/>
      <c r="AF102" s="335"/>
      <c r="AG102" s="80"/>
      <c r="AH102" s="331"/>
      <c r="AI102" s="364"/>
      <c r="AJ102" s="364"/>
      <c r="AK102" s="331"/>
      <c r="AL102" s="331"/>
      <c r="AM102" s="331"/>
      <c r="AN102" s="331"/>
      <c r="AO102" s="331"/>
      <c r="AP102" s="331"/>
      <c r="AQ102" s="365"/>
      <c r="AR102" s="364"/>
      <c r="AS102" s="364"/>
      <c r="AT102" s="364"/>
      <c r="AU102" s="364"/>
      <c r="AV102" s="364"/>
      <c r="AW102" s="364"/>
      <c r="AX102" s="364"/>
      <c r="AY102" s="530"/>
      <c r="AZ102" s="530"/>
      <c r="BA102" s="530"/>
      <c r="BB102" s="530"/>
      <c r="BC102" s="530"/>
      <c r="BD102" s="530"/>
      <c r="BE102" s="530"/>
      <c r="BF102" s="530"/>
      <c r="BG102" s="530"/>
      <c r="BH102" s="530"/>
      <c r="BI102" s="530"/>
      <c r="BJ102" s="530"/>
    </row>
    <row r="103" spans="1:62" ht="14.25" customHeight="1" x14ac:dyDescent="0.45">
      <c r="A103" s="367"/>
      <c r="B103" s="367"/>
      <c r="C103" s="367"/>
      <c r="D103" s="540"/>
      <c r="E103" s="619"/>
      <c r="F103" s="524"/>
      <c r="G103" s="524"/>
      <c r="H103" s="434"/>
      <c r="I103" s="367"/>
      <c r="J103" s="530"/>
      <c r="K103" s="434"/>
      <c r="L103" s="365"/>
      <c r="M103" s="449"/>
      <c r="N103" s="365"/>
      <c r="O103" s="365"/>
      <c r="P103" s="449"/>
      <c r="Q103" s="449"/>
      <c r="R103" s="449"/>
      <c r="S103" s="449"/>
      <c r="T103" s="365"/>
      <c r="U103" s="335"/>
      <c r="V103" s="335"/>
      <c r="W103" s="335"/>
      <c r="X103" s="335"/>
      <c r="Y103" s="335"/>
      <c r="Z103" s="80"/>
      <c r="AA103" s="335"/>
      <c r="AB103" s="335"/>
      <c r="AC103" s="335"/>
      <c r="AD103" s="331"/>
      <c r="AE103" s="331"/>
      <c r="AF103" s="335"/>
      <c r="AG103" s="80"/>
      <c r="AH103" s="331"/>
      <c r="AI103" s="364"/>
      <c r="AJ103" s="364"/>
      <c r="AK103" s="331"/>
      <c r="AL103" s="331"/>
      <c r="AM103" s="331"/>
      <c r="AN103" s="331"/>
      <c r="AO103" s="331"/>
      <c r="AP103" s="331"/>
      <c r="AQ103" s="365"/>
      <c r="AR103" s="364"/>
      <c r="AS103" s="364"/>
      <c r="AT103" s="364"/>
      <c r="AU103" s="364"/>
      <c r="AV103" s="364"/>
      <c r="AW103" s="364"/>
      <c r="AX103" s="364"/>
      <c r="AY103" s="530"/>
      <c r="AZ103" s="530"/>
      <c r="BA103" s="530"/>
      <c r="BB103" s="530"/>
      <c r="BC103" s="530"/>
      <c r="BD103" s="530"/>
      <c r="BE103" s="530"/>
      <c r="BF103" s="530"/>
      <c r="BG103" s="530"/>
      <c r="BH103" s="530"/>
      <c r="BI103" s="530"/>
      <c r="BJ103" s="530"/>
    </row>
    <row r="104" spans="1:62" ht="14.25" customHeight="1" x14ac:dyDescent="0.45">
      <c r="A104" s="367"/>
      <c r="B104" s="367"/>
      <c r="C104" s="367"/>
      <c r="D104" s="540"/>
      <c r="E104" s="619"/>
      <c r="F104" s="524"/>
      <c r="G104" s="524"/>
      <c r="H104" s="434"/>
      <c r="I104" s="367"/>
      <c r="J104" s="530"/>
      <c r="K104" s="434"/>
      <c r="L104" s="365"/>
      <c r="M104" s="449"/>
      <c r="N104" s="365"/>
      <c r="O104" s="365"/>
      <c r="P104" s="449"/>
      <c r="Q104" s="449"/>
      <c r="R104" s="449"/>
      <c r="S104" s="449"/>
      <c r="T104" s="365"/>
      <c r="U104" s="335"/>
      <c r="V104" s="335"/>
      <c r="W104" s="335"/>
      <c r="X104" s="335"/>
      <c r="Y104" s="335"/>
      <c r="Z104" s="80"/>
      <c r="AA104" s="335"/>
      <c r="AB104" s="335"/>
      <c r="AC104" s="335"/>
      <c r="AD104" s="331"/>
      <c r="AE104" s="331"/>
      <c r="AF104" s="335"/>
      <c r="AG104" s="80"/>
      <c r="AH104" s="331"/>
      <c r="AI104" s="364"/>
      <c r="AJ104" s="364"/>
      <c r="AK104" s="331"/>
      <c r="AL104" s="331"/>
      <c r="AM104" s="331"/>
      <c r="AN104" s="331"/>
      <c r="AO104" s="331"/>
      <c r="AP104" s="331"/>
      <c r="AQ104" s="365"/>
      <c r="AR104" s="364"/>
      <c r="AS104" s="364"/>
      <c r="AT104" s="364"/>
      <c r="AU104" s="364"/>
      <c r="AV104" s="364"/>
      <c r="AW104" s="364"/>
      <c r="AX104" s="364"/>
      <c r="AY104" s="530"/>
      <c r="AZ104" s="530"/>
      <c r="BA104" s="530"/>
      <c r="BB104" s="530"/>
      <c r="BC104" s="530"/>
      <c r="BD104" s="530"/>
      <c r="BE104" s="530"/>
      <c r="BF104" s="530"/>
      <c r="BG104" s="530"/>
      <c r="BH104" s="530"/>
      <c r="BI104" s="530"/>
      <c r="BJ104" s="530"/>
    </row>
    <row r="105" spans="1:62" ht="14.25" customHeight="1" x14ac:dyDescent="0.45">
      <c r="A105" s="367"/>
      <c r="B105" s="367"/>
      <c r="C105" s="367"/>
      <c r="D105" s="540"/>
      <c r="E105" s="619"/>
      <c r="F105" s="524"/>
      <c r="G105" s="524"/>
      <c r="H105" s="434"/>
      <c r="I105" s="367"/>
      <c r="J105" s="530"/>
      <c r="K105" s="434"/>
      <c r="L105" s="365"/>
      <c r="M105" s="449"/>
      <c r="N105" s="365"/>
      <c r="O105" s="365"/>
      <c r="P105" s="449"/>
      <c r="Q105" s="449"/>
      <c r="R105" s="449"/>
      <c r="S105" s="449"/>
      <c r="T105" s="365"/>
      <c r="U105" s="335"/>
      <c r="V105" s="335"/>
      <c r="W105" s="335"/>
      <c r="X105" s="335"/>
      <c r="Y105" s="335"/>
      <c r="Z105" s="80"/>
      <c r="AA105" s="335"/>
      <c r="AB105" s="335"/>
      <c r="AC105" s="335"/>
      <c r="AD105" s="331"/>
      <c r="AE105" s="331"/>
      <c r="AF105" s="335"/>
      <c r="AG105" s="80"/>
      <c r="AH105" s="331"/>
      <c r="AI105" s="364"/>
      <c r="AJ105" s="364"/>
      <c r="AK105" s="331"/>
      <c r="AL105" s="331"/>
      <c r="AM105" s="331"/>
      <c r="AN105" s="331"/>
      <c r="AO105" s="331"/>
      <c r="AP105" s="331"/>
      <c r="AQ105" s="365"/>
      <c r="AR105" s="364"/>
      <c r="AS105" s="364"/>
      <c r="AT105" s="364"/>
      <c r="AU105" s="364"/>
      <c r="AV105" s="364"/>
      <c r="AW105" s="364"/>
      <c r="AX105" s="364"/>
      <c r="AY105" s="530"/>
      <c r="AZ105" s="530"/>
      <c r="BA105" s="530"/>
      <c r="BB105" s="530"/>
      <c r="BC105" s="530"/>
      <c r="BD105" s="530"/>
      <c r="BE105" s="530"/>
      <c r="BF105" s="530"/>
      <c r="BG105" s="530"/>
      <c r="BH105" s="530"/>
      <c r="BI105" s="530"/>
      <c r="BJ105" s="530"/>
    </row>
    <row r="106" spans="1:62" ht="14.25" customHeight="1" x14ac:dyDescent="0.45">
      <c r="A106" s="367"/>
      <c r="B106" s="367"/>
      <c r="C106" s="367"/>
      <c r="D106" s="540"/>
      <c r="E106" s="619"/>
      <c r="F106" s="524"/>
      <c r="G106" s="524"/>
      <c r="H106" s="434"/>
      <c r="I106" s="367"/>
      <c r="J106" s="530"/>
      <c r="K106" s="434"/>
      <c r="L106" s="365"/>
      <c r="M106" s="449"/>
      <c r="N106" s="365"/>
      <c r="O106" s="365"/>
      <c r="P106" s="449"/>
      <c r="Q106" s="449"/>
      <c r="R106" s="449"/>
      <c r="S106" s="449"/>
      <c r="T106" s="365"/>
      <c r="U106" s="335"/>
      <c r="V106" s="335"/>
      <c r="W106" s="335"/>
      <c r="X106" s="335"/>
      <c r="Y106" s="335"/>
      <c r="Z106" s="80"/>
      <c r="AA106" s="335"/>
      <c r="AB106" s="335"/>
      <c r="AC106" s="335"/>
      <c r="AD106" s="331"/>
      <c r="AE106" s="331"/>
      <c r="AF106" s="335"/>
      <c r="AG106" s="80"/>
      <c r="AH106" s="331"/>
      <c r="AI106" s="364"/>
      <c r="AJ106" s="364"/>
      <c r="AK106" s="331"/>
      <c r="AL106" s="331"/>
      <c r="AM106" s="331"/>
      <c r="AN106" s="331"/>
      <c r="AO106" s="331"/>
      <c r="AP106" s="331"/>
      <c r="AQ106" s="365"/>
      <c r="AR106" s="364"/>
      <c r="AS106" s="364"/>
      <c r="AT106" s="364"/>
      <c r="AU106" s="364"/>
      <c r="AV106" s="364"/>
      <c r="AW106" s="364"/>
      <c r="AX106" s="364"/>
      <c r="AY106" s="530"/>
      <c r="AZ106" s="530"/>
      <c r="BA106" s="530"/>
      <c r="BB106" s="530"/>
      <c r="BC106" s="530"/>
      <c r="BD106" s="530"/>
      <c r="BE106" s="530"/>
      <c r="BF106" s="530"/>
      <c r="BG106" s="530"/>
      <c r="BH106" s="530"/>
      <c r="BI106" s="530"/>
      <c r="BJ106" s="530"/>
    </row>
    <row r="107" spans="1:62" ht="14.25" customHeight="1" x14ac:dyDescent="0.45">
      <c r="A107" s="367"/>
      <c r="B107" s="367"/>
      <c r="C107" s="367"/>
      <c r="D107" s="540"/>
      <c r="E107" s="619"/>
      <c r="F107" s="524"/>
      <c r="G107" s="524"/>
      <c r="H107" s="434"/>
      <c r="I107" s="367"/>
      <c r="J107" s="530"/>
      <c r="K107" s="434"/>
      <c r="L107" s="365"/>
      <c r="M107" s="449"/>
      <c r="N107" s="365"/>
      <c r="O107" s="365"/>
      <c r="P107" s="449"/>
      <c r="Q107" s="449"/>
      <c r="R107" s="449"/>
      <c r="S107" s="449"/>
      <c r="T107" s="365"/>
      <c r="U107" s="335"/>
      <c r="V107" s="335"/>
      <c r="W107" s="335"/>
      <c r="X107" s="335"/>
      <c r="Y107" s="335"/>
      <c r="Z107" s="80"/>
      <c r="AA107" s="335"/>
      <c r="AB107" s="335"/>
      <c r="AC107" s="335"/>
      <c r="AD107" s="331"/>
      <c r="AE107" s="331"/>
      <c r="AF107" s="335"/>
      <c r="AG107" s="80"/>
      <c r="AH107" s="331"/>
      <c r="AI107" s="364"/>
      <c r="AJ107" s="364"/>
      <c r="AK107" s="331"/>
      <c r="AL107" s="331"/>
      <c r="AM107" s="331"/>
      <c r="AN107" s="331"/>
      <c r="AO107" s="331"/>
      <c r="AP107" s="331"/>
      <c r="AQ107" s="365"/>
      <c r="AR107" s="364"/>
      <c r="AS107" s="364"/>
      <c r="AT107" s="364"/>
      <c r="AU107" s="364"/>
      <c r="AV107" s="364"/>
      <c r="AW107" s="364"/>
      <c r="AX107" s="364"/>
      <c r="AY107" s="530"/>
      <c r="AZ107" s="530"/>
      <c r="BA107" s="530"/>
      <c r="BB107" s="530"/>
      <c r="BC107" s="530"/>
      <c r="BD107" s="530"/>
      <c r="BE107" s="530"/>
      <c r="BF107" s="530"/>
      <c r="BG107" s="530"/>
      <c r="BH107" s="530"/>
      <c r="BI107" s="530"/>
      <c r="BJ107" s="530"/>
    </row>
    <row r="108" spans="1:62" ht="14.25" customHeight="1" x14ac:dyDescent="0.45">
      <c r="A108" s="367"/>
      <c r="B108" s="367"/>
      <c r="C108" s="367"/>
      <c r="D108" s="540"/>
      <c r="E108" s="619"/>
      <c r="F108" s="524"/>
      <c r="G108" s="524"/>
      <c r="H108" s="434"/>
      <c r="I108" s="367"/>
      <c r="J108" s="530"/>
      <c r="K108" s="434"/>
      <c r="L108" s="365"/>
      <c r="M108" s="449"/>
      <c r="N108" s="365"/>
      <c r="O108" s="365"/>
      <c r="P108" s="449"/>
      <c r="Q108" s="449"/>
      <c r="R108" s="449"/>
      <c r="S108" s="449"/>
      <c r="T108" s="365"/>
      <c r="U108" s="335"/>
      <c r="V108" s="335"/>
      <c r="W108" s="335"/>
      <c r="X108" s="335"/>
      <c r="Y108" s="335"/>
      <c r="Z108" s="80"/>
      <c r="AA108" s="335"/>
      <c r="AB108" s="335"/>
      <c r="AC108" s="335"/>
      <c r="AD108" s="331"/>
      <c r="AE108" s="331"/>
      <c r="AF108" s="335"/>
      <c r="AG108" s="80"/>
      <c r="AH108" s="331"/>
      <c r="AI108" s="364"/>
      <c r="AJ108" s="364"/>
      <c r="AK108" s="331"/>
      <c r="AL108" s="331"/>
      <c r="AM108" s="331"/>
      <c r="AN108" s="331"/>
      <c r="AO108" s="331"/>
      <c r="AP108" s="331"/>
      <c r="AQ108" s="365"/>
      <c r="AR108" s="364"/>
      <c r="AS108" s="364"/>
      <c r="AT108" s="364"/>
      <c r="AU108" s="364"/>
      <c r="AV108" s="364"/>
      <c r="AW108" s="364"/>
      <c r="AX108" s="364"/>
      <c r="AY108" s="530"/>
      <c r="AZ108" s="530"/>
      <c r="BA108" s="530"/>
      <c r="BB108" s="530"/>
      <c r="BC108" s="530"/>
      <c r="BD108" s="530"/>
      <c r="BE108" s="530"/>
      <c r="BF108" s="530"/>
      <c r="BG108" s="530"/>
      <c r="BH108" s="530"/>
      <c r="BI108" s="530"/>
      <c r="BJ108" s="530"/>
    </row>
    <row r="109" spans="1:62" ht="14.25" customHeight="1" x14ac:dyDescent="0.45">
      <c r="A109" s="367"/>
      <c r="B109" s="367"/>
      <c r="C109" s="367"/>
      <c r="D109" s="540"/>
      <c r="E109" s="619"/>
      <c r="F109" s="524"/>
      <c r="G109" s="524"/>
      <c r="H109" s="434"/>
      <c r="I109" s="367"/>
      <c r="J109" s="530"/>
      <c r="K109" s="434"/>
      <c r="L109" s="365"/>
      <c r="M109" s="449"/>
      <c r="N109" s="365"/>
      <c r="O109" s="365"/>
      <c r="P109" s="449"/>
      <c r="Q109" s="449"/>
      <c r="R109" s="449"/>
      <c r="S109" s="449"/>
      <c r="T109" s="365"/>
      <c r="U109" s="335"/>
      <c r="V109" s="335"/>
      <c r="W109" s="335"/>
      <c r="X109" s="335"/>
      <c r="Y109" s="335"/>
      <c r="Z109" s="80"/>
      <c r="AA109" s="335"/>
      <c r="AB109" s="335"/>
      <c r="AC109" s="335"/>
      <c r="AD109" s="331"/>
      <c r="AE109" s="331"/>
      <c r="AF109" s="335"/>
      <c r="AG109" s="80"/>
      <c r="AH109" s="331"/>
      <c r="AI109" s="364"/>
      <c r="AJ109" s="364"/>
      <c r="AK109" s="331"/>
      <c r="AL109" s="331"/>
      <c r="AM109" s="331"/>
      <c r="AN109" s="331"/>
      <c r="AO109" s="331"/>
      <c r="AP109" s="331"/>
      <c r="AQ109" s="365"/>
      <c r="AR109" s="364"/>
      <c r="AS109" s="364"/>
      <c r="AT109" s="364"/>
      <c r="AU109" s="364"/>
      <c r="AV109" s="364"/>
      <c r="AW109" s="364"/>
      <c r="AX109" s="364"/>
      <c r="AY109" s="530"/>
      <c r="AZ109" s="530"/>
      <c r="BA109" s="530"/>
      <c r="BB109" s="530"/>
      <c r="BC109" s="530"/>
      <c r="BD109" s="530"/>
      <c r="BE109" s="530"/>
      <c r="BF109" s="530"/>
      <c r="BG109" s="530"/>
      <c r="BH109" s="530"/>
      <c r="BI109" s="530"/>
      <c r="BJ109" s="530"/>
    </row>
    <row r="110" spans="1:62" ht="14.25" customHeight="1" x14ac:dyDescent="0.45">
      <c r="A110" s="367"/>
      <c r="B110" s="367"/>
      <c r="C110" s="367"/>
      <c r="D110" s="540"/>
      <c r="E110" s="619"/>
      <c r="F110" s="524"/>
      <c r="G110" s="524"/>
      <c r="H110" s="434"/>
      <c r="I110" s="367"/>
      <c r="J110" s="530"/>
      <c r="K110" s="434"/>
      <c r="L110" s="365"/>
      <c r="M110" s="449"/>
      <c r="N110" s="365"/>
      <c r="O110" s="365"/>
      <c r="P110" s="449"/>
      <c r="Q110" s="449"/>
      <c r="R110" s="449"/>
      <c r="S110" s="449"/>
      <c r="T110" s="365"/>
      <c r="U110" s="335"/>
      <c r="V110" s="335"/>
      <c r="W110" s="335"/>
      <c r="X110" s="335"/>
      <c r="Y110" s="335"/>
      <c r="Z110" s="80"/>
      <c r="AA110" s="335"/>
      <c r="AB110" s="335"/>
      <c r="AC110" s="335"/>
      <c r="AD110" s="331"/>
      <c r="AE110" s="331"/>
      <c r="AF110" s="335"/>
      <c r="AG110" s="80"/>
      <c r="AH110" s="331"/>
      <c r="AI110" s="364"/>
      <c r="AJ110" s="364"/>
      <c r="AK110" s="331"/>
      <c r="AL110" s="331"/>
      <c r="AM110" s="331"/>
      <c r="AN110" s="331"/>
      <c r="AO110" s="331"/>
      <c r="AP110" s="331"/>
      <c r="AQ110" s="365"/>
      <c r="AR110" s="364"/>
      <c r="AS110" s="364"/>
      <c r="AT110" s="364"/>
      <c r="AU110" s="364"/>
      <c r="AV110" s="364"/>
      <c r="AW110" s="364"/>
      <c r="AX110" s="364"/>
      <c r="AY110" s="365"/>
      <c r="AZ110" s="365"/>
      <c r="BA110" s="365"/>
      <c r="BB110" s="365"/>
      <c r="BC110" s="365"/>
      <c r="BD110" s="365"/>
      <c r="BE110" s="365"/>
      <c r="BF110" s="365"/>
      <c r="BG110" s="530"/>
      <c r="BH110" s="331"/>
      <c r="BI110" s="331"/>
      <c r="BJ110" s="331"/>
    </row>
    <row r="111" spans="1:62" ht="14.25" customHeight="1" x14ac:dyDescent="0.45">
      <c r="A111" s="367"/>
      <c r="B111" s="367"/>
      <c r="C111" s="367"/>
      <c r="D111" s="540"/>
      <c r="E111" s="619"/>
      <c r="F111" s="524"/>
      <c r="G111" s="524"/>
      <c r="H111" s="434"/>
      <c r="I111" s="367"/>
      <c r="J111" s="530"/>
      <c r="K111" s="434"/>
      <c r="L111" s="365"/>
      <c r="M111" s="449"/>
      <c r="N111" s="365"/>
      <c r="O111" s="365"/>
      <c r="P111" s="449"/>
      <c r="Q111" s="449"/>
      <c r="R111" s="449"/>
      <c r="S111" s="449"/>
      <c r="T111" s="365"/>
      <c r="U111" s="335"/>
      <c r="V111" s="335"/>
      <c r="W111" s="335"/>
      <c r="X111" s="335"/>
      <c r="Y111" s="335"/>
      <c r="Z111" s="80"/>
      <c r="AA111" s="335"/>
      <c r="AB111" s="335"/>
      <c r="AC111" s="335"/>
      <c r="AD111" s="331"/>
      <c r="AE111" s="331"/>
      <c r="AF111" s="335"/>
      <c r="AG111" s="80"/>
      <c r="AH111" s="331"/>
      <c r="AI111" s="364"/>
      <c r="AJ111" s="364"/>
      <c r="AK111" s="331"/>
      <c r="AL111" s="331"/>
      <c r="AM111" s="331"/>
      <c r="AN111" s="331"/>
      <c r="AO111" s="331"/>
      <c r="AP111" s="331"/>
      <c r="AQ111" s="365"/>
      <c r="AR111" s="364"/>
      <c r="AS111" s="364"/>
      <c r="AT111" s="364"/>
      <c r="AU111" s="364"/>
      <c r="AV111" s="364"/>
      <c r="AW111" s="364"/>
      <c r="AX111" s="364"/>
      <c r="AY111" s="530"/>
      <c r="AZ111" s="530"/>
      <c r="BA111" s="530"/>
      <c r="BB111" s="530"/>
      <c r="BC111" s="530"/>
      <c r="BD111" s="530"/>
      <c r="BE111" s="530"/>
      <c r="BF111" s="530"/>
      <c r="BG111" s="530"/>
      <c r="BH111" s="530"/>
      <c r="BI111" s="530"/>
      <c r="BJ111" s="530"/>
    </row>
    <row r="112" spans="1:62" ht="14.25" customHeight="1" x14ac:dyDescent="0.45">
      <c r="A112" s="367"/>
      <c r="B112" s="367"/>
      <c r="C112" s="367"/>
      <c r="D112" s="540"/>
      <c r="E112" s="619"/>
      <c r="F112" s="524"/>
      <c r="G112" s="524"/>
      <c r="H112" s="434"/>
      <c r="I112" s="367"/>
      <c r="J112" s="530"/>
      <c r="K112" s="434"/>
      <c r="L112" s="365"/>
      <c r="M112" s="449"/>
      <c r="N112" s="365"/>
      <c r="O112" s="365"/>
      <c r="P112" s="449"/>
      <c r="Q112" s="449"/>
      <c r="R112" s="449"/>
      <c r="S112" s="449"/>
      <c r="T112" s="365"/>
      <c r="U112" s="335"/>
      <c r="V112" s="335"/>
      <c r="W112" s="335"/>
      <c r="X112" s="335"/>
      <c r="Y112" s="335"/>
      <c r="Z112" s="80"/>
      <c r="AA112" s="335"/>
      <c r="AB112" s="335"/>
      <c r="AC112" s="335"/>
      <c r="AD112" s="331"/>
      <c r="AE112" s="331"/>
      <c r="AF112" s="335"/>
      <c r="AG112" s="80"/>
      <c r="AH112" s="331"/>
      <c r="AI112" s="364"/>
      <c r="AJ112" s="364"/>
      <c r="AK112" s="331"/>
      <c r="AL112" s="331"/>
      <c r="AM112" s="331"/>
      <c r="AN112" s="331"/>
      <c r="AO112" s="331"/>
      <c r="AP112" s="331"/>
      <c r="AQ112" s="365"/>
      <c r="AR112" s="364"/>
      <c r="AS112" s="364"/>
      <c r="AT112" s="364"/>
      <c r="AU112" s="364"/>
      <c r="AV112" s="364"/>
      <c r="AW112" s="364"/>
      <c r="AX112" s="364"/>
      <c r="AY112" s="530"/>
      <c r="AZ112" s="530"/>
      <c r="BA112" s="530"/>
      <c r="BB112" s="530"/>
      <c r="BC112" s="530"/>
      <c r="BD112" s="530"/>
      <c r="BE112" s="530"/>
      <c r="BF112" s="530"/>
      <c r="BG112" s="530"/>
      <c r="BH112" s="530"/>
      <c r="BI112" s="530"/>
      <c r="BJ112" s="530"/>
    </row>
    <row r="113" spans="1:62" ht="14.25" customHeight="1" x14ac:dyDescent="0.45">
      <c r="A113" s="367"/>
      <c r="B113" s="367"/>
      <c r="C113" s="367"/>
      <c r="D113" s="540"/>
      <c r="E113" s="619"/>
      <c r="F113" s="524"/>
      <c r="G113" s="524"/>
      <c r="H113" s="434"/>
      <c r="I113" s="367"/>
      <c r="J113" s="530"/>
      <c r="K113" s="434"/>
      <c r="L113" s="365"/>
      <c r="M113" s="449"/>
      <c r="N113" s="365"/>
      <c r="O113" s="365"/>
      <c r="P113" s="449"/>
      <c r="Q113" s="449"/>
      <c r="R113" s="449"/>
      <c r="S113" s="449"/>
      <c r="T113" s="365"/>
      <c r="U113" s="335"/>
      <c r="V113" s="335"/>
      <c r="W113" s="335"/>
      <c r="X113" s="335"/>
      <c r="Y113" s="335"/>
      <c r="Z113" s="80"/>
      <c r="AA113" s="335"/>
      <c r="AB113" s="335"/>
      <c r="AC113" s="335"/>
      <c r="AD113" s="331"/>
      <c r="AE113" s="331"/>
      <c r="AF113" s="335"/>
      <c r="AG113" s="80"/>
      <c r="AH113" s="331"/>
      <c r="AI113" s="364"/>
      <c r="AJ113" s="364"/>
      <c r="AK113" s="331"/>
      <c r="AL113" s="331"/>
      <c r="AM113" s="331"/>
      <c r="AN113" s="331"/>
      <c r="AO113" s="331"/>
      <c r="AP113" s="331"/>
      <c r="AQ113" s="365"/>
      <c r="AR113" s="364"/>
      <c r="AS113" s="364"/>
      <c r="AT113" s="364"/>
      <c r="AU113" s="364"/>
      <c r="AV113" s="364"/>
      <c r="AW113" s="364"/>
      <c r="AX113" s="364"/>
      <c r="AY113" s="530"/>
      <c r="AZ113" s="530"/>
      <c r="BA113" s="530"/>
      <c r="BB113" s="530"/>
      <c r="BC113" s="530"/>
      <c r="BD113" s="530"/>
      <c r="BE113" s="530"/>
      <c r="BF113" s="530"/>
      <c r="BG113" s="530"/>
      <c r="BH113" s="530"/>
      <c r="BI113" s="530"/>
      <c r="BJ113" s="530"/>
    </row>
    <row r="114" spans="1:62" ht="14.25" customHeight="1" x14ac:dyDescent="0.45">
      <c r="A114" s="367"/>
      <c r="B114" s="367"/>
      <c r="C114" s="367"/>
      <c r="D114" s="540"/>
      <c r="E114" s="619"/>
      <c r="F114" s="524"/>
      <c r="G114" s="524"/>
      <c r="H114" s="434"/>
      <c r="I114" s="367"/>
      <c r="J114" s="530"/>
      <c r="K114" s="434"/>
      <c r="L114" s="365"/>
      <c r="M114" s="449"/>
      <c r="N114" s="365"/>
      <c r="O114" s="365"/>
      <c r="P114" s="449"/>
      <c r="Q114" s="449"/>
      <c r="R114" s="449"/>
      <c r="S114" s="449"/>
      <c r="T114" s="365"/>
      <c r="U114" s="335"/>
      <c r="V114" s="335"/>
      <c r="W114" s="335"/>
      <c r="X114" s="335"/>
      <c r="Y114" s="335"/>
      <c r="Z114" s="80"/>
      <c r="AA114" s="335"/>
      <c r="AB114" s="335"/>
      <c r="AC114" s="335"/>
      <c r="AD114" s="331"/>
      <c r="AE114" s="331"/>
      <c r="AF114" s="335"/>
      <c r="AG114" s="80"/>
      <c r="AH114" s="331"/>
      <c r="AI114" s="364"/>
      <c r="AJ114" s="364"/>
      <c r="AK114" s="331"/>
      <c r="AL114" s="331"/>
      <c r="AM114" s="331"/>
      <c r="AN114" s="331"/>
      <c r="AO114" s="331"/>
      <c r="AP114" s="331"/>
      <c r="AQ114" s="365"/>
      <c r="AR114" s="364"/>
      <c r="AS114" s="364"/>
      <c r="AT114" s="364"/>
      <c r="AU114" s="364"/>
      <c r="AV114" s="364"/>
      <c r="AW114" s="364"/>
      <c r="AX114" s="364"/>
      <c r="AY114" s="530"/>
      <c r="AZ114" s="530"/>
      <c r="BA114" s="530"/>
      <c r="BB114" s="530"/>
      <c r="BC114" s="530"/>
      <c r="BD114" s="530"/>
      <c r="BE114" s="530"/>
      <c r="BF114" s="530"/>
      <c r="BG114" s="530"/>
      <c r="BH114" s="530"/>
      <c r="BI114" s="530"/>
      <c r="BJ114" s="530"/>
    </row>
    <row r="115" spans="1:62" ht="14.25" customHeight="1" x14ac:dyDescent="0.45">
      <c r="A115" s="367"/>
      <c r="B115" s="367"/>
      <c r="C115" s="367"/>
      <c r="D115" s="540"/>
      <c r="E115" s="619"/>
      <c r="F115" s="524"/>
      <c r="G115" s="524"/>
      <c r="H115" s="434"/>
      <c r="I115" s="367"/>
      <c r="J115" s="530"/>
      <c r="K115" s="434"/>
      <c r="L115" s="365"/>
      <c r="M115" s="449"/>
      <c r="N115" s="365"/>
      <c r="O115" s="365"/>
      <c r="P115" s="449"/>
      <c r="Q115" s="449"/>
      <c r="R115" s="449"/>
      <c r="S115" s="449"/>
      <c r="T115" s="365"/>
      <c r="U115" s="335"/>
      <c r="V115" s="335"/>
      <c r="W115" s="335"/>
      <c r="X115" s="335"/>
      <c r="Y115" s="335"/>
      <c r="Z115" s="80"/>
      <c r="AA115" s="335"/>
      <c r="AB115" s="335"/>
      <c r="AC115" s="335"/>
      <c r="AD115" s="331"/>
      <c r="AE115" s="331"/>
      <c r="AF115" s="335"/>
      <c r="AG115" s="80"/>
      <c r="AH115" s="331"/>
      <c r="AI115" s="364"/>
      <c r="AJ115" s="364"/>
      <c r="AK115" s="331"/>
      <c r="AL115" s="331"/>
      <c r="AM115" s="331"/>
      <c r="AN115" s="331"/>
      <c r="AO115" s="331"/>
      <c r="AP115" s="331"/>
      <c r="AQ115" s="365"/>
      <c r="AR115" s="364"/>
      <c r="AS115" s="364"/>
      <c r="AT115" s="364"/>
      <c r="AU115" s="364"/>
      <c r="AV115" s="364"/>
      <c r="AW115" s="364"/>
      <c r="AX115" s="364"/>
      <c r="AY115" s="530"/>
      <c r="AZ115" s="530"/>
      <c r="BA115" s="530"/>
      <c r="BB115" s="530"/>
      <c r="BC115" s="530"/>
      <c r="BD115" s="530"/>
      <c r="BE115" s="530"/>
      <c r="BF115" s="530"/>
      <c r="BG115" s="530"/>
      <c r="BH115" s="530"/>
      <c r="BI115" s="530"/>
      <c r="BJ115" s="530"/>
    </row>
    <row r="116" spans="1:62" ht="14.25" customHeight="1" x14ac:dyDescent="0.45">
      <c r="A116" s="367"/>
      <c r="B116" s="367"/>
      <c r="C116" s="367"/>
      <c r="D116" s="540"/>
      <c r="E116" s="619"/>
      <c r="F116" s="524"/>
      <c r="G116" s="524"/>
      <c r="H116" s="434"/>
      <c r="I116" s="367"/>
      <c r="J116" s="530"/>
      <c r="K116" s="434"/>
      <c r="L116" s="365"/>
      <c r="M116" s="449"/>
      <c r="N116" s="365"/>
      <c r="O116" s="365"/>
      <c r="P116" s="449"/>
      <c r="Q116" s="449"/>
      <c r="R116" s="449"/>
      <c r="S116" s="449"/>
      <c r="T116" s="365"/>
      <c r="U116" s="335"/>
      <c r="V116" s="335"/>
      <c r="W116" s="335"/>
      <c r="X116" s="335"/>
      <c r="Y116" s="335"/>
      <c r="Z116" s="80"/>
      <c r="AA116" s="335"/>
      <c r="AB116" s="335"/>
      <c r="AC116" s="335"/>
      <c r="AD116" s="331"/>
      <c r="AE116" s="331"/>
      <c r="AF116" s="335"/>
      <c r="AG116" s="80"/>
      <c r="AH116" s="331"/>
      <c r="AI116" s="364"/>
      <c r="AJ116" s="364"/>
      <c r="AK116" s="331"/>
      <c r="AL116" s="331"/>
      <c r="AM116" s="331"/>
      <c r="AN116" s="331"/>
      <c r="AO116" s="331"/>
      <c r="AP116" s="331"/>
      <c r="AQ116" s="365"/>
      <c r="AR116" s="364"/>
      <c r="AS116" s="364"/>
      <c r="AT116" s="364"/>
      <c r="AU116" s="364"/>
      <c r="AV116" s="364"/>
      <c r="AW116" s="364"/>
      <c r="AX116" s="364"/>
      <c r="AY116" s="530"/>
      <c r="AZ116" s="530"/>
      <c r="BA116" s="530"/>
      <c r="BB116" s="530"/>
      <c r="BC116" s="530"/>
      <c r="BD116" s="530"/>
      <c r="BE116" s="530"/>
      <c r="BF116" s="530"/>
      <c r="BG116" s="530"/>
      <c r="BH116" s="530"/>
      <c r="BI116" s="530"/>
      <c r="BJ116" s="530"/>
    </row>
    <row r="117" spans="1:62" ht="14.25" customHeight="1" x14ac:dyDescent="0.45">
      <c r="A117" s="367"/>
      <c r="B117" s="367"/>
      <c r="C117" s="367"/>
      <c r="D117" s="540"/>
      <c r="E117" s="619"/>
      <c r="F117" s="524"/>
      <c r="G117" s="524"/>
      <c r="H117" s="434"/>
      <c r="I117" s="367"/>
      <c r="J117" s="530"/>
      <c r="K117" s="434"/>
      <c r="L117" s="365"/>
      <c r="M117" s="449"/>
      <c r="N117" s="365"/>
      <c r="O117" s="365"/>
      <c r="P117" s="449"/>
      <c r="Q117" s="449"/>
      <c r="R117" s="449"/>
      <c r="S117" s="449"/>
      <c r="T117" s="365"/>
      <c r="U117" s="335"/>
      <c r="V117" s="335"/>
      <c r="W117" s="335"/>
      <c r="X117" s="335"/>
      <c r="Y117" s="335"/>
      <c r="Z117" s="80"/>
      <c r="AA117" s="335"/>
      <c r="AB117" s="335"/>
      <c r="AC117" s="335"/>
      <c r="AD117" s="331"/>
      <c r="AE117" s="331"/>
      <c r="AF117" s="335"/>
      <c r="AG117" s="80"/>
      <c r="AH117" s="331"/>
      <c r="AI117" s="364"/>
      <c r="AJ117" s="364"/>
      <c r="AK117" s="331"/>
      <c r="AL117" s="331"/>
      <c r="AM117" s="331"/>
      <c r="AN117" s="331"/>
      <c r="AO117" s="331"/>
      <c r="AP117" s="331"/>
      <c r="AQ117" s="365"/>
      <c r="AR117" s="364"/>
      <c r="AS117" s="364"/>
      <c r="AT117" s="364"/>
      <c r="AU117" s="364"/>
      <c r="AV117" s="364"/>
      <c r="AW117" s="364"/>
      <c r="AX117" s="364"/>
      <c r="AY117" s="530"/>
      <c r="AZ117" s="530"/>
      <c r="BA117" s="530"/>
      <c r="BB117" s="530"/>
      <c r="BC117" s="530"/>
      <c r="BD117" s="530"/>
      <c r="BE117" s="530"/>
      <c r="BF117" s="530"/>
      <c r="BG117" s="530"/>
      <c r="BH117" s="530"/>
      <c r="BI117" s="530"/>
      <c r="BJ117" s="530"/>
    </row>
    <row r="118" spans="1:62" ht="14.25" customHeight="1" x14ac:dyDescent="0.45">
      <c r="A118" s="367"/>
      <c r="B118" s="367"/>
      <c r="C118" s="367"/>
      <c r="D118" s="540"/>
      <c r="E118" s="619"/>
      <c r="F118" s="524"/>
      <c r="G118" s="524"/>
      <c r="H118" s="434"/>
      <c r="I118" s="367"/>
      <c r="J118" s="530"/>
      <c r="K118" s="434"/>
      <c r="L118" s="365"/>
      <c r="M118" s="449"/>
      <c r="N118" s="365"/>
      <c r="O118" s="365"/>
      <c r="P118" s="449"/>
      <c r="Q118" s="449"/>
      <c r="R118" s="449"/>
      <c r="S118" s="449"/>
      <c r="T118" s="365"/>
      <c r="U118" s="335"/>
      <c r="V118" s="335"/>
      <c r="W118" s="335"/>
      <c r="X118" s="335"/>
      <c r="Y118" s="335"/>
      <c r="Z118" s="80"/>
      <c r="AA118" s="335"/>
      <c r="AB118" s="335"/>
      <c r="AC118" s="335"/>
      <c r="AD118" s="331"/>
      <c r="AE118" s="331"/>
      <c r="AF118" s="335"/>
      <c r="AG118" s="80"/>
      <c r="AH118" s="331"/>
      <c r="AI118" s="364"/>
      <c r="AJ118" s="364"/>
      <c r="AK118" s="331"/>
      <c r="AL118" s="331"/>
      <c r="AM118" s="331"/>
      <c r="AN118" s="331"/>
      <c r="AO118" s="331"/>
      <c r="AP118" s="331"/>
      <c r="AQ118" s="365"/>
      <c r="AR118" s="364"/>
      <c r="AS118" s="364"/>
      <c r="AT118" s="364"/>
      <c r="AU118" s="364"/>
      <c r="AV118" s="364"/>
      <c r="AW118" s="364"/>
      <c r="AX118" s="364"/>
      <c r="AY118" s="365"/>
      <c r="AZ118" s="365"/>
      <c r="BA118" s="365"/>
      <c r="BB118" s="365"/>
      <c r="BC118" s="365"/>
      <c r="BD118" s="365"/>
      <c r="BE118" s="365"/>
      <c r="BF118" s="365"/>
      <c r="BG118" s="530"/>
      <c r="BH118" s="331"/>
      <c r="BI118" s="331"/>
      <c r="BJ118" s="331"/>
    </row>
    <row r="119" spans="1:62" ht="14.25" customHeight="1" x14ac:dyDescent="0.45">
      <c r="A119" s="367"/>
      <c r="B119" s="367"/>
      <c r="C119" s="367"/>
      <c r="D119" s="540"/>
      <c r="E119" s="619"/>
      <c r="F119" s="524"/>
      <c r="G119" s="524"/>
      <c r="H119" s="434"/>
      <c r="I119" s="367"/>
      <c r="J119" s="530"/>
      <c r="K119" s="434"/>
      <c r="L119" s="365"/>
      <c r="M119" s="449"/>
      <c r="N119" s="365"/>
      <c r="O119" s="365"/>
      <c r="P119" s="449"/>
      <c r="Q119" s="449"/>
      <c r="R119" s="449"/>
      <c r="S119" s="449"/>
      <c r="T119" s="365"/>
      <c r="U119" s="335"/>
      <c r="V119" s="335"/>
      <c r="W119" s="335"/>
      <c r="X119" s="335"/>
      <c r="Y119" s="335"/>
      <c r="Z119" s="80"/>
      <c r="AA119" s="335"/>
      <c r="AB119" s="335"/>
      <c r="AC119" s="335"/>
      <c r="AD119" s="331"/>
      <c r="AE119" s="331"/>
      <c r="AF119" s="335"/>
      <c r="AG119" s="80"/>
      <c r="AH119" s="331"/>
      <c r="AI119" s="364"/>
      <c r="AJ119" s="364"/>
      <c r="AK119" s="331"/>
      <c r="AL119" s="331"/>
      <c r="AM119" s="331"/>
      <c r="AN119" s="331"/>
      <c r="AO119" s="331"/>
      <c r="AP119" s="331"/>
      <c r="AQ119" s="365"/>
      <c r="AR119" s="364"/>
      <c r="AS119" s="364"/>
      <c r="AT119" s="364"/>
      <c r="AU119" s="364"/>
      <c r="AV119" s="364"/>
      <c r="AW119" s="364"/>
      <c r="AX119" s="364"/>
      <c r="AY119" s="530"/>
      <c r="AZ119" s="530"/>
      <c r="BA119" s="530"/>
      <c r="BB119" s="530"/>
      <c r="BC119" s="530"/>
      <c r="BD119" s="530"/>
      <c r="BE119" s="530"/>
      <c r="BF119" s="530"/>
      <c r="BG119" s="530"/>
      <c r="BH119" s="530"/>
      <c r="BI119" s="530"/>
      <c r="BJ119" s="530"/>
    </row>
    <row r="120" spans="1:62" ht="14.25" customHeight="1" x14ac:dyDescent="0.45">
      <c r="A120" s="367"/>
      <c r="B120" s="367"/>
      <c r="C120" s="367"/>
      <c r="D120" s="540"/>
      <c r="E120" s="619"/>
      <c r="F120" s="524"/>
      <c r="G120" s="524"/>
      <c r="H120" s="434"/>
      <c r="I120" s="367"/>
      <c r="J120" s="530"/>
      <c r="K120" s="434"/>
      <c r="L120" s="365"/>
      <c r="M120" s="449"/>
      <c r="N120" s="365"/>
      <c r="O120" s="365"/>
      <c r="P120" s="449"/>
      <c r="Q120" s="449"/>
      <c r="R120" s="449"/>
      <c r="S120" s="449"/>
      <c r="T120" s="365"/>
      <c r="U120" s="335"/>
      <c r="V120" s="335"/>
      <c r="W120" s="335"/>
      <c r="X120" s="335"/>
      <c r="Y120" s="335"/>
      <c r="Z120" s="80"/>
      <c r="AA120" s="335"/>
      <c r="AB120" s="335"/>
      <c r="AC120" s="335"/>
      <c r="AD120" s="331"/>
      <c r="AE120" s="331"/>
      <c r="AF120" s="335"/>
      <c r="AG120" s="80"/>
      <c r="AH120" s="331"/>
      <c r="AI120" s="364"/>
      <c r="AJ120" s="364"/>
      <c r="AK120" s="331"/>
      <c r="AL120" s="331"/>
      <c r="AM120" s="331"/>
      <c r="AN120" s="331"/>
      <c r="AO120" s="331"/>
      <c r="AP120" s="331"/>
      <c r="AQ120" s="365"/>
      <c r="AR120" s="364"/>
      <c r="AS120" s="364"/>
      <c r="AT120" s="364"/>
      <c r="AU120" s="364"/>
      <c r="AV120" s="364"/>
      <c r="AW120" s="364"/>
      <c r="AX120" s="364"/>
      <c r="AY120" s="530"/>
      <c r="AZ120" s="530"/>
      <c r="BA120" s="530"/>
      <c r="BB120" s="530"/>
      <c r="BC120" s="530"/>
      <c r="BD120" s="530"/>
      <c r="BE120" s="530"/>
      <c r="BF120" s="530"/>
      <c r="BG120" s="530"/>
      <c r="BH120" s="530"/>
      <c r="BI120" s="530"/>
      <c r="BJ120" s="530"/>
    </row>
    <row r="121" spans="1:62" ht="14.25" customHeight="1" x14ac:dyDescent="0.45">
      <c r="A121" s="367"/>
      <c r="B121" s="367"/>
      <c r="C121" s="367"/>
      <c r="D121" s="540"/>
      <c r="E121" s="619"/>
      <c r="F121" s="524"/>
      <c r="G121" s="524"/>
      <c r="H121" s="434"/>
      <c r="I121" s="367"/>
      <c r="J121" s="530"/>
      <c r="K121" s="434"/>
      <c r="L121" s="365"/>
      <c r="M121" s="449"/>
      <c r="N121" s="365"/>
      <c r="O121" s="365"/>
      <c r="P121" s="449"/>
      <c r="Q121" s="449"/>
      <c r="R121" s="449"/>
      <c r="S121" s="449"/>
      <c r="T121" s="365"/>
      <c r="U121" s="335"/>
      <c r="V121" s="335"/>
      <c r="W121" s="335"/>
      <c r="X121" s="335"/>
      <c r="Y121" s="335"/>
      <c r="Z121" s="80"/>
      <c r="AA121" s="335"/>
      <c r="AB121" s="335"/>
      <c r="AC121" s="335"/>
      <c r="AD121" s="331"/>
      <c r="AE121" s="331"/>
      <c r="AF121" s="335"/>
      <c r="AG121" s="80"/>
      <c r="AH121" s="331"/>
      <c r="AI121" s="364"/>
      <c r="AJ121" s="364"/>
      <c r="AK121" s="331"/>
      <c r="AL121" s="331"/>
      <c r="AM121" s="331"/>
      <c r="AN121" s="331"/>
      <c r="AO121" s="331"/>
      <c r="AP121" s="331"/>
      <c r="AQ121" s="365"/>
      <c r="AR121" s="364"/>
      <c r="AS121" s="364"/>
      <c r="AT121" s="364"/>
      <c r="AU121" s="364"/>
      <c r="AV121" s="364"/>
      <c r="AW121" s="364"/>
      <c r="AX121" s="364"/>
      <c r="AY121" s="530"/>
      <c r="AZ121" s="530"/>
      <c r="BA121" s="530"/>
      <c r="BB121" s="530"/>
      <c r="BC121" s="530"/>
      <c r="BD121" s="530"/>
      <c r="BE121" s="530"/>
      <c r="BF121" s="530"/>
      <c r="BG121" s="530"/>
      <c r="BH121" s="530"/>
      <c r="BI121" s="530"/>
      <c r="BJ121" s="530"/>
    </row>
    <row r="122" spans="1:62" ht="14.25" customHeight="1" x14ac:dyDescent="0.45">
      <c r="A122" s="367"/>
      <c r="B122" s="367"/>
      <c r="C122" s="367"/>
      <c r="D122" s="540"/>
      <c r="E122" s="619"/>
      <c r="F122" s="524"/>
      <c r="G122" s="524"/>
      <c r="H122" s="434"/>
      <c r="I122" s="367"/>
      <c r="J122" s="530"/>
      <c r="K122" s="434"/>
      <c r="L122" s="365"/>
      <c r="M122" s="449"/>
      <c r="N122" s="365"/>
      <c r="O122" s="365"/>
      <c r="P122" s="449"/>
      <c r="Q122" s="449"/>
      <c r="R122" s="449"/>
      <c r="S122" s="449"/>
      <c r="T122" s="365"/>
      <c r="U122" s="335"/>
      <c r="V122" s="335"/>
      <c r="W122" s="335"/>
      <c r="X122" s="335"/>
      <c r="Y122" s="335"/>
      <c r="Z122" s="80"/>
      <c r="AA122" s="335"/>
      <c r="AB122" s="335"/>
      <c r="AC122" s="335"/>
      <c r="AD122" s="331"/>
      <c r="AE122" s="331"/>
      <c r="AF122" s="335"/>
      <c r="AG122" s="80"/>
      <c r="AH122" s="331"/>
      <c r="AI122" s="364"/>
      <c r="AJ122" s="364"/>
      <c r="AK122" s="331"/>
      <c r="AL122" s="331"/>
      <c r="AM122" s="331"/>
      <c r="AN122" s="331"/>
      <c r="AO122" s="331"/>
      <c r="AP122" s="331"/>
      <c r="AQ122" s="365"/>
      <c r="AR122" s="364"/>
      <c r="AS122" s="364"/>
      <c r="AT122" s="364"/>
      <c r="AU122" s="364"/>
      <c r="AV122" s="364"/>
      <c r="AW122" s="364"/>
      <c r="AX122" s="364"/>
      <c r="AY122" s="530"/>
      <c r="AZ122" s="530"/>
      <c r="BA122" s="530"/>
      <c r="BB122" s="530"/>
      <c r="BC122" s="530"/>
      <c r="BD122" s="530"/>
      <c r="BE122" s="530"/>
      <c r="BF122" s="530"/>
      <c r="BG122" s="530"/>
      <c r="BH122" s="530"/>
      <c r="BI122" s="530"/>
      <c r="BJ122" s="530"/>
    </row>
    <row r="123" spans="1:62" ht="14.25" customHeight="1" x14ac:dyDescent="0.45">
      <c r="A123" s="367"/>
      <c r="B123" s="367"/>
      <c r="C123" s="367"/>
      <c r="D123" s="540"/>
      <c r="E123" s="619"/>
      <c r="F123" s="524"/>
      <c r="G123" s="524"/>
      <c r="H123" s="434"/>
      <c r="I123" s="367"/>
      <c r="J123" s="530"/>
      <c r="K123" s="434"/>
      <c r="L123" s="365"/>
      <c r="M123" s="449"/>
      <c r="N123" s="365"/>
      <c r="O123" s="365"/>
      <c r="P123" s="449"/>
      <c r="Q123" s="449"/>
      <c r="R123" s="449"/>
      <c r="S123" s="449"/>
      <c r="T123" s="365"/>
      <c r="U123" s="335"/>
      <c r="V123" s="335"/>
      <c r="W123" s="335"/>
      <c r="X123" s="335"/>
      <c r="Y123" s="335"/>
      <c r="Z123" s="80"/>
      <c r="AA123" s="335"/>
      <c r="AB123" s="335"/>
      <c r="AC123" s="335"/>
      <c r="AD123" s="331"/>
      <c r="AE123" s="331"/>
      <c r="AF123" s="335"/>
      <c r="AG123" s="80"/>
      <c r="AH123" s="331"/>
      <c r="AI123" s="364"/>
      <c r="AJ123" s="364"/>
      <c r="AK123" s="331"/>
      <c r="AL123" s="331"/>
      <c r="AM123" s="331"/>
      <c r="AN123" s="331"/>
      <c r="AO123" s="331"/>
      <c r="AP123" s="331"/>
      <c r="AQ123" s="365"/>
      <c r="AR123" s="364"/>
      <c r="AS123" s="364"/>
      <c r="AT123" s="364"/>
      <c r="AU123" s="364"/>
      <c r="AV123" s="364"/>
      <c r="AW123" s="364"/>
      <c r="AX123" s="364"/>
      <c r="AY123" s="530"/>
      <c r="AZ123" s="530"/>
      <c r="BA123" s="530"/>
      <c r="BB123" s="530"/>
      <c r="BC123" s="530"/>
      <c r="BD123" s="530"/>
      <c r="BE123" s="530"/>
      <c r="BF123" s="530"/>
      <c r="BG123" s="530"/>
      <c r="BH123" s="530"/>
      <c r="BI123" s="530"/>
      <c r="BJ123" s="530"/>
    </row>
    <row r="124" spans="1:62" ht="14.25" customHeight="1" x14ac:dyDescent="0.45">
      <c r="A124" s="367"/>
      <c r="B124" s="367"/>
      <c r="C124" s="367"/>
      <c r="D124" s="540"/>
      <c r="E124" s="619"/>
      <c r="F124" s="524"/>
      <c r="G124" s="524"/>
      <c r="H124" s="434"/>
      <c r="I124" s="367"/>
      <c r="J124" s="530"/>
      <c r="K124" s="434"/>
      <c r="L124" s="365"/>
      <c r="M124" s="449"/>
      <c r="N124" s="365"/>
      <c r="O124" s="365"/>
      <c r="P124" s="449"/>
      <c r="Q124" s="449"/>
      <c r="R124" s="449"/>
      <c r="S124" s="449"/>
      <c r="T124" s="365"/>
      <c r="U124" s="335"/>
      <c r="V124" s="335"/>
      <c r="W124" s="335"/>
      <c r="X124" s="335"/>
      <c r="Y124" s="335"/>
      <c r="Z124" s="80"/>
      <c r="AA124" s="335"/>
      <c r="AB124" s="335"/>
      <c r="AC124" s="335"/>
      <c r="AD124" s="331"/>
      <c r="AE124" s="331"/>
      <c r="AF124" s="335"/>
      <c r="AG124" s="80"/>
      <c r="AH124" s="331"/>
      <c r="AI124" s="364"/>
      <c r="AJ124" s="364"/>
      <c r="AK124" s="331"/>
      <c r="AL124" s="331"/>
      <c r="AM124" s="331"/>
      <c r="AN124" s="331"/>
      <c r="AO124" s="331"/>
      <c r="AP124" s="331"/>
      <c r="AQ124" s="365"/>
      <c r="AR124" s="364"/>
      <c r="AS124" s="364"/>
      <c r="AT124" s="364"/>
      <c r="AU124" s="364"/>
      <c r="AV124" s="364"/>
      <c r="AW124" s="364"/>
      <c r="AX124" s="364"/>
      <c r="AY124" s="530"/>
      <c r="AZ124" s="530"/>
      <c r="BA124" s="365"/>
      <c r="BB124" s="365"/>
      <c r="BC124" s="365"/>
      <c r="BD124" s="365"/>
      <c r="BE124" s="365"/>
      <c r="BF124" s="365"/>
      <c r="BG124" s="530"/>
      <c r="BH124" s="331"/>
      <c r="BI124" s="331"/>
      <c r="BJ124" s="331"/>
    </row>
    <row r="125" spans="1:62" ht="14.25" customHeight="1" x14ac:dyDescent="0.45">
      <c r="A125" s="367"/>
      <c r="B125" s="367"/>
      <c r="C125" s="367"/>
      <c r="D125" s="540"/>
      <c r="E125" s="619"/>
      <c r="F125" s="524"/>
      <c r="G125" s="524"/>
      <c r="H125" s="434"/>
      <c r="I125" s="367"/>
      <c r="J125" s="530"/>
      <c r="K125" s="434"/>
      <c r="L125" s="365"/>
      <c r="M125" s="449"/>
      <c r="N125" s="365"/>
      <c r="O125" s="365"/>
      <c r="P125" s="449"/>
      <c r="Q125" s="449"/>
      <c r="R125" s="449"/>
      <c r="S125" s="449"/>
      <c r="T125" s="365"/>
      <c r="U125" s="335"/>
      <c r="V125" s="335"/>
      <c r="W125" s="335"/>
      <c r="X125" s="335"/>
      <c r="Y125" s="335"/>
      <c r="Z125" s="80"/>
      <c r="AA125" s="335"/>
      <c r="AB125" s="335"/>
      <c r="AC125" s="335"/>
      <c r="AD125" s="331"/>
      <c r="AE125" s="331"/>
      <c r="AF125" s="335"/>
      <c r="AG125" s="80"/>
      <c r="AH125" s="331"/>
      <c r="AI125" s="364"/>
      <c r="AJ125" s="364"/>
      <c r="AK125" s="331"/>
      <c r="AL125" s="331"/>
      <c r="AM125" s="331"/>
      <c r="AN125" s="331"/>
      <c r="AO125" s="331"/>
      <c r="AP125" s="331"/>
      <c r="AQ125" s="365"/>
      <c r="AR125" s="364"/>
      <c r="AS125" s="364"/>
      <c r="AT125" s="364"/>
      <c r="AU125" s="364"/>
      <c r="AV125" s="364"/>
      <c r="AW125" s="364"/>
      <c r="AX125" s="364"/>
      <c r="AY125" s="530"/>
      <c r="AZ125" s="530"/>
      <c r="BA125" s="530"/>
      <c r="BB125" s="530"/>
      <c r="BC125" s="530"/>
      <c r="BD125" s="530"/>
      <c r="BE125" s="530"/>
      <c r="BF125" s="530"/>
      <c r="BG125" s="530"/>
      <c r="BH125" s="530"/>
      <c r="BI125" s="530"/>
      <c r="BJ125" s="530"/>
    </row>
    <row r="126" spans="1:62" ht="14.25" customHeight="1" x14ac:dyDescent="0.45">
      <c r="A126" s="367"/>
      <c r="B126" s="367"/>
      <c r="C126" s="367"/>
      <c r="D126" s="540"/>
      <c r="E126" s="619"/>
      <c r="F126" s="524"/>
      <c r="G126" s="524"/>
      <c r="H126" s="434"/>
      <c r="I126" s="367"/>
      <c r="J126" s="530"/>
      <c r="K126" s="434"/>
      <c r="L126" s="365"/>
      <c r="M126" s="449"/>
      <c r="N126" s="365"/>
      <c r="O126" s="365"/>
      <c r="P126" s="449"/>
      <c r="Q126" s="449"/>
      <c r="R126" s="449"/>
      <c r="S126" s="449"/>
      <c r="T126" s="365"/>
      <c r="U126" s="335"/>
      <c r="V126" s="335"/>
      <c r="W126" s="335"/>
      <c r="X126" s="335"/>
      <c r="Y126" s="335"/>
      <c r="Z126" s="80"/>
      <c r="AA126" s="335"/>
      <c r="AB126" s="335"/>
      <c r="AC126" s="335"/>
      <c r="AD126" s="331"/>
      <c r="AE126" s="331"/>
      <c r="AF126" s="335"/>
      <c r="AG126" s="80"/>
      <c r="AH126" s="331"/>
      <c r="AI126" s="364"/>
      <c r="AJ126" s="364"/>
      <c r="AK126" s="331"/>
      <c r="AL126" s="331"/>
      <c r="AM126" s="331"/>
      <c r="AN126" s="331"/>
      <c r="AO126" s="331"/>
      <c r="AP126" s="331"/>
      <c r="AQ126" s="365"/>
      <c r="AR126" s="364"/>
      <c r="AS126" s="364"/>
      <c r="AT126" s="364"/>
      <c r="AU126" s="364"/>
      <c r="AV126" s="364"/>
      <c r="AW126" s="364"/>
      <c r="AX126" s="364"/>
      <c r="AY126" s="530"/>
      <c r="AZ126" s="530"/>
      <c r="BA126" s="530"/>
      <c r="BB126" s="530"/>
      <c r="BC126" s="530"/>
      <c r="BD126" s="530"/>
      <c r="BE126" s="530"/>
      <c r="BF126" s="530"/>
      <c r="BG126" s="530"/>
      <c r="BH126" s="530"/>
      <c r="BI126" s="530"/>
      <c r="BJ126" s="530"/>
    </row>
    <row r="127" spans="1:62" ht="14.25" customHeight="1" x14ac:dyDescent="0.45">
      <c r="A127" s="367"/>
      <c r="B127" s="367"/>
      <c r="C127" s="367"/>
      <c r="D127" s="540"/>
      <c r="E127" s="619"/>
      <c r="F127" s="524"/>
      <c r="G127" s="524"/>
      <c r="H127" s="434"/>
      <c r="I127" s="367"/>
      <c r="J127" s="530"/>
      <c r="K127" s="434"/>
      <c r="L127" s="365"/>
      <c r="M127" s="449"/>
      <c r="N127" s="365"/>
      <c r="O127" s="365"/>
      <c r="P127" s="449"/>
      <c r="Q127" s="449"/>
      <c r="R127" s="449"/>
      <c r="S127" s="449"/>
      <c r="T127" s="365"/>
      <c r="U127" s="335"/>
      <c r="V127" s="335"/>
      <c r="W127" s="335"/>
      <c r="X127" s="335"/>
      <c r="Y127" s="335"/>
      <c r="Z127" s="80"/>
      <c r="AA127" s="335"/>
      <c r="AB127" s="335"/>
      <c r="AC127" s="335"/>
      <c r="AD127" s="331"/>
      <c r="AE127" s="331"/>
      <c r="AF127" s="335"/>
      <c r="AG127" s="80"/>
      <c r="AH127" s="331"/>
      <c r="AI127" s="364"/>
      <c r="AJ127" s="364"/>
      <c r="AK127" s="331"/>
      <c r="AL127" s="331"/>
      <c r="AM127" s="331"/>
      <c r="AN127" s="331"/>
      <c r="AO127" s="331"/>
      <c r="AP127" s="331"/>
      <c r="AQ127" s="365"/>
      <c r="AR127" s="364"/>
      <c r="AS127" s="364"/>
      <c r="AT127" s="364"/>
      <c r="AU127" s="364"/>
      <c r="AV127" s="364"/>
      <c r="AW127" s="364"/>
      <c r="AX127" s="364"/>
      <c r="AY127" s="530"/>
      <c r="AZ127" s="530"/>
      <c r="BA127" s="530"/>
      <c r="BB127" s="530"/>
      <c r="BC127" s="530"/>
      <c r="BD127" s="530"/>
      <c r="BE127" s="530"/>
      <c r="BF127" s="530"/>
      <c r="BG127" s="530"/>
      <c r="BH127" s="530"/>
      <c r="BI127" s="530"/>
      <c r="BJ127" s="530"/>
    </row>
    <row r="128" spans="1:62" ht="14.25" customHeight="1" x14ac:dyDescent="0.45">
      <c r="A128" s="367"/>
      <c r="B128" s="367"/>
      <c r="C128" s="367"/>
      <c r="D128" s="540"/>
      <c r="E128" s="619"/>
      <c r="F128" s="524"/>
      <c r="G128" s="524"/>
      <c r="H128" s="434"/>
      <c r="I128" s="367"/>
      <c r="J128" s="530"/>
      <c r="K128" s="434"/>
      <c r="L128" s="365"/>
      <c r="M128" s="449"/>
      <c r="N128" s="365"/>
      <c r="O128" s="365"/>
      <c r="P128" s="449"/>
      <c r="Q128" s="449"/>
      <c r="R128" s="449"/>
      <c r="S128" s="449"/>
      <c r="T128" s="365"/>
      <c r="U128" s="335"/>
      <c r="V128" s="335"/>
      <c r="W128" s="335"/>
      <c r="X128" s="335"/>
      <c r="Y128" s="335"/>
      <c r="Z128" s="80"/>
      <c r="AA128" s="335"/>
      <c r="AB128" s="335"/>
      <c r="AC128" s="335"/>
      <c r="AD128" s="331"/>
      <c r="AE128" s="331"/>
      <c r="AF128" s="335"/>
      <c r="AG128" s="80"/>
      <c r="AH128" s="331"/>
      <c r="AI128" s="364"/>
      <c r="AJ128" s="364"/>
      <c r="AK128" s="331"/>
      <c r="AL128" s="331"/>
      <c r="AM128" s="331"/>
      <c r="AN128" s="331"/>
      <c r="AO128" s="331"/>
      <c r="AP128" s="331"/>
      <c r="AQ128" s="365"/>
      <c r="AR128" s="364"/>
      <c r="AS128" s="364"/>
      <c r="AT128" s="364"/>
      <c r="AU128" s="364"/>
      <c r="AV128" s="364"/>
      <c r="AW128" s="364"/>
      <c r="AX128" s="364"/>
      <c r="AY128" s="530"/>
      <c r="AZ128" s="530"/>
      <c r="BA128" s="530"/>
      <c r="BB128" s="530"/>
      <c r="BC128" s="530"/>
      <c r="BD128" s="530"/>
      <c r="BE128" s="530"/>
      <c r="BF128" s="530"/>
      <c r="BG128" s="530"/>
      <c r="BH128" s="530"/>
      <c r="BI128" s="530"/>
      <c r="BJ128" s="530"/>
    </row>
    <row r="129" spans="1:62" ht="14.25" customHeight="1" x14ac:dyDescent="0.45">
      <c r="A129" s="367"/>
      <c r="B129" s="367"/>
      <c r="C129" s="367"/>
      <c r="D129" s="540"/>
      <c r="E129" s="619"/>
      <c r="F129" s="524"/>
      <c r="G129" s="524"/>
      <c r="H129" s="434"/>
      <c r="I129" s="367"/>
      <c r="J129" s="530"/>
      <c r="K129" s="434"/>
      <c r="L129" s="365"/>
      <c r="M129" s="449"/>
      <c r="N129" s="365"/>
      <c r="O129" s="365"/>
      <c r="P129" s="449"/>
      <c r="Q129" s="449"/>
      <c r="R129" s="449"/>
      <c r="S129" s="449"/>
      <c r="T129" s="365"/>
      <c r="U129" s="335"/>
      <c r="V129" s="335"/>
      <c r="W129" s="335"/>
      <c r="X129" s="335"/>
      <c r="Y129" s="335"/>
      <c r="Z129" s="80"/>
      <c r="AA129" s="335"/>
      <c r="AB129" s="335"/>
      <c r="AC129" s="335"/>
      <c r="AD129" s="331"/>
      <c r="AE129" s="331"/>
      <c r="AF129" s="335"/>
      <c r="AG129" s="80"/>
      <c r="AH129" s="331"/>
      <c r="AI129" s="364"/>
      <c r="AJ129" s="364"/>
      <c r="AK129" s="331"/>
      <c r="AL129" s="331"/>
      <c r="AM129" s="331"/>
      <c r="AN129" s="331"/>
      <c r="AO129" s="331"/>
      <c r="AP129" s="331"/>
      <c r="AQ129" s="365"/>
      <c r="AR129" s="364"/>
      <c r="AS129" s="364"/>
      <c r="AT129" s="364"/>
      <c r="AU129" s="364"/>
      <c r="AV129" s="364"/>
      <c r="AW129" s="364"/>
      <c r="AX129" s="364"/>
      <c r="AY129" s="530"/>
      <c r="AZ129" s="530"/>
      <c r="BA129" s="530"/>
      <c r="BB129" s="530"/>
      <c r="BC129" s="530"/>
      <c r="BD129" s="530"/>
      <c r="BE129" s="530"/>
      <c r="BF129" s="530"/>
      <c r="BG129" s="530"/>
      <c r="BH129" s="530"/>
      <c r="BI129" s="530"/>
      <c r="BJ129" s="530"/>
    </row>
    <row r="130" spans="1:62" ht="14.25" customHeight="1" x14ac:dyDescent="0.45">
      <c r="A130" s="367"/>
      <c r="B130" s="367"/>
      <c r="C130" s="367"/>
      <c r="D130" s="540"/>
      <c r="E130" s="619"/>
      <c r="F130" s="524"/>
      <c r="G130" s="524"/>
      <c r="H130" s="434"/>
      <c r="I130" s="367"/>
      <c r="J130" s="530"/>
      <c r="K130" s="434"/>
      <c r="L130" s="365"/>
      <c r="M130" s="449"/>
      <c r="N130" s="365"/>
      <c r="O130" s="365"/>
      <c r="P130" s="449"/>
      <c r="Q130" s="449"/>
      <c r="R130" s="449"/>
      <c r="S130" s="449"/>
      <c r="T130" s="365"/>
      <c r="U130" s="335"/>
      <c r="V130" s="335"/>
      <c r="W130" s="335"/>
      <c r="X130" s="335"/>
      <c r="Y130" s="335"/>
      <c r="Z130" s="80"/>
      <c r="AA130" s="335"/>
      <c r="AB130" s="335"/>
      <c r="AC130" s="335"/>
      <c r="AD130" s="331"/>
      <c r="AE130" s="331"/>
      <c r="AF130" s="335"/>
      <c r="AG130" s="80"/>
      <c r="AH130" s="331"/>
      <c r="AI130" s="364"/>
      <c r="AJ130" s="364"/>
      <c r="AK130" s="331"/>
      <c r="AL130" s="331"/>
      <c r="AM130" s="331"/>
      <c r="AN130" s="331"/>
      <c r="AO130" s="331"/>
      <c r="AP130" s="331"/>
      <c r="AQ130" s="365"/>
      <c r="AR130" s="364"/>
      <c r="AS130" s="364"/>
      <c r="AT130" s="364"/>
      <c r="AU130" s="364"/>
      <c r="AV130" s="364"/>
      <c r="AW130" s="364"/>
      <c r="AX130" s="364"/>
      <c r="AY130" s="365"/>
      <c r="AZ130" s="365"/>
      <c r="BA130" s="365"/>
      <c r="BB130" s="365"/>
      <c r="BC130" s="365"/>
      <c r="BD130" s="365"/>
      <c r="BE130" s="365"/>
      <c r="BF130" s="365"/>
      <c r="BG130" s="530"/>
      <c r="BH130" s="331"/>
      <c r="BI130" s="331"/>
      <c r="BJ130" s="331"/>
    </row>
    <row r="131" spans="1:62" ht="14.25" customHeight="1" x14ac:dyDescent="0.45">
      <c r="A131" s="367"/>
      <c r="B131" s="367"/>
      <c r="C131" s="367"/>
      <c r="D131" s="540"/>
      <c r="E131" s="619"/>
      <c r="F131" s="524"/>
      <c r="G131" s="524"/>
      <c r="H131" s="434"/>
      <c r="I131" s="367"/>
      <c r="J131" s="530"/>
      <c r="K131" s="434"/>
      <c r="L131" s="365"/>
      <c r="M131" s="449"/>
      <c r="N131" s="365"/>
      <c r="O131" s="365"/>
      <c r="P131" s="449"/>
      <c r="Q131" s="449"/>
      <c r="R131" s="449"/>
      <c r="S131" s="449"/>
      <c r="T131" s="365"/>
      <c r="U131" s="335"/>
      <c r="V131" s="335"/>
      <c r="W131" s="335"/>
      <c r="X131" s="335"/>
      <c r="Y131" s="335"/>
      <c r="Z131" s="80"/>
      <c r="AA131" s="335"/>
      <c r="AB131" s="335"/>
      <c r="AC131" s="335"/>
      <c r="AD131" s="331"/>
      <c r="AE131" s="331"/>
      <c r="AF131" s="335"/>
      <c r="AG131" s="80"/>
      <c r="AH131" s="331"/>
      <c r="AI131" s="364"/>
      <c r="AJ131" s="364"/>
      <c r="AK131" s="331"/>
      <c r="AL131" s="331"/>
      <c r="AM131" s="331"/>
      <c r="AN131" s="331"/>
      <c r="AO131" s="331"/>
      <c r="AP131" s="331"/>
      <c r="AQ131" s="365"/>
      <c r="AR131" s="364"/>
      <c r="AS131" s="364"/>
      <c r="AT131" s="364"/>
      <c r="AU131" s="364"/>
      <c r="AV131" s="364"/>
      <c r="AW131" s="364"/>
      <c r="AX131" s="364"/>
      <c r="AY131" s="530"/>
      <c r="AZ131" s="530"/>
      <c r="BA131" s="530"/>
      <c r="BB131" s="530"/>
      <c r="BC131" s="530"/>
      <c r="BD131" s="530"/>
      <c r="BE131" s="530"/>
      <c r="BF131" s="530"/>
      <c r="BG131" s="530"/>
      <c r="BH131" s="530"/>
      <c r="BI131" s="530"/>
      <c r="BJ131" s="530"/>
    </row>
    <row r="132" spans="1:62" ht="14.25" customHeight="1" x14ac:dyDescent="0.45">
      <c r="A132" s="367"/>
      <c r="B132" s="367"/>
      <c r="C132" s="367"/>
      <c r="D132" s="540"/>
      <c r="E132" s="619"/>
      <c r="F132" s="524"/>
      <c r="G132" s="524"/>
      <c r="H132" s="434"/>
      <c r="I132" s="367"/>
      <c r="J132" s="530"/>
      <c r="K132" s="434"/>
      <c r="L132" s="365"/>
      <c r="M132" s="449"/>
      <c r="N132" s="365"/>
      <c r="O132" s="365"/>
      <c r="P132" s="449"/>
      <c r="Q132" s="449"/>
      <c r="R132" s="449"/>
      <c r="S132" s="449"/>
      <c r="T132" s="365"/>
      <c r="U132" s="335"/>
      <c r="V132" s="335"/>
      <c r="W132" s="335"/>
      <c r="X132" s="335"/>
      <c r="Y132" s="335"/>
      <c r="Z132" s="80"/>
      <c r="AA132" s="335"/>
      <c r="AB132" s="335"/>
      <c r="AC132" s="335"/>
      <c r="AD132" s="331"/>
      <c r="AE132" s="331"/>
      <c r="AF132" s="335"/>
      <c r="AG132" s="80"/>
      <c r="AH132" s="331"/>
      <c r="AI132" s="364"/>
      <c r="AJ132" s="364"/>
      <c r="AK132" s="331"/>
      <c r="AL132" s="331"/>
      <c r="AM132" s="331"/>
      <c r="AN132" s="331"/>
      <c r="AO132" s="331"/>
      <c r="AP132" s="331"/>
      <c r="AQ132" s="365"/>
      <c r="AR132" s="364"/>
      <c r="AS132" s="364"/>
      <c r="AT132" s="364"/>
      <c r="AU132" s="364"/>
      <c r="AV132" s="364"/>
      <c r="AW132" s="364"/>
      <c r="AX132" s="364"/>
      <c r="AY132" s="530"/>
      <c r="AZ132" s="530"/>
      <c r="BA132" s="530"/>
      <c r="BB132" s="530"/>
      <c r="BC132" s="530"/>
      <c r="BD132" s="530"/>
      <c r="BE132" s="530"/>
      <c r="BF132" s="530"/>
      <c r="BG132" s="530"/>
      <c r="BH132" s="530"/>
      <c r="BI132" s="530"/>
      <c r="BJ132" s="530"/>
    </row>
    <row r="133" spans="1:62" ht="14.25" customHeight="1" x14ac:dyDescent="0.45">
      <c r="A133" s="367"/>
      <c r="B133" s="367"/>
      <c r="C133" s="367"/>
      <c r="D133" s="540"/>
      <c r="E133" s="619"/>
      <c r="F133" s="524"/>
      <c r="G133" s="524"/>
      <c r="H133" s="434"/>
      <c r="I133" s="367"/>
      <c r="J133" s="530"/>
      <c r="K133" s="434"/>
      <c r="L133" s="365"/>
      <c r="M133" s="449"/>
      <c r="N133" s="365"/>
      <c r="O133" s="365"/>
      <c r="P133" s="449"/>
      <c r="Q133" s="449"/>
      <c r="R133" s="449"/>
      <c r="S133" s="449"/>
      <c r="T133" s="365"/>
      <c r="U133" s="335"/>
      <c r="V133" s="335"/>
      <c r="W133" s="335"/>
      <c r="X133" s="335"/>
      <c r="Y133" s="335"/>
      <c r="Z133" s="80"/>
      <c r="AA133" s="335"/>
      <c r="AB133" s="335"/>
      <c r="AC133" s="335"/>
      <c r="AD133" s="331"/>
      <c r="AE133" s="331"/>
      <c r="AF133" s="335"/>
      <c r="AG133" s="80"/>
      <c r="AH133" s="331"/>
      <c r="AI133" s="364"/>
      <c r="AJ133" s="364"/>
      <c r="AK133" s="331"/>
      <c r="AL133" s="331"/>
      <c r="AM133" s="331"/>
      <c r="AN133" s="331"/>
      <c r="AO133" s="331"/>
      <c r="AP133" s="331"/>
      <c r="AQ133" s="365"/>
      <c r="AR133" s="364"/>
      <c r="AS133" s="364"/>
      <c r="AT133" s="364"/>
      <c r="AU133" s="364"/>
      <c r="AV133" s="364"/>
      <c r="AW133" s="364"/>
      <c r="AX133" s="364"/>
      <c r="AY133" s="365"/>
      <c r="AZ133" s="365"/>
      <c r="BA133" s="365"/>
      <c r="BB133" s="365"/>
      <c r="BC133" s="365"/>
      <c r="BD133" s="365"/>
      <c r="BE133" s="365"/>
      <c r="BF133" s="365"/>
      <c r="BG133" s="530"/>
      <c r="BH133" s="331"/>
      <c r="BI133" s="331"/>
      <c r="BJ133" s="331"/>
    </row>
    <row r="134" spans="1:62" ht="14.25" customHeight="1" x14ac:dyDescent="0.45">
      <c r="A134" s="367"/>
      <c r="B134" s="367"/>
      <c r="C134" s="367"/>
      <c r="D134" s="540"/>
      <c r="E134" s="619"/>
      <c r="F134" s="524"/>
      <c r="G134" s="524"/>
      <c r="H134" s="434"/>
      <c r="I134" s="367"/>
      <c r="J134" s="530"/>
      <c r="K134" s="434"/>
      <c r="L134" s="365"/>
      <c r="M134" s="449"/>
      <c r="N134" s="365"/>
      <c r="O134" s="365"/>
      <c r="P134" s="449"/>
      <c r="Q134" s="449"/>
      <c r="R134" s="449"/>
      <c r="S134" s="449"/>
      <c r="T134" s="365"/>
      <c r="U134" s="335"/>
      <c r="V134" s="335"/>
      <c r="W134" s="335"/>
      <c r="X134" s="335"/>
      <c r="Y134" s="335"/>
      <c r="Z134" s="80"/>
      <c r="AA134" s="335"/>
      <c r="AB134" s="335"/>
      <c r="AC134" s="335"/>
      <c r="AD134" s="331"/>
      <c r="AE134" s="331"/>
      <c r="AF134" s="335"/>
      <c r="AG134" s="80"/>
      <c r="AH134" s="331"/>
      <c r="AI134" s="364"/>
      <c r="AJ134" s="364"/>
      <c r="AK134" s="331"/>
      <c r="AL134" s="331"/>
      <c r="AM134" s="331"/>
      <c r="AN134" s="331"/>
      <c r="AO134" s="331"/>
      <c r="AP134" s="331"/>
      <c r="AQ134" s="365"/>
      <c r="AR134" s="364"/>
      <c r="AS134" s="364"/>
      <c r="AT134" s="364"/>
      <c r="AU134" s="364"/>
      <c r="AV134" s="364"/>
      <c r="AW134" s="364"/>
      <c r="AX134" s="364"/>
      <c r="AY134" s="530"/>
      <c r="AZ134" s="530"/>
      <c r="BA134" s="530"/>
      <c r="BB134" s="530"/>
      <c r="BC134" s="530"/>
      <c r="BD134" s="530"/>
      <c r="BE134" s="530"/>
      <c r="BF134" s="530"/>
      <c r="BG134" s="530"/>
      <c r="BH134" s="530"/>
      <c r="BI134" s="530"/>
      <c r="BJ134" s="530"/>
    </row>
    <row r="135" spans="1:62" ht="14.25" customHeight="1" x14ac:dyDescent="0.45">
      <c r="A135" s="367"/>
      <c r="B135" s="367"/>
      <c r="C135" s="367"/>
      <c r="D135" s="540"/>
      <c r="E135" s="619"/>
      <c r="F135" s="524"/>
      <c r="G135" s="524"/>
      <c r="H135" s="434"/>
      <c r="I135" s="367"/>
      <c r="J135" s="530"/>
      <c r="K135" s="434"/>
      <c r="L135" s="365"/>
      <c r="M135" s="449"/>
      <c r="N135" s="365"/>
      <c r="O135" s="365"/>
      <c r="P135" s="449"/>
      <c r="Q135" s="449"/>
      <c r="R135" s="449"/>
      <c r="S135" s="449"/>
      <c r="T135" s="365"/>
      <c r="U135" s="335"/>
      <c r="V135" s="335"/>
      <c r="W135" s="335"/>
      <c r="X135" s="335"/>
      <c r="Y135" s="335"/>
      <c r="Z135" s="80"/>
      <c r="AA135" s="335"/>
      <c r="AB135" s="335"/>
      <c r="AC135" s="335"/>
      <c r="AD135" s="331"/>
      <c r="AE135" s="331"/>
      <c r="AF135" s="335"/>
      <c r="AG135" s="80"/>
      <c r="AH135" s="331"/>
      <c r="AI135" s="364"/>
      <c r="AJ135" s="364"/>
      <c r="AK135" s="331"/>
      <c r="AL135" s="331"/>
      <c r="AM135" s="331"/>
      <c r="AN135" s="331"/>
      <c r="AO135" s="331"/>
      <c r="AP135" s="331"/>
      <c r="AQ135" s="365"/>
      <c r="AR135" s="364"/>
      <c r="AS135" s="364"/>
      <c r="AT135" s="364"/>
      <c r="AU135" s="364"/>
      <c r="AV135" s="364"/>
      <c r="AW135" s="364"/>
      <c r="AX135" s="364"/>
      <c r="AY135" s="530"/>
      <c r="AZ135" s="530"/>
      <c r="BA135" s="530"/>
      <c r="BB135" s="530"/>
      <c r="BC135" s="530"/>
      <c r="BD135" s="530"/>
      <c r="BE135" s="530"/>
      <c r="BF135" s="530"/>
      <c r="BG135" s="530"/>
      <c r="BH135" s="530"/>
      <c r="BI135" s="530"/>
      <c r="BJ135" s="530"/>
    </row>
    <row r="136" spans="1:62" ht="14.25" customHeight="1" x14ac:dyDescent="0.45">
      <c r="A136" s="367"/>
      <c r="B136" s="367"/>
      <c r="C136" s="367"/>
      <c r="D136" s="540"/>
      <c r="E136" s="619"/>
      <c r="F136" s="524"/>
      <c r="G136" s="524"/>
      <c r="H136" s="434"/>
      <c r="I136" s="367"/>
      <c r="J136" s="530"/>
      <c r="K136" s="434"/>
      <c r="L136" s="365"/>
      <c r="M136" s="449"/>
      <c r="N136" s="365"/>
      <c r="O136" s="365"/>
      <c r="P136" s="449"/>
      <c r="Q136" s="449"/>
      <c r="R136" s="449"/>
      <c r="S136" s="449"/>
      <c r="T136" s="365"/>
      <c r="U136" s="335"/>
      <c r="V136" s="335"/>
      <c r="W136" s="335"/>
      <c r="X136" s="335"/>
      <c r="Y136" s="335"/>
      <c r="Z136" s="80"/>
      <c r="AA136" s="335"/>
      <c r="AB136" s="335"/>
      <c r="AC136" s="335"/>
      <c r="AD136" s="331"/>
      <c r="AE136" s="331"/>
      <c r="AF136" s="335"/>
      <c r="AG136" s="80"/>
      <c r="AH136" s="331"/>
      <c r="AI136" s="364"/>
      <c r="AJ136" s="364"/>
      <c r="AK136" s="331"/>
      <c r="AL136" s="331"/>
      <c r="AM136" s="331"/>
      <c r="AN136" s="331"/>
      <c r="AO136" s="331"/>
      <c r="AP136" s="331"/>
      <c r="AQ136" s="365"/>
      <c r="AR136" s="364"/>
      <c r="AS136" s="364"/>
      <c r="AT136" s="364"/>
      <c r="AU136" s="364"/>
      <c r="AV136" s="364"/>
      <c r="AW136" s="364"/>
      <c r="AX136" s="364"/>
      <c r="AY136" s="530"/>
      <c r="AZ136" s="530"/>
      <c r="BA136" s="530"/>
      <c r="BB136" s="530"/>
      <c r="BC136" s="530"/>
      <c r="BD136" s="530"/>
      <c r="BE136" s="530"/>
      <c r="BF136" s="530"/>
      <c r="BG136" s="530"/>
      <c r="BH136" s="530"/>
      <c r="BI136" s="530"/>
      <c r="BJ136" s="530"/>
    </row>
    <row r="137" spans="1:62" ht="14.25" customHeight="1" x14ac:dyDescent="0.45">
      <c r="A137" s="367"/>
      <c r="B137" s="367"/>
      <c r="C137" s="367"/>
      <c r="D137" s="540"/>
      <c r="E137" s="619"/>
      <c r="F137" s="524"/>
      <c r="G137" s="524"/>
      <c r="H137" s="434"/>
      <c r="I137" s="367"/>
      <c r="J137" s="530"/>
      <c r="K137" s="434"/>
      <c r="L137" s="365"/>
      <c r="M137" s="449"/>
      <c r="N137" s="365"/>
      <c r="O137" s="365"/>
      <c r="P137" s="449"/>
      <c r="Q137" s="449"/>
      <c r="R137" s="449"/>
      <c r="S137" s="449"/>
      <c r="T137" s="365"/>
      <c r="U137" s="335"/>
      <c r="V137" s="335"/>
      <c r="W137" s="335"/>
      <c r="X137" s="335"/>
      <c r="Y137" s="335"/>
      <c r="Z137" s="80"/>
      <c r="AA137" s="335"/>
      <c r="AB137" s="335"/>
      <c r="AC137" s="335"/>
      <c r="AD137" s="331"/>
      <c r="AE137" s="331"/>
      <c r="AF137" s="335"/>
      <c r="AG137" s="80"/>
      <c r="AH137" s="331"/>
      <c r="AI137" s="364"/>
      <c r="AJ137" s="364"/>
      <c r="AK137" s="331"/>
      <c r="AL137" s="331"/>
      <c r="AM137" s="331"/>
      <c r="AN137" s="331"/>
      <c r="AO137" s="331"/>
      <c r="AP137" s="331"/>
      <c r="AQ137" s="365"/>
      <c r="AR137" s="364"/>
      <c r="AS137" s="364"/>
      <c r="AT137" s="364"/>
      <c r="AU137" s="364"/>
      <c r="AV137" s="364"/>
      <c r="AW137" s="364"/>
      <c r="AX137" s="364"/>
      <c r="AY137" s="530"/>
      <c r="AZ137" s="530"/>
      <c r="BA137" s="530"/>
      <c r="BB137" s="530"/>
      <c r="BC137" s="530"/>
      <c r="BD137" s="530"/>
      <c r="BE137" s="530"/>
      <c r="BF137" s="530"/>
      <c r="BG137" s="530"/>
      <c r="BH137" s="530"/>
      <c r="BI137" s="530"/>
      <c r="BJ137" s="530"/>
    </row>
    <row r="138" spans="1:62" ht="14.25" customHeight="1" x14ac:dyDescent="0.45">
      <c r="A138" s="367"/>
      <c r="B138" s="367"/>
      <c r="C138" s="367"/>
      <c r="D138" s="540"/>
      <c r="E138" s="619"/>
      <c r="F138" s="524"/>
      <c r="G138" s="524"/>
      <c r="H138" s="434"/>
      <c r="I138" s="367"/>
      <c r="J138" s="530"/>
      <c r="K138" s="434"/>
      <c r="L138" s="365"/>
      <c r="M138" s="449"/>
      <c r="N138" s="365"/>
      <c r="O138" s="365"/>
      <c r="P138" s="449"/>
      <c r="Q138" s="449"/>
      <c r="R138" s="449"/>
      <c r="S138" s="449"/>
      <c r="T138" s="365"/>
      <c r="U138" s="335"/>
      <c r="V138" s="335"/>
      <c r="W138" s="335"/>
      <c r="X138" s="335"/>
      <c r="Y138" s="335"/>
      <c r="Z138" s="80"/>
      <c r="AA138" s="335"/>
      <c r="AB138" s="335"/>
      <c r="AC138" s="335"/>
      <c r="AD138" s="331"/>
      <c r="AE138" s="331"/>
      <c r="AF138" s="335"/>
      <c r="AG138" s="80"/>
      <c r="AH138" s="331"/>
      <c r="AI138" s="364"/>
      <c r="AJ138" s="364"/>
      <c r="AK138" s="331"/>
      <c r="AL138" s="331"/>
      <c r="AM138" s="331"/>
      <c r="AN138" s="331"/>
      <c r="AO138" s="331"/>
      <c r="AP138" s="331"/>
      <c r="AQ138" s="365"/>
      <c r="AR138" s="364"/>
      <c r="AS138" s="364"/>
      <c r="AT138" s="364"/>
      <c r="AU138" s="364"/>
      <c r="AV138" s="364"/>
      <c r="AW138" s="364"/>
      <c r="AX138" s="364"/>
      <c r="AY138" s="530"/>
      <c r="AZ138" s="530"/>
      <c r="BA138" s="530"/>
      <c r="BB138" s="530"/>
      <c r="BC138" s="530"/>
      <c r="BD138" s="530"/>
      <c r="BE138" s="530"/>
      <c r="BF138" s="530"/>
      <c r="BG138" s="530"/>
      <c r="BH138" s="530"/>
      <c r="BI138" s="530"/>
      <c r="BJ138" s="530"/>
    </row>
    <row r="139" spans="1:62" ht="14.25" customHeight="1" x14ac:dyDescent="0.45">
      <c r="A139" s="367"/>
      <c r="B139" s="367"/>
      <c r="C139" s="367"/>
      <c r="D139" s="540"/>
      <c r="E139" s="619"/>
      <c r="F139" s="524"/>
      <c r="G139" s="524"/>
      <c r="H139" s="434"/>
      <c r="I139" s="367"/>
      <c r="J139" s="530"/>
      <c r="K139" s="434"/>
      <c r="L139" s="365"/>
      <c r="M139" s="449"/>
      <c r="N139" s="365"/>
      <c r="O139" s="365"/>
      <c r="P139" s="449"/>
      <c r="Q139" s="449"/>
      <c r="R139" s="449"/>
      <c r="S139" s="449"/>
      <c r="T139" s="365"/>
      <c r="U139" s="335"/>
      <c r="V139" s="335"/>
      <c r="W139" s="335"/>
      <c r="X139" s="335"/>
      <c r="Y139" s="335"/>
      <c r="Z139" s="80"/>
      <c r="AA139" s="335"/>
      <c r="AB139" s="335"/>
      <c r="AC139" s="335"/>
      <c r="AD139" s="331"/>
      <c r="AE139" s="331"/>
      <c r="AF139" s="335"/>
      <c r="AG139" s="80"/>
      <c r="AH139" s="331"/>
      <c r="AI139" s="364"/>
      <c r="AJ139" s="364"/>
      <c r="AK139" s="331"/>
      <c r="AL139" s="331"/>
      <c r="AM139" s="331"/>
      <c r="AN139" s="331"/>
      <c r="AO139" s="331"/>
      <c r="AP139" s="331"/>
      <c r="AQ139" s="365"/>
      <c r="AR139" s="364"/>
      <c r="AS139" s="364"/>
      <c r="AT139" s="364"/>
      <c r="AU139" s="364"/>
      <c r="AV139" s="364"/>
      <c r="AW139" s="364"/>
      <c r="AX139" s="364"/>
      <c r="AY139" s="365"/>
      <c r="AZ139" s="365"/>
      <c r="BA139" s="365"/>
      <c r="BB139" s="365"/>
      <c r="BC139" s="365"/>
      <c r="BD139" s="365"/>
      <c r="BE139" s="365"/>
      <c r="BF139" s="365"/>
      <c r="BG139" s="530"/>
      <c r="BH139" s="331"/>
      <c r="BI139" s="331"/>
      <c r="BJ139" s="331"/>
    </row>
    <row r="140" spans="1:62" ht="14.25" customHeight="1" x14ac:dyDescent="0.45">
      <c r="A140" s="367"/>
      <c r="B140" s="367"/>
      <c r="C140" s="367"/>
      <c r="D140" s="540"/>
      <c r="E140" s="619"/>
      <c r="F140" s="524"/>
      <c r="G140" s="524"/>
      <c r="H140" s="434"/>
      <c r="I140" s="367"/>
      <c r="J140" s="530"/>
      <c r="K140" s="434"/>
      <c r="L140" s="365"/>
      <c r="M140" s="449"/>
      <c r="N140" s="365"/>
      <c r="O140" s="365"/>
      <c r="P140" s="449"/>
      <c r="Q140" s="449"/>
      <c r="R140" s="449"/>
      <c r="S140" s="449"/>
      <c r="T140" s="365"/>
      <c r="U140" s="335"/>
      <c r="V140" s="335"/>
      <c r="W140" s="335"/>
      <c r="X140" s="335"/>
      <c r="Y140" s="335"/>
      <c r="Z140" s="80"/>
      <c r="AA140" s="335"/>
      <c r="AB140" s="335"/>
      <c r="AC140" s="335"/>
      <c r="AD140" s="331"/>
      <c r="AE140" s="331"/>
      <c r="AF140" s="335"/>
      <c r="AG140" s="80"/>
      <c r="AH140" s="331"/>
      <c r="AI140" s="364"/>
      <c r="AJ140" s="364"/>
      <c r="AK140" s="331"/>
      <c r="AL140" s="331"/>
      <c r="AM140" s="331"/>
      <c r="AN140" s="331"/>
      <c r="AO140" s="331"/>
      <c r="AP140" s="331"/>
      <c r="AQ140" s="365"/>
      <c r="AR140" s="364"/>
      <c r="AS140" s="364"/>
      <c r="AT140" s="364"/>
      <c r="AU140" s="364"/>
      <c r="AV140" s="364"/>
      <c r="AW140" s="364"/>
      <c r="AX140" s="364"/>
      <c r="AY140" s="530"/>
      <c r="AZ140" s="530"/>
      <c r="BA140" s="530"/>
      <c r="BB140" s="530"/>
      <c r="BC140" s="530"/>
      <c r="BD140" s="530"/>
      <c r="BE140" s="530"/>
      <c r="BF140" s="530"/>
      <c r="BG140" s="530"/>
      <c r="BH140" s="530"/>
      <c r="BI140" s="530"/>
      <c r="BJ140" s="530"/>
    </row>
    <row r="141" spans="1:62" ht="14.25" customHeight="1" x14ac:dyDescent="0.45">
      <c r="A141" s="367"/>
      <c r="B141" s="367"/>
      <c r="C141" s="367"/>
      <c r="D141" s="540"/>
      <c r="E141" s="619"/>
      <c r="F141" s="524"/>
      <c r="G141" s="524"/>
      <c r="H141" s="434"/>
      <c r="I141" s="367"/>
      <c r="J141" s="530"/>
      <c r="K141" s="434"/>
      <c r="L141" s="365"/>
      <c r="M141" s="449"/>
      <c r="N141" s="365"/>
      <c r="O141" s="365"/>
      <c r="P141" s="449"/>
      <c r="Q141" s="449"/>
      <c r="R141" s="449"/>
      <c r="S141" s="449"/>
      <c r="T141" s="365"/>
      <c r="U141" s="335"/>
      <c r="V141" s="335"/>
      <c r="W141" s="335"/>
      <c r="X141" s="335"/>
      <c r="Y141" s="335"/>
      <c r="Z141" s="80"/>
      <c r="AA141" s="335"/>
      <c r="AB141" s="335"/>
      <c r="AC141" s="335"/>
      <c r="AD141" s="331"/>
      <c r="AE141" s="331"/>
      <c r="AF141" s="335"/>
      <c r="AG141" s="80"/>
      <c r="AH141" s="331"/>
      <c r="AI141" s="364"/>
      <c r="AJ141" s="364"/>
      <c r="AK141" s="331"/>
      <c r="AL141" s="331"/>
      <c r="AM141" s="331"/>
      <c r="AN141" s="331"/>
      <c r="AO141" s="331"/>
      <c r="AP141" s="331"/>
      <c r="AQ141" s="365"/>
      <c r="AR141" s="364"/>
      <c r="AS141" s="364"/>
      <c r="AT141" s="364"/>
      <c r="AU141" s="364"/>
      <c r="AV141" s="364"/>
      <c r="AW141" s="364"/>
      <c r="AX141" s="364"/>
      <c r="AY141" s="530"/>
      <c r="AZ141" s="530"/>
      <c r="BA141" s="530"/>
      <c r="BB141" s="530"/>
      <c r="BC141" s="530"/>
      <c r="BD141" s="530"/>
      <c r="BE141" s="530"/>
      <c r="BF141" s="530"/>
      <c r="BG141" s="530"/>
      <c r="BH141" s="530"/>
      <c r="BI141" s="530"/>
      <c r="BJ141" s="530"/>
    </row>
    <row r="142" spans="1:62" ht="14.25" customHeight="1" x14ac:dyDescent="0.45">
      <c r="A142" s="367"/>
      <c r="B142" s="367"/>
      <c r="C142" s="367"/>
      <c r="D142" s="540"/>
      <c r="E142" s="619"/>
      <c r="F142" s="524"/>
      <c r="G142" s="524"/>
      <c r="H142" s="434"/>
      <c r="I142" s="367"/>
      <c r="J142" s="530"/>
      <c r="K142" s="434"/>
      <c r="L142" s="365"/>
      <c r="M142" s="449"/>
      <c r="N142" s="365"/>
      <c r="O142" s="365"/>
      <c r="P142" s="449"/>
      <c r="Q142" s="449"/>
      <c r="R142" s="449"/>
      <c r="S142" s="449"/>
      <c r="T142" s="365"/>
      <c r="U142" s="335"/>
      <c r="V142" s="335"/>
      <c r="W142" s="335"/>
      <c r="X142" s="335"/>
      <c r="Y142" s="335"/>
      <c r="Z142" s="80"/>
      <c r="AA142" s="335"/>
      <c r="AB142" s="335"/>
      <c r="AC142" s="335"/>
      <c r="AD142" s="331"/>
      <c r="AE142" s="331"/>
      <c r="AF142" s="335"/>
      <c r="AG142" s="80"/>
      <c r="AH142" s="331"/>
      <c r="AI142" s="364"/>
      <c r="AJ142" s="364"/>
      <c r="AK142" s="331"/>
      <c r="AL142" s="331"/>
      <c r="AM142" s="331"/>
      <c r="AN142" s="331"/>
      <c r="AO142" s="331"/>
      <c r="AP142" s="331"/>
      <c r="AQ142" s="365"/>
      <c r="AR142" s="364"/>
      <c r="AS142" s="364"/>
      <c r="AT142" s="364"/>
      <c r="AU142" s="364"/>
      <c r="AV142" s="364"/>
      <c r="AW142" s="364"/>
      <c r="AX142" s="364"/>
      <c r="AY142" s="530"/>
      <c r="AZ142" s="530"/>
      <c r="BA142" s="530"/>
      <c r="BB142" s="530"/>
      <c r="BC142" s="530"/>
      <c r="BD142" s="530"/>
      <c r="BE142" s="530"/>
      <c r="BF142" s="530"/>
      <c r="BG142" s="530"/>
      <c r="BH142" s="530"/>
      <c r="BI142" s="530"/>
      <c r="BJ142" s="530"/>
    </row>
    <row r="143" spans="1:62" ht="14.25" customHeight="1" x14ac:dyDescent="0.45">
      <c r="A143" s="367"/>
      <c r="B143" s="367"/>
      <c r="C143" s="367"/>
      <c r="D143" s="540"/>
      <c r="E143" s="619"/>
      <c r="F143" s="524"/>
      <c r="G143" s="524"/>
      <c r="H143" s="434"/>
      <c r="I143" s="367"/>
      <c r="J143" s="530"/>
      <c r="K143" s="434"/>
      <c r="L143" s="365"/>
      <c r="M143" s="449"/>
      <c r="N143" s="365"/>
      <c r="O143" s="365"/>
      <c r="P143" s="449"/>
      <c r="Q143" s="449"/>
      <c r="R143" s="449"/>
      <c r="S143" s="449"/>
      <c r="T143" s="365"/>
      <c r="U143" s="335"/>
      <c r="V143" s="335"/>
      <c r="W143" s="335"/>
      <c r="X143" s="335"/>
      <c r="Y143" s="335"/>
      <c r="Z143" s="80"/>
      <c r="AA143" s="335"/>
      <c r="AB143" s="335"/>
      <c r="AC143" s="335"/>
      <c r="AD143" s="331"/>
      <c r="AE143" s="331"/>
      <c r="AF143" s="335"/>
      <c r="AG143" s="80"/>
      <c r="AH143" s="331"/>
      <c r="AI143" s="364"/>
      <c r="AJ143" s="364"/>
      <c r="AK143" s="331"/>
      <c r="AL143" s="331"/>
      <c r="AM143" s="331"/>
      <c r="AN143" s="331"/>
      <c r="AO143" s="331"/>
      <c r="AP143" s="331"/>
      <c r="AQ143" s="365"/>
      <c r="AR143" s="364"/>
      <c r="AS143" s="364"/>
      <c r="AT143" s="364"/>
      <c r="AU143" s="364"/>
      <c r="AV143" s="364"/>
      <c r="AW143" s="364"/>
      <c r="AX143" s="364"/>
      <c r="AY143" s="530"/>
      <c r="AZ143" s="530"/>
      <c r="BA143" s="530"/>
      <c r="BB143" s="530"/>
      <c r="BC143" s="530"/>
      <c r="BD143" s="530"/>
      <c r="BE143" s="530"/>
      <c r="BF143" s="530"/>
      <c r="BG143" s="530"/>
      <c r="BH143" s="530"/>
      <c r="BI143" s="530"/>
      <c r="BJ143" s="530"/>
    </row>
    <row r="144" spans="1:62" ht="14.25" customHeight="1" x14ac:dyDescent="0.45">
      <c r="A144" s="367"/>
      <c r="B144" s="367"/>
      <c r="C144" s="367"/>
      <c r="D144" s="540"/>
      <c r="E144" s="619"/>
      <c r="F144" s="524"/>
      <c r="G144" s="524"/>
      <c r="H144" s="434"/>
      <c r="I144" s="367"/>
      <c r="J144" s="530"/>
      <c r="K144" s="434"/>
      <c r="L144" s="365"/>
      <c r="M144" s="449"/>
      <c r="N144" s="365"/>
      <c r="O144" s="365"/>
      <c r="P144" s="449"/>
      <c r="Q144" s="449"/>
      <c r="R144" s="449"/>
      <c r="S144" s="449"/>
      <c r="T144" s="365"/>
      <c r="U144" s="335"/>
      <c r="V144" s="335"/>
      <c r="W144" s="335"/>
      <c r="X144" s="335"/>
      <c r="Y144" s="335"/>
      <c r="Z144" s="80"/>
      <c r="AA144" s="335"/>
      <c r="AB144" s="335"/>
      <c r="AC144" s="335"/>
      <c r="AD144" s="331"/>
      <c r="AE144" s="331"/>
      <c r="AF144" s="335"/>
      <c r="AG144" s="80"/>
      <c r="AH144" s="331"/>
      <c r="AI144" s="364"/>
      <c r="AJ144" s="364"/>
      <c r="AK144" s="331"/>
      <c r="AL144" s="331"/>
      <c r="AM144" s="331"/>
      <c r="AN144" s="331"/>
      <c r="AO144" s="331"/>
      <c r="AP144" s="331"/>
      <c r="AQ144" s="365"/>
      <c r="AR144" s="364"/>
      <c r="AS144" s="364"/>
      <c r="AT144" s="364"/>
      <c r="AU144" s="364"/>
      <c r="AV144" s="364"/>
      <c r="AW144" s="364"/>
      <c r="AX144" s="364"/>
      <c r="AY144" s="530"/>
      <c r="AZ144" s="530"/>
      <c r="BA144" s="530"/>
      <c r="BB144" s="530"/>
      <c r="BC144" s="530"/>
      <c r="BD144" s="530"/>
      <c r="BE144" s="530"/>
      <c r="BF144" s="530"/>
      <c r="BG144" s="530"/>
      <c r="BH144" s="530"/>
      <c r="BI144" s="530"/>
      <c r="BJ144" s="530"/>
    </row>
    <row r="145" spans="1:62" ht="14.25" customHeight="1" x14ac:dyDescent="0.45">
      <c r="A145" s="367"/>
      <c r="B145" s="367"/>
      <c r="C145" s="367"/>
      <c r="D145" s="540"/>
      <c r="E145" s="619"/>
      <c r="F145" s="524"/>
      <c r="G145" s="524"/>
      <c r="H145" s="434"/>
      <c r="I145" s="367"/>
      <c r="J145" s="530"/>
      <c r="K145" s="434"/>
      <c r="L145" s="365"/>
      <c r="M145" s="449"/>
      <c r="N145" s="365"/>
      <c r="O145" s="365"/>
      <c r="P145" s="449"/>
      <c r="Q145" s="449"/>
      <c r="R145" s="449"/>
      <c r="S145" s="449"/>
      <c r="T145" s="365"/>
      <c r="U145" s="335"/>
      <c r="V145" s="335"/>
      <c r="W145" s="335"/>
      <c r="X145" s="335"/>
      <c r="Y145" s="335"/>
      <c r="Z145" s="80"/>
      <c r="AA145" s="335"/>
      <c r="AB145" s="335"/>
      <c r="AC145" s="335"/>
      <c r="AD145" s="331"/>
      <c r="AE145" s="331"/>
      <c r="AF145" s="335"/>
      <c r="AG145" s="80"/>
      <c r="AH145" s="331"/>
      <c r="AI145" s="364"/>
      <c r="AJ145" s="364"/>
      <c r="AK145" s="331"/>
      <c r="AL145" s="331"/>
      <c r="AM145" s="331"/>
      <c r="AN145" s="331"/>
      <c r="AO145" s="331"/>
      <c r="AP145" s="331"/>
      <c r="AQ145" s="365"/>
      <c r="AR145" s="364"/>
      <c r="AS145" s="364"/>
      <c r="AT145" s="364"/>
      <c r="AU145" s="364"/>
      <c r="AV145" s="364"/>
      <c r="AW145" s="364"/>
      <c r="AX145" s="364"/>
      <c r="AY145" s="530"/>
      <c r="AZ145" s="530"/>
      <c r="BA145" s="530"/>
      <c r="BB145" s="530"/>
      <c r="BC145" s="530"/>
      <c r="BD145" s="530"/>
      <c r="BE145" s="530"/>
      <c r="BF145" s="530"/>
      <c r="BG145" s="530"/>
      <c r="BH145" s="530"/>
      <c r="BI145" s="530"/>
      <c r="BJ145" s="530"/>
    </row>
    <row r="146" spans="1:62" ht="14.25" customHeight="1" x14ac:dyDescent="0.45">
      <c r="A146" s="367"/>
      <c r="B146" s="367"/>
      <c r="C146" s="367"/>
      <c r="D146" s="540"/>
      <c r="E146" s="619"/>
      <c r="F146" s="524"/>
      <c r="G146" s="524"/>
      <c r="H146" s="434"/>
      <c r="I146" s="367"/>
      <c r="J146" s="530"/>
      <c r="K146" s="434"/>
      <c r="L146" s="365"/>
      <c r="M146" s="449"/>
      <c r="N146" s="365"/>
      <c r="O146" s="365"/>
      <c r="P146" s="449"/>
      <c r="Q146" s="449"/>
      <c r="R146" s="449"/>
      <c r="S146" s="449"/>
      <c r="T146" s="365"/>
      <c r="U146" s="335"/>
      <c r="V146" s="335"/>
      <c r="W146" s="335"/>
      <c r="X146" s="335"/>
      <c r="Y146" s="335"/>
      <c r="Z146" s="80"/>
      <c r="AA146" s="335"/>
      <c r="AB146" s="335"/>
      <c r="AC146" s="335"/>
      <c r="AD146" s="331"/>
      <c r="AE146" s="331"/>
      <c r="AF146" s="335"/>
      <c r="AG146" s="80"/>
      <c r="AH146" s="331"/>
      <c r="AI146" s="364"/>
      <c r="AJ146" s="364"/>
      <c r="AK146" s="331"/>
      <c r="AL146" s="331"/>
      <c r="AM146" s="331"/>
      <c r="AN146" s="331"/>
      <c r="AO146" s="331"/>
      <c r="AP146" s="331"/>
      <c r="AQ146" s="365"/>
      <c r="AR146" s="364"/>
      <c r="AS146" s="364"/>
      <c r="AT146" s="364"/>
      <c r="AU146" s="364"/>
      <c r="AV146" s="364"/>
      <c r="AW146" s="364"/>
      <c r="AX146" s="364"/>
      <c r="AY146" s="530"/>
      <c r="AZ146" s="530"/>
      <c r="BA146" s="530"/>
      <c r="BB146" s="530"/>
      <c r="BC146" s="530"/>
      <c r="BD146" s="530"/>
      <c r="BE146" s="530"/>
      <c r="BF146" s="530"/>
      <c r="BG146" s="530"/>
      <c r="BH146" s="530"/>
      <c r="BI146" s="530"/>
      <c r="BJ146" s="530"/>
    </row>
    <row r="147" spans="1:62" ht="14.25" customHeight="1" x14ac:dyDescent="0.45">
      <c r="A147" s="367"/>
      <c r="B147" s="367"/>
      <c r="C147" s="367"/>
      <c r="D147" s="540"/>
      <c r="E147" s="619"/>
      <c r="F147" s="524"/>
      <c r="G147" s="524"/>
      <c r="H147" s="434"/>
      <c r="I147" s="367"/>
      <c r="J147" s="530"/>
      <c r="K147" s="434"/>
      <c r="L147" s="365"/>
      <c r="M147" s="449"/>
      <c r="N147" s="365"/>
      <c r="O147" s="365"/>
      <c r="P147" s="449"/>
      <c r="Q147" s="449"/>
      <c r="R147" s="449"/>
      <c r="S147" s="449"/>
      <c r="T147" s="365"/>
      <c r="U147" s="335"/>
      <c r="V147" s="335"/>
      <c r="W147" s="335"/>
      <c r="X147" s="335"/>
      <c r="Y147" s="335"/>
      <c r="Z147" s="80"/>
      <c r="AA147" s="335"/>
      <c r="AB147" s="335"/>
      <c r="AC147" s="335"/>
      <c r="AD147" s="331"/>
      <c r="AE147" s="331"/>
      <c r="AF147" s="335"/>
      <c r="AG147" s="80"/>
      <c r="AH147" s="331"/>
      <c r="AI147" s="364"/>
      <c r="AJ147" s="364"/>
      <c r="AK147" s="331"/>
      <c r="AL147" s="331"/>
      <c r="AM147" s="331"/>
      <c r="AN147" s="331"/>
      <c r="AO147" s="331"/>
      <c r="AP147" s="331"/>
      <c r="AQ147" s="365"/>
      <c r="AR147" s="364"/>
      <c r="AS147" s="364"/>
      <c r="AT147" s="364"/>
      <c r="AU147" s="364"/>
      <c r="AV147" s="364"/>
      <c r="AW147" s="364"/>
      <c r="AX147" s="364"/>
      <c r="AY147" s="530"/>
      <c r="AZ147" s="530"/>
      <c r="BA147" s="530"/>
      <c r="BB147" s="530"/>
      <c r="BC147" s="530"/>
      <c r="BD147" s="530"/>
      <c r="BE147" s="530"/>
      <c r="BF147" s="530"/>
      <c r="BG147" s="530"/>
      <c r="BH147" s="530"/>
      <c r="BI147" s="530"/>
      <c r="BJ147" s="530"/>
    </row>
    <row r="148" spans="1:62" ht="14.25" customHeight="1" x14ac:dyDescent="0.45">
      <c r="A148" s="367"/>
      <c r="B148" s="367"/>
      <c r="C148" s="367"/>
      <c r="D148" s="540"/>
      <c r="E148" s="619"/>
      <c r="F148" s="524"/>
      <c r="G148" s="524"/>
      <c r="H148" s="434"/>
      <c r="I148" s="367"/>
      <c r="J148" s="530"/>
      <c r="K148" s="434"/>
      <c r="L148" s="365"/>
      <c r="M148" s="449"/>
      <c r="N148" s="365"/>
      <c r="O148" s="365"/>
      <c r="P148" s="449"/>
      <c r="Q148" s="449"/>
      <c r="R148" s="449"/>
      <c r="S148" s="449"/>
      <c r="T148" s="365"/>
      <c r="U148" s="335"/>
      <c r="V148" s="335"/>
      <c r="W148" s="335"/>
      <c r="X148" s="335"/>
      <c r="Y148" s="335"/>
      <c r="Z148" s="80"/>
      <c r="AA148" s="335"/>
      <c r="AB148" s="335"/>
      <c r="AC148" s="335"/>
      <c r="AD148" s="331"/>
      <c r="AE148" s="331"/>
      <c r="AF148" s="335"/>
      <c r="AG148" s="80"/>
      <c r="AH148" s="331"/>
      <c r="AI148" s="364"/>
      <c r="AJ148" s="364"/>
      <c r="AK148" s="331"/>
      <c r="AL148" s="331"/>
      <c r="AM148" s="331"/>
      <c r="AN148" s="331"/>
      <c r="AO148" s="331"/>
      <c r="AP148" s="331"/>
      <c r="AQ148" s="365"/>
      <c r="AR148" s="364"/>
      <c r="AS148" s="364"/>
      <c r="AT148" s="364"/>
      <c r="AU148" s="364"/>
      <c r="AV148" s="364"/>
      <c r="AW148" s="364"/>
      <c r="AX148" s="364"/>
      <c r="AY148" s="530"/>
      <c r="AZ148" s="530"/>
      <c r="BA148" s="530"/>
      <c r="BB148" s="530"/>
      <c r="BC148" s="530"/>
      <c r="BD148" s="530"/>
      <c r="BE148" s="530"/>
      <c r="BF148" s="530"/>
      <c r="BG148" s="530"/>
      <c r="BH148" s="530"/>
      <c r="BI148" s="530"/>
      <c r="BJ148" s="530"/>
    </row>
    <row r="149" spans="1:62" ht="14.25" customHeight="1" x14ac:dyDescent="0.45">
      <c r="A149" s="367"/>
      <c r="B149" s="367"/>
      <c r="C149" s="367"/>
      <c r="D149" s="540"/>
      <c r="E149" s="619"/>
      <c r="F149" s="524"/>
      <c r="G149" s="524"/>
      <c r="H149" s="434"/>
      <c r="I149" s="367"/>
      <c r="J149" s="530"/>
      <c r="K149" s="434"/>
      <c r="L149" s="365"/>
      <c r="M149" s="449"/>
      <c r="N149" s="365"/>
      <c r="O149" s="365"/>
      <c r="P149" s="449"/>
      <c r="Q149" s="449"/>
      <c r="R149" s="449"/>
      <c r="S149" s="449"/>
      <c r="T149" s="365"/>
      <c r="U149" s="335"/>
      <c r="V149" s="335"/>
      <c r="W149" s="335"/>
      <c r="X149" s="335"/>
      <c r="Y149" s="335"/>
      <c r="Z149" s="80"/>
      <c r="AA149" s="335"/>
      <c r="AB149" s="335"/>
      <c r="AC149" s="335"/>
      <c r="AD149" s="331"/>
      <c r="AE149" s="331"/>
      <c r="AF149" s="335"/>
      <c r="AG149" s="80"/>
      <c r="AH149" s="331"/>
      <c r="AI149" s="364"/>
      <c r="AJ149" s="364"/>
      <c r="AK149" s="331"/>
      <c r="AL149" s="331"/>
      <c r="AM149" s="331"/>
      <c r="AN149" s="331"/>
      <c r="AO149" s="331"/>
      <c r="AP149" s="331"/>
      <c r="AQ149" s="365"/>
      <c r="AR149" s="364"/>
      <c r="AS149" s="364"/>
      <c r="AT149" s="364"/>
      <c r="AU149" s="364"/>
      <c r="AV149" s="364"/>
      <c r="AW149" s="364"/>
      <c r="AX149" s="364"/>
      <c r="AY149" s="530"/>
      <c r="AZ149" s="530"/>
      <c r="BA149" s="530"/>
      <c r="BB149" s="530"/>
      <c r="BC149" s="530"/>
      <c r="BD149" s="530"/>
      <c r="BE149" s="530"/>
      <c r="BF149" s="530"/>
      <c r="BG149" s="530"/>
      <c r="BH149" s="530"/>
      <c r="BI149" s="530"/>
      <c r="BJ149" s="530"/>
    </row>
    <row r="150" spans="1:62" ht="14.25" customHeight="1" x14ac:dyDescent="0.45">
      <c r="A150" s="367"/>
      <c r="B150" s="367"/>
      <c r="C150" s="367"/>
      <c r="D150" s="540"/>
      <c r="E150" s="619"/>
      <c r="F150" s="524"/>
      <c r="G150" s="524"/>
      <c r="H150" s="434"/>
      <c r="I150" s="367"/>
      <c r="J150" s="530"/>
      <c r="K150" s="434"/>
      <c r="L150" s="365"/>
      <c r="M150" s="449"/>
      <c r="N150" s="365"/>
      <c r="O150" s="365"/>
      <c r="P150" s="449"/>
      <c r="Q150" s="449"/>
      <c r="R150" s="449"/>
      <c r="S150" s="449"/>
      <c r="T150" s="365"/>
      <c r="U150" s="335"/>
      <c r="V150" s="335"/>
      <c r="W150" s="335"/>
      <c r="X150" s="335"/>
      <c r="Y150" s="335"/>
      <c r="Z150" s="80"/>
      <c r="AA150" s="335"/>
      <c r="AB150" s="335"/>
      <c r="AC150" s="335"/>
      <c r="AD150" s="331"/>
      <c r="AE150" s="331"/>
      <c r="AF150" s="335"/>
      <c r="AG150" s="80"/>
      <c r="AH150" s="331"/>
      <c r="AI150" s="364"/>
      <c r="AJ150" s="364"/>
      <c r="AK150" s="331"/>
      <c r="AL150" s="331"/>
      <c r="AM150" s="331"/>
      <c r="AN150" s="331"/>
      <c r="AO150" s="331"/>
      <c r="AP150" s="331"/>
      <c r="AQ150" s="365"/>
      <c r="AR150" s="364"/>
      <c r="AS150" s="364"/>
      <c r="AT150" s="364"/>
      <c r="AU150" s="364"/>
      <c r="AV150" s="364"/>
      <c r="AW150" s="364"/>
      <c r="AX150" s="364"/>
      <c r="AY150" s="530"/>
      <c r="AZ150" s="530"/>
      <c r="BA150" s="530"/>
      <c r="BB150" s="530"/>
      <c r="BC150" s="530"/>
      <c r="BD150" s="530"/>
      <c r="BE150" s="530"/>
      <c r="BF150" s="530"/>
      <c r="BG150" s="530"/>
      <c r="BH150" s="530"/>
      <c r="BI150" s="530"/>
      <c r="BJ150" s="530"/>
    </row>
    <row r="151" spans="1:62" ht="14.25" customHeight="1" x14ac:dyDescent="0.45">
      <c r="A151" s="367"/>
      <c r="B151" s="367"/>
      <c r="C151" s="367"/>
      <c r="D151" s="540"/>
      <c r="E151" s="619"/>
      <c r="F151" s="524"/>
      <c r="G151" s="524"/>
      <c r="H151" s="434"/>
      <c r="I151" s="367"/>
      <c r="J151" s="530"/>
      <c r="K151" s="434"/>
      <c r="L151" s="365"/>
      <c r="M151" s="449"/>
      <c r="N151" s="365"/>
      <c r="O151" s="365"/>
      <c r="P151" s="449"/>
      <c r="Q151" s="449"/>
      <c r="R151" s="449"/>
      <c r="S151" s="449"/>
      <c r="T151" s="365"/>
      <c r="U151" s="335"/>
      <c r="V151" s="335"/>
      <c r="W151" s="335"/>
      <c r="X151" s="335"/>
      <c r="Y151" s="335"/>
      <c r="Z151" s="80"/>
      <c r="AA151" s="335"/>
      <c r="AB151" s="335"/>
      <c r="AC151" s="335"/>
      <c r="AD151" s="331"/>
      <c r="AE151" s="331"/>
      <c r="AF151" s="335"/>
      <c r="AG151" s="80"/>
      <c r="AH151" s="331"/>
      <c r="AI151" s="364"/>
      <c r="AJ151" s="364"/>
      <c r="AK151" s="331"/>
      <c r="AL151" s="331"/>
      <c r="AM151" s="331"/>
      <c r="AN151" s="331"/>
      <c r="AO151" s="331"/>
      <c r="AP151" s="331"/>
      <c r="AQ151" s="365"/>
      <c r="AR151" s="364"/>
      <c r="AS151" s="364"/>
      <c r="AT151" s="364"/>
      <c r="AU151" s="364"/>
      <c r="AV151" s="364"/>
      <c r="AW151" s="364"/>
      <c r="AX151" s="364"/>
      <c r="AY151" s="530"/>
      <c r="AZ151" s="530"/>
      <c r="BA151" s="530"/>
      <c r="BB151" s="530"/>
      <c r="BC151" s="530"/>
      <c r="BD151" s="530"/>
      <c r="BE151" s="530"/>
      <c r="BF151" s="530"/>
      <c r="BG151" s="530"/>
      <c r="BH151" s="530"/>
      <c r="BI151" s="530"/>
      <c r="BJ151" s="530"/>
    </row>
    <row r="152" spans="1:62" ht="14.25" customHeight="1" x14ac:dyDescent="0.45">
      <c r="A152" s="367"/>
      <c r="B152" s="367"/>
      <c r="C152" s="367"/>
      <c r="D152" s="540"/>
      <c r="E152" s="619"/>
      <c r="F152" s="524"/>
      <c r="G152" s="524"/>
      <c r="H152" s="434"/>
      <c r="I152" s="367"/>
      <c r="J152" s="530"/>
      <c r="K152" s="434"/>
      <c r="L152" s="365"/>
      <c r="M152" s="449"/>
      <c r="N152" s="365"/>
      <c r="O152" s="365"/>
      <c r="P152" s="449"/>
      <c r="Q152" s="449"/>
      <c r="R152" s="449"/>
      <c r="S152" s="449"/>
      <c r="T152" s="365"/>
      <c r="U152" s="335"/>
      <c r="V152" s="335"/>
      <c r="W152" s="335"/>
      <c r="X152" s="335"/>
      <c r="Y152" s="335"/>
      <c r="Z152" s="80"/>
      <c r="AA152" s="335"/>
      <c r="AB152" s="335"/>
      <c r="AC152" s="335"/>
      <c r="AD152" s="331"/>
      <c r="AE152" s="331"/>
      <c r="AF152" s="335"/>
      <c r="AG152" s="80"/>
      <c r="AH152" s="331"/>
      <c r="AI152" s="364"/>
      <c r="AJ152" s="364"/>
      <c r="AK152" s="331"/>
      <c r="AL152" s="331"/>
      <c r="AM152" s="331"/>
      <c r="AN152" s="331"/>
      <c r="AO152" s="331"/>
      <c r="AP152" s="331"/>
      <c r="AQ152" s="365"/>
      <c r="AR152" s="364"/>
      <c r="AS152" s="364"/>
      <c r="AT152" s="364"/>
      <c r="AU152" s="364"/>
      <c r="AV152" s="364"/>
      <c r="AW152" s="364"/>
      <c r="AX152" s="364"/>
      <c r="AY152" s="530"/>
      <c r="AZ152" s="530"/>
      <c r="BA152" s="530"/>
      <c r="BB152" s="530"/>
      <c r="BC152" s="530"/>
      <c r="BD152" s="530"/>
      <c r="BE152" s="530"/>
      <c r="BF152" s="530"/>
      <c r="BG152" s="530"/>
      <c r="BH152" s="530"/>
      <c r="BI152" s="530"/>
      <c r="BJ152" s="530"/>
    </row>
    <row r="153" spans="1:62" ht="14.25" customHeight="1" x14ac:dyDescent="0.45">
      <c r="A153" s="367"/>
      <c r="B153" s="367"/>
      <c r="C153" s="367"/>
      <c r="D153" s="540"/>
      <c r="E153" s="619"/>
      <c r="F153" s="524"/>
      <c r="G153" s="524"/>
      <c r="H153" s="434"/>
      <c r="I153" s="367"/>
      <c r="J153" s="530"/>
      <c r="K153" s="434"/>
      <c r="L153" s="365"/>
      <c r="M153" s="449"/>
      <c r="N153" s="365"/>
      <c r="O153" s="365"/>
      <c r="P153" s="449"/>
      <c r="Q153" s="449"/>
      <c r="R153" s="449"/>
      <c r="S153" s="449"/>
      <c r="T153" s="365"/>
      <c r="U153" s="335"/>
      <c r="V153" s="335"/>
      <c r="W153" s="335"/>
      <c r="X153" s="335"/>
      <c r="Y153" s="335"/>
      <c r="Z153" s="80"/>
      <c r="AA153" s="335"/>
      <c r="AB153" s="335"/>
      <c r="AC153" s="335"/>
      <c r="AD153" s="331"/>
      <c r="AE153" s="331"/>
      <c r="AF153" s="335"/>
      <c r="AG153" s="80"/>
      <c r="AH153" s="331"/>
      <c r="AI153" s="364"/>
      <c r="AJ153" s="364"/>
      <c r="AK153" s="331"/>
      <c r="AL153" s="331"/>
      <c r="AM153" s="331"/>
      <c r="AN153" s="331"/>
      <c r="AO153" s="331"/>
      <c r="AP153" s="331"/>
      <c r="AQ153" s="365"/>
      <c r="AR153" s="364"/>
      <c r="AS153" s="364"/>
      <c r="AT153" s="364"/>
      <c r="AU153" s="364"/>
      <c r="AV153" s="364"/>
      <c r="AW153" s="364"/>
      <c r="AX153" s="364"/>
      <c r="AY153" s="530"/>
      <c r="AZ153" s="530"/>
      <c r="BA153" s="530"/>
      <c r="BB153" s="530"/>
      <c r="BC153" s="530"/>
      <c r="BD153" s="530"/>
      <c r="BE153" s="530"/>
      <c r="BF153" s="530"/>
      <c r="BG153" s="530"/>
      <c r="BH153" s="530"/>
      <c r="BI153" s="530"/>
      <c r="BJ153" s="530"/>
    </row>
    <row r="154" spans="1:62" ht="14.25" customHeight="1" x14ac:dyDescent="0.45">
      <c r="A154" s="367"/>
      <c r="B154" s="367"/>
      <c r="C154" s="367"/>
      <c r="D154" s="540"/>
      <c r="E154" s="619"/>
      <c r="F154" s="524"/>
      <c r="G154" s="524"/>
      <c r="H154" s="434"/>
      <c r="I154" s="367"/>
      <c r="J154" s="530"/>
      <c r="K154" s="434"/>
      <c r="L154" s="365"/>
      <c r="M154" s="449"/>
      <c r="N154" s="365"/>
      <c r="O154" s="365"/>
      <c r="P154" s="449"/>
      <c r="Q154" s="449"/>
      <c r="R154" s="449"/>
      <c r="S154" s="449"/>
      <c r="T154" s="365"/>
      <c r="U154" s="335"/>
      <c r="V154" s="335"/>
      <c r="W154" s="335"/>
      <c r="X154" s="335"/>
      <c r="Y154" s="335"/>
      <c r="Z154" s="80"/>
      <c r="AA154" s="335"/>
      <c r="AB154" s="335"/>
      <c r="AC154" s="335"/>
      <c r="AD154" s="331"/>
      <c r="AE154" s="331"/>
      <c r="AF154" s="335"/>
      <c r="AG154" s="80"/>
      <c r="AH154" s="331"/>
      <c r="AI154" s="364"/>
      <c r="AJ154" s="364"/>
      <c r="AK154" s="331"/>
      <c r="AL154" s="331"/>
      <c r="AM154" s="331"/>
      <c r="AN154" s="331"/>
      <c r="AO154" s="331"/>
      <c r="AP154" s="331"/>
      <c r="AQ154" s="365"/>
      <c r="AR154" s="364"/>
      <c r="AS154" s="364"/>
      <c r="AT154" s="364"/>
      <c r="AU154" s="364"/>
      <c r="AV154" s="364"/>
      <c r="AW154" s="364"/>
      <c r="AX154" s="364"/>
      <c r="AY154" s="530"/>
      <c r="AZ154" s="530"/>
      <c r="BA154" s="530"/>
      <c r="BB154" s="530"/>
      <c r="BC154" s="530"/>
      <c r="BD154" s="530"/>
      <c r="BE154" s="530"/>
      <c r="BF154" s="530"/>
      <c r="BG154" s="530"/>
      <c r="BH154" s="530"/>
      <c r="BI154" s="530"/>
      <c r="BJ154" s="530"/>
    </row>
    <row r="155" spans="1:62" ht="14.25" customHeight="1" x14ac:dyDescent="0.45">
      <c r="A155" s="367"/>
      <c r="B155" s="367"/>
      <c r="C155" s="367"/>
      <c r="D155" s="540"/>
      <c r="E155" s="619"/>
      <c r="F155" s="524"/>
      <c r="G155" s="524"/>
      <c r="H155" s="434"/>
      <c r="I155" s="367"/>
      <c r="J155" s="530"/>
      <c r="K155" s="434"/>
      <c r="L155" s="365"/>
      <c r="M155" s="449"/>
      <c r="N155" s="365"/>
      <c r="O155" s="365"/>
      <c r="P155" s="449"/>
      <c r="Q155" s="449"/>
      <c r="R155" s="449"/>
      <c r="S155" s="449"/>
      <c r="T155" s="365"/>
      <c r="U155" s="335"/>
      <c r="V155" s="335"/>
      <c r="W155" s="335"/>
      <c r="X155" s="335"/>
      <c r="Y155" s="335"/>
      <c r="Z155" s="80"/>
      <c r="AA155" s="335"/>
      <c r="AB155" s="335"/>
      <c r="AC155" s="335"/>
      <c r="AD155" s="331"/>
      <c r="AE155" s="331"/>
      <c r="AF155" s="335"/>
      <c r="AG155" s="80"/>
      <c r="AH155" s="331"/>
      <c r="AI155" s="364"/>
      <c r="AJ155" s="364"/>
      <c r="AK155" s="331"/>
      <c r="AL155" s="331"/>
      <c r="AM155" s="331"/>
      <c r="AN155" s="331"/>
      <c r="AO155" s="331"/>
      <c r="AP155" s="331"/>
      <c r="AQ155" s="365"/>
      <c r="AR155" s="364"/>
      <c r="AS155" s="364"/>
      <c r="AT155" s="364"/>
      <c r="AU155" s="364"/>
      <c r="AV155" s="364"/>
      <c r="AW155" s="364"/>
      <c r="AX155" s="364"/>
      <c r="AY155" s="530"/>
      <c r="AZ155" s="530"/>
      <c r="BA155" s="530"/>
      <c r="BB155" s="530"/>
      <c r="BC155" s="530"/>
      <c r="BD155" s="530"/>
      <c r="BE155" s="530"/>
      <c r="BF155" s="530"/>
      <c r="BG155" s="530"/>
      <c r="BH155" s="530"/>
      <c r="BI155" s="530"/>
      <c r="BJ155" s="530"/>
    </row>
    <row r="156" spans="1:62" ht="14.25" customHeight="1" x14ac:dyDescent="0.45">
      <c r="A156" s="367"/>
      <c r="B156" s="367"/>
      <c r="C156" s="367"/>
      <c r="D156" s="540"/>
      <c r="E156" s="619"/>
      <c r="F156" s="524"/>
      <c r="G156" s="524"/>
      <c r="H156" s="434"/>
      <c r="I156" s="367"/>
      <c r="J156" s="530"/>
      <c r="K156" s="434"/>
      <c r="L156" s="365"/>
      <c r="M156" s="449"/>
      <c r="N156" s="365"/>
      <c r="O156" s="365"/>
      <c r="P156" s="449"/>
      <c r="Q156" s="449"/>
      <c r="R156" s="449"/>
      <c r="S156" s="449"/>
      <c r="T156" s="365"/>
      <c r="U156" s="335"/>
      <c r="V156" s="335"/>
      <c r="W156" s="335"/>
      <c r="X156" s="335"/>
      <c r="Y156" s="335"/>
      <c r="Z156" s="80"/>
      <c r="AA156" s="335"/>
      <c r="AB156" s="335"/>
      <c r="AC156" s="335"/>
      <c r="AD156" s="331"/>
      <c r="AE156" s="331"/>
      <c r="AF156" s="335"/>
      <c r="AG156" s="80"/>
      <c r="AH156" s="331"/>
      <c r="AI156" s="364"/>
      <c r="AJ156" s="364"/>
      <c r="AK156" s="331"/>
      <c r="AL156" s="331"/>
      <c r="AM156" s="331"/>
      <c r="AN156" s="331"/>
      <c r="AO156" s="331"/>
      <c r="AP156" s="331"/>
      <c r="AQ156" s="365"/>
      <c r="AR156" s="364"/>
      <c r="AS156" s="364"/>
      <c r="AT156" s="364"/>
      <c r="AU156" s="364"/>
      <c r="AV156" s="364"/>
      <c r="AW156" s="364"/>
      <c r="AX156" s="364"/>
      <c r="AY156" s="530"/>
      <c r="AZ156" s="530"/>
      <c r="BA156" s="530"/>
      <c r="BB156" s="530"/>
      <c r="BC156" s="530"/>
      <c r="BD156" s="530"/>
      <c r="BE156" s="530"/>
      <c r="BF156" s="530"/>
      <c r="BG156" s="530"/>
      <c r="BH156" s="530"/>
      <c r="BI156" s="530"/>
      <c r="BJ156" s="530"/>
    </row>
    <row r="157" spans="1:62" ht="14.25" customHeight="1" x14ac:dyDescent="0.45">
      <c r="A157" s="367"/>
      <c r="B157" s="367"/>
      <c r="C157" s="367"/>
      <c r="D157" s="540"/>
      <c r="E157" s="619"/>
      <c r="F157" s="524"/>
      <c r="G157" s="524"/>
      <c r="H157" s="434"/>
      <c r="I157" s="367"/>
      <c r="J157" s="530"/>
      <c r="K157" s="434"/>
      <c r="L157" s="365"/>
      <c r="M157" s="449"/>
      <c r="N157" s="365"/>
      <c r="O157" s="365"/>
      <c r="P157" s="449"/>
      <c r="Q157" s="449"/>
      <c r="R157" s="449"/>
      <c r="S157" s="449"/>
      <c r="T157" s="365"/>
      <c r="U157" s="335"/>
      <c r="V157" s="335"/>
      <c r="W157" s="335"/>
      <c r="X157" s="335"/>
      <c r="Y157" s="335"/>
      <c r="Z157" s="80"/>
      <c r="AA157" s="335"/>
      <c r="AB157" s="335"/>
      <c r="AC157" s="335"/>
      <c r="AD157" s="331"/>
      <c r="AE157" s="331"/>
      <c r="AF157" s="335"/>
      <c r="AG157" s="80"/>
      <c r="AH157" s="331"/>
      <c r="AI157" s="364"/>
      <c r="AJ157" s="364"/>
      <c r="AK157" s="331"/>
      <c r="AL157" s="331"/>
      <c r="AM157" s="331"/>
      <c r="AN157" s="331"/>
      <c r="AO157" s="331"/>
      <c r="AP157" s="331"/>
      <c r="AQ157" s="365"/>
      <c r="AR157" s="364"/>
      <c r="AS157" s="364"/>
      <c r="AT157" s="364"/>
      <c r="AU157" s="364"/>
      <c r="AV157" s="364"/>
      <c r="AW157" s="364"/>
      <c r="AX157" s="364"/>
      <c r="AY157" s="530"/>
      <c r="AZ157" s="530"/>
      <c r="BA157" s="530"/>
      <c r="BB157" s="530"/>
      <c r="BC157" s="530"/>
      <c r="BD157" s="530"/>
      <c r="BE157" s="530"/>
      <c r="BF157" s="530"/>
      <c r="BG157" s="530"/>
      <c r="BH157" s="530"/>
      <c r="BI157" s="530"/>
      <c r="BJ157" s="530"/>
    </row>
    <row r="158" spans="1:62" ht="14.25" customHeight="1" x14ac:dyDescent="0.45">
      <c r="A158" s="367"/>
      <c r="B158" s="367"/>
      <c r="C158" s="367"/>
      <c r="D158" s="540"/>
      <c r="E158" s="619"/>
      <c r="F158" s="524"/>
      <c r="G158" s="524"/>
      <c r="H158" s="434"/>
      <c r="I158" s="367"/>
      <c r="J158" s="530"/>
      <c r="K158" s="434"/>
      <c r="L158" s="365"/>
      <c r="M158" s="449"/>
      <c r="N158" s="365"/>
      <c r="O158" s="365"/>
      <c r="P158" s="449"/>
      <c r="Q158" s="449"/>
      <c r="R158" s="449"/>
      <c r="S158" s="449"/>
      <c r="T158" s="365"/>
      <c r="U158" s="335"/>
      <c r="V158" s="335"/>
      <c r="W158" s="335"/>
      <c r="X158" s="335"/>
      <c r="Y158" s="80"/>
      <c r="Z158" s="80"/>
      <c r="AA158" s="335"/>
      <c r="AB158" s="335"/>
      <c r="AC158" s="335"/>
      <c r="AD158" s="331"/>
      <c r="AE158" s="331"/>
      <c r="AF158" s="335"/>
      <c r="AG158" s="80"/>
      <c r="AH158" s="331"/>
      <c r="AI158" s="364"/>
      <c r="AJ158" s="364"/>
      <c r="AK158" s="331"/>
      <c r="AL158" s="331"/>
      <c r="AM158" s="331"/>
      <c r="AN158" s="331"/>
      <c r="AO158" s="331"/>
      <c r="AP158" s="331"/>
      <c r="AQ158" s="365"/>
      <c r="AR158" s="364"/>
      <c r="AS158" s="364"/>
      <c r="AT158" s="364"/>
      <c r="AU158" s="364"/>
      <c r="AV158" s="364"/>
      <c r="AW158" s="364"/>
      <c r="AX158" s="364"/>
      <c r="AY158" s="530"/>
      <c r="AZ158" s="530"/>
      <c r="BA158" s="530"/>
      <c r="BB158" s="530"/>
      <c r="BC158" s="530"/>
      <c r="BD158" s="530"/>
      <c r="BE158" s="530"/>
      <c r="BF158" s="530"/>
      <c r="BG158" s="530"/>
      <c r="BH158" s="530"/>
      <c r="BI158" s="530"/>
      <c r="BJ158" s="530"/>
    </row>
    <row r="159" spans="1:62" ht="14.25" customHeight="1" x14ac:dyDescent="0.45">
      <c r="A159" s="367"/>
      <c r="B159" s="367"/>
      <c r="C159" s="367"/>
      <c r="D159" s="540"/>
      <c r="E159" s="619"/>
      <c r="F159" s="524"/>
      <c r="G159" s="524"/>
      <c r="H159" s="434"/>
      <c r="I159" s="367"/>
      <c r="J159" s="530"/>
      <c r="K159" s="434"/>
      <c r="L159" s="365"/>
      <c r="M159" s="449"/>
      <c r="N159" s="365"/>
      <c r="O159" s="365"/>
      <c r="P159" s="449"/>
      <c r="Q159" s="449"/>
      <c r="R159" s="449"/>
      <c r="S159" s="449"/>
      <c r="T159" s="365"/>
      <c r="U159" s="335"/>
      <c r="V159" s="335"/>
      <c r="W159" s="335"/>
      <c r="X159" s="335"/>
      <c r="Y159" s="80"/>
      <c r="Z159" s="80"/>
      <c r="AA159" s="620"/>
      <c r="AB159" s="335"/>
      <c r="AC159" s="335"/>
      <c r="AD159" s="331"/>
      <c r="AE159" s="331"/>
      <c r="AF159" s="335"/>
      <c r="AG159" s="80"/>
      <c r="AH159" s="331"/>
      <c r="AI159" s="364"/>
      <c r="AJ159" s="364"/>
      <c r="AK159" s="331"/>
      <c r="AL159" s="331"/>
      <c r="AM159" s="331"/>
      <c r="AN159" s="331"/>
      <c r="AO159" s="331"/>
      <c r="AP159" s="331"/>
      <c r="AQ159" s="365"/>
      <c r="AR159" s="364"/>
      <c r="AS159" s="364"/>
      <c r="AT159" s="364"/>
      <c r="AU159" s="364"/>
      <c r="AV159" s="364"/>
      <c r="AW159" s="364"/>
      <c r="AX159" s="364"/>
      <c r="AY159" s="365"/>
      <c r="AZ159" s="365"/>
      <c r="BA159" s="365"/>
      <c r="BB159" s="365"/>
      <c r="BC159" s="365"/>
      <c r="BD159" s="365"/>
      <c r="BE159" s="365"/>
      <c r="BF159" s="365"/>
      <c r="BG159" s="530"/>
      <c r="BH159" s="331"/>
      <c r="BI159" s="331"/>
      <c r="BJ159" s="331"/>
    </row>
    <row r="160" spans="1:62" ht="14.25" customHeight="1" x14ac:dyDescent="0.45">
      <c r="A160" s="367"/>
      <c r="B160" s="367"/>
      <c r="C160" s="367"/>
      <c r="D160" s="540"/>
      <c r="E160" s="619"/>
      <c r="F160" s="524"/>
      <c r="G160" s="524"/>
      <c r="H160" s="434"/>
      <c r="I160" s="367"/>
      <c r="J160" s="530"/>
      <c r="K160" s="434"/>
      <c r="L160" s="365"/>
      <c r="M160" s="449"/>
      <c r="N160" s="365"/>
      <c r="O160" s="365"/>
      <c r="P160" s="449"/>
      <c r="Q160" s="449"/>
      <c r="R160" s="449"/>
      <c r="S160" s="449"/>
      <c r="T160" s="365"/>
      <c r="U160" s="335"/>
      <c r="V160" s="335"/>
      <c r="W160" s="335"/>
      <c r="X160" s="335"/>
      <c r="Y160" s="80"/>
      <c r="Z160" s="80"/>
      <c r="AA160" s="620"/>
      <c r="AB160" s="335"/>
      <c r="AC160" s="335"/>
      <c r="AD160" s="331"/>
      <c r="AE160" s="331"/>
      <c r="AF160" s="335"/>
      <c r="AG160" s="80"/>
      <c r="AH160" s="331"/>
      <c r="AI160" s="364"/>
      <c r="AJ160" s="364"/>
      <c r="AK160" s="331"/>
      <c r="AL160" s="331"/>
      <c r="AM160" s="331"/>
      <c r="AN160" s="331"/>
      <c r="AO160" s="331"/>
      <c r="AP160" s="331"/>
      <c r="AQ160" s="365"/>
      <c r="AR160" s="364"/>
      <c r="AS160" s="364"/>
      <c r="AT160" s="364"/>
      <c r="AU160" s="364"/>
      <c r="AV160" s="364"/>
      <c r="AW160" s="364"/>
      <c r="AX160" s="364"/>
      <c r="AY160" s="530"/>
      <c r="AZ160" s="530"/>
      <c r="BA160" s="530"/>
      <c r="BB160" s="530"/>
      <c r="BC160" s="530"/>
      <c r="BD160" s="530"/>
      <c r="BE160" s="530"/>
      <c r="BF160" s="530"/>
      <c r="BG160" s="530"/>
      <c r="BH160" s="530"/>
      <c r="BI160" s="530"/>
      <c r="BJ160" s="530"/>
    </row>
    <row r="161" spans="1:62" ht="14.25" customHeight="1" x14ac:dyDescent="0.45">
      <c r="A161" s="367"/>
      <c r="B161" s="367"/>
      <c r="C161" s="367"/>
      <c r="D161" s="540"/>
      <c r="E161" s="619"/>
      <c r="F161" s="524"/>
      <c r="G161" s="524"/>
      <c r="H161" s="434"/>
      <c r="I161" s="367"/>
      <c r="J161" s="530"/>
      <c r="K161" s="434"/>
      <c r="L161" s="365"/>
      <c r="M161" s="449"/>
      <c r="N161" s="365"/>
      <c r="O161" s="365"/>
      <c r="P161" s="449"/>
      <c r="Q161" s="449"/>
      <c r="R161" s="449"/>
      <c r="S161" s="449"/>
      <c r="T161" s="365"/>
      <c r="U161" s="335"/>
      <c r="V161" s="335"/>
      <c r="W161" s="335"/>
      <c r="X161" s="335"/>
      <c r="Y161" s="80"/>
      <c r="Z161" s="80"/>
      <c r="AA161" s="620"/>
      <c r="AB161" s="335"/>
      <c r="AC161" s="335"/>
      <c r="AD161" s="331"/>
      <c r="AE161" s="331"/>
      <c r="AF161" s="335"/>
      <c r="AG161" s="80"/>
      <c r="AH161" s="331"/>
      <c r="AI161" s="364"/>
      <c r="AJ161" s="364"/>
      <c r="AK161" s="331"/>
      <c r="AL161" s="331"/>
      <c r="AM161" s="331"/>
      <c r="AN161" s="331"/>
      <c r="AO161" s="331"/>
      <c r="AP161" s="331"/>
      <c r="AQ161" s="365"/>
      <c r="AR161" s="364"/>
      <c r="AS161" s="364"/>
      <c r="AT161" s="364"/>
      <c r="AU161" s="364"/>
      <c r="AV161" s="364"/>
      <c r="AW161" s="364"/>
      <c r="AX161" s="364"/>
      <c r="AY161" s="530"/>
      <c r="AZ161" s="530"/>
      <c r="BA161" s="530"/>
      <c r="BB161" s="530"/>
      <c r="BC161" s="530"/>
      <c r="BD161" s="530"/>
      <c r="BE161" s="530"/>
      <c r="BF161" s="530"/>
      <c r="BG161" s="530"/>
      <c r="BH161" s="530"/>
      <c r="BI161" s="530"/>
      <c r="BJ161" s="530"/>
    </row>
    <row r="162" spans="1:62" ht="14.25" customHeight="1" x14ac:dyDescent="0.45">
      <c r="A162" s="367"/>
      <c r="D162" s="335"/>
      <c r="E162" s="619"/>
      <c r="F162" s="524"/>
      <c r="G162" s="524"/>
      <c r="H162" s="434"/>
      <c r="K162" s="434"/>
      <c r="L162" s="434"/>
      <c r="M162" s="434"/>
      <c r="N162" s="434"/>
      <c r="O162" s="434"/>
      <c r="P162" s="621"/>
      <c r="Q162" s="621"/>
      <c r="R162" s="621"/>
      <c r="S162" s="621"/>
      <c r="T162" s="365"/>
      <c r="U162" s="335"/>
      <c r="V162" s="335"/>
      <c r="W162" s="335"/>
      <c r="X162" s="335"/>
      <c r="Y162" s="80"/>
      <c r="Z162" s="80"/>
      <c r="AA162" s="335"/>
      <c r="AB162" s="335"/>
      <c r="AC162" s="335"/>
      <c r="AD162" s="335"/>
      <c r="AE162" s="335"/>
      <c r="AF162" s="335"/>
      <c r="AG162" s="80"/>
      <c r="AH162" s="331"/>
      <c r="AI162" s="364"/>
      <c r="AJ162" s="366"/>
      <c r="AK162" s="335"/>
      <c r="AL162" s="335"/>
      <c r="AM162" s="335"/>
      <c r="AN162" s="335"/>
      <c r="AQ162" s="367"/>
      <c r="AR162" s="367"/>
      <c r="AV162" s="367"/>
      <c r="AY162" s="530"/>
      <c r="AZ162" s="530"/>
      <c r="BA162" s="530"/>
      <c r="BB162" s="530"/>
      <c r="BC162" s="530"/>
      <c r="BD162" s="530"/>
      <c r="BE162" s="530"/>
      <c r="BF162" s="530"/>
      <c r="BG162" s="530"/>
      <c r="BH162" s="530"/>
      <c r="BI162" s="530"/>
      <c r="BJ162" s="530"/>
    </row>
    <row r="163" spans="1:62" ht="14.25" customHeight="1" x14ac:dyDescent="0.45">
      <c r="A163" s="367"/>
      <c r="D163" s="335"/>
      <c r="E163" s="619"/>
      <c r="F163" s="524"/>
      <c r="G163" s="524"/>
      <c r="H163" s="434"/>
      <c r="K163" s="434"/>
      <c r="L163" s="434"/>
      <c r="M163" s="434"/>
      <c r="N163" s="434"/>
      <c r="O163" s="434"/>
      <c r="P163" s="621"/>
      <c r="Q163" s="621"/>
      <c r="R163" s="621"/>
      <c r="S163" s="621"/>
      <c r="T163" s="365"/>
      <c r="U163" s="335"/>
      <c r="V163" s="335"/>
      <c r="W163" s="335"/>
      <c r="X163" s="335"/>
      <c r="Y163" s="80"/>
      <c r="Z163" s="80"/>
      <c r="AA163" s="335"/>
      <c r="AB163" s="335"/>
      <c r="AC163" s="335"/>
      <c r="AD163" s="335"/>
      <c r="AE163" s="335"/>
      <c r="AF163" s="335"/>
      <c r="AG163" s="80"/>
      <c r="AH163" s="331"/>
      <c r="AI163" s="364"/>
      <c r="AJ163" s="366"/>
      <c r="AK163" s="335"/>
      <c r="AL163" s="335"/>
      <c r="AM163" s="335"/>
      <c r="AN163" s="335"/>
      <c r="AQ163" s="367"/>
      <c r="AR163" s="367"/>
      <c r="AV163" s="367"/>
      <c r="AY163" s="530"/>
      <c r="AZ163" s="530"/>
      <c r="BA163" s="530"/>
      <c r="BB163" s="530"/>
      <c r="BC163" s="530"/>
      <c r="BD163" s="530"/>
      <c r="BE163" s="530"/>
      <c r="BF163" s="530"/>
      <c r="BG163" s="530"/>
      <c r="BH163" s="530"/>
      <c r="BI163" s="530"/>
      <c r="BJ163" s="530"/>
    </row>
    <row r="164" spans="1:62" ht="14.25" customHeight="1" x14ac:dyDescent="0.45">
      <c r="A164" s="367"/>
      <c r="D164" s="335"/>
      <c r="E164" s="619"/>
      <c r="F164" s="524"/>
      <c r="G164" s="524"/>
      <c r="H164" s="434"/>
      <c r="K164" s="434"/>
      <c r="L164" s="434"/>
      <c r="M164" s="434"/>
      <c r="N164" s="434"/>
      <c r="O164" s="434"/>
      <c r="P164" s="621"/>
      <c r="Q164" s="621"/>
      <c r="R164" s="621"/>
      <c r="S164" s="621"/>
      <c r="T164" s="365"/>
      <c r="U164" s="335"/>
      <c r="V164" s="335"/>
      <c r="W164" s="335"/>
      <c r="X164" s="335"/>
      <c r="Y164" s="80"/>
      <c r="Z164" s="80"/>
      <c r="AA164" s="335"/>
      <c r="AB164" s="335"/>
      <c r="AC164" s="335"/>
      <c r="AD164" s="335"/>
      <c r="AE164" s="335"/>
      <c r="AF164" s="335"/>
      <c r="AG164" s="80"/>
      <c r="AH164" s="331"/>
      <c r="AI164" s="364"/>
      <c r="AJ164" s="366"/>
      <c r="AK164" s="335"/>
      <c r="AL164" s="335"/>
      <c r="AM164" s="335"/>
      <c r="AN164" s="335"/>
      <c r="AQ164" s="367"/>
      <c r="AR164" s="367"/>
      <c r="AV164" s="367"/>
      <c r="AY164" s="530"/>
      <c r="AZ164" s="530"/>
      <c r="BA164" s="530"/>
      <c r="BB164" s="530"/>
      <c r="BC164" s="530"/>
      <c r="BD164" s="530"/>
      <c r="BE164" s="530"/>
      <c r="BF164" s="530"/>
      <c r="BG164" s="530"/>
      <c r="BH164" s="530"/>
      <c r="BI164" s="530"/>
      <c r="BJ164" s="530"/>
    </row>
    <row r="165" spans="1:62" ht="14.25" customHeight="1" x14ac:dyDescent="0.45">
      <c r="A165" s="367"/>
      <c r="D165" s="335"/>
      <c r="E165" s="619"/>
      <c r="F165" s="524"/>
      <c r="G165" s="524"/>
      <c r="H165" s="434"/>
      <c r="K165" s="434"/>
      <c r="L165" s="434"/>
      <c r="M165" s="434"/>
      <c r="N165" s="434"/>
      <c r="O165" s="434"/>
      <c r="P165" s="621"/>
      <c r="Q165" s="621"/>
      <c r="R165" s="621"/>
      <c r="S165" s="621"/>
      <c r="T165" s="365"/>
      <c r="U165" s="335"/>
      <c r="V165" s="335"/>
      <c r="W165" s="335"/>
      <c r="X165" s="335"/>
      <c r="Y165" s="80"/>
      <c r="Z165" s="80"/>
      <c r="AA165" s="335"/>
      <c r="AB165" s="335"/>
      <c r="AC165" s="335"/>
      <c r="AD165" s="335"/>
      <c r="AE165" s="335"/>
      <c r="AF165" s="335"/>
      <c r="AG165" s="80"/>
      <c r="AH165" s="331"/>
      <c r="AI165" s="364"/>
      <c r="AJ165" s="366"/>
      <c r="AK165" s="335"/>
      <c r="AL165" s="335"/>
      <c r="AM165" s="335"/>
      <c r="AN165" s="335"/>
      <c r="AQ165" s="367"/>
      <c r="AR165" s="367"/>
      <c r="AV165" s="367"/>
      <c r="AY165" s="530"/>
      <c r="AZ165" s="530"/>
      <c r="BA165" s="530"/>
      <c r="BB165" s="530"/>
      <c r="BC165" s="530"/>
      <c r="BD165" s="530"/>
      <c r="BE165" s="530"/>
      <c r="BF165" s="530"/>
      <c r="BG165" s="530"/>
      <c r="BH165" s="530"/>
      <c r="BI165" s="530"/>
      <c r="BJ165" s="530"/>
    </row>
    <row r="166" spans="1:62" ht="14.25" customHeight="1" x14ac:dyDescent="0.45">
      <c r="A166" s="367"/>
      <c r="D166" s="335"/>
      <c r="E166" s="619"/>
      <c r="F166" s="524"/>
      <c r="G166" s="524"/>
      <c r="H166" s="434"/>
      <c r="K166" s="434"/>
      <c r="L166" s="434"/>
      <c r="M166" s="434"/>
      <c r="N166" s="434"/>
      <c r="O166" s="434"/>
      <c r="P166" s="621"/>
      <c r="Q166" s="621"/>
      <c r="R166" s="621"/>
      <c r="S166" s="621"/>
      <c r="T166" s="365"/>
      <c r="U166" s="335"/>
      <c r="V166" s="335"/>
      <c r="W166" s="335"/>
      <c r="X166" s="335"/>
      <c r="Y166" s="80"/>
      <c r="Z166" s="80"/>
      <c r="AA166" s="335"/>
      <c r="AB166" s="335"/>
      <c r="AC166" s="335"/>
      <c r="AD166" s="335"/>
      <c r="AE166" s="335"/>
      <c r="AF166" s="335"/>
      <c r="AG166" s="80"/>
      <c r="AH166" s="331"/>
      <c r="AI166" s="364"/>
      <c r="AJ166" s="366"/>
      <c r="AK166" s="335"/>
      <c r="AL166" s="335"/>
      <c r="AM166" s="335"/>
      <c r="AN166" s="335"/>
      <c r="AQ166" s="367"/>
      <c r="AR166" s="367"/>
      <c r="AV166" s="367"/>
      <c r="AY166" s="530"/>
      <c r="AZ166" s="530"/>
      <c r="BA166" s="530"/>
      <c r="BB166" s="530"/>
      <c r="BC166" s="530"/>
      <c r="BD166" s="530"/>
      <c r="BE166" s="530"/>
      <c r="BF166" s="530"/>
      <c r="BG166" s="530"/>
      <c r="BH166" s="530"/>
      <c r="BI166" s="530"/>
      <c r="BJ166" s="530"/>
    </row>
    <row r="167" spans="1:62" ht="14.25" customHeight="1" x14ac:dyDescent="0.45">
      <c r="A167" s="367"/>
      <c r="D167" s="335"/>
      <c r="E167" s="619"/>
      <c r="F167" s="524"/>
      <c r="G167" s="524"/>
      <c r="H167" s="434"/>
      <c r="K167" s="434"/>
      <c r="L167" s="434"/>
      <c r="M167" s="434"/>
      <c r="N167" s="434"/>
      <c r="O167" s="434"/>
      <c r="P167" s="621"/>
      <c r="Q167" s="621"/>
      <c r="R167" s="621"/>
      <c r="S167" s="621"/>
      <c r="T167" s="365"/>
      <c r="U167" s="335"/>
      <c r="V167" s="335"/>
      <c r="W167" s="335"/>
      <c r="X167" s="335"/>
      <c r="Y167" s="80"/>
      <c r="Z167" s="80"/>
      <c r="AA167" s="335"/>
      <c r="AB167" s="335"/>
      <c r="AC167" s="335"/>
      <c r="AD167" s="335"/>
      <c r="AE167" s="335"/>
      <c r="AF167" s="335"/>
      <c r="AG167" s="80"/>
      <c r="AH167" s="331"/>
      <c r="AI167" s="364"/>
      <c r="AJ167" s="366"/>
      <c r="AK167" s="335"/>
      <c r="AL167" s="335"/>
      <c r="AM167" s="335"/>
      <c r="AN167" s="335"/>
      <c r="AQ167" s="367"/>
      <c r="AR167" s="367"/>
      <c r="AV167" s="367"/>
      <c r="AY167" s="530"/>
      <c r="AZ167" s="530"/>
      <c r="BA167" s="530"/>
      <c r="BB167" s="530"/>
      <c r="BC167" s="530"/>
      <c r="BD167" s="530"/>
      <c r="BE167" s="530"/>
      <c r="BF167" s="530"/>
      <c r="BG167" s="530"/>
      <c r="BH167" s="530"/>
      <c r="BI167" s="530"/>
      <c r="BJ167" s="530"/>
    </row>
    <row r="168" spans="1:62" ht="14.25" customHeight="1" x14ac:dyDescent="0.45">
      <c r="A168" s="367"/>
      <c r="D168" s="335"/>
      <c r="E168" s="619"/>
      <c r="F168" s="524"/>
      <c r="G168" s="524"/>
      <c r="H168" s="434"/>
      <c r="K168" s="434"/>
      <c r="L168" s="434"/>
      <c r="M168" s="434"/>
      <c r="N168" s="434"/>
      <c r="O168" s="434"/>
      <c r="P168" s="621"/>
      <c r="Q168" s="621"/>
      <c r="R168" s="621"/>
      <c r="S168" s="621"/>
      <c r="T168" s="365"/>
      <c r="U168" s="335"/>
      <c r="V168" s="335"/>
      <c r="W168" s="335"/>
      <c r="X168" s="335"/>
      <c r="Y168" s="80"/>
      <c r="Z168" s="80"/>
      <c r="AA168" s="335"/>
      <c r="AB168" s="335"/>
      <c r="AC168" s="335"/>
      <c r="AD168" s="335"/>
      <c r="AE168" s="335"/>
      <c r="AF168" s="335"/>
      <c r="AG168" s="80"/>
      <c r="AH168" s="331"/>
      <c r="AI168" s="364"/>
      <c r="AJ168" s="366"/>
      <c r="AK168" s="335"/>
      <c r="AL168" s="335"/>
      <c r="AM168" s="335"/>
      <c r="AN168" s="335"/>
      <c r="AQ168" s="367"/>
      <c r="AR168" s="367"/>
      <c r="AV168" s="367"/>
      <c r="AY168" s="530"/>
      <c r="AZ168" s="530"/>
      <c r="BA168" s="530"/>
      <c r="BB168" s="530"/>
      <c r="BC168" s="530"/>
      <c r="BD168" s="530"/>
      <c r="BE168" s="530"/>
      <c r="BF168" s="530"/>
      <c r="BG168" s="530"/>
      <c r="BH168" s="530"/>
      <c r="BI168" s="530"/>
      <c r="BJ168" s="530"/>
    </row>
    <row r="169" spans="1:62" ht="14.25" customHeight="1" x14ac:dyDescent="0.45">
      <c r="A169" s="367"/>
      <c r="D169" s="335"/>
      <c r="E169" s="619"/>
      <c r="F169" s="524"/>
      <c r="G169" s="524"/>
      <c r="H169" s="434"/>
      <c r="K169" s="434"/>
      <c r="L169" s="434"/>
      <c r="M169" s="434"/>
      <c r="N169" s="434"/>
      <c r="O169" s="434"/>
      <c r="P169" s="621"/>
      <c r="Q169" s="621"/>
      <c r="R169" s="621"/>
      <c r="S169" s="621"/>
      <c r="T169" s="365"/>
      <c r="U169" s="335"/>
      <c r="V169" s="335"/>
      <c r="W169" s="335"/>
      <c r="X169" s="335"/>
      <c r="Y169" s="80"/>
      <c r="Z169" s="80"/>
      <c r="AA169" s="335"/>
      <c r="AB169" s="335"/>
      <c r="AC169" s="335"/>
      <c r="AD169" s="335"/>
      <c r="AE169" s="335"/>
      <c r="AF169" s="335"/>
      <c r="AG169" s="80"/>
      <c r="AH169" s="331"/>
      <c r="AI169" s="364"/>
      <c r="AJ169" s="366"/>
      <c r="AK169" s="335"/>
      <c r="AL169" s="335"/>
      <c r="AM169" s="335"/>
      <c r="AN169" s="335"/>
      <c r="AQ169" s="367"/>
      <c r="AR169" s="367"/>
      <c r="AV169" s="367"/>
      <c r="AY169" s="530"/>
      <c r="AZ169" s="530"/>
      <c r="BA169" s="530"/>
      <c r="BB169" s="530"/>
      <c r="BC169" s="530"/>
      <c r="BD169" s="530"/>
      <c r="BE169" s="530"/>
      <c r="BF169" s="530"/>
      <c r="BG169" s="530"/>
      <c r="BH169" s="530"/>
      <c r="BI169" s="530"/>
      <c r="BJ169" s="530"/>
    </row>
    <row r="170" spans="1:62" ht="14.25" customHeight="1" x14ac:dyDescent="0.45">
      <c r="A170" s="367"/>
      <c r="D170" s="335"/>
      <c r="E170" s="619"/>
      <c r="F170" s="524"/>
      <c r="G170" s="524"/>
      <c r="H170" s="434"/>
      <c r="K170" s="434"/>
      <c r="L170" s="434"/>
      <c r="M170" s="434"/>
      <c r="N170" s="434"/>
      <c r="O170" s="434"/>
      <c r="P170" s="621"/>
      <c r="Q170" s="621"/>
      <c r="R170" s="621"/>
      <c r="S170" s="621"/>
      <c r="T170" s="365"/>
      <c r="U170" s="335"/>
      <c r="V170" s="335"/>
      <c r="W170" s="335"/>
      <c r="X170" s="335"/>
      <c r="Y170" s="80"/>
      <c r="Z170" s="80"/>
      <c r="AA170" s="335"/>
      <c r="AB170" s="335"/>
      <c r="AC170" s="335"/>
      <c r="AD170" s="335"/>
      <c r="AE170" s="335"/>
      <c r="AF170" s="335"/>
      <c r="AG170" s="80"/>
      <c r="AH170" s="331"/>
      <c r="AI170" s="364"/>
      <c r="AJ170" s="366"/>
      <c r="AK170" s="335"/>
      <c r="AL170" s="335"/>
      <c r="AM170" s="335"/>
      <c r="AN170" s="335"/>
      <c r="AQ170" s="367"/>
      <c r="AR170" s="367"/>
      <c r="AV170" s="367"/>
      <c r="AY170" s="530"/>
      <c r="AZ170" s="530"/>
      <c r="BA170" s="530"/>
      <c r="BB170" s="530"/>
      <c r="BC170" s="530"/>
      <c r="BD170" s="530"/>
      <c r="BE170" s="530"/>
      <c r="BF170" s="530"/>
      <c r="BG170" s="530"/>
      <c r="BH170" s="530"/>
      <c r="BI170" s="530"/>
      <c r="BJ170" s="530"/>
    </row>
    <row r="171" spans="1:62" ht="14.25" customHeight="1" x14ac:dyDescent="0.45">
      <c r="A171" s="367"/>
      <c r="D171" s="335"/>
      <c r="E171" s="619"/>
      <c r="F171" s="524"/>
      <c r="G171" s="524"/>
      <c r="H171" s="434"/>
      <c r="K171" s="434"/>
      <c r="L171" s="434"/>
      <c r="M171" s="434"/>
      <c r="N171" s="434"/>
      <c r="O171" s="434"/>
      <c r="P171" s="621"/>
      <c r="Q171" s="621"/>
      <c r="R171" s="621"/>
      <c r="S171" s="621"/>
      <c r="T171" s="365"/>
      <c r="U171" s="335"/>
      <c r="V171" s="335"/>
      <c r="W171" s="335"/>
      <c r="X171" s="335"/>
      <c r="Y171" s="80"/>
      <c r="Z171" s="80"/>
      <c r="AA171" s="335"/>
      <c r="AB171" s="335"/>
      <c r="AC171" s="335"/>
      <c r="AD171" s="335"/>
      <c r="AE171" s="335"/>
      <c r="AF171" s="335"/>
      <c r="AG171" s="80"/>
      <c r="AH171" s="331"/>
      <c r="AI171" s="364"/>
      <c r="AJ171" s="366"/>
      <c r="AK171" s="335"/>
      <c r="AL171" s="335"/>
      <c r="AM171" s="335"/>
      <c r="AN171" s="335"/>
      <c r="AQ171" s="367"/>
      <c r="AR171" s="367"/>
      <c r="AV171" s="367"/>
      <c r="AY171" s="530"/>
      <c r="AZ171" s="530"/>
      <c r="BA171" s="530"/>
      <c r="BB171" s="530"/>
      <c r="BC171" s="530"/>
      <c r="BD171" s="530"/>
      <c r="BE171" s="530"/>
      <c r="BF171" s="530"/>
      <c r="BG171" s="530"/>
      <c r="BH171" s="530"/>
      <c r="BI171" s="530"/>
      <c r="BJ171" s="530"/>
    </row>
    <row r="172" spans="1:62" ht="14.25" customHeight="1" x14ac:dyDescent="0.45">
      <c r="A172" s="367"/>
      <c r="D172" s="335"/>
      <c r="E172" s="619"/>
      <c r="F172" s="524"/>
      <c r="G172" s="524"/>
      <c r="H172" s="434"/>
      <c r="K172" s="434"/>
      <c r="L172" s="434"/>
      <c r="M172" s="434"/>
      <c r="N172" s="434"/>
      <c r="O172" s="434"/>
      <c r="P172" s="621"/>
      <c r="Q172" s="621"/>
      <c r="R172" s="621"/>
      <c r="S172" s="621"/>
      <c r="T172" s="365"/>
      <c r="U172" s="335"/>
      <c r="V172" s="335"/>
      <c r="W172" s="335"/>
      <c r="X172" s="335"/>
      <c r="Y172" s="80"/>
      <c r="Z172" s="80"/>
      <c r="AA172" s="335"/>
      <c r="AB172" s="335"/>
      <c r="AC172" s="335"/>
      <c r="AD172" s="335"/>
      <c r="AE172" s="335"/>
      <c r="AF172" s="335"/>
      <c r="AG172" s="80"/>
      <c r="AH172" s="331"/>
      <c r="AI172" s="364"/>
      <c r="AJ172" s="366"/>
      <c r="AK172" s="335"/>
      <c r="AL172" s="335"/>
      <c r="AM172" s="335"/>
      <c r="AN172" s="335"/>
      <c r="AQ172" s="367"/>
      <c r="AR172" s="367"/>
      <c r="AV172" s="367"/>
      <c r="AY172" s="530"/>
      <c r="AZ172" s="530"/>
      <c r="BA172" s="530"/>
      <c r="BB172" s="530"/>
      <c r="BC172" s="530"/>
      <c r="BD172" s="530"/>
      <c r="BE172" s="530"/>
      <c r="BF172" s="530"/>
      <c r="BG172" s="530"/>
      <c r="BH172" s="530"/>
      <c r="BI172" s="530"/>
      <c r="BJ172" s="530"/>
    </row>
    <row r="173" spans="1:62" ht="14.25" customHeight="1" x14ac:dyDescent="0.45">
      <c r="A173" s="367"/>
      <c r="D173" s="335"/>
      <c r="E173" s="619"/>
      <c r="F173" s="524"/>
      <c r="G173" s="524"/>
      <c r="H173" s="434"/>
      <c r="K173" s="434"/>
      <c r="L173" s="434"/>
      <c r="M173" s="434"/>
      <c r="N173" s="434"/>
      <c r="O173" s="434"/>
      <c r="P173" s="621"/>
      <c r="Q173" s="621"/>
      <c r="R173" s="621"/>
      <c r="S173" s="621"/>
      <c r="T173" s="365"/>
      <c r="U173" s="335"/>
      <c r="V173" s="335"/>
      <c r="W173" s="335"/>
      <c r="X173" s="335"/>
      <c r="Y173" s="80"/>
      <c r="Z173" s="80"/>
      <c r="AA173" s="335"/>
      <c r="AB173" s="335"/>
      <c r="AC173" s="335"/>
      <c r="AD173" s="335"/>
      <c r="AE173" s="335"/>
      <c r="AF173" s="335"/>
      <c r="AG173" s="80"/>
      <c r="AH173" s="331"/>
      <c r="AI173" s="364"/>
      <c r="AJ173" s="366"/>
      <c r="AK173" s="335"/>
      <c r="AL173" s="335"/>
      <c r="AM173" s="335"/>
      <c r="AN173" s="335"/>
      <c r="AQ173" s="367"/>
      <c r="AR173" s="367"/>
      <c r="AV173" s="367"/>
      <c r="AY173" s="530"/>
      <c r="AZ173" s="530"/>
      <c r="BA173" s="530"/>
      <c r="BB173" s="530"/>
      <c r="BC173" s="530"/>
      <c r="BD173" s="530"/>
      <c r="BE173" s="530"/>
      <c r="BF173" s="530"/>
      <c r="BG173" s="530"/>
      <c r="BH173" s="530"/>
      <c r="BI173" s="530"/>
      <c r="BJ173" s="530"/>
    </row>
    <row r="174" spans="1:62" ht="14.25" customHeight="1" x14ac:dyDescent="0.45">
      <c r="A174" s="367"/>
      <c r="D174" s="335"/>
      <c r="E174" s="619"/>
      <c r="F174" s="524"/>
      <c r="G174" s="524"/>
      <c r="H174" s="434"/>
      <c r="K174" s="434"/>
      <c r="L174" s="434"/>
      <c r="M174" s="434"/>
      <c r="N174" s="434"/>
      <c r="O174" s="434"/>
      <c r="P174" s="621"/>
      <c r="Q174" s="621"/>
      <c r="R174" s="621"/>
      <c r="S174" s="621"/>
      <c r="T174" s="365"/>
      <c r="U174" s="335"/>
      <c r="V174" s="335"/>
      <c r="W174" s="335"/>
      <c r="X174" s="335"/>
      <c r="Y174" s="80"/>
      <c r="Z174" s="80"/>
      <c r="AA174" s="335"/>
      <c r="AB174" s="335"/>
      <c r="AC174" s="335"/>
      <c r="AD174" s="335"/>
      <c r="AE174" s="335"/>
      <c r="AF174" s="335"/>
      <c r="AG174" s="80"/>
      <c r="AH174" s="331"/>
      <c r="AI174" s="364"/>
      <c r="AJ174" s="366"/>
      <c r="AK174" s="335"/>
      <c r="AL174" s="335"/>
      <c r="AM174" s="335"/>
      <c r="AN174" s="335"/>
      <c r="AQ174" s="367"/>
      <c r="AR174" s="367"/>
      <c r="AV174" s="367"/>
      <c r="AY174" s="530"/>
      <c r="AZ174" s="530"/>
      <c r="BA174" s="530"/>
      <c r="BB174" s="530"/>
      <c r="BC174" s="530"/>
      <c r="BD174" s="530"/>
      <c r="BE174" s="530"/>
      <c r="BF174" s="530"/>
      <c r="BG174" s="530"/>
      <c r="BH174" s="530"/>
      <c r="BI174" s="530"/>
      <c r="BJ174" s="530"/>
    </row>
    <row r="175" spans="1:62" ht="14.25" customHeight="1" x14ac:dyDescent="0.45">
      <c r="A175" s="367"/>
      <c r="D175" s="335"/>
      <c r="E175" s="619"/>
      <c r="F175" s="524"/>
      <c r="G175" s="524"/>
      <c r="H175" s="434"/>
      <c r="K175" s="434"/>
      <c r="L175" s="434"/>
      <c r="M175" s="434"/>
      <c r="N175" s="434"/>
      <c r="O175" s="434"/>
      <c r="P175" s="621"/>
      <c r="Q175" s="621"/>
      <c r="R175" s="621"/>
      <c r="S175" s="621"/>
      <c r="T175" s="365"/>
      <c r="U175" s="335"/>
      <c r="V175" s="335"/>
      <c r="W175" s="335"/>
      <c r="X175" s="335"/>
      <c r="Y175" s="80"/>
      <c r="Z175" s="80"/>
      <c r="AA175" s="335"/>
      <c r="AB175" s="335"/>
      <c r="AC175" s="335"/>
      <c r="AD175" s="335"/>
      <c r="AE175" s="335"/>
      <c r="AF175" s="335"/>
      <c r="AG175" s="80"/>
      <c r="AH175" s="331"/>
      <c r="AI175" s="364"/>
      <c r="AJ175" s="366"/>
      <c r="AK175" s="335"/>
      <c r="AL175" s="335"/>
      <c r="AM175" s="335"/>
      <c r="AN175" s="335"/>
      <c r="AQ175" s="367"/>
      <c r="AR175" s="367"/>
      <c r="AV175" s="367"/>
      <c r="AY175" s="530"/>
      <c r="AZ175" s="530"/>
      <c r="BA175" s="530"/>
      <c r="BB175" s="530"/>
      <c r="BC175" s="530"/>
      <c r="BD175" s="530"/>
      <c r="BE175" s="530"/>
      <c r="BF175" s="530"/>
      <c r="BG175" s="530"/>
      <c r="BH175" s="530"/>
      <c r="BI175" s="530"/>
      <c r="BJ175" s="530"/>
    </row>
    <row r="176" spans="1:62" ht="14.25" customHeight="1" x14ac:dyDescent="0.45">
      <c r="A176" s="367"/>
      <c r="D176" s="335"/>
      <c r="E176" s="619"/>
      <c r="F176" s="524"/>
      <c r="G176" s="524"/>
      <c r="H176" s="434"/>
      <c r="K176" s="434"/>
      <c r="L176" s="434"/>
      <c r="M176" s="434"/>
      <c r="N176" s="434"/>
      <c r="O176" s="434"/>
      <c r="P176" s="621"/>
      <c r="Q176" s="621"/>
      <c r="R176" s="621"/>
      <c r="S176" s="621"/>
      <c r="T176" s="365"/>
      <c r="U176" s="335"/>
      <c r="V176" s="335"/>
      <c r="W176" s="335"/>
      <c r="X176" s="335"/>
      <c r="Y176" s="80"/>
      <c r="Z176" s="80"/>
      <c r="AA176" s="335"/>
      <c r="AB176" s="335"/>
      <c r="AC176" s="335"/>
      <c r="AD176" s="335"/>
      <c r="AE176" s="335"/>
      <c r="AF176" s="335"/>
      <c r="AG176" s="80"/>
      <c r="AH176" s="331"/>
      <c r="AI176" s="364"/>
      <c r="AJ176" s="366"/>
      <c r="AK176" s="335"/>
      <c r="AL176" s="335"/>
      <c r="AM176" s="335"/>
      <c r="AN176" s="335"/>
      <c r="AQ176" s="367"/>
      <c r="AR176" s="367"/>
      <c r="AV176" s="367"/>
      <c r="AY176" s="530"/>
      <c r="AZ176" s="530"/>
      <c r="BA176" s="530"/>
      <c r="BB176" s="530"/>
      <c r="BC176" s="530"/>
      <c r="BD176" s="530"/>
      <c r="BE176" s="530"/>
      <c r="BF176" s="530"/>
      <c r="BG176" s="530"/>
      <c r="BH176" s="530"/>
      <c r="BI176" s="530"/>
      <c r="BJ176" s="530"/>
    </row>
    <row r="177" spans="1:62" ht="14.25" customHeight="1" x14ac:dyDescent="0.45">
      <c r="A177" s="367"/>
      <c r="D177" s="335"/>
      <c r="E177" s="619"/>
      <c r="F177" s="524"/>
      <c r="G177" s="524"/>
      <c r="H177" s="434"/>
      <c r="K177" s="434"/>
      <c r="L177" s="434"/>
      <c r="M177" s="434"/>
      <c r="N177" s="434"/>
      <c r="O177" s="434"/>
      <c r="P177" s="621"/>
      <c r="Q177" s="621"/>
      <c r="R177" s="621"/>
      <c r="S177" s="621"/>
      <c r="T177" s="365"/>
      <c r="U177" s="335"/>
      <c r="V177" s="335"/>
      <c r="W177" s="335"/>
      <c r="X177" s="335"/>
      <c r="Y177" s="80"/>
      <c r="Z177" s="80"/>
      <c r="AA177" s="335"/>
      <c r="AB177" s="335"/>
      <c r="AC177" s="335"/>
      <c r="AD177" s="335"/>
      <c r="AE177" s="335"/>
      <c r="AF177" s="335"/>
      <c r="AG177" s="80"/>
      <c r="AH177" s="331"/>
      <c r="AI177" s="364"/>
      <c r="AJ177" s="366"/>
      <c r="AK177" s="335"/>
      <c r="AL177" s="335"/>
      <c r="AM177" s="335"/>
      <c r="AN177" s="335"/>
      <c r="AQ177" s="367"/>
      <c r="AR177" s="367"/>
      <c r="AV177" s="367"/>
      <c r="AY177" s="530"/>
      <c r="AZ177" s="530"/>
      <c r="BA177" s="530"/>
      <c r="BB177" s="530"/>
      <c r="BC177" s="530"/>
      <c r="BD177" s="530"/>
      <c r="BE177" s="530"/>
      <c r="BF177" s="530"/>
      <c r="BG177" s="530"/>
      <c r="BH177" s="530"/>
      <c r="BI177" s="530"/>
      <c r="BJ177" s="530"/>
    </row>
    <row r="178" spans="1:62" ht="14.25" customHeight="1" x14ac:dyDescent="0.45">
      <c r="A178" s="367"/>
      <c r="D178" s="335"/>
      <c r="E178" s="619"/>
      <c r="F178" s="524"/>
      <c r="G178" s="524"/>
      <c r="H178" s="434"/>
      <c r="K178" s="434"/>
      <c r="L178" s="434"/>
      <c r="M178" s="434"/>
      <c r="N178" s="434"/>
      <c r="O178" s="434"/>
      <c r="P178" s="621"/>
      <c r="Q178" s="621"/>
      <c r="R178" s="621"/>
      <c r="S178" s="621"/>
      <c r="T178" s="365"/>
      <c r="U178" s="335"/>
      <c r="V178" s="335"/>
      <c r="W178" s="335"/>
      <c r="X178" s="335"/>
      <c r="Y178" s="80"/>
      <c r="Z178" s="80"/>
      <c r="AA178" s="335"/>
      <c r="AB178" s="335"/>
      <c r="AC178" s="335"/>
      <c r="AD178" s="335"/>
      <c r="AE178" s="335"/>
      <c r="AF178" s="335"/>
      <c r="AG178" s="80"/>
      <c r="AH178" s="331"/>
      <c r="AI178" s="364"/>
      <c r="AJ178" s="366"/>
      <c r="AK178" s="335"/>
      <c r="AL178" s="335"/>
      <c r="AM178" s="335"/>
      <c r="AN178" s="335"/>
      <c r="AQ178" s="367"/>
      <c r="AR178" s="367"/>
      <c r="AV178" s="367"/>
      <c r="AY178" s="530"/>
      <c r="AZ178" s="530"/>
      <c r="BA178" s="530"/>
      <c r="BB178" s="530"/>
      <c r="BC178" s="530"/>
      <c r="BD178" s="530"/>
      <c r="BE178" s="530"/>
      <c r="BF178" s="530"/>
      <c r="BG178" s="530"/>
      <c r="BH178" s="530"/>
      <c r="BI178" s="530"/>
      <c r="BJ178" s="530"/>
    </row>
    <row r="179" spans="1:62" ht="14.25" customHeight="1" x14ac:dyDescent="0.45">
      <c r="A179" s="367"/>
      <c r="D179" s="335"/>
      <c r="E179" s="619"/>
      <c r="F179" s="524"/>
      <c r="G179" s="524"/>
      <c r="H179" s="434"/>
      <c r="K179" s="434"/>
      <c r="L179" s="434"/>
      <c r="M179" s="434"/>
      <c r="N179" s="434"/>
      <c r="O179" s="434"/>
      <c r="P179" s="621"/>
      <c r="Q179" s="621"/>
      <c r="R179" s="621"/>
      <c r="S179" s="621"/>
      <c r="T179" s="365"/>
      <c r="U179" s="335"/>
      <c r="V179" s="335"/>
      <c r="W179" s="335"/>
      <c r="X179" s="335"/>
      <c r="Y179" s="80"/>
      <c r="Z179" s="80"/>
      <c r="AA179" s="335"/>
      <c r="AB179" s="335"/>
      <c r="AC179" s="335"/>
      <c r="AD179" s="335"/>
      <c r="AE179" s="335"/>
      <c r="AF179" s="335"/>
      <c r="AG179" s="80"/>
      <c r="AH179" s="331"/>
      <c r="AI179" s="364"/>
      <c r="AJ179" s="366"/>
      <c r="AK179" s="335"/>
      <c r="AL179" s="335"/>
      <c r="AM179" s="335"/>
      <c r="AN179" s="335"/>
      <c r="AQ179" s="367"/>
      <c r="AR179" s="367"/>
      <c r="AV179" s="367"/>
      <c r="AY179" s="530"/>
      <c r="AZ179" s="530"/>
      <c r="BA179" s="530"/>
      <c r="BB179" s="530"/>
      <c r="BC179" s="530"/>
      <c r="BD179" s="530"/>
      <c r="BE179" s="530"/>
      <c r="BF179" s="530"/>
      <c r="BG179" s="530"/>
      <c r="BH179" s="530"/>
      <c r="BI179" s="530"/>
      <c r="BJ179" s="530"/>
    </row>
    <row r="180" spans="1:62" ht="14.25" customHeight="1" x14ac:dyDescent="0.45">
      <c r="A180" s="367"/>
      <c r="D180" s="335"/>
      <c r="E180" s="619"/>
      <c r="F180" s="524"/>
      <c r="G180" s="524"/>
      <c r="H180" s="434"/>
      <c r="K180" s="434"/>
      <c r="L180" s="434"/>
      <c r="M180" s="434"/>
      <c r="N180" s="434"/>
      <c r="O180" s="434"/>
      <c r="P180" s="621"/>
      <c r="Q180" s="621"/>
      <c r="R180" s="621"/>
      <c r="S180" s="621"/>
      <c r="T180" s="365"/>
      <c r="U180" s="335"/>
      <c r="V180" s="335"/>
      <c r="W180" s="335"/>
      <c r="X180" s="335"/>
      <c r="Y180" s="80"/>
      <c r="Z180" s="80"/>
      <c r="AA180" s="335"/>
      <c r="AB180" s="335"/>
      <c r="AC180" s="335"/>
      <c r="AD180" s="335"/>
      <c r="AE180" s="335"/>
      <c r="AF180" s="335"/>
      <c r="AG180" s="80"/>
      <c r="AH180" s="331"/>
      <c r="AI180" s="364"/>
      <c r="AJ180" s="366"/>
      <c r="AK180" s="335"/>
      <c r="AL180" s="335"/>
      <c r="AM180" s="335"/>
      <c r="AN180" s="335"/>
      <c r="AQ180" s="367"/>
      <c r="AR180" s="367"/>
      <c r="AV180" s="367"/>
      <c r="AY180" s="530"/>
      <c r="AZ180" s="530"/>
      <c r="BA180" s="530"/>
      <c r="BB180" s="530"/>
      <c r="BC180" s="530"/>
      <c r="BD180" s="530"/>
      <c r="BE180" s="530"/>
      <c r="BF180" s="530"/>
      <c r="BG180" s="530"/>
      <c r="BH180" s="530"/>
      <c r="BI180" s="530"/>
      <c r="BJ180" s="530"/>
    </row>
    <row r="181" spans="1:62" ht="14.25" customHeight="1" x14ac:dyDescent="0.45">
      <c r="A181" s="367"/>
      <c r="D181" s="335"/>
      <c r="E181" s="619"/>
      <c r="F181" s="524"/>
      <c r="G181" s="524"/>
      <c r="H181" s="434"/>
      <c r="K181" s="434"/>
      <c r="L181" s="434"/>
      <c r="M181" s="434"/>
      <c r="N181" s="434"/>
      <c r="O181" s="434"/>
      <c r="P181" s="621"/>
      <c r="Q181" s="621"/>
      <c r="R181" s="621"/>
      <c r="S181" s="621"/>
      <c r="T181" s="365"/>
      <c r="U181" s="335"/>
      <c r="V181" s="335"/>
      <c r="W181" s="335"/>
      <c r="X181" s="335"/>
      <c r="Y181" s="80"/>
      <c r="Z181" s="80"/>
      <c r="AA181" s="335"/>
      <c r="AB181" s="335"/>
      <c r="AC181" s="335"/>
      <c r="AD181" s="335"/>
      <c r="AE181" s="335"/>
      <c r="AF181" s="335"/>
      <c r="AG181" s="80"/>
      <c r="AH181" s="331"/>
      <c r="AI181" s="364"/>
      <c r="AJ181" s="366"/>
      <c r="AK181" s="335"/>
      <c r="AL181" s="335"/>
      <c r="AM181" s="335"/>
      <c r="AN181" s="335"/>
      <c r="AQ181" s="367"/>
      <c r="AR181" s="367"/>
      <c r="AV181" s="367"/>
      <c r="AY181" s="530"/>
      <c r="AZ181" s="530"/>
      <c r="BA181" s="530"/>
      <c r="BB181" s="530"/>
      <c r="BC181" s="530"/>
      <c r="BD181" s="530"/>
      <c r="BE181" s="530"/>
      <c r="BF181" s="530"/>
      <c r="BG181" s="530"/>
      <c r="BH181" s="530"/>
      <c r="BI181" s="530"/>
      <c r="BJ181" s="530"/>
    </row>
    <row r="182" spans="1:62" ht="14.25" customHeight="1" x14ac:dyDescent="0.45">
      <c r="A182" s="367"/>
      <c r="D182" s="335"/>
      <c r="E182" s="619"/>
      <c r="F182" s="524"/>
      <c r="G182" s="524"/>
      <c r="H182" s="434"/>
      <c r="K182" s="434"/>
      <c r="L182" s="434"/>
      <c r="M182" s="434"/>
      <c r="N182" s="434"/>
      <c r="O182" s="434"/>
      <c r="P182" s="621"/>
      <c r="Q182" s="621"/>
      <c r="R182" s="621"/>
      <c r="S182" s="621"/>
      <c r="T182" s="365"/>
      <c r="U182" s="335"/>
      <c r="V182" s="335"/>
      <c r="W182" s="335"/>
      <c r="X182" s="335"/>
      <c r="Y182" s="80"/>
      <c r="Z182" s="80"/>
      <c r="AA182" s="335"/>
      <c r="AB182" s="335"/>
      <c r="AC182" s="335"/>
      <c r="AD182" s="335"/>
      <c r="AE182" s="335"/>
      <c r="AF182" s="335"/>
      <c r="AG182" s="80"/>
      <c r="AH182" s="331"/>
      <c r="AI182" s="364"/>
      <c r="AJ182" s="366"/>
      <c r="AK182" s="335"/>
      <c r="AL182" s="335"/>
      <c r="AM182" s="335"/>
      <c r="AN182" s="335"/>
      <c r="AQ182" s="367"/>
      <c r="AR182" s="367"/>
      <c r="AV182" s="367"/>
      <c r="AY182" s="530"/>
      <c r="AZ182" s="530"/>
      <c r="BA182" s="530"/>
      <c r="BB182" s="530"/>
      <c r="BC182" s="530"/>
      <c r="BD182" s="530"/>
      <c r="BE182" s="530"/>
      <c r="BF182" s="530"/>
      <c r="BG182" s="530"/>
      <c r="BH182" s="530"/>
      <c r="BI182" s="530"/>
      <c r="BJ182" s="530"/>
    </row>
    <row r="183" spans="1:62" ht="14.25" customHeight="1" x14ac:dyDescent="0.45">
      <c r="A183" s="367"/>
      <c r="D183" s="335"/>
      <c r="E183" s="619"/>
      <c r="F183" s="524"/>
      <c r="G183" s="524"/>
      <c r="H183" s="434"/>
      <c r="K183" s="434"/>
      <c r="L183" s="434"/>
      <c r="M183" s="434"/>
      <c r="N183" s="434"/>
      <c r="O183" s="434"/>
      <c r="P183" s="621"/>
      <c r="Q183" s="621"/>
      <c r="R183" s="621"/>
      <c r="S183" s="621"/>
      <c r="T183" s="365"/>
      <c r="U183" s="335"/>
      <c r="V183" s="335"/>
      <c r="W183" s="335"/>
      <c r="X183" s="335"/>
      <c r="Y183" s="80"/>
      <c r="Z183" s="80"/>
      <c r="AA183" s="335"/>
      <c r="AB183" s="335"/>
      <c r="AC183" s="335"/>
      <c r="AD183" s="335"/>
      <c r="AE183" s="335"/>
      <c r="AF183" s="335"/>
      <c r="AG183" s="80"/>
      <c r="AH183" s="331"/>
      <c r="AI183" s="364"/>
      <c r="AJ183" s="366"/>
      <c r="AK183" s="335"/>
      <c r="AL183" s="335"/>
      <c r="AM183" s="335"/>
      <c r="AN183" s="335"/>
      <c r="AQ183" s="367"/>
      <c r="AR183" s="367"/>
      <c r="AV183" s="367"/>
      <c r="AY183" s="530"/>
      <c r="AZ183" s="530"/>
      <c r="BA183" s="530"/>
      <c r="BB183" s="530"/>
      <c r="BC183" s="530"/>
      <c r="BD183" s="530"/>
      <c r="BE183" s="530"/>
      <c r="BF183" s="530"/>
      <c r="BG183" s="530"/>
      <c r="BH183" s="530"/>
      <c r="BI183" s="530"/>
      <c r="BJ183" s="530"/>
    </row>
    <row r="184" spans="1:62" ht="14.25" customHeight="1" x14ac:dyDescent="0.45">
      <c r="A184" s="367"/>
      <c r="D184" s="335"/>
      <c r="E184" s="619"/>
      <c r="F184" s="524"/>
      <c r="G184" s="524"/>
      <c r="H184" s="434"/>
      <c r="K184" s="434"/>
      <c r="L184" s="434"/>
      <c r="M184" s="434"/>
      <c r="N184" s="434"/>
      <c r="O184" s="434"/>
      <c r="P184" s="621"/>
      <c r="Q184" s="621"/>
      <c r="R184" s="621"/>
      <c r="S184" s="621"/>
      <c r="T184" s="365"/>
      <c r="U184" s="335"/>
      <c r="V184" s="335"/>
      <c r="W184" s="335"/>
      <c r="X184" s="335"/>
      <c r="Y184" s="80"/>
      <c r="Z184" s="80"/>
      <c r="AA184" s="335"/>
      <c r="AB184" s="335"/>
      <c r="AC184" s="335"/>
      <c r="AD184" s="335"/>
      <c r="AE184" s="335"/>
      <c r="AF184" s="335"/>
      <c r="AG184" s="80"/>
      <c r="AH184" s="331"/>
      <c r="AI184" s="364"/>
      <c r="AJ184" s="366"/>
      <c r="AK184" s="335"/>
      <c r="AL184" s="335"/>
      <c r="AM184" s="335"/>
      <c r="AN184" s="335"/>
      <c r="AQ184" s="367"/>
      <c r="AR184" s="367"/>
      <c r="AV184" s="367"/>
      <c r="AY184" s="530"/>
      <c r="AZ184" s="530"/>
      <c r="BA184" s="530"/>
      <c r="BB184" s="530"/>
      <c r="BC184" s="530"/>
      <c r="BD184" s="530"/>
      <c r="BE184" s="530"/>
      <c r="BF184" s="530"/>
      <c r="BG184" s="530"/>
      <c r="BH184" s="530"/>
      <c r="BI184" s="530"/>
      <c r="BJ184" s="530"/>
    </row>
    <row r="185" spans="1:62" ht="14.25" customHeight="1" x14ac:dyDescent="0.45">
      <c r="A185" s="367"/>
      <c r="D185" s="335"/>
      <c r="E185" s="619"/>
      <c r="F185" s="524"/>
      <c r="G185" s="524"/>
      <c r="H185" s="434"/>
      <c r="K185" s="434"/>
      <c r="L185" s="434"/>
      <c r="M185" s="434"/>
      <c r="N185" s="434"/>
      <c r="O185" s="434"/>
      <c r="P185" s="621"/>
      <c r="Q185" s="621"/>
      <c r="R185" s="621"/>
      <c r="S185" s="621"/>
      <c r="T185" s="365"/>
      <c r="U185" s="335"/>
      <c r="V185" s="335"/>
      <c r="W185" s="335"/>
      <c r="X185" s="335"/>
      <c r="Y185" s="80"/>
      <c r="Z185" s="80"/>
      <c r="AA185" s="335"/>
      <c r="AB185" s="335"/>
      <c r="AC185" s="335"/>
      <c r="AD185" s="335"/>
      <c r="AE185" s="335"/>
      <c r="AF185" s="335"/>
      <c r="AG185" s="80"/>
      <c r="AH185" s="331"/>
      <c r="AI185" s="364"/>
      <c r="AJ185" s="366"/>
      <c r="AK185" s="335"/>
      <c r="AL185" s="335"/>
      <c r="AM185" s="335"/>
      <c r="AN185" s="335"/>
      <c r="AQ185" s="367"/>
      <c r="AR185" s="367"/>
      <c r="AV185" s="367"/>
      <c r="AY185" s="530"/>
      <c r="AZ185" s="530"/>
      <c r="BA185" s="530"/>
      <c r="BB185" s="530"/>
      <c r="BC185" s="530"/>
      <c r="BD185" s="530"/>
      <c r="BE185" s="530"/>
      <c r="BF185" s="530"/>
      <c r="BG185" s="530"/>
      <c r="BH185" s="530"/>
      <c r="BI185" s="530"/>
      <c r="BJ185" s="530"/>
    </row>
    <row r="186" spans="1:62" ht="14.25" customHeight="1" x14ac:dyDescent="0.45">
      <c r="A186" s="367"/>
      <c r="D186" s="335"/>
      <c r="E186" s="619"/>
      <c r="F186" s="524"/>
      <c r="G186" s="524"/>
      <c r="H186" s="434"/>
      <c r="K186" s="434"/>
      <c r="L186" s="434"/>
      <c r="M186" s="434"/>
      <c r="N186" s="434"/>
      <c r="O186" s="434"/>
      <c r="P186" s="621"/>
      <c r="Q186" s="621"/>
      <c r="R186" s="621"/>
      <c r="S186" s="621"/>
      <c r="T186" s="365"/>
      <c r="U186" s="335"/>
      <c r="V186" s="335"/>
      <c r="W186" s="335"/>
      <c r="X186" s="335"/>
      <c r="Y186" s="80"/>
      <c r="Z186" s="80"/>
      <c r="AA186" s="335"/>
      <c r="AB186" s="335"/>
      <c r="AC186" s="335"/>
      <c r="AD186" s="335"/>
      <c r="AE186" s="335"/>
      <c r="AF186" s="335"/>
      <c r="AG186" s="80"/>
      <c r="AH186" s="331"/>
      <c r="AI186" s="364"/>
      <c r="AJ186" s="366"/>
      <c r="AK186" s="335"/>
      <c r="AL186" s="335"/>
      <c r="AM186" s="335"/>
      <c r="AN186" s="335"/>
      <c r="AQ186" s="367"/>
      <c r="AR186" s="367"/>
      <c r="AV186" s="367"/>
      <c r="AY186" s="530"/>
      <c r="AZ186" s="530"/>
      <c r="BA186" s="530"/>
      <c r="BB186" s="530"/>
      <c r="BC186" s="530"/>
      <c r="BD186" s="530"/>
      <c r="BE186" s="530"/>
      <c r="BF186" s="530"/>
      <c r="BG186" s="530"/>
      <c r="BH186" s="530"/>
      <c r="BI186" s="530"/>
      <c r="BJ186" s="530"/>
    </row>
    <row r="187" spans="1:62" ht="14.25" customHeight="1" x14ac:dyDescent="0.45">
      <c r="A187" s="367"/>
      <c r="D187" s="335"/>
      <c r="E187" s="619"/>
      <c r="F187" s="524"/>
      <c r="G187" s="524"/>
      <c r="H187" s="434"/>
      <c r="K187" s="434"/>
      <c r="L187" s="434"/>
      <c r="M187" s="434"/>
      <c r="N187" s="434"/>
      <c r="O187" s="434"/>
      <c r="P187" s="621"/>
      <c r="Q187" s="621"/>
      <c r="R187" s="621"/>
      <c r="S187" s="621"/>
      <c r="T187" s="365"/>
      <c r="U187" s="335"/>
      <c r="V187" s="335"/>
      <c r="W187" s="335"/>
      <c r="X187" s="335"/>
      <c r="Y187" s="80"/>
      <c r="Z187" s="80"/>
      <c r="AA187" s="335"/>
      <c r="AB187" s="335"/>
      <c r="AC187" s="335"/>
      <c r="AD187" s="335"/>
      <c r="AE187" s="335"/>
      <c r="AF187" s="335"/>
      <c r="AG187" s="80"/>
      <c r="AH187" s="331"/>
      <c r="AI187" s="364"/>
      <c r="AJ187" s="366"/>
      <c r="AK187" s="335"/>
      <c r="AL187" s="335"/>
      <c r="AM187" s="335"/>
      <c r="AN187" s="335"/>
      <c r="AQ187" s="367"/>
      <c r="AR187" s="367"/>
      <c r="AV187" s="367"/>
      <c r="AY187" s="530"/>
      <c r="AZ187" s="530"/>
      <c r="BA187" s="530"/>
      <c r="BB187" s="530"/>
      <c r="BC187" s="530"/>
      <c r="BD187" s="530"/>
      <c r="BE187" s="530"/>
      <c r="BF187" s="530"/>
      <c r="BG187" s="530"/>
      <c r="BH187" s="530"/>
      <c r="BI187" s="530"/>
      <c r="BJ187" s="530"/>
    </row>
    <row r="188" spans="1:62" ht="14.25" customHeight="1" x14ac:dyDescent="0.45">
      <c r="A188" s="367"/>
      <c r="D188" s="335"/>
      <c r="E188" s="619"/>
      <c r="F188" s="524"/>
      <c r="G188" s="524"/>
      <c r="H188" s="434"/>
      <c r="K188" s="434"/>
      <c r="L188" s="434"/>
      <c r="M188" s="434"/>
      <c r="N188" s="434"/>
      <c r="O188" s="434"/>
      <c r="P188" s="621"/>
      <c r="Q188" s="621"/>
      <c r="R188" s="621"/>
      <c r="S188" s="621"/>
      <c r="T188" s="365"/>
      <c r="U188" s="335"/>
      <c r="V188" s="335"/>
      <c r="W188" s="335"/>
      <c r="X188" s="335"/>
      <c r="Y188" s="80"/>
      <c r="Z188" s="80"/>
      <c r="AA188" s="335"/>
      <c r="AB188" s="335"/>
      <c r="AC188" s="335"/>
      <c r="AD188" s="335"/>
      <c r="AE188" s="335"/>
      <c r="AF188" s="335"/>
      <c r="AG188" s="80"/>
      <c r="AH188" s="331"/>
      <c r="AI188" s="364"/>
      <c r="AJ188" s="366"/>
      <c r="AK188" s="335"/>
      <c r="AL188" s="335"/>
      <c r="AM188" s="335"/>
      <c r="AN188" s="335"/>
      <c r="AQ188" s="367"/>
      <c r="AR188" s="367"/>
      <c r="AV188" s="367"/>
      <c r="AY188" s="530"/>
      <c r="AZ188" s="530"/>
      <c r="BA188" s="530"/>
      <c r="BB188" s="530"/>
      <c r="BC188" s="530"/>
      <c r="BD188" s="530"/>
      <c r="BE188" s="530"/>
      <c r="BF188" s="530"/>
      <c r="BG188" s="530"/>
      <c r="BH188" s="530"/>
      <c r="BI188" s="530"/>
      <c r="BJ188" s="530"/>
    </row>
    <row r="189" spans="1:62" ht="14.25" customHeight="1" x14ac:dyDescent="0.45">
      <c r="A189" s="367"/>
      <c r="D189" s="335"/>
      <c r="E189" s="619"/>
      <c r="F189" s="524"/>
      <c r="G189" s="524"/>
      <c r="H189" s="434"/>
      <c r="K189" s="434"/>
      <c r="L189" s="434"/>
      <c r="M189" s="434"/>
      <c r="N189" s="434"/>
      <c r="O189" s="434"/>
      <c r="P189" s="621"/>
      <c r="Q189" s="621"/>
      <c r="R189" s="621"/>
      <c r="S189" s="621"/>
      <c r="T189" s="365"/>
      <c r="U189" s="335"/>
      <c r="V189" s="335"/>
      <c r="W189" s="335"/>
      <c r="X189" s="335"/>
      <c r="Y189" s="80"/>
      <c r="Z189" s="80"/>
      <c r="AA189" s="335"/>
      <c r="AB189" s="335"/>
      <c r="AC189" s="335"/>
      <c r="AD189" s="335"/>
      <c r="AE189" s="335"/>
      <c r="AF189" s="335"/>
      <c r="AG189" s="80"/>
      <c r="AH189" s="331"/>
      <c r="AI189" s="364"/>
      <c r="AJ189" s="366"/>
      <c r="AK189" s="335"/>
      <c r="AL189" s="335"/>
      <c r="AM189" s="335"/>
      <c r="AN189" s="335"/>
      <c r="AQ189" s="367"/>
      <c r="AR189" s="367"/>
      <c r="AV189" s="367"/>
      <c r="AY189" s="530"/>
      <c r="AZ189" s="530"/>
      <c r="BA189" s="530"/>
      <c r="BB189" s="530"/>
      <c r="BC189" s="530"/>
      <c r="BD189" s="530"/>
      <c r="BE189" s="530"/>
      <c r="BF189" s="530"/>
      <c r="BG189" s="530"/>
      <c r="BH189" s="530"/>
      <c r="BI189" s="530"/>
      <c r="BJ189" s="530"/>
    </row>
    <row r="190" spans="1:62" ht="14.25" customHeight="1" x14ac:dyDescent="0.45">
      <c r="A190" s="367"/>
      <c r="D190" s="335"/>
      <c r="E190" s="619"/>
      <c r="F190" s="524"/>
      <c r="G190" s="524"/>
      <c r="H190" s="434"/>
      <c r="K190" s="434"/>
      <c r="L190" s="434"/>
      <c r="M190" s="434"/>
      <c r="N190" s="434"/>
      <c r="O190" s="434"/>
      <c r="P190" s="621"/>
      <c r="Q190" s="621"/>
      <c r="R190" s="621"/>
      <c r="S190" s="621"/>
      <c r="T190" s="365"/>
      <c r="U190" s="335"/>
      <c r="V190" s="335"/>
      <c r="W190" s="335"/>
      <c r="X190" s="335"/>
      <c r="Y190" s="80"/>
      <c r="Z190" s="80"/>
      <c r="AA190" s="335"/>
      <c r="AB190" s="335"/>
      <c r="AC190" s="335"/>
      <c r="AD190" s="335"/>
      <c r="AE190" s="335"/>
      <c r="AF190" s="335"/>
      <c r="AG190" s="80"/>
      <c r="AH190" s="331"/>
      <c r="AI190" s="364"/>
      <c r="AJ190" s="366"/>
      <c r="AK190" s="335"/>
      <c r="AL190" s="335"/>
      <c r="AM190" s="335"/>
      <c r="AN190" s="335"/>
      <c r="AQ190" s="367"/>
      <c r="AR190" s="367"/>
      <c r="AV190" s="367"/>
      <c r="AY190" s="530"/>
      <c r="AZ190" s="530"/>
      <c r="BA190" s="530"/>
      <c r="BB190" s="530"/>
      <c r="BC190" s="530"/>
      <c r="BD190" s="530"/>
      <c r="BE190" s="530"/>
      <c r="BF190" s="530"/>
      <c r="BG190" s="530"/>
      <c r="BH190" s="530"/>
      <c r="BI190" s="530"/>
      <c r="BJ190" s="530"/>
    </row>
    <row r="191" spans="1:62" ht="14.25" customHeight="1" x14ac:dyDescent="0.45">
      <c r="A191" s="367"/>
      <c r="D191" s="335"/>
      <c r="E191" s="619"/>
      <c r="F191" s="524"/>
      <c r="G191" s="524"/>
      <c r="H191" s="434"/>
      <c r="K191" s="434"/>
      <c r="L191" s="434"/>
      <c r="M191" s="434"/>
      <c r="N191" s="434"/>
      <c r="O191" s="434"/>
      <c r="P191" s="621"/>
      <c r="Q191" s="621"/>
      <c r="R191" s="621"/>
      <c r="S191" s="621"/>
      <c r="T191" s="365"/>
      <c r="U191" s="335"/>
      <c r="V191" s="335"/>
      <c r="W191" s="335"/>
      <c r="X191" s="335"/>
      <c r="Y191" s="80"/>
      <c r="Z191" s="80"/>
      <c r="AA191" s="335"/>
      <c r="AB191" s="335"/>
      <c r="AC191" s="335"/>
      <c r="AD191" s="335"/>
      <c r="AE191" s="335"/>
      <c r="AF191" s="335"/>
      <c r="AG191" s="80"/>
      <c r="AH191" s="331"/>
      <c r="AI191" s="364"/>
      <c r="AJ191" s="366"/>
      <c r="AK191" s="335"/>
      <c r="AL191" s="335"/>
      <c r="AM191" s="335"/>
      <c r="AN191" s="335"/>
      <c r="AQ191" s="367"/>
      <c r="AR191" s="367"/>
      <c r="AV191" s="367"/>
      <c r="AY191" s="530"/>
      <c r="AZ191" s="530"/>
      <c r="BA191" s="530"/>
      <c r="BB191" s="530"/>
      <c r="BC191" s="530"/>
      <c r="BD191" s="530"/>
      <c r="BE191" s="530"/>
      <c r="BF191" s="530"/>
      <c r="BG191" s="530"/>
      <c r="BH191" s="530"/>
      <c r="BI191" s="530"/>
      <c r="BJ191" s="530"/>
    </row>
    <row r="192" spans="1:62" ht="14.25" customHeight="1" x14ac:dyDescent="0.45">
      <c r="A192" s="367"/>
      <c r="D192" s="335"/>
      <c r="E192" s="619"/>
      <c r="F192" s="524"/>
      <c r="G192" s="524"/>
      <c r="H192" s="434"/>
      <c r="K192" s="434"/>
      <c r="L192" s="434"/>
      <c r="M192" s="434"/>
      <c r="N192" s="434"/>
      <c r="O192" s="434"/>
      <c r="P192" s="621"/>
      <c r="Q192" s="621"/>
      <c r="R192" s="621"/>
      <c r="S192" s="621"/>
      <c r="T192" s="365"/>
      <c r="U192" s="335"/>
      <c r="V192" s="335"/>
      <c r="W192" s="335"/>
      <c r="X192" s="335"/>
      <c r="Y192" s="80"/>
      <c r="Z192" s="80"/>
      <c r="AA192" s="335"/>
      <c r="AB192" s="335"/>
      <c r="AC192" s="335"/>
      <c r="AD192" s="335"/>
      <c r="AE192" s="335"/>
      <c r="AF192" s="335"/>
      <c r="AG192" s="80"/>
      <c r="AH192" s="331"/>
      <c r="AI192" s="364"/>
      <c r="AJ192" s="366"/>
      <c r="AK192" s="335"/>
      <c r="AL192" s="335"/>
      <c r="AM192" s="335"/>
      <c r="AN192" s="335"/>
      <c r="AQ192" s="367"/>
      <c r="AR192" s="367"/>
      <c r="AV192" s="367"/>
      <c r="AY192" s="530"/>
      <c r="AZ192" s="530"/>
      <c r="BA192" s="530"/>
      <c r="BB192" s="530"/>
      <c r="BC192" s="530"/>
      <c r="BD192" s="530"/>
      <c r="BE192" s="530"/>
      <c r="BF192" s="530"/>
      <c r="BG192" s="530"/>
      <c r="BH192" s="530"/>
      <c r="BI192" s="530"/>
      <c r="BJ192" s="530"/>
    </row>
    <row r="193" spans="1:62" ht="14.25" customHeight="1" x14ac:dyDescent="0.45">
      <c r="A193" s="367"/>
      <c r="D193" s="335"/>
      <c r="E193" s="619"/>
      <c r="F193" s="524"/>
      <c r="G193" s="524"/>
      <c r="H193" s="434"/>
      <c r="K193" s="434"/>
      <c r="L193" s="434"/>
      <c r="M193" s="434"/>
      <c r="N193" s="434"/>
      <c r="O193" s="434"/>
      <c r="P193" s="621"/>
      <c r="Q193" s="621"/>
      <c r="R193" s="621"/>
      <c r="S193" s="621"/>
      <c r="T193" s="365"/>
      <c r="U193" s="335"/>
      <c r="V193" s="335"/>
      <c r="W193" s="335"/>
      <c r="X193" s="335"/>
      <c r="Y193" s="80"/>
      <c r="Z193" s="80"/>
      <c r="AA193" s="335"/>
      <c r="AB193" s="335"/>
      <c r="AC193" s="335"/>
      <c r="AD193" s="335"/>
      <c r="AE193" s="335"/>
      <c r="AF193" s="335"/>
      <c r="AG193" s="80"/>
      <c r="AH193" s="331"/>
      <c r="AI193" s="364"/>
      <c r="AJ193" s="366"/>
      <c r="AK193" s="335"/>
      <c r="AL193" s="335"/>
      <c r="AM193" s="335"/>
      <c r="AN193" s="335"/>
      <c r="AQ193" s="367"/>
      <c r="AR193" s="367"/>
      <c r="AV193" s="367"/>
      <c r="AY193" s="530"/>
      <c r="AZ193" s="530"/>
      <c r="BA193" s="530"/>
      <c r="BB193" s="530"/>
      <c r="BC193" s="530"/>
      <c r="BD193" s="530"/>
      <c r="BE193" s="530"/>
      <c r="BF193" s="530"/>
      <c r="BG193" s="530"/>
      <c r="BH193" s="530"/>
      <c r="BI193" s="530"/>
      <c r="BJ193" s="530"/>
    </row>
    <row r="194" spans="1:62" ht="14.25" customHeight="1" x14ac:dyDescent="0.45">
      <c r="A194" s="367"/>
      <c r="D194" s="335"/>
      <c r="E194" s="619"/>
      <c r="F194" s="524"/>
      <c r="G194" s="524"/>
      <c r="H194" s="434"/>
      <c r="K194" s="434"/>
      <c r="L194" s="434"/>
      <c r="M194" s="434"/>
      <c r="N194" s="434"/>
      <c r="O194" s="434"/>
      <c r="P194" s="621"/>
      <c r="Q194" s="621"/>
      <c r="R194" s="621"/>
      <c r="S194" s="621"/>
      <c r="T194" s="365"/>
      <c r="U194" s="335"/>
      <c r="V194" s="335"/>
      <c r="W194" s="335"/>
      <c r="X194" s="335"/>
      <c r="Y194" s="80"/>
      <c r="Z194" s="80"/>
      <c r="AA194" s="335"/>
      <c r="AB194" s="335"/>
      <c r="AC194" s="335"/>
      <c r="AD194" s="335"/>
      <c r="AE194" s="335"/>
      <c r="AF194" s="335"/>
      <c r="AG194" s="80"/>
      <c r="AH194" s="331"/>
      <c r="AI194" s="364"/>
      <c r="AJ194" s="366"/>
      <c r="AK194" s="335"/>
      <c r="AL194" s="335"/>
      <c r="AM194" s="335"/>
      <c r="AN194" s="335"/>
      <c r="AQ194" s="367"/>
      <c r="AR194" s="367"/>
      <c r="AV194" s="367"/>
      <c r="AY194" s="530"/>
      <c r="AZ194" s="530"/>
      <c r="BA194" s="530"/>
      <c r="BB194" s="530"/>
      <c r="BC194" s="530"/>
      <c r="BD194" s="530"/>
      <c r="BE194" s="530"/>
      <c r="BF194" s="530"/>
      <c r="BG194" s="530"/>
      <c r="BH194" s="530"/>
      <c r="BI194" s="530"/>
      <c r="BJ194" s="530"/>
    </row>
    <row r="195" spans="1:62" ht="14.25" customHeight="1" x14ac:dyDescent="0.45">
      <c r="A195" s="367"/>
      <c r="D195" s="335"/>
      <c r="E195" s="619"/>
      <c r="F195" s="524"/>
      <c r="G195" s="524"/>
      <c r="H195" s="434"/>
      <c r="K195" s="434"/>
      <c r="L195" s="434"/>
      <c r="M195" s="434"/>
      <c r="N195" s="434"/>
      <c r="O195" s="434"/>
      <c r="P195" s="621"/>
      <c r="Q195" s="621"/>
      <c r="R195" s="621"/>
      <c r="S195" s="621"/>
      <c r="T195" s="365"/>
      <c r="U195" s="335"/>
      <c r="V195" s="335"/>
      <c r="W195" s="335"/>
      <c r="X195" s="335"/>
      <c r="Y195" s="80"/>
      <c r="Z195" s="80"/>
      <c r="AA195" s="335"/>
      <c r="AB195" s="335"/>
      <c r="AC195" s="335"/>
      <c r="AD195" s="335"/>
      <c r="AE195" s="335"/>
      <c r="AF195" s="335"/>
      <c r="AG195" s="80"/>
      <c r="AH195" s="331"/>
      <c r="AI195" s="364"/>
      <c r="AJ195" s="366"/>
      <c r="AK195" s="335"/>
      <c r="AL195" s="335"/>
      <c r="AM195" s="335"/>
      <c r="AN195" s="335"/>
      <c r="AQ195" s="367"/>
      <c r="AR195" s="367"/>
      <c r="AV195" s="367"/>
      <c r="AY195" s="530"/>
      <c r="AZ195" s="530"/>
      <c r="BA195" s="530"/>
      <c r="BB195" s="530"/>
      <c r="BC195" s="530"/>
      <c r="BD195" s="530"/>
      <c r="BE195" s="530"/>
      <c r="BF195" s="530"/>
      <c r="BG195" s="530"/>
      <c r="BH195" s="530"/>
      <c r="BI195" s="530"/>
      <c r="BJ195" s="530"/>
    </row>
    <row r="196" spans="1:62" ht="14.25" customHeight="1" x14ac:dyDescent="0.45">
      <c r="A196" s="367"/>
      <c r="D196" s="335"/>
      <c r="E196" s="619"/>
      <c r="F196" s="524"/>
      <c r="G196" s="524"/>
      <c r="H196" s="434"/>
      <c r="K196" s="434"/>
      <c r="L196" s="434"/>
      <c r="M196" s="434"/>
      <c r="N196" s="434"/>
      <c r="O196" s="434"/>
      <c r="P196" s="621"/>
      <c r="Q196" s="621"/>
      <c r="R196" s="621"/>
      <c r="S196" s="621"/>
      <c r="T196" s="365"/>
      <c r="U196" s="335"/>
      <c r="V196" s="335"/>
      <c r="W196" s="335"/>
      <c r="X196" s="335"/>
      <c r="Y196" s="80"/>
      <c r="Z196" s="80"/>
      <c r="AA196" s="335"/>
      <c r="AB196" s="335"/>
      <c r="AC196" s="335"/>
      <c r="AD196" s="335"/>
      <c r="AE196" s="335"/>
      <c r="AF196" s="335"/>
      <c r="AG196" s="80"/>
      <c r="AH196" s="331"/>
      <c r="AI196" s="364"/>
      <c r="AJ196" s="366"/>
      <c r="AK196" s="335"/>
      <c r="AL196" s="335"/>
      <c r="AM196" s="335"/>
      <c r="AN196" s="335"/>
      <c r="AQ196" s="367"/>
      <c r="AR196" s="367"/>
      <c r="AV196" s="367"/>
      <c r="AY196" s="530"/>
      <c r="AZ196" s="530"/>
      <c r="BA196" s="530"/>
      <c r="BB196" s="530"/>
      <c r="BC196" s="530"/>
      <c r="BD196" s="530"/>
      <c r="BE196" s="530"/>
      <c r="BF196" s="530"/>
      <c r="BG196" s="530"/>
      <c r="BH196" s="530"/>
      <c r="BI196" s="530"/>
      <c r="BJ196" s="530"/>
    </row>
    <row r="197" spans="1:62" ht="14.25" customHeight="1" x14ac:dyDescent="0.45">
      <c r="A197" s="367"/>
      <c r="D197" s="335"/>
      <c r="E197" s="619"/>
      <c r="F197" s="524"/>
      <c r="G197" s="524"/>
      <c r="H197" s="434"/>
      <c r="K197" s="434"/>
      <c r="L197" s="434"/>
      <c r="M197" s="434"/>
      <c r="N197" s="434"/>
      <c r="O197" s="434"/>
      <c r="P197" s="621"/>
      <c r="Q197" s="621"/>
      <c r="R197" s="621"/>
      <c r="S197" s="621"/>
      <c r="T197" s="365"/>
      <c r="U197" s="335"/>
      <c r="V197" s="335"/>
      <c r="W197" s="335"/>
      <c r="X197" s="335"/>
      <c r="Y197" s="80"/>
      <c r="Z197" s="80"/>
      <c r="AA197" s="335"/>
      <c r="AB197" s="335"/>
      <c r="AC197" s="335"/>
      <c r="AD197" s="335"/>
      <c r="AE197" s="335"/>
      <c r="AF197" s="335"/>
      <c r="AG197" s="80"/>
      <c r="AH197" s="331"/>
      <c r="AI197" s="364"/>
      <c r="AJ197" s="366"/>
      <c r="AK197" s="335"/>
      <c r="AL197" s="335"/>
      <c r="AM197" s="335"/>
      <c r="AN197" s="335"/>
      <c r="AQ197" s="367"/>
      <c r="AR197" s="367"/>
      <c r="AV197" s="367"/>
      <c r="AY197" s="530"/>
      <c r="AZ197" s="530"/>
      <c r="BA197" s="530"/>
      <c r="BB197" s="530"/>
      <c r="BC197" s="530"/>
      <c r="BD197" s="530"/>
      <c r="BE197" s="530"/>
      <c r="BF197" s="530"/>
      <c r="BG197" s="530"/>
      <c r="BH197" s="530"/>
      <c r="BI197" s="530"/>
      <c r="BJ197" s="530"/>
    </row>
    <row r="198" spans="1:62" ht="14.25" customHeight="1" x14ac:dyDescent="0.45">
      <c r="A198" s="367"/>
      <c r="D198" s="335"/>
      <c r="E198" s="619"/>
      <c r="F198" s="524"/>
      <c r="G198" s="524"/>
      <c r="H198" s="434"/>
      <c r="K198" s="434"/>
      <c r="L198" s="434"/>
      <c r="M198" s="434"/>
      <c r="N198" s="434"/>
      <c r="O198" s="434"/>
      <c r="P198" s="621"/>
      <c r="Q198" s="621"/>
      <c r="R198" s="621"/>
      <c r="S198" s="621"/>
      <c r="T198" s="365"/>
      <c r="U198" s="335"/>
      <c r="V198" s="335"/>
      <c r="W198" s="335"/>
      <c r="X198" s="335"/>
      <c r="Y198" s="80"/>
      <c r="Z198" s="80"/>
      <c r="AA198" s="335"/>
      <c r="AB198" s="335"/>
      <c r="AC198" s="335"/>
      <c r="AD198" s="335"/>
      <c r="AE198" s="335"/>
      <c r="AF198" s="335"/>
      <c r="AG198" s="80"/>
      <c r="AH198" s="331"/>
      <c r="AI198" s="364"/>
      <c r="AJ198" s="366"/>
      <c r="AK198" s="335"/>
      <c r="AL198" s="335"/>
      <c r="AM198" s="335"/>
      <c r="AN198" s="335"/>
      <c r="AQ198" s="367"/>
      <c r="AR198" s="367"/>
      <c r="AV198" s="367"/>
      <c r="AY198" s="530"/>
      <c r="AZ198" s="530"/>
      <c r="BA198" s="530"/>
      <c r="BB198" s="530"/>
      <c r="BC198" s="530"/>
      <c r="BD198" s="530"/>
      <c r="BE198" s="530"/>
      <c r="BF198" s="530"/>
      <c r="BG198" s="530"/>
      <c r="BH198" s="530"/>
      <c r="BI198" s="530"/>
      <c r="BJ198" s="530"/>
    </row>
    <row r="199" spans="1:62" ht="14.25" customHeight="1" x14ac:dyDescent="0.45">
      <c r="A199" s="367"/>
      <c r="D199" s="335"/>
      <c r="E199" s="619"/>
      <c r="F199" s="524"/>
      <c r="G199" s="524"/>
      <c r="H199" s="434"/>
      <c r="K199" s="434"/>
      <c r="L199" s="434"/>
      <c r="M199" s="434"/>
      <c r="N199" s="434"/>
      <c r="O199" s="434"/>
      <c r="P199" s="621"/>
      <c r="Q199" s="621"/>
      <c r="R199" s="621"/>
      <c r="S199" s="621"/>
      <c r="T199" s="365"/>
      <c r="U199" s="335"/>
      <c r="V199" s="335"/>
      <c r="W199" s="335"/>
      <c r="X199" s="335"/>
      <c r="Y199" s="80"/>
      <c r="Z199" s="80"/>
      <c r="AA199" s="335"/>
      <c r="AB199" s="335"/>
      <c r="AC199" s="335"/>
      <c r="AD199" s="335"/>
      <c r="AE199" s="335"/>
      <c r="AF199" s="335"/>
      <c r="AG199" s="80"/>
      <c r="AH199" s="331"/>
      <c r="AI199" s="364"/>
      <c r="AJ199" s="366"/>
      <c r="AK199" s="335"/>
      <c r="AL199" s="335"/>
      <c r="AM199" s="335"/>
      <c r="AN199" s="335"/>
      <c r="AQ199" s="367"/>
      <c r="AR199" s="367"/>
      <c r="AV199" s="367"/>
      <c r="AY199" s="530"/>
      <c r="AZ199" s="530"/>
      <c r="BA199" s="530"/>
      <c r="BB199" s="530"/>
      <c r="BC199" s="530"/>
      <c r="BD199" s="530"/>
      <c r="BE199" s="530"/>
      <c r="BF199" s="530"/>
      <c r="BG199" s="530"/>
      <c r="BH199" s="530"/>
      <c r="BI199" s="530"/>
      <c r="BJ199" s="530"/>
    </row>
    <row r="200" spans="1:62" ht="14.25" customHeight="1" x14ac:dyDescent="0.45">
      <c r="A200" s="367"/>
      <c r="D200" s="335"/>
      <c r="E200" s="619"/>
      <c r="F200" s="524"/>
      <c r="G200" s="524"/>
      <c r="H200" s="434"/>
      <c r="K200" s="434"/>
      <c r="L200" s="434"/>
      <c r="M200" s="434"/>
      <c r="N200" s="434"/>
      <c r="O200" s="434"/>
      <c r="P200" s="621"/>
      <c r="Q200" s="621"/>
      <c r="R200" s="621"/>
      <c r="S200" s="621"/>
      <c r="T200" s="365"/>
      <c r="U200" s="335"/>
      <c r="V200" s="335"/>
      <c r="W200" s="335"/>
      <c r="X200" s="335"/>
      <c r="Y200" s="80"/>
      <c r="Z200" s="80"/>
      <c r="AA200" s="335"/>
      <c r="AB200" s="335"/>
      <c r="AC200" s="335"/>
      <c r="AD200" s="335"/>
      <c r="AE200" s="335"/>
      <c r="AF200" s="335"/>
      <c r="AG200" s="80"/>
      <c r="AH200" s="331"/>
      <c r="AI200" s="364"/>
      <c r="AJ200" s="366"/>
      <c r="AK200" s="335"/>
      <c r="AL200" s="335"/>
      <c r="AM200" s="335"/>
      <c r="AN200" s="335"/>
      <c r="AQ200" s="367"/>
      <c r="AR200" s="367"/>
      <c r="AV200" s="367"/>
      <c r="AY200" s="530"/>
      <c r="AZ200" s="530"/>
      <c r="BA200" s="530"/>
      <c r="BB200" s="530"/>
      <c r="BC200" s="530"/>
      <c r="BD200" s="530"/>
      <c r="BE200" s="530"/>
      <c r="BF200" s="530"/>
      <c r="BG200" s="530"/>
      <c r="BH200" s="530"/>
      <c r="BI200" s="530"/>
      <c r="BJ200" s="530"/>
    </row>
    <row r="201" spans="1:62" ht="14.25" customHeight="1" x14ac:dyDescent="0.45">
      <c r="A201" s="367"/>
      <c r="D201" s="335"/>
      <c r="E201" s="619"/>
      <c r="F201" s="524"/>
      <c r="G201" s="524"/>
      <c r="H201" s="434"/>
      <c r="K201" s="434"/>
      <c r="L201" s="434"/>
      <c r="M201" s="434"/>
      <c r="N201" s="434"/>
      <c r="O201" s="434"/>
      <c r="P201" s="621"/>
      <c r="Q201" s="621"/>
      <c r="R201" s="621"/>
      <c r="S201" s="621"/>
      <c r="T201" s="365"/>
      <c r="U201" s="335"/>
      <c r="V201" s="335"/>
      <c r="W201" s="335"/>
      <c r="X201" s="335"/>
      <c r="Y201" s="80"/>
      <c r="Z201" s="80"/>
      <c r="AA201" s="335"/>
      <c r="AB201" s="335"/>
      <c r="AC201" s="335"/>
      <c r="AD201" s="335"/>
      <c r="AE201" s="335"/>
      <c r="AF201" s="335"/>
      <c r="AG201" s="80"/>
      <c r="AH201" s="331"/>
      <c r="AI201" s="364"/>
      <c r="AJ201" s="366"/>
      <c r="AK201" s="335"/>
      <c r="AL201" s="335"/>
      <c r="AM201" s="335"/>
      <c r="AN201" s="335"/>
      <c r="AQ201" s="367"/>
      <c r="AR201" s="367"/>
      <c r="AV201" s="367"/>
      <c r="AY201" s="530"/>
      <c r="AZ201" s="530"/>
      <c r="BA201" s="530"/>
      <c r="BB201" s="530"/>
      <c r="BC201" s="530"/>
      <c r="BD201" s="530"/>
      <c r="BE201" s="530"/>
      <c r="BF201" s="530"/>
      <c r="BG201" s="530"/>
      <c r="BH201" s="530"/>
      <c r="BI201" s="530"/>
      <c r="BJ201" s="530"/>
    </row>
    <row r="202" spans="1:62" ht="14.25" customHeight="1" x14ac:dyDescent="0.45">
      <c r="A202" s="367"/>
      <c r="D202" s="335"/>
      <c r="E202" s="619"/>
      <c r="F202" s="524"/>
      <c r="G202" s="524"/>
      <c r="H202" s="434"/>
      <c r="K202" s="434"/>
      <c r="L202" s="434"/>
      <c r="M202" s="434"/>
      <c r="N202" s="434"/>
      <c r="O202" s="434"/>
      <c r="P202" s="621"/>
      <c r="Q202" s="621"/>
      <c r="R202" s="621"/>
      <c r="S202" s="621"/>
      <c r="T202" s="365"/>
      <c r="U202" s="335"/>
      <c r="V202" s="335"/>
      <c r="W202" s="335"/>
      <c r="X202" s="335"/>
      <c r="Y202" s="80"/>
      <c r="Z202" s="80"/>
      <c r="AA202" s="335"/>
      <c r="AB202" s="335"/>
      <c r="AC202" s="335"/>
      <c r="AD202" s="335"/>
      <c r="AE202" s="335"/>
      <c r="AF202" s="335"/>
      <c r="AG202" s="80"/>
      <c r="AH202" s="331"/>
      <c r="AI202" s="364"/>
      <c r="AJ202" s="366"/>
      <c r="AK202" s="335"/>
      <c r="AL202" s="335"/>
      <c r="AM202" s="335"/>
      <c r="AN202" s="335"/>
      <c r="AQ202" s="367"/>
      <c r="AR202" s="367"/>
      <c r="AV202" s="367"/>
      <c r="AY202" s="530"/>
      <c r="AZ202" s="530"/>
      <c r="BA202" s="530"/>
      <c r="BB202" s="530"/>
      <c r="BC202" s="530"/>
      <c r="BD202" s="530"/>
      <c r="BE202" s="530"/>
      <c r="BF202" s="530"/>
      <c r="BG202" s="530"/>
      <c r="BH202" s="530"/>
      <c r="BI202" s="530"/>
      <c r="BJ202" s="530"/>
    </row>
    <row r="203" spans="1:62" ht="14.25" customHeight="1" x14ac:dyDescent="0.45">
      <c r="A203" s="367"/>
      <c r="D203" s="335"/>
      <c r="E203" s="619"/>
      <c r="F203" s="524"/>
      <c r="G203" s="524"/>
      <c r="H203" s="434"/>
      <c r="K203" s="434"/>
      <c r="L203" s="434"/>
      <c r="M203" s="434"/>
      <c r="N203" s="434"/>
      <c r="O203" s="434"/>
      <c r="P203" s="621"/>
      <c r="Q203" s="621"/>
      <c r="R203" s="621"/>
      <c r="S203" s="621"/>
      <c r="T203" s="365"/>
      <c r="U203" s="335"/>
      <c r="V203" s="335"/>
      <c r="W203" s="335"/>
      <c r="X203" s="335"/>
      <c r="Y203" s="80"/>
      <c r="Z203" s="80"/>
      <c r="AA203" s="335"/>
      <c r="AB203" s="335"/>
      <c r="AC203" s="335"/>
      <c r="AD203" s="335"/>
      <c r="AE203" s="335"/>
      <c r="AF203" s="335"/>
      <c r="AG203" s="80"/>
      <c r="AH203" s="331"/>
      <c r="AI203" s="364"/>
      <c r="AJ203" s="366"/>
      <c r="AK203" s="335"/>
      <c r="AL203" s="335"/>
      <c r="AM203" s="335"/>
      <c r="AN203" s="335"/>
      <c r="AQ203" s="367"/>
      <c r="AR203" s="367"/>
      <c r="AV203" s="367"/>
      <c r="AY203" s="530"/>
      <c r="AZ203" s="530"/>
      <c r="BA203" s="530"/>
      <c r="BB203" s="530"/>
      <c r="BC203" s="530"/>
      <c r="BD203" s="530"/>
      <c r="BE203" s="530"/>
      <c r="BF203" s="530"/>
      <c r="BG203" s="530"/>
      <c r="BH203" s="530"/>
      <c r="BI203" s="530"/>
      <c r="BJ203" s="530"/>
    </row>
    <row r="204" spans="1:62" ht="14.25" customHeight="1" x14ac:dyDescent="0.45">
      <c r="A204" s="367"/>
      <c r="D204" s="335"/>
      <c r="E204" s="619"/>
      <c r="F204" s="524"/>
      <c r="G204" s="524"/>
      <c r="H204" s="434"/>
      <c r="K204" s="434"/>
      <c r="L204" s="434"/>
      <c r="M204" s="434"/>
      <c r="N204" s="434"/>
      <c r="O204" s="434"/>
      <c r="P204" s="621"/>
      <c r="Q204" s="621"/>
      <c r="R204" s="621"/>
      <c r="S204" s="621"/>
      <c r="T204" s="365"/>
      <c r="U204" s="335"/>
      <c r="V204" s="335"/>
      <c r="W204" s="335"/>
      <c r="X204" s="335"/>
      <c r="Y204" s="80"/>
      <c r="Z204" s="80"/>
      <c r="AA204" s="335"/>
      <c r="AB204" s="335"/>
      <c r="AC204" s="335"/>
      <c r="AD204" s="335"/>
      <c r="AE204" s="335"/>
      <c r="AF204" s="335"/>
      <c r="AG204" s="80"/>
      <c r="AH204" s="331"/>
      <c r="AI204" s="364"/>
      <c r="AJ204" s="366"/>
      <c r="AK204" s="335"/>
      <c r="AL204" s="335"/>
      <c r="AM204" s="335"/>
      <c r="AN204" s="335"/>
      <c r="AQ204" s="367"/>
      <c r="AR204" s="367"/>
      <c r="AV204" s="367"/>
      <c r="AY204" s="530"/>
      <c r="AZ204" s="530"/>
      <c r="BA204" s="530"/>
      <c r="BB204" s="530"/>
      <c r="BC204" s="530"/>
      <c r="BD204" s="530"/>
      <c r="BE204" s="530"/>
      <c r="BF204" s="530"/>
      <c r="BG204" s="530"/>
      <c r="BH204" s="530"/>
      <c r="BI204" s="530"/>
      <c r="BJ204" s="530"/>
    </row>
    <row r="205" spans="1:62" ht="14.25" customHeight="1" x14ac:dyDescent="0.45">
      <c r="A205" s="367"/>
      <c r="D205" s="335"/>
      <c r="E205" s="619"/>
      <c r="F205" s="524"/>
      <c r="G205" s="524"/>
      <c r="H205" s="434"/>
      <c r="K205" s="434"/>
      <c r="L205" s="434"/>
      <c r="M205" s="434"/>
      <c r="N205" s="434"/>
      <c r="O205" s="434"/>
      <c r="P205" s="621"/>
      <c r="Q205" s="621"/>
      <c r="R205" s="621"/>
      <c r="S205" s="621"/>
      <c r="T205" s="365"/>
      <c r="U205" s="335"/>
      <c r="V205" s="335"/>
      <c r="W205" s="335"/>
      <c r="X205" s="335"/>
      <c r="Y205" s="80"/>
      <c r="Z205" s="80"/>
      <c r="AA205" s="335"/>
      <c r="AB205" s="335"/>
      <c r="AC205" s="335"/>
      <c r="AD205" s="335"/>
      <c r="AE205" s="335"/>
      <c r="AF205" s="335"/>
      <c r="AG205" s="80"/>
      <c r="AH205" s="331"/>
      <c r="AI205" s="364"/>
      <c r="AJ205" s="366"/>
      <c r="AK205" s="335"/>
      <c r="AL205" s="335"/>
      <c r="AM205" s="335"/>
      <c r="AN205" s="335"/>
      <c r="AQ205" s="367"/>
      <c r="AR205" s="367"/>
      <c r="AV205" s="367"/>
      <c r="AY205" s="530"/>
      <c r="AZ205" s="530"/>
      <c r="BA205" s="530"/>
      <c r="BB205" s="530"/>
      <c r="BC205" s="530"/>
      <c r="BD205" s="530"/>
      <c r="BE205" s="530"/>
      <c r="BF205" s="530"/>
      <c r="BG205" s="530"/>
      <c r="BH205" s="530"/>
      <c r="BI205" s="530"/>
      <c r="BJ205" s="530"/>
    </row>
    <row r="206" spans="1:62" ht="14.25" customHeight="1" x14ac:dyDescent="0.45">
      <c r="A206" s="367"/>
      <c r="D206" s="335"/>
      <c r="E206" s="619"/>
      <c r="F206" s="524"/>
      <c r="G206" s="524"/>
      <c r="H206" s="434"/>
      <c r="K206" s="434"/>
      <c r="L206" s="434"/>
      <c r="M206" s="434"/>
      <c r="N206" s="434"/>
      <c r="O206" s="434"/>
      <c r="P206" s="621"/>
      <c r="Q206" s="621"/>
      <c r="R206" s="621"/>
      <c r="S206" s="621"/>
      <c r="T206" s="365"/>
      <c r="U206" s="335"/>
      <c r="V206" s="335"/>
      <c r="W206" s="335"/>
      <c r="X206" s="335"/>
      <c r="Y206" s="80"/>
      <c r="Z206" s="80"/>
      <c r="AA206" s="335"/>
      <c r="AB206" s="335"/>
      <c r="AC206" s="335"/>
      <c r="AD206" s="335"/>
      <c r="AE206" s="335"/>
      <c r="AF206" s="335"/>
      <c r="AG206" s="80"/>
      <c r="AH206" s="331"/>
      <c r="AI206" s="364"/>
      <c r="AJ206" s="366"/>
      <c r="AK206" s="335"/>
      <c r="AL206" s="335"/>
      <c r="AM206" s="335"/>
      <c r="AN206" s="335"/>
      <c r="AQ206" s="367"/>
      <c r="AR206" s="367"/>
      <c r="AV206" s="367"/>
      <c r="AY206" s="530"/>
      <c r="AZ206" s="530"/>
      <c r="BA206" s="530"/>
      <c r="BB206" s="530"/>
      <c r="BC206" s="530"/>
      <c r="BD206" s="530"/>
      <c r="BE206" s="530"/>
      <c r="BF206" s="530"/>
      <c r="BG206" s="530"/>
      <c r="BH206" s="530"/>
      <c r="BI206" s="530"/>
      <c r="BJ206" s="530"/>
    </row>
    <row r="207" spans="1:62" ht="14.25" customHeight="1" x14ac:dyDescent="0.45">
      <c r="A207" s="367"/>
      <c r="D207" s="335"/>
      <c r="E207" s="619"/>
      <c r="F207" s="524"/>
      <c r="G207" s="524"/>
      <c r="H207" s="434"/>
      <c r="K207" s="434"/>
      <c r="L207" s="434"/>
      <c r="M207" s="434"/>
      <c r="N207" s="434"/>
      <c r="O207" s="434"/>
      <c r="P207" s="621"/>
      <c r="Q207" s="621"/>
      <c r="R207" s="621"/>
      <c r="S207" s="621"/>
      <c r="T207" s="365"/>
      <c r="U207" s="335"/>
      <c r="V207" s="335"/>
      <c r="W207" s="335"/>
      <c r="X207" s="335"/>
      <c r="Y207" s="80"/>
      <c r="Z207" s="80"/>
      <c r="AA207" s="335"/>
      <c r="AB207" s="335"/>
      <c r="AC207" s="335"/>
      <c r="AD207" s="335"/>
      <c r="AE207" s="335"/>
      <c r="AF207" s="335"/>
      <c r="AG207" s="80"/>
      <c r="AH207" s="331"/>
      <c r="AI207" s="364"/>
      <c r="AJ207" s="366"/>
      <c r="AK207" s="335"/>
      <c r="AL207" s="335"/>
      <c r="AM207" s="335"/>
      <c r="AN207" s="335"/>
      <c r="AQ207" s="367"/>
      <c r="AR207" s="367"/>
      <c r="AV207" s="367"/>
      <c r="AY207" s="530"/>
      <c r="AZ207" s="530"/>
      <c r="BA207" s="530"/>
      <c r="BB207" s="530"/>
      <c r="BC207" s="530"/>
      <c r="BD207" s="530"/>
      <c r="BE207" s="530"/>
      <c r="BF207" s="530"/>
      <c r="BG207" s="530"/>
      <c r="BH207" s="530"/>
      <c r="BI207" s="530"/>
      <c r="BJ207" s="530"/>
    </row>
    <row r="208" spans="1:62" ht="14.25" customHeight="1" x14ac:dyDescent="0.45">
      <c r="A208" s="367"/>
      <c r="D208" s="335"/>
      <c r="E208" s="619"/>
      <c r="F208" s="524"/>
      <c r="G208" s="524"/>
      <c r="H208" s="434"/>
      <c r="K208" s="434"/>
      <c r="L208" s="434"/>
      <c r="M208" s="434"/>
      <c r="N208" s="434"/>
      <c r="O208" s="434"/>
      <c r="P208" s="621"/>
      <c r="Q208" s="621"/>
      <c r="R208" s="621"/>
      <c r="S208" s="621"/>
      <c r="T208" s="365"/>
      <c r="U208" s="335"/>
      <c r="V208" s="335"/>
      <c r="W208" s="335"/>
      <c r="X208" s="335"/>
      <c r="Y208" s="80"/>
      <c r="Z208" s="80"/>
      <c r="AA208" s="335"/>
      <c r="AB208" s="335"/>
      <c r="AC208" s="335"/>
      <c r="AD208" s="335"/>
      <c r="AE208" s="335"/>
      <c r="AF208" s="335"/>
      <c r="AG208" s="80"/>
      <c r="AH208" s="331"/>
      <c r="AI208" s="364"/>
      <c r="AJ208" s="366"/>
      <c r="AK208" s="335"/>
      <c r="AL208" s="335"/>
      <c r="AM208" s="335"/>
      <c r="AN208" s="335"/>
      <c r="AQ208" s="367"/>
      <c r="AR208" s="367"/>
      <c r="AV208" s="367"/>
      <c r="AY208" s="530"/>
      <c r="AZ208" s="530"/>
      <c r="BA208" s="530"/>
      <c r="BB208" s="530"/>
      <c r="BC208" s="530"/>
      <c r="BD208" s="530"/>
      <c r="BE208" s="530"/>
      <c r="BF208" s="530"/>
      <c r="BG208" s="530"/>
      <c r="BH208" s="530"/>
      <c r="BI208" s="530"/>
      <c r="BJ208" s="530"/>
    </row>
    <row r="209" spans="1:62" ht="14.25" customHeight="1" x14ac:dyDescent="0.45">
      <c r="A209" s="367"/>
      <c r="D209" s="335"/>
      <c r="E209" s="619"/>
      <c r="F209" s="524"/>
      <c r="G209" s="524"/>
      <c r="H209" s="434"/>
      <c r="K209" s="434"/>
      <c r="L209" s="434"/>
      <c r="M209" s="434"/>
      <c r="N209" s="434"/>
      <c r="O209" s="434"/>
      <c r="P209" s="621"/>
      <c r="Q209" s="621"/>
      <c r="R209" s="621"/>
      <c r="S209" s="621"/>
      <c r="T209" s="365"/>
      <c r="U209" s="335"/>
      <c r="V209" s="335"/>
      <c r="W209" s="335"/>
      <c r="X209" s="335"/>
      <c r="Y209" s="80"/>
      <c r="Z209" s="80"/>
      <c r="AA209" s="335"/>
      <c r="AB209" s="335"/>
      <c r="AC209" s="335"/>
      <c r="AD209" s="335"/>
      <c r="AE209" s="335"/>
      <c r="AF209" s="335"/>
      <c r="AG209" s="80"/>
      <c r="AH209" s="331"/>
      <c r="AI209" s="364"/>
      <c r="AJ209" s="366"/>
      <c r="AK209" s="335"/>
      <c r="AL209" s="335"/>
      <c r="AM209" s="335"/>
      <c r="AN209" s="335"/>
      <c r="AQ209" s="367"/>
      <c r="AR209" s="367"/>
      <c r="AV209" s="367"/>
      <c r="AY209" s="530"/>
      <c r="AZ209" s="530"/>
      <c r="BA209" s="530"/>
      <c r="BB209" s="530"/>
      <c r="BC209" s="530"/>
      <c r="BD209" s="530"/>
      <c r="BE209" s="530"/>
      <c r="BF209" s="530"/>
      <c r="BG209" s="530"/>
      <c r="BH209" s="530"/>
      <c r="BI209" s="530"/>
      <c r="BJ209" s="530"/>
    </row>
    <row r="210" spans="1:62" ht="14.25" customHeight="1" x14ac:dyDescent="0.45">
      <c r="A210" s="367"/>
      <c r="D210" s="335"/>
      <c r="E210" s="619"/>
      <c r="F210" s="524"/>
      <c r="G210" s="524"/>
      <c r="H210" s="434"/>
      <c r="K210" s="434"/>
      <c r="L210" s="434"/>
      <c r="M210" s="434"/>
      <c r="N210" s="434"/>
      <c r="O210" s="434"/>
      <c r="P210" s="621"/>
      <c r="Q210" s="621"/>
      <c r="R210" s="621"/>
      <c r="S210" s="621"/>
      <c r="T210" s="365"/>
      <c r="U210" s="335"/>
      <c r="V210" s="335"/>
      <c r="W210" s="335"/>
      <c r="X210" s="335"/>
      <c r="Y210" s="80"/>
      <c r="Z210" s="80"/>
      <c r="AA210" s="335"/>
      <c r="AB210" s="335"/>
      <c r="AC210" s="335"/>
      <c r="AD210" s="335"/>
      <c r="AE210" s="335"/>
      <c r="AF210" s="335"/>
      <c r="AG210" s="80"/>
      <c r="AH210" s="331"/>
      <c r="AI210" s="364"/>
      <c r="AJ210" s="366"/>
      <c r="AK210" s="335"/>
      <c r="AL210" s="335"/>
      <c r="AM210" s="335"/>
      <c r="AN210" s="335"/>
      <c r="AQ210" s="367"/>
      <c r="AR210" s="367"/>
      <c r="AV210" s="367"/>
      <c r="AY210" s="530"/>
      <c r="AZ210" s="530"/>
      <c r="BA210" s="530"/>
      <c r="BB210" s="530"/>
      <c r="BC210" s="530"/>
      <c r="BD210" s="530"/>
      <c r="BE210" s="530"/>
      <c r="BF210" s="530"/>
      <c r="BG210" s="530"/>
      <c r="BH210" s="530"/>
      <c r="BI210" s="530"/>
      <c r="BJ210" s="530"/>
    </row>
    <row r="211" spans="1:62" ht="14.25" customHeight="1" x14ac:dyDescent="0.45">
      <c r="A211" s="367"/>
      <c r="D211" s="335"/>
      <c r="E211" s="619"/>
      <c r="F211" s="524"/>
      <c r="G211" s="524"/>
      <c r="H211" s="434"/>
      <c r="K211" s="434"/>
      <c r="L211" s="434"/>
      <c r="M211" s="434"/>
      <c r="N211" s="434"/>
      <c r="O211" s="434"/>
      <c r="P211" s="621"/>
      <c r="Q211" s="621"/>
      <c r="R211" s="621"/>
      <c r="S211" s="621"/>
      <c r="T211" s="365"/>
      <c r="U211" s="335"/>
      <c r="V211" s="335"/>
      <c r="W211" s="335"/>
      <c r="X211" s="335"/>
      <c r="Y211" s="80"/>
      <c r="Z211" s="80"/>
      <c r="AA211" s="335"/>
      <c r="AB211" s="335"/>
      <c r="AC211" s="335"/>
      <c r="AD211" s="335"/>
      <c r="AE211" s="335"/>
      <c r="AF211" s="335"/>
      <c r="AG211" s="80"/>
      <c r="AH211" s="331"/>
      <c r="AI211" s="364"/>
      <c r="AJ211" s="366"/>
      <c r="AK211" s="335"/>
      <c r="AL211" s="335"/>
      <c r="AM211" s="335"/>
      <c r="AN211" s="335"/>
      <c r="AQ211" s="367"/>
      <c r="AR211" s="367"/>
      <c r="AV211" s="367"/>
      <c r="AY211" s="530"/>
      <c r="AZ211" s="530"/>
      <c r="BA211" s="530"/>
      <c r="BB211" s="530"/>
      <c r="BC211" s="530"/>
      <c r="BD211" s="530"/>
      <c r="BE211" s="530"/>
      <c r="BF211" s="530"/>
      <c r="BG211" s="530"/>
      <c r="BH211" s="530"/>
      <c r="BI211" s="530"/>
      <c r="BJ211" s="530"/>
    </row>
    <row r="212" spans="1:62" ht="14.25" customHeight="1" x14ac:dyDescent="0.45">
      <c r="A212" s="367"/>
      <c r="D212" s="335"/>
      <c r="E212" s="619"/>
      <c r="F212" s="524"/>
      <c r="G212" s="524"/>
      <c r="H212" s="434"/>
      <c r="K212" s="434"/>
      <c r="L212" s="434"/>
      <c r="M212" s="434"/>
      <c r="N212" s="434"/>
      <c r="O212" s="434"/>
      <c r="P212" s="621"/>
      <c r="Q212" s="621"/>
      <c r="R212" s="621"/>
      <c r="S212" s="621"/>
      <c r="T212" s="365"/>
      <c r="U212" s="335"/>
      <c r="V212" s="335"/>
      <c r="W212" s="335"/>
      <c r="X212" s="335"/>
      <c r="Y212" s="80"/>
      <c r="Z212" s="80"/>
      <c r="AA212" s="335"/>
      <c r="AB212" s="335"/>
      <c r="AC212" s="335"/>
      <c r="AD212" s="335"/>
      <c r="AE212" s="335"/>
      <c r="AF212" s="335"/>
      <c r="AG212" s="80"/>
      <c r="AH212" s="331"/>
      <c r="AI212" s="364"/>
      <c r="AJ212" s="366"/>
      <c r="AK212" s="335"/>
      <c r="AL212" s="335"/>
      <c r="AM212" s="335"/>
      <c r="AN212" s="335"/>
      <c r="AQ212" s="367"/>
      <c r="AR212" s="367"/>
      <c r="AV212" s="367"/>
      <c r="AY212" s="530"/>
      <c r="AZ212" s="530"/>
      <c r="BA212" s="530"/>
      <c r="BB212" s="530"/>
      <c r="BC212" s="530"/>
      <c r="BD212" s="530"/>
      <c r="BE212" s="530"/>
      <c r="BF212" s="530"/>
      <c r="BG212" s="530"/>
      <c r="BH212" s="530"/>
      <c r="BI212" s="530"/>
      <c r="BJ212" s="530"/>
    </row>
    <row r="213" spans="1:62" ht="14.25" customHeight="1" x14ac:dyDescent="0.45">
      <c r="A213" s="367"/>
      <c r="D213" s="335"/>
      <c r="E213" s="619"/>
      <c r="F213" s="524"/>
      <c r="G213" s="524"/>
      <c r="H213" s="434"/>
      <c r="K213" s="434"/>
      <c r="L213" s="434"/>
      <c r="M213" s="434"/>
      <c r="N213" s="434"/>
      <c r="O213" s="434"/>
      <c r="P213" s="621"/>
      <c r="Q213" s="621"/>
      <c r="R213" s="621"/>
      <c r="S213" s="621"/>
      <c r="T213" s="365"/>
      <c r="U213" s="335"/>
      <c r="V213" s="335"/>
      <c r="W213" s="335"/>
      <c r="X213" s="335"/>
      <c r="Y213" s="80"/>
      <c r="Z213" s="80"/>
      <c r="AA213" s="335"/>
      <c r="AB213" s="335"/>
      <c r="AC213" s="335"/>
      <c r="AD213" s="335"/>
      <c r="AE213" s="335"/>
      <c r="AF213" s="335"/>
      <c r="AG213" s="80"/>
      <c r="AH213" s="331"/>
      <c r="AI213" s="364"/>
      <c r="AJ213" s="366"/>
      <c r="AK213" s="335"/>
      <c r="AL213" s="335"/>
      <c r="AM213" s="335"/>
      <c r="AN213" s="335"/>
      <c r="AQ213" s="367"/>
      <c r="AR213" s="367"/>
      <c r="AV213" s="367"/>
      <c r="AY213" s="530"/>
      <c r="AZ213" s="530"/>
      <c r="BA213" s="530"/>
      <c r="BB213" s="530"/>
      <c r="BC213" s="530"/>
      <c r="BD213" s="530"/>
      <c r="BE213" s="530"/>
      <c r="BF213" s="530"/>
      <c r="BG213" s="530"/>
      <c r="BH213" s="530"/>
      <c r="BI213" s="530"/>
      <c r="BJ213" s="530"/>
    </row>
    <row r="214" spans="1:62" ht="14.25" customHeight="1" x14ac:dyDescent="0.45">
      <c r="A214" s="367"/>
      <c r="D214" s="335"/>
      <c r="E214" s="619"/>
      <c r="F214" s="524"/>
      <c r="G214" s="524"/>
      <c r="H214" s="434"/>
      <c r="K214" s="434"/>
      <c r="L214" s="434"/>
      <c r="M214" s="434"/>
      <c r="N214" s="434"/>
      <c r="O214" s="434"/>
      <c r="P214" s="621"/>
      <c r="Q214" s="621"/>
      <c r="R214" s="621"/>
      <c r="S214" s="621"/>
      <c r="T214" s="365"/>
      <c r="U214" s="335"/>
      <c r="V214" s="335"/>
      <c r="W214" s="335"/>
      <c r="X214" s="335"/>
      <c r="Y214" s="80"/>
      <c r="Z214" s="80"/>
      <c r="AA214" s="335"/>
      <c r="AB214" s="335"/>
      <c r="AC214" s="335"/>
      <c r="AD214" s="335"/>
      <c r="AE214" s="335"/>
      <c r="AF214" s="335"/>
      <c r="AG214" s="80"/>
      <c r="AH214" s="331"/>
      <c r="AI214" s="364"/>
      <c r="AJ214" s="366"/>
      <c r="AK214" s="335"/>
      <c r="AL214" s="335"/>
      <c r="AM214" s="335"/>
      <c r="AN214" s="335"/>
      <c r="AQ214" s="367"/>
      <c r="AR214" s="367"/>
      <c r="AV214" s="367"/>
      <c r="AY214" s="530"/>
      <c r="AZ214" s="530"/>
      <c r="BA214" s="530"/>
      <c r="BB214" s="530"/>
      <c r="BC214" s="530"/>
      <c r="BD214" s="530"/>
      <c r="BE214" s="530"/>
      <c r="BF214" s="530"/>
      <c r="BG214" s="530"/>
      <c r="BH214" s="530"/>
      <c r="BI214" s="530"/>
      <c r="BJ214" s="530"/>
    </row>
    <row r="215" spans="1:62" ht="14.25" customHeight="1" x14ac:dyDescent="0.45">
      <c r="A215" s="367"/>
      <c r="D215" s="335"/>
      <c r="E215" s="619"/>
      <c r="F215" s="524"/>
      <c r="G215" s="524"/>
      <c r="H215" s="434"/>
      <c r="K215" s="434"/>
      <c r="L215" s="434"/>
      <c r="M215" s="434"/>
      <c r="N215" s="434"/>
      <c r="O215" s="434"/>
      <c r="P215" s="621"/>
      <c r="Q215" s="621"/>
      <c r="R215" s="621"/>
      <c r="S215" s="621"/>
      <c r="T215" s="365"/>
      <c r="U215" s="335"/>
      <c r="V215" s="335"/>
      <c r="W215" s="335"/>
      <c r="X215" s="335"/>
      <c r="Y215" s="80"/>
      <c r="Z215" s="80"/>
      <c r="AA215" s="335"/>
      <c r="AB215" s="335"/>
      <c r="AC215" s="335"/>
      <c r="AD215" s="335"/>
      <c r="AE215" s="335"/>
      <c r="AF215" s="335"/>
      <c r="AG215" s="80"/>
      <c r="AH215" s="331"/>
      <c r="AI215" s="364"/>
      <c r="AJ215" s="366"/>
      <c r="AK215" s="335"/>
      <c r="AL215" s="335"/>
      <c r="AM215" s="335"/>
      <c r="AN215" s="335"/>
      <c r="AQ215" s="367"/>
      <c r="AR215" s="367"/>
      <c r="AV215" s="367"/>
      <c r="AY215" s="530"/>
      <c r="AZ215" s="530"/>
      <c r="BA215" s="530"/>
      <c r="BB215" s="530"/>
      <c r="BC215" s="530"/>
      <c r="BD215" s="530"/>
      <c r="BE215" s="530"/>
      <c r="BF215" s="530"/>
      <c r="BG215" s="530"/>
      <c r="BH215" s="530"/>
      <c r="BI215" s="530"/>
      <c r="BJ215" s="530"/>
    </row>
    <row r="216" spans="1:62" ht="14.25" customHeight="1" x14ac:dyDescent="0.45">
      <c r="A216" s="367"/>
      <c r="D216" s="335"/>
      <c r="E216" s="619"/>
      <c r="F216" s="524"/>
      <c r="G216" s="524"/>
      <c r="H216" s="434"/>
      <c r="K216" s="434"/>
      <c r="L216" s="434"/>
      <c r="M216" s="434"/>
      <c r="N216" s="434"/>
      <c r="O216" s="434"/>
      <c r="P216" s="621"/>
      <c r="Q216" s="621"/>
      <c r="R216" s="621"/>
      <c r="S216" s="621"/>
      <c r="T216" s="365"/>
      <c r="U216" s="335"/>
      <c r="V216" s="335"/>
      <c r="W216" s="335"/>
      <c r="X216" s="335"/>
      <c r="Y216" s="80"/>
      <c r="Z216" s="80"/>
      <c r="AA216" s="335"/>
      <c r="AB216" s="335"/>
      <c r="AC216" s="335"/>
      <c r="AD216" s="335"/>
      <c r="AE216" s="335"/>
      <c r="AF216" s="335"/>
      <c r="AG216" s="80"/>
      <c r="AH216" s="331"/>
      <c r="AI216" s="364"/>
      <c r="AJ216" s="366"/>
      <c r="AK216" s="335"/>
      <c r="AL216" s="335"/>
      <c r="AM216" s="335"/>
      <c r="AN216" s="335"/>
      <c r="AQ216" s="367"/>
      <c r="AR216" s="367"/>
      <c r="AV216" s="367"/>
      <c r="AY216" s="530"/>
      <c r="AZ216" s="530"/>
      <c r="BA216" s="530"/>
      <c r="BB216" s="530"/>
      <c r="BC216" s="530"/>
      <c r="BD216" s="530"/>
      <c r="BE216" s="530"/>
      <c r="BF216" s="530"/>
      <c r="BG216" s="530"/>
      <c r="BH216" s="530"/>
      <c r="BI216" s="530"/>
      <c r="BJ216" s="530"/>
    </row>
    <row r="217" spans="1:62" ht="14.25" customHeight="1" x14ac:dyDescent="0.45">
      <c r="A217" s="367"/>
      <c r="D217" s="335"/>
      <c r="E217" s="619"/>
      <c r="F217" s="524"/>
      <c r="G217" s="524"/>
      <c r="H217" s="434"/>
      <c r="K217" s="434"/>
      <c r="L217" s="434"/>
      <c r="M217" s="434"/>
      <c r="N217" s="434"/>
      <c r="O217" s="434"/>
      <c r="P217" s="621"/>
      <c r="Q217" s="621"/>
      <c r="R217" s="621"/>
      <c r="S217" s="621"/>
      <c r="T217" s="365"/>
      <c r="U217" s="335"/>
      <c r="V217" s="335"/>
      <c r="W217" s="335"/>
      <c r="X217" s="335"/>
      <c r="Y217" s="80"/>
      <c r="Z217" s="80"/>
      <c r="AA217" s="335"/>
      <c r="AB217" s="335"/>
      <c r="AC217" s="335"/>
      <c r="AD217" s="335"/>
      <c r="AE217" s="335"/>
      <c r="AF217" s="335"/>
      <c r="AG217" s="80"/>
      <c r="AH217" s="331"/>
      <c r="AI217" s="364"/>
      <c r="AJ217" s="366"/>
      <c r="AK217" s="335"/>
      <c r="AL217" s="335"/>
      <c r="AM217" s="335"/>
      <c r="AN217" s="335"/>
      <c r="AQ217" s="367"/>
      <c r="AR217" s="367"/>
      <c r="AV217" s="367"/>
      <c r="AY217" s="530"/>
      <c r="AZ217" s="530"/>
      <c r="BA217" s="530"/>
      <c r="BB217" s="530"/>
      <c r="BC217" s="530"/>
      <c r="BD217" s="530"/>
      <c r="BE217" s="530"/>
      <c r="BF217" s="530"/>
      <c r="BG217" s="530"/>
      <c r="BH217" s="530"/>
      <c r="BI217" s="530"/>
      <c r="BJ217" s="530"/>
    </row>
    <row r="218" spans="1:62" ht="14.25" customHeight="1" x14ac:dyDescent="0.45">
      <c r="A218" s="367"/>
      <c r="D218" s="335"/>
      <c r="E218" s="619"/>
      <c r="F218" s="524"/>
      <c r="G218" s="524"/>
      <c r="H218" s="434"/>
      <c r="K218" s="434"/>
      <c r="L218" s="434"/>
      <c r="M218" s="434"/>
      <c r="N218" s="434"/>
      <c r="O218" s="434"/>
      <c r="P218" s="621"/>
      <c r="Q218" s="621"/>
      <c r="R218" s="621"/>
      <c r="S218" s="621"/>
      <c r="T218" s="365"/>
      <c r="U218" s="335"/>
      <c r="V218" s="335"/>
      <c r="W218" s="335"/>
      <c r="X218" s="335"/>
      <c r="Y218" s="80"/>
      <c r="Z218" s="80"/>
      <c r="AA218" s="335"/>
      <c r="AB218" s="335"/>
      <c r="AC218" s="335"/>
      <c r="AD218" s="335"/>
      <c r="AE218" s="335"/>
      <c r="AF218" s="335"/>
      <c r="AG218" s="80"/>
      <c r="AH218" s="331"/>
      <c r="AI218" s="364"/>
      <c r="AJ218" s="366"/>
      <c r="AK218" s="335"/>
      <c r="AL218" s="335"/>
      <c r="AM218" s="335"/>
      <c r="AN218" s="335"/>
      <c r="AQ218" s="367"/>
      <c r="AR218" s="367"/>
      <c r="AV218" s="367"/>
      <c r="AY218" s="530"/>
      <c r="AZ218" s="530"/>
      <c r="BA218" s="530"/>
      <c r="BB218" s="530"/>
      <c r="BC218" s="530"/>
      <c r="BD218" s="530"/>
      <c r="BE218" s="530"/>
      <c r="BF218" s="530"/>
      <c r="BG218" s="530"/>
      <c r="BH218" s="530"/>
      <c r="BI218" s="530"/>
      <c r="BJ218" s="530"/>
    </row>
    <row r="219" spans="1:62" ht="14.25" customHeight="1" x14ac:dyDescent="0.45">
      <c r="A219" s="367"/>
      <c r="D219" s="335"/>
      <c r="E219" s="619"/>
      <c r="F219" s="524"/>
      <c r="G219" s="524"/>
      <c r="H219" s="434"/>
      <c r="K219" s="434"/>
      <c r="L219" s="434"/>
      <c r="M219" s="434"/>
      <c r="N219" s="434"/>
      <c r="O219" s="434"/>
      <c r="P219" s="621"/>
      <c r="Q219" s="621"/>
      <c r="R219" s="621"/>
      <c r="S219" s="621"/>
      <c r="T219" s="365"/>
      <c r="U219" s="335"/>
      <c r="V219" s="335"/>
      <c r="W219" s="335"/>
      <c r="X219" s="335"/>
      <c r="Y219" s="80"/>
      <c r="Z219" s="80"/>
      <c r="AA219" s="335"/>
      <c r="AB219" s="335"/>
      <c r="AC219" s="335"/>
      <c r="AD219" s="335"/>
      <c r="AE219" s="335"/>
      <c r="AF219" s="335"/>
      <c r="AG219" s="80"/>
      <c r="AH219" s="331"/>
      <c r="AI219" s="364"/>
      <c r="AJ219" s="366"/>
      <c r="AK219" s="335"/>
      <c r="AL219" s="335"/>
      <c r="AM219" s="335"/>
      <c r="AN219" s="335"/>
      <c r="AQ219" s="367"/>
      <c r="AR219" s="367"/>
      <c r="AV219" s="367"/>
      <c r="AY219" s="530"/>
      <c r="AZ219" s="530"/>
      <c r="BA219" s="530"/>
      <c r="BB219" s="530"/>
      <c r="BC219" s="530"/>
      <c r="BD219" s="530"/>
      <c r="BE219" s="530"/>
      <c r="BF219" s="530"/>
      <c r="BG219" s="530"/>
      <c r="BH219" s="530"/>
      <c r="BI219" s="530"/>
      <c r="BJ219" s="530"/>
    </row>
    <row r="220" spans="1:62" ht="14.25" customHeight="1" x14ac:dyDescent="0.45">
      <c r="A220" s="367"/>
      <c r="D220" s="335"/>
      <c r="E220" s="619"/>
      <c r="F220" s="524"/>
      <c r="G220" s="524"/>
      <c r="H220" s="434"/>
      <c r="K220" s="434"/>
      <c r="L220" s="434"/>
      <c r="M220" s="434"/>
      <c r="N220" s="434"/>
      <c r="O220" s="434"/>
      <c r="P220" s="621"/>
      <c r="Q220" s="621"/>
      <c r="R220" s="621"/>
      <c r="S220" s="621"/>
      <c r="T220" s="365"/>
      <c r="U220" s="335"/>
      <c r="V220" s="335"/>
      <c r="W220" s="335"/>
      <c r="X220" s="335"/>
      <c r="Y220" s="80"/>
      <c r="Z220" s="80"/>
      <c r="AA220" s="335"/>
      <c r="AB220" s="335"/>
      <c r="AC220" s="335"/>
      <c r="AD220" s="335"/>
      <c r="AE220" s="335"/>
      <c r="AF220" s="335"/>
      <c r="AG220" s="80"/>
      <c r="AH220" s="331"/>
      <c r="AI220" s="364"/>
      <c r="AJ220" s="366"/>
      <c r="AK220" s="335"/>
      <c r="AL220" s="335"/>
      <c r="AM220" s="335"/>
      <c r="AN220" s="335"/>
      <c r="AQ220" s="367"/>
      <c r="AR220" s="367"/>
      <c r="AV220" s="367"/>
      <c r="AY220" s="530"/>
      <c r="AZ220" s="530"/>
      <c r="BA220" s="530"/>
      <c r="BB220" s="530"/>
      <c r="BC220" s="530"/>
      <c r="BD220" s="530"/>
      <c r="BE220" s="530"/>
      <c r="BF220" s="530"/>
      <c r="BG220" s="530"/>
      <c r="BH220" s="530"/>
      <c r="BI220" s="530"/>
      <c r="BJ220" s="530"/>
    </row>
    <row r="221" spans="1:62" ht="14.25" customHeight="1" x14ac:dyDescent="0.45">
      <c r="A221" s="367"/>
      <c r="D221" s="335"/>
      <c r="E221" s="619"/>
      <c r="F221" s="524"/>
      <c r="G221" s="524"/>
      <c r="H221" s="434"/>
      <c r="K221" s="434"/>
      <c r="L221" s="434"/>
      <c r="M221" s="434"/>
      <c r="N221" s="434"/>
      <c r="O221" s="434"/>
      <c r="P221" s="621"/>
      <c r="Q221" s="621"/>
      <c r="R221" s="621"/>
      <c r="S221" s="621"/>
      <c r="T221" s="365"/>
      <c r="U221" s="335"/>
      <c r="V221" s="335"/>
      <c r="W221" s="335"/>
      <c r="X221" s="335"/>
      <c r="Y221" s="80"/>
      <c r="Z221" s="80"/>
      <c r="AA221" s="335"/>
      <c r="AB221" s="335"/>
      <c r="AC221" s="335"/>
      <c r="AD221" s="335"/>
      <c r="AE221" s="335"/>
      <c r="AF221" s="335"/>
      <c r="AG221" s="80"/>
      <c r="AH221" s="331"/>
      <c r="AI221" s="364"/>
      <c r="AJ221" s="366"/>
      <c r="AK221" s="335"/>
      <c r="AL221" s="335"/>
      <c r="AM221" s="335"/>
      <c r="AN221" s="335"/>
      <c r="AQ221" s="367"/>
      <c r="AR221" s="367"/>
      <c r="AV221" s="367"/>
      <c r="AY221" s="530"/>
      <c r="AZ221" s="530"/>
      <c r="BA221" s="530"/>
      <c r="BB221" s="530"/>
      <c r="BC221" s="530"/>
      <c r="BD221" s="530"/>
      <c r="BE221" s="530"/>
      <c r="BF221" s="530"/>
      <c r="BG221" s="530"/>
      <c r="BH221" s="530"/>
      <c r="BI221" s="530"/>
      <c r="BJ221" s="530"/>
    </row>
    <row r="222" spans="1:62" ht="14.25" customHeight="1" x14ac:dyDescent="0.45">
      <c r="A222" s="367"/>
      <c r="D222" s="335"/>
      <c r="E222" s="619"/>
      <c r="F222" s="524"/>
      <c r="G222" s="524"/>
      <c r="H222" s="434"/>
      <c r="K222" s="434"/>
      <c r="L222" s="434"/>
      <c r="M222" s="434"/>
      <c r="N222" s="434"/>
      <c r="O222" s="434"/>
      <c r="P222" s="621"/>
      <c r="Q222" s="621"/>
      <c r="R222" s="621"/>
      <c r="S222" s="621"/>
      <c r="T222" s="365"/>
      <c r="U222" s="335"/>
      <c r="V222" s="335"/>
      <c r="W222" s="335"/>
      <c r="X222" s="335"/>
      <c r="Y222" s="80"/>
      <c r="Z222" s="80"/>
      <c r="AA222" s="335"/>
      <c r="AB222" s="335"/>
      <c r="AC222" s="335"/>
      <c r="AD222" s="335"/>
      <c r="AE222" s="335"/>
      <c r="AF222" s="335"/>
      <c r="AG222" s="80"/>
      <c r="AH222" s="331"/>
      <c r="AI222" s="364"/>
      <c r="AJ222" s="366"/>
      <c r="AK222" s="335"/>
      <c r="AL222" s="335"/>
      <c r="AM222" s="335"/>
      <c r="AN222" s="335"/>
      <c r="AQ222" s="367"/>
      <c r="AR222" s="367"/>
      <c r="AV222" s="367"/>
      <c r="AY222" s="530"/>
      <c r="AZ222" s="530"/>
      <c r="BA222" s="530"/>
      <c r="BB222" s="530"/>
      <c r="BC222" s="530"/>
      <c r="BD222" s="530"/>
      <c r="BE222" s="530"/>
      <c r="BF222" s="530"/>
      <c r="BG222" s="530"/>
      <c r="BH222" s="530"/>
      <c r="BI222" s="530"/>
      <c r="BJ222" s="530"/>
    </row>
    <row r="223" spans="1:62" ht="14.25" customHeight="1" x14ac:dyDescent="0.45">
      <c r="A223" s="367"/>
      <c r="D223" s="335"/>
      <c r="E223" s="619"/>
      <c r="F223" s="524"/>
      <c r="G223" s="524"/>
      <c r="H223" s="434"/>
      <c r="K223" s="434"/>
      <c r="L223" s="434"/>
      <c r="M223" s="434"/>
      <c r="N223" s="434"/>
      <c r="O223" s="434"/>
      <c r="P223" s="621"/>
      <c r="Q223" s="621"/>
      <c r="R223" s="621"/>
      <c r="S223" s="621"/>
      <c r="T223" s="365"/>
      <c r="U223" s="335"/>
      <c r="V223" s="335"/>
      <c r="W223" s="335"/>
      <c r="X223" s="335"/>
      <c r="Y223" s="80"/>
      <c r="Z223" s="80"/>
      <c r="AA223" s="335"/>
      <c r="AB223" s="335"/>
      <c r="AC223" s="335"/>
      <c r="AD223" s="335"/>
      <c r="AE223" s="335"/>
      <c r="AF223" s="335"/>
      <c r="AG223" s="80"/>
      <c r="AH223" s="331"/>
      <c r="AI223" s="364"/>
      <c r="AJ223" s="366"/>
      <c r="AK223" s="335"/>
      <c r="AL223" s="335"/>
      <c r="AM223" s="335"/>
      <c r="AN223" s="335"/>
      <c r="AQ223" s="367"/>
      <c r="AR223" s="367"/>
      <c r="AV223" s="367"/>
      <c r="AY223" s="530"/>
      <c r="AZ223" s="530"/>
      <c r="BA223" s="530"/>
      <c r="BB223" s="530"/>
      <c r="BC223" s="530"/>
      <c r="BD223" s="530"/>
      <c r="BE223" s="530"/>
      <c r="BF223" s="530"/>
      <c r="BG223" s="530"/>
      <c r="BH223" s="530"/>
      <c r="BI223" s="530"/>
      <c r="BJ223" s="530"/>
    </row>
    <row r="224" spans="1:62" ht="14.25" customHeight="1" x14ac:dyDescent="0.45">
      <c r="A224" s="367"/>
      <c r="D224" s="335"/>
      <c r="E224" s="619"/>
      <c r="F224" s="524"/>
      <c r="G224" s="524"/>
      <c r="H224" s="434"/>
      <c r="K224" s="434"/>
      <c r="L224" s="434"/>
      <c r="M224" s="434"/>
      <c r="N224" s="434"/>
      <c r="O224" s="434"/>
      <c r="P224" s="621"/>
      <c r="Q224" s="621"/>
      <c r="R224" s="621"/>
      <c r="S224" s="621"/>
      <c r="T224" s="365"/>
      <c r="U224" s="335"/>
      <c r="V224" s="335"/>
      <c r="W224" s="335"/>
      <c r="X224" s="335"/>
      <c r="Y224" s="80"/>
      <c r="Z224" s="80"/>
      <c r="AA224" s="335"/>
      <c r="AB224" s="335"/>
      <c r="AC224" s="335"/>
      <c r="AD224" s="335"/>
      <c r="AE224" s="335"/>
      <c r="AF224" s="335"/>
      <c r="AG224" s="80"/>
      <c r="AH224" s="331"/>
      <c r="AI224" s="364"/>
      <c r="AJ224" s="366"/>
      <c r="AK224" s="335"/>
      <c r="AL224" s="335"/>
      <c r="AM224" s="335"/>
      <c r="AN224" s="335"/>
      <c r="AQ224" s="367"/>
      <c r="AR224" s="367"/>
      <c r="AV224" s="367"/>
      <c r="AY224" s="530"/>
      <c r="AZ224" s="530"/>
      <c r="BA224" s="530"/>
      <c r="BB224" s="530"/>
      <c r="BC224" s="530"/>
      <c r="BD224" s="530"/>
      <c r="BE224" s="530"/>
      <c r="BF224" s="530"/>
      <c r="BG224" s="530"/>
      <c r="BH224" s="530"/>
      <c r="BI224" s="530"/>
      <c r="BJ224" s="530"/>
    </row>
    <row r="225" spans="1:62" ht="14.25" customHeight="1" x14ac:dyDescent="0.45">
      <c r="A225" s="367"/>
      <c r="D225" s="335"/>
      <c r="E225" s="619"/>
      <c r="F225" s="524"/>
      <c r="G225" s="524"/>
      <c r="H225" s="434"/>
      <c r="K225" s="434"/>
      <c r="L225" s="434"/>
      <c r="M225" s="434"/>
      <c r="N225" s="434"/>
      <c r="O225" s="434"/>
      <c r="P225" s="621"/>
      <c r="Q225" s="621"/>
      <c r="R225" s="621"/>
      <c r="S225" s="621"/>
      <c r="T225" s="365"/>
      <c r="U225" s="335"/>
      <c r="V225" s="335"/>
      <c r="W225" s="335"/>
      <c r="X225" s="335"/>
      <c r="Y225" s="80"/>
      <c r="Z225" s="80"/>
      <c r="AA225" s="335"/>
      <c r="AB225" s="335"/>
      <c r="AC225" s="335"/>
      <c r="AD225" s="335"/>
      <c r="AE225" s="335"/>
      <c r="AF225" s="335"/>
      <c r="AG225" s="80"/>
      <c r="AH225" s="331"/>
      <c r="AI225" s="364"/>
      <c r="AJ225" s="366"/>
      <c r="AK225" s="335"/>
      <c r="AL225" s="335"/>
      <c r="AM225" s="335"/>
      <c r="AN225" s="335"/>
      <c r="AQ225" s="367"/>
      <c r="AR225" s="367"/>
      <c r="AV225" s="367"/>
      <c r="AY225" s="530"/>
      <c r="AZ225" s="530"/>
      <c r="BA225" s="530"/>
      <c r="BB225" s="530"/>
      <c r="BC225" s="530"/>
      <c r="BD225" s="530"/>
      <c r="BE225" s="530"/>
      <c r="BF225" s="530"/>
      <c r="BG225" s="530"/>
      <c r="BH225" s="530"/>
      <c r="BI225" s="530"/>
      <c r="BJ225" s="530"/>
    </row>
    <row r="226" spans="1:62" ht="14.25" customHeight="1" x14ac:dyDescent="0.45">
      <c r="A226" s="367"/>
      <c r="D226" s="335"/>
      <c r="E226" s="619"/>
      <c r="F226" s="524"/>
      <c r="G226" s="524"/>
      <c r="H226" s="434"/>
      <c r="K226" s="434"/>
      <c r="L226" s="434"/>
      <c r="M226" s="434"/>
      <c r="N226" s="434"/>
      <c r="O226" s="434"/>
      <c r="P226" s="621"/>
      <c r="Q226" s="621"/>
      <c r="R226" s="621"/>
      <c r="S226" s="621"/>
      <c r="T226" s="365"/>
      <c r="U226" s="335"/>
      <c r="V226" s="335"/>
      <c r="W226" s="335"/>
      <c r="X226" s="335"/>
      <c r="Y226" s="80"/>
      <c r="Z226" s="80"/>
      <c r="AA226" s="335"/>
      <c r="AB226" s="335"/>
      <c r="AC226" s="335"/>
      <c r="AD226" s="335"/>
      <c r="AE226" s="335"/>
      <c r="AF226" s="335"/>
      <c r="AG226" s="80"/>
      <c r="AH226" s="331"/>
      <c r="AI226" s="364"/>
      <c r="AJ226" s="366"/>
      <c r="AK226" s="335"/>
      <c r="AL226" s="335"/>
      <c r="AM226" s="335"/>
      <c r="AN226" s="335"/>
      <c r="AQ226" s="367"/>
      <c r="AR226" s="367"/>
      <c r="AV226" s="367"/>
      <c r="AY226" s="530"/>
      <c r="AZ226" s="530"/>
      <c r="BA226" s="530"/>
      <c r="BB226" s="530"/>
      <c r="BC226" s="530"/>
      <c r="BD226" s="530"/>
      <c r="BE226" s="530"/>
      <c r="BF226" s="530"/>
      <c r="BG226" s="530"/>
      <c r="BH226" s="530"/>
      <c r="BI226" s="530"/>
      <c r="BJ226" s="530"/>
    </row>
    <row r="227" spans="1:62" ht="14.25" customHeight="1" x14ac:dyDescent="0.45">
      <c r="A227" s="367"/>
      <c r="D227" s="335"/>
      <c r="E227" s="619"/>
      <c r="F227" s="524"/>
      <c r="G227" s="524"/>
      <c r="H227" s="434"/>
      <c r="K227" s="434"/>
      <c r="L227" s="434"/>
      <c r="M227" s="434"/>
      <c r="N227" s="434"/>
      <c r="O227" s="434"/>
      <c r="P227" s="621"/>
      <c r="Q227" s="621"/>
      <c r="R227" s="621"/>
      <c r="S227" s="621"/>
      <c r="T227" s="365"/>
      <c r="U227" s="335"/>
      <c r="V227" s="335"/>
      <c r="W227" s="335"/>
      <c r="X227" s="335"/>
      <c r="Y227" s="80"/>
      <c r="Z227" s="80"/>
      <c r="AA227" s="335"/>
      <c r="AB227" s="335"/>
      <c r="AC227" s="335"/>
      <c r="AD227" s="335"/>
      <c r="AE227" s="335"/>
      <c r="AF227" s="335"/>
      <c r="AG227" s="80"/>
      <c r="AH227" s="331"/>
      <c r="AI227" s="364"/>
      <c r="AJ227" s="366"/>
      <c r="AK227" s="335"/>
      <c r="AL227" s="335"/>
      <c r="AM227" s="335"/>
      <c r="AN227" s="335"/>
      <c r="AQ227" s="367"/>
      <c r="AR227" s="367"/>
      <c r="AV227" s="367"/>
      <c r="AY227" s="530"/>
      <c r="AZ227" s="530"/>
      <c r="BA227" s="530"/>
      <c r="BB227" s="530"/>
      <c r="BC227" s="530"/>
      <c r="BD227" s="530"/>
      <c r="BE227" s="530"/>
      <c r="BF227" s="530"/>
      <c r="BG227" s="530"/>
      <c r="BH227" s="530"/>
      <c r="BI227" s="530"/>
      <c r="BJ227" s="530"/>
    </row>
    <row r="228" spans="1:62" ht="14.25" customHeight="1" x14ac:dyDescent="0.45">
      <c r="A228" s="367"/>
      <c r="D228" s="335"/>
      <c r="E228" s="619"/>
      <c r="F228" s="524"/>
      <c r="G228" s="524"/>
      <c r="H228" s="434"/>
      <c r="K228" s="434"/>
      <c r="L228" s="434"/>
      <c r="M228" s="434"/>
      <c r="N228" s="434"/>
      <c r="O228" s="434"/>
      <c r="P228" s="621"/>
      <c r="Q228" s="621"/>
      <c r="R228" s="621"/>
      <c r="S228" s="621"/>
      <c r="T228" s="365"/>
      <c r="U228" s="335"/>
      <c r="V228" s="335"/>
      <c r="W228" s="335"/>
      <c r="X228" s="335"/>
      <c r="Y228" s="80"/>
      <c r="Z228" s="80"/>
      <c r="AA228" s="335"/>
      <c r="AB228" s="335"/>
      <c r="AC228" s="335"/>
      <c r="AD228" s="335"/>
      <c r="AE228" s="335"/>
      <c r="AF228" s="335"/>
      <c r="AG228" s="80"/>
      <c r="AH228" s="331"/>
      <c r="AI228" s="364"/>
      <c r="AJ228" s="366"/>
      <c r="AK228" s="335"/>
      <c r="AL228" s="335"/>
      <c r="AM228" s="335"/>
      <c r="AN228" s="335"/>
      <c r="AQ228" s="367"/>
      <c r="AR228" s="367"/>
      <c r="AV228" s="367"/>
      <c r="AY228" s="530"/>
      <c r="AZ228" s="530"/>
      <c r="BA228" s="530"/>
      <c r="BB228" s="530"/>
      <c r="BC228" s="530"/>
      <c r="BD228" s="530"/>
      <c r="BE228" s="530"/>
      <c r="BF228" s="530"/>
      <c r="BG228" s="530"/>
      <c r="BH228" s="530"/>
      <c r="BI228" s="530"/>
      <c r="BJ228" s="530"/>
    </row>
    <row r="229" spans="1:62" ht="14.25" customHeight="1" x14ac:dyDescent="0.45">
      <c r="A229" s="367"/>
      <c r="D229" s="335"/>
      <c r="E229" s="619"/>
      <c r="F229" s="524"/>
      <c r="G229" s="524"/>
      <c r="H229" s="434"/>
      <c r="K229" s="434"/>
      <c r="L229" s="434"/>
      <c r="M229" s="434"/>
      <c r="N229" s="434"/>
      <c r="O229" s="434"/>
      <c r="P229" s="621"/>
      <c r="Q229" s="621"/>
      <c r="R229" s="621"/>
      <c r="S229" s="621"/>
      <c r="T229" s="365"/>
      <c r="U229" s="335"/>
      <c r="V229" s="335"/>
      <c r="W229" s="335"/>
      <c r="X229" s="335"/>
      <c r="Y229" s="80"/>
      <c r="Z229" s="80"/>
      <c r="AA229" s="335"/>
      <c r="AB229" s="335"/>
      <c r="AC229" s="335"/>
      <c r="AD229" s="335"/>
      <c r="AE229" s="335"/>
      <c r="AF229" s="335"/>
      <c r="AG229" s="80"/>
      <c r="AH229" s="331"/>
      <c r="AI229" s="364"/>
      <c r="AJ229" s="366"/>
      <c r="AK229" s="335"/>
      <c r="AL229" s="335"/>
      <c r="AM229" s="335"/>
      <c r="AN229" s="335"/>
      <c r="AQ229" s="367"/>
      <c r="AR229" s="367"/>
      <c r="AV229" s="367"/>
      <c r="AY229" s="530"/>
      <c r="AZ229" s="530"/>
      <c r="BA229" s="530"/>
      <c r="BB229" s="530"/>
      <c r="BC229" s="530"/>
      <c r="BD229" s="530"/>
      <c r="BE229" s="530"/>
      <c r="BF229" s="530"/>
      <c r="BG229" s="530"/>
      <c r="BH229" s="530"/>
      <c r="BI229" s="530"/>
      <c r="BJ229" s="530"/>
    </row>
    <row r="230" spans="1:62" ht="14.25" customHeight="1" x14ac:dyDescent="0.45">
      <c r="A230" s="367"/>
      <c r="D230" s="335"/>
      <c r="E230" s="619"/>
      <c r="F230" s="524"/>
      <c r="G230" s="524"/>
      <c r="H230" s="434"/>
      <c r="K230" s="434"/>
      <c r="L230" s="434"/>
      <c r="M230" s="434"/>
      <c r="N230" s="434"/>
      <c r="O230" s="434"/>
      <c r="P230" s="621"/>
      <c r="Q230" s="621"/>
      <c r="R230" s="621"/>
      <c r="S230" s="621"/>
      <c r="T230" s="365"/>
      <c r="U230" s="335"/>
      <c r="V230" s="335"/>
      <c r="W230" s="335"/>
      <c r="X230" s="335"/>
      <c r="Y230" s="80"/>
      <c r="Z230" s="80"/>
      <c r="AA230" s="335"/>
      <c r="AB230" s="335"/>
      <c r="AC230" s="335"/>
      <c r="AD230" s="335"/>
      <c r="AE230" s="335"/>
      <c r="AF230" s="335"/>
      <c r="AG230" s="80"/>
      <c r="AH230" s="331"/>
      <c r="AI230" s="364"/>
      <c r="AJ230" s="366"/>
      <c r="AK230" s="335"/>
      <c r="AL230" s="335"/>
      <c r="AM230" s="335"/>
      <c r="AN230" s="335"/>
      <c r="AQ230" s="367"/>
      <c r="AR230" s="367"/>
      <c r="AV230" s="367"/>
      <c r="AY230" s="530"/>
      <c r="AZ230" s="530"/>
      <c r="BA230" s="530"/>
      <c r="BB230" s="530"/>
      <c r="BC230" s="530"/>
      <c r="BD230" s="530"/>
      <c r="BE230" s="530"/>
      <c r="BF230" s="530"/>
      <c r="BG230" s="530"/>
      <c r="BH230" s="530"/>
      <c r="BI230" s="530"/>
      <c r="BJ230" s="530"/>
    </row>
    <row r="231" spans="1:62" ht="14.25" customHeight="1" x14ac:dyDescent="0.45">
      <c r="A231" s="367"/>
      <c r="D231" s="335"/>
      <c r="E231" s="619"/>
      <c r="F231" s="524"/>
      <c r="G231" s="524"/>
      <c r="H231" s="434"/>
      <c r="K231" s="434"/>
      <c r="L231" s="434"/>
      <c r="M231" s="434"/>
      <c r="N231" s="434"/>
      <c r="O231" s="434"/>
      <c r="P231" s="621"/>
      <c r="Q231" s="621"/>
      <c r="R231" s="621"/>
      <c r="S231" s="621"/>
      <c r="T231" s="365"/>
      <c r="U231" s="335"/>
      <c r="V231" s="335"/>
      <c r="W231" s="335"/>
      <c r="X231" s="335"/>
      <c r="Y231" s="80"/>
      <c r="Z231" s="80"/>
      <c r="AA231" s="335"/>
      <c r="AB231" s="335"/>
      <c r="AC231" s="335"/>
      <c r="AD231" s="335"/>
      <c r="AE231" s="335"/>
      <c r="AF231" s="335"/>
      <c r="AG231" s="80"/>
      <c r="AH231" s="331"/>
      <c r="AI231" s="364"/>
      <c r="AJ231" s="366"/>
      <c r="AK231" s="335"/>
      <c r="AL231" s="335"/>
      <c r="AM231" s="335"/>
      <c r="AN231" s="335"/>
      <c r="AQ231" s="367"/>
      <c r="AR231" s="367"/>
      <c r="AV231" s="367"/>
      <c r="AY231" s="530"/>
      <c r="AZ231" s="530"/>
      <c r="BA231" s="530"/>
      <c r="BB231" s="530"/>
      <c r="BC231" s="530"/>
      <c r="BD231" s="530"/>
      <c r="BE231" s="530"/>
      <c r="BF231" s="530"/>
      <c r="BG231" s="530"/>
      <c r="BH231" s="530"/>
      <c r="BI231" s="530"/>
      <c r="BJ231" s="530"/>
    </row>
    <row r="232" spans="1:62" ht="14.25" customHeight="1" x14ac:dyDescent="0.45">
      <c r="A232" s="367"/>
      <c r="D232" s="335"/>
      <c r="E232" s="619"/>
      <c r="F232" s="524"/>
      <c r="G232" s="524"/>
      <c r="H232" s="434"/>
      <c r="K232" s="434"/>
      <c r="L232" s="434"/>
      <c r="M232" s="434"/>
      <c r="N232" s="434"/>
      <c r="O232" s="434"/>
      <c r="P232" s="621"/>
      <c r="Q232" s="621"/>
      <c r="R232" s="621"/>
      <c r="S232" s="621"/>
      <c r="T232" s="365"/>
      <c r="U232" s="335"/>
      <c r="V232" s="335"/>
      <c r="W232" s="335"/>
      <c r="X232" s="335"/>
      <c r="Y232" s="80"/>
      <c r="Z232" s="80"/>
      <c r="AA232" s="335"/>
      <c r="AB232" s="335"/>
      <c r="AC232" s="335"/>
      <c r="AD232" s="335"/>
      <c r="AE232" s="335"/>
      <c r="AF232" s="335"/>
      <c r="AG232" s="80"/>
      <c r="AH232" s="331"/>
      <c r="AI232" s="364"/>
      <c r="AJ232" s="366"/>
      <c r="AK232" s="335"/>
      <c r="AL232" s="335"/>
      <c r="AM232" s="335"/>
      <c r="AN232" s="335"/>
      <c r="AQ232" s="367"/>
      <c r="AR232" s="367"/>
      <c r="AV232" s="367"/>
      <c r="AY232" s="530"/>
      <c r="AZ232" s="530"/>
      <c r="BA232" s="530"/>
      <c r="BB232" s="530"/>
      <c r="BC232" s="530"/>
      <c r="BD232" s="530"/>
      <c r="BE232" s="530"/>
      <c r="BF232" s="530"/>
      <c r="BG232" s="530"/>
      <c r="BH232" s="530"/>
      <c r="BI232" s="530"/>
      <c r="BJ232" s="530"/>
    </row>
    <row r="233" spans="1:62" ht="14.25" customHeight="1" x14ac:dyDescent="0.45">
      <c r="A233" s="367"/>
      <c r="D233" s="335"/>
      <c r="E233" s="619"/>
      <c r="F233" s="524"/>
      <c r="G233" s="524"/>
      <c r="H233" s="434"/>
      <c r="K233" s="434"/>
      <c r="L233" s="434"/>
      <c r="M233" s="434"/>
      <c r="N233" s="434"/>
      <c r="O233" s="434"/>
      <c r="P233" s="621"/>
      <c r="Q233" s="621"/>
      <c r="R233" s="621"/>
      <c r="S233" s="621"/>
      <c r="T233" s="365"/>
      <c r="U233" s="335"/>
      <c r="V233" s="335"/>
      <c r="W233" s="335"/>
      <c r="X233" s="335"/>
      <c r="Y233" s="80"/>
      <c r="Z233" s="80"/>
      <c r="AA233" s="335"/>
      <c r="AB233" s="335"/>
      <c r="AC233" s="335"/>
      <c r="AD233" s="335"/>
      <c r="AE233" s="335"/>
      <c r="AF233" s="335"/>
      <c r="AG233" s="80"/>
      <c r="AH233" s="331"/>
      <c r="AI233" s="364"/>
      <c r="AJ233" s="366"/>
      <c r="AK233" s="335"/>
      <c r="AL233" s="335"/>
      <c r="AM233" s="335"/>
      <c r="AN233" s="335"/>
      <c r="AQ233" s="367"/>
      <c r="AR233" s="367"/>
      <c r="AV233" s="367"/>
      <c r="AY233" s="530"/>
      <c r="AZ233" s="530"/>
      <c r="BA233" s="530"/>
      <c r="BB233" s="530"/>
      <c r="BC233" s="530"/>
      <c r="BD233" s="530"/>
      <c r="BE233" s="530"/>
      <c r="BF233" s="530"/>
      <c r="BG233" s="530"/>
      <c r="BH233" s="530"/>
      <c r="BI233" s="530"/>
      <c r="BJ233" s="530"/>
    </row>
    <row r="234" spans="1:62" ht="14.25" customHeight="1" x14ac:dyDescent="0.45">
      <c r="A234" s="367"/>
      <c r="D234" s="335"/>
      <c r="E234" s="619"/>
      <c r="F234" s="524"/>
      <c r="G234" s="524"/>
      <c r="H234" s="434"/>
      <c r="K234" s="434"/>
      <c r="L234" s="434"/>
      <c r="M234" s="434"/>
      <c r="N234" s="434"/>
      <c r="O234" s="434"/>
      <c r="P234" s="621"/>
      <c r="Q234" s="621"/>
      <c r="R234" s="621"/>
      <c r="S234" s="621"/>
      <c r="T234" s="365"/>
      <c r="U234" s="335"/>
      <c r="V234" s="335"/>
      <c r="W234" s="335"/>
      <c r="X234" s="335"/>
      <c r="Y234" s="80"/>
      <c r="Z234" s="80"/>
      <c r="AA234" s="335"/>
      <c r="AB234" s="335"/>
      <c r="AC234" s="335"/>
      <c r="AD234" s="335"/>
      <c r="AE234" s="335"/>
      <c r="AF234" s="335"/>
      <c r="AG234" s="80"/>
      <c r="AH234" s="331"/>
      <c r="AI234" s="364"/>
      <c r="AJ234" s="366"/>
      <c r="AK234" s="335"/>
      <c r="AL234" s="335"/>
      <c r="AM234" s="335"/>
      <c r="AN234" s="335"/>
      <c r="AQ234" s="367"/>
      <c r="AR234" s="367"/>
      <c r="AV234" s="367"/>
      <c r="AY234" s="530"/>
      <c r="AZ234" s="530"/>
      <c r="BA234" s="530"/>
      <c r="BB234" s="530"/>
      <c r="BC234" s="530"/>
      <c r="BD234" s="530"/>
      <c r="BE234" s="530"/>
      <c r="BF234" s="530"/>
      <c r="BG234" s="530"/>
      <c r="BH234" s="530"/>
      <c r="BI234" s="530"/>
      <c r="BJ234" s="530"/>
    </row>
    <row r="235" spans="1:62" ht="14.25" customHeight="1" x14ac:dyDescent="0.45">
      <c r="A235" s="367"/>
      <c r="D235" s="335"/>
      <c r="E235" s="619"/>
      <c r="F235" s="524"/>
      <c r="G235" s="524"/>
      <c r="H235" s="434"/>
      <c r="K235" s="434"/>
      <c r="L235" s="434"/>
      <c r="M235" s="434"/>
      <c r="N235" s="434"/>
      <c r="O235" s="434"/>
      <c r="P235" s="621"/>
      <c r="Q235" s="621"/>
      <c r="R235" s="621"/>
      <c r="S235" s="621"/>
      <c r="T235" s="365"/>
      <c r="U235" s="335"/>
      <c r="V235" s="335"/>
      <c r="W235" s="335"/>
      <c r="X235" s="335"/>
      <c r="Y235" s="80"/>
      <c r="Z235" s="80"/>
      <c r="AA235" s="335"/>
      <c r="AB235" s="335"/>
      <c r="AC235" s="335"/>
      <c r="AD235" s="335"/>
      <c r="AE235" s="335"/>
      <c r="AF235" s="335"/>
      <c r="AG235" s="80"/>
      <c r="AH235" s="331"/>
      <c r="AI235" s="364"/>
      <c r="AJ235" s="366"/>
      <c r="AK235" s="335"/>
      <c r="AL235" s="335"/>
      <c r="AM235" s="335"/>
      <c r="AN235" s="335"/>
      <c r="AQ235" s="367"/>
      <c r="AR235" s="367"/>
      <c r="AV235" s="367"/>
      <c r="AY235" s="530"/>
      <c r="AZ235" s="530"/>
      <c r="BA235" s="530"/>
      <c r="BB235" s="530"/>
      <c r="BC235" s="530"/>
      <c r="BD235" s="530"/>
      <c r="BE235" s="530"/>
      <c r="BF235" s="530"/>
      <c r="BG235" s="530"/>
      <c r="BH235" s="530"/>
      <c r="BI235" s="530"/>
      <c r="BJ235" s="530"/>
    </row>
    <row r="236" spans="1:62" ht="14.25" customHeight="1" x14ac:dyDescent="0.45">
      <c r="A236" s="367"/>
      <c r="D236" s="335"/>
      <c r="E236" s="619"/>
      <c r="F236" s="524"/>
      <c r="G236" s="524"/>
      <c r="H236" s="434"/>
      <c r="K236" s="434"/>
      <c r="L236" s="434"/>
      <c r="M236" s="434"/>
      <c r="N236" s="434"/>
      <c r="O236" s="434"/>
      <c r="P236" s="621"/>
      <c r="Q236" s="621"/>
      <c r="R236" s="621"/>
      <c r="S236" s="621"/>
      <c r="T236" s="365"/>
      <c r="U236" s="335"/>
      <c r="V236" s="335"/>
      <c r="W236" s="335"/>
      <c r="X236" s="335"/>
      <c r="Y236" s="80"/>
      <c r="Z236" s="80"/>
      <c r="AA236" s="335"/>
      <c r="AB236" s="335"/>
      <c r="AC236" s="335"/>
      <c r="AD236" s="335"/>
      <c r="AE236" s="335"/>
      <c r="AF236" s="335"/>
      <c r="AG236" s="80"/>
      <c r="AH236" s="331"/>
      <c r="AI236" s="364"/>
      <c r="AJ236" s="366"/>
      <c r="AK236" s="335"/>
      <c r="AL236" s="335"/>
      <c r="AM236" s="335"/>
      <c r="AN236" s="335"/>
      <c r="AQ236" s="367"/>
      <c r="AR236" s="367"/>
      <c r="AV236" s="367"/>
      <c r="AY236" s="530"/>
      <c r="AZ236" s="530"/>
      <c r="BA236" s="530"/>
      <c r="BB236" s="530"/>
      <c r="BC236" s="530"/>
      <c r="BD236" s="530"/>
      <c r="BE236" s="530"/>
      <c r="BF236" s="530"/>
      <c r="BG236" s="530"/>
      <c r="BH236" s="530"/>
      <c r="BI236" s="530"/>
      <c r="BJ236" s="530"/>
    </row>
    <row r="237" spans="1:62" ht="14.25" customHeight="1" x14ac:dyDescent="0.45">
      <c r="A237" s="367"/>
      <c r="D237" s="335"/>
      <c r="E237" s="619"/>
      <c r="F237" s="524"/>
      <c r="G237" s="524"/>
      <c r="H237" s="434"/>
      <c r="K237" s="434"/>
      <c r="L237" s="434"/>
      <c r="M237" s="434"/>
      <c r="N237" s="434"/>
      <c r="O237" s="434"/>
      <c r="P237" s="621"/>
      <c r="Q237" s="621"/>
      <c r="R237" s="621"/>
      <c r="S237" s="621"/>
      <c r="T237" s="365"/>
      <c r="U237" s="335"/>
      <c r="V237" s="335"/>
      <c r="W237" s="335"/>
      <c r="X237" s="335"/>
      <c r="Y237" s="80"/>
      <c r="Z237" s="80"/>
      <c r="AA237" s="335"/>
      <c r="AB237" s="335"/>
      <c r="AC237" s="335"/>
      <c r="AD237" s="335"/>
      <c r="AE237" s="335"/>
      <c r="AF237" s="335"/>
      <c r="AG237" s="80"/>
      <c r="AH237" s="331"/>
      <c r="AI237" s="364"/>
      <c r="AJ237" s="366"/>
      <c r="AK237" s="335"/>
      <c r="AL237" s="335"/>
      <c r="AM237" s="335"/>
      <c r="AN237" s="335"/>
      <c r="AQ237" s="367"/>
      <c r="AR237" s="367"/>
      <c r="AV237" s="367"/>
      <c r="AY237" s="530"/>
      <c r="AZ237" s="530"/>
      <c r="BA237" s="530"/>
      <c r="BB237" s="530"/>
      <c r="BC237" s="530"/>
      <c r="BD237" s="530"/>
      <c r="BE237" s="530"/>
      <c r="BF237" s="530"/>
      <c r="BG237" s="530"/>
      <c r="BH237" s="530"/>
      <c r="BI237" s="530"/>
      <c r="BJ237" s="530"/>
    </row>
    <row r="238" spans="1:62" ht="14.25" customHeight="1" x14ac:dyDescent="0.45">
      <c r="A238" s="367"/>
      <c r="D238" s="335"/>
      <c r="E238" s="619"/>
      <c r="F238" s="524"/>
      <c r="G238" s="524"/>
      <c r="H238" s="434"/>
      <c r="K238" s="434"/>
      <c r="L238" s="434"/>
      <c r="M238" s="434"/>
      <c r="N238" s="434"/>
      <c r="O238" s="434"/>
      <c r="P238" s="621"/>
      <c r="Q238" s="621"/>
      <c r="R238" s="621"/>
      <c r="S238" s="621"/>
      <c r="T238" s="365"/>
      <c r="U238" s="335"/>
      <c r="V238" s="335"/>
      <c r="W238" s="335"/>
      <c r="X238" s="335"/>
      <c r="Y238" s="80"/>
      <c r="Z238" s="80"/>
      <c r="AA238" s="335"/>
      <c r="AB238" s="335"/>
      <c r="AC238" s="335"/>
      <c r="AD238" s="335"/>
      <c r="AE238" s="335"/>
      <c r="AF238" s="335"/>
      <c r="AG238" s="80"/>
      <c r="AH238" s="331"/>
      <c r="AI238" s="364"/>
      <c r="AJ238" s="366"/>
      <c r="AK238" s="335"/>
      <c r="AL238" s="335"/>
      <c r="AM238" s="335"/>
      <c r="AN238" s="335"/>
      <c r="AQ238" s="367"/>
      <c r="AR238" s="367"/>
      <c r="AV238" s="367"/>
      <c r="AY238" s="530"/>
      <c r="AZ238" s="530"/>
      <c r="BA238" s="530"/>
      <c r="BB238" s="530"/>
      <c r="BC238" s="530"/>
      <c r="BD238" s="530"/>
      <c r="BE238" s="530"/>
      <c r="BF238" s="530"/>
      <c r="BG238" s="530"/>
      <c r="BH238" s="530"/>
      <c r="BI238" s="530"/>
      <c r="BJ238" s="530"/>
    </row>
    <row r="239" spans="1:62" ht="14.25" customHeight="1" x14ac:dyDescent="0.45">
      <c r="A239" s="367"/>
      <c r="D239" s="335"/>
      <c r="E239" s="619"/>
      <c r="F239" s="524"/>
      <c r="G239" s="524"/>
      <c r="H239" s="434"/>
      <c r="K239" s="434"/>
      <c r="L239" s="434"/>
      <c r="M239" s="434"/>
      <c r="N239" s="434"/>
      <c r="O239" s="434"/>
      <c r="P239" s="621"/>
      <c r="Q239" s="621"/>
      <c r="R239" s="621"/>
      <c r="S239" s="621"/>
      <c r="T239" s="365"/>
      <c r="U239" s="335"/>
      <c r="V239" s="335"/>
      <c r="W239" s="335"/>
      <c r="X239" s="335"/>
      <c r="Y239" s="80"/>
      <c r="Z239" s="80"/>
      <c r="AA239" s="335"/>
      <c r="AB239" s="335"/>
      <c r="AC239" s="335"/>
      <c r="AD239" s="335"/>
      <c r="AE239" s="335"/>
      <c r="AF239" s="335"/>
      <c r="AG239" s="80"/>
      <c r="AH239" s="331"/>
      <c r="AI239" s="364"/>
      <c r="AJ239" s="366"/>
      <c r="AK239" s="335"/>
      <c r="AL239" s="335"/>
      <c r="AM239" s="335"/>
      <c r="AN239" s="335"/>
      <c r="AQ239" s="367"/>
      <c r="AR239" s="367"/>
      <c r="AV239" s="367"/>
      <c r="AY239" s="530"/>
      <c r="AZ239" s="530"/>
      <c r="BA239" s="530"/>
      <c r="BB239" s="530"/>
      <c r="BC239" s="530"/>
      <c r="BD239" s="530"/>
      <c r="BE239" s="530"/>
      <c r="BF239" s="530"/>
      <c r="BG239" s="530"/>
      <c r="BH239" s="530"/>
      <c r="BI239" s="530"/>
      <c r="BJ239" s="530"/>
    </row>
    <row r="240" spans="1:62" ht="14.25" customHeight="1" x14ac:dyDescent="0.45">
      <c r="A240" s="367"/>
      <c r="D240" s="335"/>
      <c r="E240" s="619"/>
      <c r="F240" s="524"/>
      <c r="G240" s="524"/>
      <c r="H240" s="434"/>
      <c r="K240" s="434"/>
      <c r="L240" s="434"/>
      <c r="M240" s="434"/>
      <c r="N240" s="434"/>
      <c r="O240" s="434"/>
      <c r="P240" s="621"/>
      <c r="Q240" s="621"/>
      <c r="R240" s="621"/>
      <c r="S240" s="621"/>
      <c r="T240" s="365"/>
      <c r="U240" s="335"/>
      <c r="V240" s="335"/>
      <c r="W240" s="335"/>
      <c r="X240" s="335"/>
      <c r="Y240" s="80"/>
      <c r="Z240" s="80"/>
      <c r="AA240" s="335"/>
      <c r="AB240" s="335"/>
      <c r="AC240" s="335"/>
      <c r="AD240" s="335"/>
      <c r="AE240" s="335"/>
      <c r="AF240" s="335"/>
      <c r="AG240" s="80"/>
      <c r="AH240" s="331"/>
      <c r="AI240" s="364"/>
      <c r="AJ240" s="366"/>
      <c r="AK240" s="335"/>
      <c r="AL240" s="335"/>
      <c r="AM240" s="335"/>
      <c r="AN240" s="335"/>
      <c r="AQ240" s="367"/>
      <c r="AR240" s="367"/>
      <c r="AV240" s="367"/>
      <c r="AY240" s="530"/>
      <c r="AZ240" s="530"/>
      <c r="BA240" s="530"/>
      <c r="BB240" s="530"/>
      <c r="BC240" s="530"/>
      <c r="BD240" s="530"/>
      <c r="BE240" s="530"/>
      <c r="BF240" s="530"/>
      <c r="BG240" s="530"/>
      <c r="BH240" s="530"/>
      <c r="BI240" s="530"/>
      <c r="BJ240" s="530"/>
    </row>
    <row r="241" spans="1:62" ht="14.25" customHeight="1" x14ac:dyDescent="0.45">
      <c r="A241" s="367"/>
      <c r="D241" s="335"/>
      <c r="E241" s="619"/>
      <c r="F241" s="524"/>
      <c r="G241" s="524"/>
      <c r="H241" s="434"/>
      <c r="K241" s="434"/>
      <c r="L241" s="434"/>
      <c r="M241" s="434"/>
      <c r="N241" s="434"/>
      <c r="O241" s="434"/>
      <c r="P241" s="621"/>
      <c r="Q241" s="621"/>
      <c r="R241" s="621"/>
      <c r="S241" s="621"/>
      <c r="T241" s="365"/>
      <c r="U241" s="335"/>
      <c r="V241" s="335"/>
      <c r="W241" s="335"/>
      <c r="X241" s="335"/>
      <c r="Y241" s="80"/>
      <c r="Z241" s="80"/>
      <c r="AA241" s="335"/>
      <c r="AB241" s="335"/>
      <c r="AC241" s="335"/>
      <c r="AD241" s="335"/>
      <c r="AE241" s="335"/>
      <c r="AF241" s="335"/>
      <c r="AG241" s="80"/>
      <c r="AH241" s="331"/>
      <c r="AI241" s="364"/>
      <c r="AJ241" s="366"/>
      <c r="AK241" s="335"/>
      <c r="AL241" s="335"/>
      <c r="AM241" s="335"/>
      <c r="AN241" s="335"/>
      <c r="AQ241" s="367"/>
      <c r="AR241" s="367"/>
      <c r="AV241" s="367"/>
      <c r="AY241" s="530"/>
      <c r="AZ241" s="530"/>
      <c r="BA241" s="530"/>
      <c r="BB241" s="530"/>
      <c r="BC241" s="530"/>
      <c r="BD241" s="530"/>
      <c r="BE241" s="530"/>
      <c r="BF241" s="530"/>
      <c r="BG241" s="530"/>
      <c r="BH241" s="530"/>
      <c r="BI241" s="530"/>
      <c r="BJ241" s="530"/>
    </row>
    <row r="242" spans="1:62" ht="14.25" customHeight="1" x14ac:dyDescent="0.45">
      <c r="A242" s="367"/>
      <c r="D242" s="335"/>
      <c r="E242" s="619"/>
      <c r="F242" s="524"/>
      <c r="G242" s="524"/>
      <c r="H242" s="434"/>
      <c r="K242" s="434"/>
      <c r="L242" s="434"/>
      <c r="M242" s="434"/>
      <c r="N242" s="434"/>
      <c r="O242" s="434"/>
      <c r="P242" s="621"/>
      <c r="Q242" s="621"/>
      <c r="R242" s="621"/>
      <c r="S242" s="621"/>
      <c r="T242" s="365"/>
      <c r="U242" s="335"/>
      <c r="V242" s="335"/>
      <c r="W242" s="335"/>
      <c r="X242" s="335"/>
      <c r="Y242" s="80"/>
      <c r="Z242" s="80"/>
      <c r="AA242" s="335"/>
      <c r="AB242" s="335"/>
      <c r="AC242" s="335"/>
      <c r="AD242" s="335"/>
      <c r="AE242" s="335"/>
      <c r="AF242" s="335"/>
      <c r="AG242" s="80"/>
      <c r="AH242" s="331"/>
      <c r="AI242" s="364"/>
      <c r="AJ242" s="366"/>
      <c r="AK242" s="335"/>
      <c r="AL242" s="335"/>
      <c r="AM242" s="335"/>
      <c r="AN242" s="335"/>
      <c r="AQ242" s="367"/>
      <c r="AR242" s="367"/>
      <c r="AV242" s="367"/>
      <c r="AY242" s="530"/>
      <c r="AZ242" s="530"/>
      <c r="BA242" s="530"/>
      <c r="BB242" s="530"/>
      <c r="BC242" s="530"/>
      <c r="BD242" s="530"/>
      <c r="BE242" s="530"/>
      <c r="BF242" s="530"/>
      <c r="BG242" s="530"/>
      <c r="BH242" s="530"/>
      <c r="BI242" s="530"/>
      <c r="BJ242" s="530"/>
    </row>
    <row r="243" spans="1:62" ht="14.25" customHeight="1" x14ac:dyDescent="0.45">
      <c r="A243" s="367"/>
      <c r="D243" s="335"/>
      <c r="E243" s="619"/>
      <c r="F243" s="524"/>
      <c r="G243" s="524"/>
      <c r="H243" s="434"/>
      <c r="K243" s="434"/>
      <c r="L243" s="434"/>
      <c r="M243" s="434"/>
      <c r="N243" s="434"/>
      <c r="O243" s="434"/>
      <c r="P243" s="621"/>
      <c r="Q243" s="621"/>
      <c r="R243" s="621"/>
      <c r="S243" s="621"/>
      <c r="T243" s="365"/>
      <c r="U243" s="335"/>
      <c r="V243" s="335"/>
      <c r="W243" s="335"/>
      <c r="X243" s="335"/>
      <c r="Y243" s="80"/>
      <c r="Z243" s="80"/>
      <c r="AA243" s="335"/>
      <c r="AB243" s="335"/>
      <c r="AC243" s="335"/>
      <c r="AD243" s="335"/>
      <c r="AE243" s="335"/>
      <c r="AF243" s="335"/>
      <c r="AG243" s="80"/>
      <c r="AH243" s="331"/>
      <c r="AI243" s="364"/>
      <c r="AJ243" s="366"/>
      <c r="AK243" s="335"/>
      <c r="AL243" s="335"/>
      <c r="AM243" s="335"/>
      <c r="AN243" s="335"/>
      <c r="AQ243" s="367"/>
      <c r="AR243" s="367"/>
      <c r="AV243" s="367"/>
      <c r="AY243" s="530"/>
      <c r="AZ243" s="530"/>
      <c r="BA243" s="530"/>
      <c r="BB243" s="530"/>
      <c r="BC243" s="530"/>
      <c r="BD243" s="530"/>
      <c r="BE243" s="530"/>
      <c r="BF243" s="530"/>
      <c r="BG243" s="530"/>
      <c r="BH243" s="530"/>
      <c r="BI243" s="530"/>
      <c r="BJ243" s="530"/>
    </row>
    <row r="244" spans="1:62" ht="14.25" customHeight="1" x14ac:dyDescent="0.45">
      <c r="A244" s="367"/>
      <c r="D244" s="335"/>
      <c r="E244" s="619"/>
      <c r="F244" s="524"/>
      <c r="G244" s="524"/>
      <c r="H244" s="434"/>
      <c r="K244" s="434"/>
      <c r="L244" s="434"/>
      <c r="M244" s="434"/>
      <c r="N244" s="434"/>
      <c r="O244" s="434"/>
      <c r="P244" s="621"/>
      <c r="Q244" s="621"/>
      <c r="R244" s="621"/>
      <c r="S244" s="621"/>
      <c r="T244" s="365"/>
      <c r="U244" s="335"/>
      <c r="V244" s="335"/>
      <c r="W244" s="335"/>
      <c r="X244" s="335"/>
      <c r="Y244" s="80"/>
      <c r="Z244" s="80"/>
      <c r="AA244" s="335"/>
      <c r="AB244" s="335"/>
      <c r="AC244" s="335"/>
      <c r="AD244" s="335"/>
      <c r="AE244" s="335"/>
      <c r="AF244" s="335"/>
      <c r="AG244" s="80"/>
      <c r="AH244" s="331"/>
      <c r="AI244" s="364"/>
      <c r="AJ244" s="366"/>
      <c r="AK244" s="335"/>
      <c r="AL244" s="335"/>
      <c r="AM244" s="335"/>
      <c r="AN244" s="335"/>
      <c r="AQ244" s="367"/>
      <c r="AR244" s="367"/>
      <c r="AV244" s="367"/>
      <c r="AY244" s="530"/>
      <c r="AZ244" s="530"/>
      <c r="BA244" s="530"/>
      <c r="BB244" s="530"/>
      <c r="BC244" s="530"/>
      <c r="BD244" s="530"/>
      <c r="BE244" s="530"/>
      <c r="BF244" s="530"/>
      <c r="BG244" s="530"/>
      <c r="BH244" s="530"/>
      <c r="BI244" s="530"/>
      <c r="BJ244" s="530"/>
    </row>
    <row r="245" spans="1:62" ht="14.25" customHeight="1" x14ac:dyDescent="0.45">
      <c r="A245" s="367"/>
      <c r="D245" s="335"/>
      <c r="E245" s="619"/>
      <c r="F245" s="524"/>
      <c r="G245" s="524"/>
      <c r="H245" s="434"/>
      <c r="K245" s="434"/>
      <c r="L245" s="434"/>
      <c r="M245" s="434"/>
      <c r="N245" s="434"/>
      <c r="O245" s="434"/>
      <c r="P245" s="621"/>
      <c r="Q245" s="621"/>
      <c r="R245" s="621"/>
      <c r="S245" s="621"/>
      <c r="T245" s="365"/>
      <c r="U245" s="335"/>
      <c r="V245" s="335"/>
      <c r="W245" s="335"/>
      <c r="X245" s="335"/>
      <c r="Y245" s="80"/>
      <c r="Z245" s="80"/>
      <c r="AA245" s="335"/>
      <c r="AB245" s="335"/>
      <c r="AC245" s="335"/>
      <c r="AD245" s="335"/>
      <c r="AE245" s="335"/>
      <c r="AF245" s="335"/>
      <c r="AG245" s="80"/>
      <c r="AH245" s="331"/>
      <c r="AI245" s="364"/>
      <c r="AJ245" s="366"/>
      <c r="AK245" s="335"/>
      <c r="AL245" s="335"/>
      <c r="AM245" s="335"/>
      <c r="AN245" s="335"/>
      <c r="AQ245" s="367"/>
      <c r="AR245" s="367"/>
      <c r="AV245" s="367"/>
      <c r="AY245" s="530"/>
      <c r="AZ245" s="530"/>
      <c r="BA245" s="530"/>
      <c r="BB245" s="530"/>
      <c r="BC245" s="530"/>
      <c r="BD245" s="530"/>
      <c r="BE245" s="530"/>
      <c r="BF245" s="530"/>
      <c r="BG245" s="530"/>
      <c r="BH245" s="530"/>
      <c r="BI245" s="530"/>
      <c r="BJ245" s="530"/>
    </row>
    <row r="246" spans="1:62" ht="14.25" customHeight="1" x14ac:dyDescent="0.45">
      <c r="A246" s="367"/>
      <c r="D246" s="335"/>
      <c r="E246" s="619"/>
      <c r="F246" s="524"/>
      <c r="G246" s="524"/>
      <c r="H246" s="434"/>
      <c r="K246" s="434"/>
      <c r="L246" s="434"/>
      <c r="M246" s="434"/>
      <c r="N246" s="434"/>
      <c r="O246" s="434"/>
      <c r="P246" s="621"/>
      <c r="Q246" s="621"/>
      <c r="R246" s="621"/>
      <c r="S246" s="621"/>
      <c r="T246" s="365"/>
      <c r="U246" s="335"/>
      <c r="V246" s="335"/>
      <c r="W246" s="335"/>
      <c r="X246" s="335"/>
      <c r="Y246" s="80"/>
      <c r="Z246" s="80"/>
      <c r="AA246" s="335"/>
      <c r="AB246" s="335"/>
      <c r="AC246" s="335"/>
      <c r="AD246" s="335"/>
      <c r="AE246" s="335"/>
      <c r="AF246" s="335"/>
      <c r="AG246" s="80"/>
      <c r="AH246" s="331"/>
      <c r="AI246" s="364"/>
      <c r="AJ246" s="366"/>
      <c r="AK246" s="335"/>
      <c r="AL246" s="335"/>
      <c r="AM246" s="335"/>
      <c r="AN246" s="335"/>
      <c r="AQ246" s="367"/>
      <c r="AR246" s="367"/>
      <c r="AV246" s="367"/>
      <c r="AY246" s="530"/>
      <c r="AZ246" s="530"/>
      <c r="BA246" s="530"/>
      <c r="BB246" s="530"/>
      <c r="BC246" s="530"/>
      <c r="BD246" s="530"/>
      <c r="BE246" s="530"/>
      <c r="BF246" s="530"/>
      <c r="BG246" s="530"/>
      <c r="BH246" s="530"/>
      <c r="BI246" s="530"/>
      <c r="BJ246" s="530"/>
    </row>
    <row r="247" spans="1:62" ht="14.25" customHeight="1" x14ac:dyDescent="0.45">
      <c r="A247" s="367"/>
      <c r="D247" s="335"/>
      <c r="E247" s="619"/>
      <c r="F247" s="524"/>
      <c r="G247" s="524"/>
      <c r="H247" s="434"/>
      <c r="K247" s="434"/>
      <c r="L247" s="434"/>
      <c r="M247" s="434"/>
      <c r="N247" s="434"/>
      <c r="O247" s="434"/>
      <c r="P247" s="621"/>
      <c r="Q247" s="621"/>
      <c r="R247" s="621"/>
      <c r="S247" s="621"/>
      <c r="T247" s="365"/>
      <c r="U247" s="335"/>
      <c r="V247" s="335"/>
      <c r="W247" s="335"/>
      <c r="X247" s="335"/>
      <c r="Y247" s="80"/>
      <c r="Z247" s="80"/>
      <c r="AA247" s="335"/>
      <c r="AB247" s="335"/>
      <c r="AC247" s="335"/>
      <c r="AD247" s="335"/>
      <c r="AE247" s="335"/>
      <c r="AF247" s="335"/>
      <c r="AG247" s="80"/>
      <c r="AH247" s="331"/>
      <c r="AI247" s="364"/>
      <c r="AJ247" s="366"/>
      <c r="AK247" s="335"/>
      <c r="AL247" s="335"/>
      <c r="AM247" s="335"/>
      <c r="AN247" s="335"/>
      <c r="AQ247" s="367"/>
      <c r="AR247" s="367"/>
      <c r="AV247" s="367"/>
      <c r="AY247" s="530"/>
      <c r="AZ247" s="530"/>
      <c r="BA247" s="530"/>
      <c r="BB247" s="530"/>
      <c r="BC247" s="530"/>
      <c r="BD247" s="530"/>
      <c r="BE247" s="530"/>
      <c r="BF247" s="530"/>
      <c r="BG247" s="530"/>
      <c r="BH247" s="530"/>
      <c r="BI247" s="530"/>
      <c r="BJ247" s="530"/>
    </row>
    <row r="248" spans="1:62" ht="14.25" customHeight="1" x14ac:dyDescent="0.45">
      <c r="A248" s="367"/>
      <c r="D248" s="335"/>
      <c r="E248" s="619"/>
      <c r="F248" s="524"/>
      <c r="G248" s="524"/>
      <c r="H248" s="434"/>
      <c r="K248" s="434"/>
      <c r="L248" s="434"/>
      <c r="M248" s="434"/>
      <c r="N248" s="434"/>
      <c r="O248" s="434"/>
      <c r="P248" s="621"/>
      <c r="Q248" s="621"/>
      <c r="R248" s="621"/>
      <c r="S248" s="621"/>
      <c r="T248" s="365"/>
      <c r="U248" s="335"/>
      <c r="V248" s="335"/>
      <c r="W248" s="335"/>
      <c r="X248" s="335"/>
      <c r="Y248" s="80"/>
      <c r="Z248" s="80"/>
      <c r="AA248" s="335"/>
      <c r="AB248" s="335"/>
      <c r="AC248" s="335"/>
      <c r="AD248" s="335"/>
      <c r="AE248" s="335"/>
      <c r="AF248" s="335"/>
      <c r="AG248" s="80"/>
      <c r="AH248" s="331"/>
      <c r="AI248" s="364"/>
      <c r="AJ248" s="366"/>
      <c r="AK248" s="335"/>
      <c r="AL248" s="335"/>
      <c r="AM248" s="335"/>
      <c r="AN248" s="335"/>
      <c r="AQ248" s="367"/>
      <c r="AR248" s="367"/>
      <c r="AV248" s="367"/>
      <c r="AY248" s="530"/>
      <c r="AZ248" s="530"/>
      <c r="BA248" s="530"/>
      <c r="BB248" s="530"/>
      <c r="BC248" s="530"/>
      <c r="BD248" s="530"/>
      <c r="BE248" s="530"/>
      <c r="BF248" s="530"/>
      <c r="BG248" s="530"/>
      <c r="BH248" s="530"/>
      <c r="BI248" s="530"/>
      <c r="BJ248" s="530"/>
    </row>
    <row r="249" spans="1:62" ht="14.25" customHeight="1" x14ac:dyDescent="0.45">
      <c r="A249" s="367"/>
      <c r="D249" s="335"/>
      <c r="E249" s="619"/>
      <c r="F249" s="524"/>
      <c r="G249" s="524"/>
      <c r="H249" s="434"/>
      <c r="K249" s="434"/>
      <c r="L249" s="434"/>
      <c r="M249" s="434"/>
      <c r="N249" s="434"/>
      <c r="O249" s="434"/>
      <c r="P249" s="621"/>
      <c r="Q249" s="621"/>
      <c r="R249" s="621"/>
      <c r="S249" s="621"/>
      <c r="T249" s="365"/>
      <c r="U249" s="335"/>
      <c r="V249" s="335"/>
      <c r="W249" s="335"/>
      <c r="X249" s="335"/>
      <c r="Y249" s="80"/>
      <c r="Z249" s="80"/>
      <c r="AA249" s="335"/>
      <c r="AB249" s="335"/>
      <c r="AC249" s="335"/>
      <c r="AD249" s="335"/>
      <c r="AE249" s="335"/>
      <c r="AF249" s="335"/>
      <c r="AG249" s="80"/>
      <c r="AH249" s="331"/>
      <c r="AI249" s="364"/>
      <c r="AJ249" s="366"/>
      <c r="AK249" s="335"/>
      <c r="AL249" s="335"/>
      <c r="AM249" s="335"/>
      <c r="AN249" s="335"/>
      <c r="AQ249" s="367"/>
      <c r="AR249" s="367"/>
      <c r="AV249" s="367"/>
      <c r="AY249" s="530"/>
      <c r="AZ249" s="530"/>
      <c r="BA249" s="530"/>
      <c r="BB249" s="530"/>
      <c r="BC249" s="530"/>
      <c r="BD249" s="530"/>
      <c r="BE249" s="530"/>
      <c r="BF249" s="530"/>
      <c r="BG249" s="530"/>
      <c r="BH249" s="530"/>
      <c r="BI249" s="530"/>
      <c r="BJ249" s="530"/>
    </row>
    <row r="250" spans="1:62" ht="14.25" customHeight="1" x14ac:dyDescent="0.45">
      <c r="A250" s="367"/>
      <c r="D250" s="335"/>
      <c r="E250" s="619"/>
      <c r="F250" s="524"/>
      <c r="G250" s="524"/>
      <c r="H250" s="434"/>
      <c r="K250" s="434"/>
      <c r="L250" s="434"/>
      <c r="M250" s="434"/>
      <c r="N250" s="434"/>
      <c r="O250" s="434"/>
      <c r="P250" s="621"/>
      <c r="Q250" s="621"/>
      <c r="R250" s="621"/>
      <c r="S250" s="621"/>
      <c r="T250" s="365"/>
      <c r="U250" s="335"/>
      <c r="V250" s="335"/>
      <c r="W250" s="335"/>
      <c r="X250" s="335"/>
      <c r="Y250" s="80"/>
      <c r="Z250" s="80"/>
      <c r="AA250" s="335"/>
      <c r="AB250" s="335"/>
      <c r="AC250" s="335"/>
      <c r="AD250" s="335"/>
      <c r="AE250" s="335"/>
      <c r="AF250" s="335"/>
      <c r="AG250" s="80"/>
      <c r="AH250" s="331"/>
      <c r="AI250" s="364"/>
      <c r="AJ250" s="366"/>
      <c r="AK250" s="335"/>
      <c r="AL250" s="335"/>
      <c r="AM250" s="335"/>
      <c r="AN250" s="335"/>
      <c r="AQ250" s="367"/>
      <c r="AR250" s="367"/>
      <c r="AV250" s="367"/>
      <c r="AY250" s="530"/>
      <c r="AZ250" s="530"/>
      <c r="BA250" s="530"/>
      <c r="BB250" s="530"/>
      <c r="BC250" s="530"/>
      <c r="BD250" s="530"/>
      <c r="BE250" s="530"/>
      <c r="BF250" s="530"/>
      <c r="BG250" s="530"/>
      <c r="BH250" s="530"/>
      <c r="BI250" s="530"/>
      <c r="BJ250" s="530"/>
    </row>
    <row r="251" spans="1:62" ht="14.25" customHeight="1" x14ac:dyDescent="0.45">
      <c r="A251" s="367"/>
      <c r="D251" s="335"/>
      <c r="E251" s="619"/>
      <c r="F251" s="524"/>
      <c r="G251" s="524"/>
      <c r="H251" s="434"/>
      <c r="K251" s="434"/>
      <c r="L251" s="434"/>
      <c r="M251" s="434"/>
      <c r="N251" s="434"/>
      <c r="O251" s="434"/>
      <c r="P251" s="621"/>
      <c r="Q251" s="621"/>
      <c r="R251" s="621"/>
      <c r="S251" s="621"/>
      <c r="T251" s="365"/>
      <c r="U251" s="335"/>
      <c r="V251" s="335"/>
      <c r="W251" s="335"/>
      <c r="X251" s="335"/>
      <c r="Y251" s="80"/>
      <c r="Z251" s="80"/>
      <c r="AA251" s="335"/>
      <c r="AB251" s="335"/>
      <c r="AC251" s="335"/>
      <c r="AD251" s="335"/>
      <c r="AE251" s="335"/>
      <c r="AF251" s="335"/>
      <c r="AG251" s="80"/>
      <c r="AH251" s="331"/>
      <c r="AI251" s="364"/>
      <c r="AJ251" s="366"/>
      <c r="AK251" s="335"/>
      <c r="AL251" s="335"/>
      <c r="AM251" s="335"/>
      <c r="AN251" s="335"/>
      <c r="AQ251" s="367"/>
      <c r="AR251" s="367"/>
      <c r="AV251" s="367"/>
      <c r="AY251" s="530"/>
      <c r="AZ251" s="530"/>
      <c r="BA251" s="530"/>
      <c r="BB251" s="530"/>
      <c r="BC251" s="530"/>
      <c r="BD251" s="530"/>
      <c r="BE251" s="530"/>
      <c r="BF251" s="530"/>
      <c r="BG251" s="530"/>
      <c r="BH251" s="530"/>
      <c r="BI251" s="530"/>
      <c r="BJ251" s="530"/>
    </row>
    <row r="252" spans="1:62" ht="14.25" customHeight="1" x14ac:dyDescent="0.45">
      <c r="A252" s="367"/>
      <c r="D252" s="335"/>
      <c r="E252" s="619"/>
      <c r="F252" s="524"/>
      <c r="G252" s="524"/>
      <c r="H252" s="434"/>
      <c r="K252" s="434"/>
      <c r="L252" s="434"/>
      <c r="M252" s="434"/>
      <c r="N252" s="434"/>
      <c r="O252" s="434"/>
      <c r="P252" s="621"/>
      <c r="Q252" s="621"/>
      <c r="R252" s="621"/>
      <c r="S252" s="621"/>
      <c r="T252" s="365"/>
      <c r="U252" s="335"/>
      <c r="V252" s="335"/>
      <c r="W252" s="335"/>
      <c r="X252" s="335"/>
      <c r="Y252" s="80"/>
      <c r="Z252" s="80"/>
      <c r="AA252" s="335"/>
      <c r="AB252" s="335"/>
      <c r="AC252" s="335"/>
      <c r="AD252" s="335"/>
      <c r="AE252" s="335"/>
      <c r="AF252" s="335"/>
      <c r="AG252" s="80"/>
      <c r="AH252" s="331"/>
      <c r="AI252" s="364"/>
      <c r="AJ252" s="366"/>
      <c r="AK252" s="335"/>
      <c r="AL252" s="335"/>
      <c r="AM252" s="335"/>
      <c r="AN252" s="335"/>
      <c r="AQ252" s="367"/>
      <c r="AR252" s="367"/>
      <c r="AV252" s="367"/>
      <c r="AY252" s="530"/>
      <c r="AZ252" s="530"/>
      <c r="BA252" s="530"/>
      <c r="BB252" s="530"/>
      <c r="BC252" s="530"/>
      <c r="BD252" s="530"/>
      <c r="BE252" s="530"/>
      <c r="BF252" s="530"/>
      <c r="BG252" s="530"/>
      <c r="BH252" s="530"/>
      <c r="BI252" s="530"/>
      <c r="BJ252" s="530"/>
    </row>
    <row r="253" spans="1:62" ht="14.25" customHeight="1" x14ac:dyDescent="0.45">
      <c r="A253" s="367"/>
      <c r="D253" s="335"/>
      <c r="E253" s="619"/>
      <c r="F253" s="524"/>
      <c r="G253" s="524"/>
      <c r="H253" s="434"/>
      <c r="K253" s="434"/>
      <c r="L253" s="434"/>
      <c r="M253" s="434"/>
      <c r="N253" s="434"/>
      <c r="O253" s="434"/>
      <c r="P253" s="621"/>
      <c r="Q253" s="621"/>
      <c r="R253" s="621"/>
      <c r="S253" s="621"/>
      <c r="T253" s="365"/>
      <c r="U253" s="335"/>
      <c r="V253" s="335"/>
      <c r="W253" s="335"/>
      <c r="X253" s="335"/>
      <c r="Y253" s="80"/>
      <c r="Z253" s="80"/>
      <c r="AA253" s="335"/>
      <c r="AB253" s="335"/>
      <c r="AC253" s="335"/>
      <c r="AD253" s="335"/>
      <c r="AE253" s="335"/>
      <c r="AF253" s="335"/>
      <c r="AG253" s="80"/>
      <c r="AH253" s="331"/>
      <c r="AI253" s="364"/>
      <c r="AJ253" s="366"/>
      <c r="AK253" s="335"/>
      <c r="AL253" s="335"/>
      <c r="AM253" s="335"/>
      <c r="AN253" s="335"/>
      <c r="AQ253" s="367"/>
      <c r="AR253" s="367"/>
      <c r="AV253" s="367"/>
      <c r="AY253" s="530"/>
      <c r="AZ253" s="530"/>
      <c r="BA253" s="530"/>
      <c r="BB253" s="530"/>
      <c r="BC253" s="530"/>
      <c r="BD253" s="530"/>
      <c r="BE253" s="530"/>
      <c r="BF253" s="530"/>
      <c r="BG253" s="530"/>
      <c r="BH253" s="530"/>
      <c r="BI253" s="530"/>
      <c r="BJ253" s="530"/>
    </row>
    <row r="254" spans="1:62" ht="14.25" customHeight="1" x14ac:dyDescent="0.45">
      <c r="A254" s="367"/>
      <c r="D254" s="335"/>
      <c r="E254" s="619"/>
      <c r="F254" s="524"/>
      <c r="G254" s="524"/>
      <c r="H254" s="434"/>
      <c r="K254" s="434"/>
      <c r="L254" s="434"/>
      <c r="M254" s="434"/>
      <c r="N254" s="434"/>
      <c r="O254" s="434"/>
      <c r="P254" s="621"/>
      <c r="Q254" s="621"/>
      <c r="R254" s="621"/>
      <c r="S254" s="621"/>
      <c r="T254" s="365"/>
      <c r="U254" s="335"/>
      <c r="V254" s="335"/>
      <c r="W254" s="335"/>
      <c r="X254" s="335"/>
      <c r="Y254" s="80"/>
      <c r="Z254" s="80"/>
      <c r="AA254" s="335"/>
      <c r="AB254" s="335"/>
      <c r="AC254" s="335"/>
      <c r="AD254" s="335"/>
      <c r="AE254" s="335"/>
      <c r="AF254" s="335"/>
      <c r="AG254" s="80"/>
      <c r="AH254" s="331"/>
      <c r="AI254" s="364"/>
      <c r="AJ254" s="366"/>
      <c r="AK254" s="335"/>
      <c r="AL254" s="335"/>
      <c r="AM254" s="335"/>
      <c r="AN254" s="335"/>
      <c r="AQ254" s="367"/>
      <c r="AR254" s="367"/>
      <c r="AV254" s="367"/>
      <c r="AY254" s="530"/>
      <c r="AZ254" s="530"/>
      <c r="BA254" s="530"/>
      <c r="BB254" s="530"/>
      <c r="BC254" s="530"/>
      <c r="BD254" s="530"/>
      <c r="BE254" s="530"/>
      <c r="BF254" s="530"/>
      <c r="BG254" s="530"/>
      <c r="BH254" s="530"/>
      <c r="BI254" s="530"/>
      <c r="BJ254" s="530"/>
    </row>
    <row r="255" spans="1:62" ht="14.25" customHeight="1" x14ac:dyDescent="0.45">
      <c r="A255" s="367"/>
      <c r="D255" s="335"/>
      <c r="E255" s="619"/>
      <c r="F255" s="524"/>
      <c r="G255" s="524"/>
      <c r="H255" s="434"/>
      <c r="K255" s="434"/>
      <c r="L255" s="434"/>
      <c r="M255" s="434"/>
      <c r="N255" s="434"/>
      <c r="O255" s="434"/>
      <c r="P255" s="621"/>
      <c r="Q255" s="621"/>
      <c r="R255" s="621"/>
      <c r="S255" s="621"/>
      <c r="T255" s="365"/>
      <c r="U255" s="335"/>
      <c r="V255" s="335"/>
      <c r="W255" s="335"/>
      <c r="X255" s="335"/>
      <c r="Y255" s="80"/>
      <c r="Z255" s="80"/>
      <c r="AA255" s="335"/>
      <c r="AB255" s="335"/>
      <c r="AC255" s="335"/>
      <c r="AD255" s="335"/>
      <c r="AE255" s="335"/>
      <c r="AF255" s="335"/>
      <c r="AG255" s="80"/>
      <c r="AH255" s="331"/>
      <c r="AI255" s="364"/>
      <c r="AJ255" s="366"/>
      <c r="AK255" s="335"/>
      <c r="AL255" s="335"/>
      <c r="AM255" s="335"/>
      <c r="AN255" s="335"/>
      <c r="AQ255" s="367"/>
      <c r="AR255" s="367"/>
      <c r="AV255" s="367"/>
      <c r="AY255" s="530"/>
      <c r="AZ255" s="530"/>
      <c r="BA255" s="530"/>
      <c r="BB255" s="530"/>
      <c r="BC255" s="530"/>
      <c r="BD255" s="530"/>
      <c r="BE255" s="530"/>
      <c r="BF255" s="530"/>
      <c r="BG255" s="530"/>
      <c r="BH255" s="530"/>
      <c r="BI255" s="530"/>
      <c r="BJ255" s="530"/>
    </row>
    <row r="256" spans="1:62" ht="14.25" customHeight="1" x14ac:dyDescent="0.45">
      <c r="A256" s="367"/>
      <c r="D256" s="335"/>
      <c r="E256" s="619"/>
      <c r="F256" s="524"/>
      <c r="G256" s="524"/>
      <c r="H256" s="434"/>
      <c r="K256" s="434"/>
      <c r="L256" s="434"/>
      <c r="M256" s="434"/>
      <c r="N256" s="434"/>
      <c r="O256" s="434"/>
      <c r="P256" s="621"/>
      <c r="Q256" s="621"/>
      <c r="R256" s="621"/>
      <c r="S256" s="621"/>
      <c r="T256" s="365"/>
      <c r="U256" s="335"/>
      <c r="V256" s="335"/>
      <c r="W256" s="335"/>
      <c r="X256" s="335"/>
      <c r="Y256" s="80"/>
      <c r="Z256" s="80"/>
      <c r="AA256" s="335"/>
      <c r="AB256" s="335"/>
      <c r="AC256" s="335"/>
      <c r="AD256" s="335"/>
      <c r="AE256" s="335"/>
      <c r="AF256" s="335"/>
      <c r="AG256" s="80"/>
      <c r="AH256" s="331"/>
      <c r="AI256" s="364"/>
      <c r="AJ256" s="366"/>
      <c r="AK256" s="335"/>
      <c r="AL256" s="335"/>
      <c r="AM256" s="335"/>
      <c r="AN256" s="335"/>
      <c r="AQ256" s="367"/>
      <c r="AR256" s="367"/>
      <c r="AV256" s="367"/>
      <c r="AY256" s="530"/>
      <c r="AZ256" s="530"/>
      <c r="BA256" s="530"/>
      <c r="BB256" s="530"/>
      <c r="BC256" s="530"/>
      <c r="BD256" s="530"/>
      <c r="BE256" s="530"/>
      <c r="BF256" s="530"/>
      <c r="BG256" s="530"/>
      <c r="BH256" s="530"/>
      <c r="BI256" s="530"/>
      <c r="BJ256" s="530"/>
    </row>
    <row r="257" spans="1:62" ht="14.25" customHeight="1" x14ac:dyDescent="0.45">
      <c r="A257" s="367"/>
      <c r="D257" s="335"/>
      <c r="E257" s="619"/>
      <c r="F257" s="524"/>
      <c r="G257" s="524"/>
      <c r="H257" s="434"/>
      <c r="K257" s="434"/>
      <c r="L257" s="434"/>
      <c r="M257" s="434"/>
      <c r="N257" s="434"/>
      <c r="O257" s="434"/>
      <c r="P257" s="621"/>
      <c r="Q257" s="621"/>
      <c r="R257" s="621"/>
      <c r="S257" s="621"/>
      <c r="T257" s="365"/>
      <c r="U257" s="335"/>
      <c r="V257" s="335"/>
      <c r="W257" s="335"/>
      <c r="X257" s="335"/>
      <c r="Y257" s="80"/>
      <c r="Z257" s="80"/>
      <c r="AA257" s="335"/>
      <c r="AB257" s="335"/>
      <c r="AC257" s="335"/>
      <c r="AD257" s="335"/>
      <c r="AE257" s="335"/>
      <c r="AF257" s="335"/>
      <c r="AG257" s="80"/>
      <c r="AH257" s="331"/>
      <c r="AI257" s="364"/>
      <c r="AJ257" s="366"/>
      <c r="AK257" s="335"/>
      <c r="AL257" s="335"/>
      <c r="AM257" s="335"/>
      <c r="AN257" s="335"/>
      <c r="AQ257" s="367"/>
      <c r="AR257" s="367"/>
      <c r="AV257" s="367"/>
      <c r="AY257" s="530"/>
      <c r="AZ257" s="530"/>
      <c r="BA257" s="530"/>
      <c r="BB257" s="530"/>
      <c r="BC257" s="530"/>
      <c r="BD257" s="530"/>
      <c r="BE257" s="530"/>
      <c r="BF257" s="530"/>
      <c r="BG257" s="530"/>
      <c r="BH257" s="530"/>
      <c r="BI257" s="530"/>
      <c r="BJ257" s="530"/>
    </row>
    <row r="258" spans="1:62" ht="14.25" customHeight="1" x14ac:dyDescent="0.45">
      <c r="A258" s="367"/>
      <c r="D258" s="335"/>
      <c r="E258" s="619"/>
      <c r="F258" s="524"/>
      <c r="G258" s="524"/>
      <c r="H258" s="434"/>
      <c r="K258" s="434"/>
      <c r="L258" s="434"/>
      <c r="M258" s="434"/>
      <c r="N258" s="434"/>
      <c r="O258" s="434"/>
      <c r="P258" s="621"/>
      <c r="Q258" s="621"/>
      <c r="R258" s="621"/>
      <c r="S258" s="621"/>
      <c r="T258" s="365"/>
      <c r="U258" s="335"/>
      <c r="V258" s="335"/>
      <c r="W258" s="335"/>
      <c r="X258" s="335"/>
      <c r="Y258" s="80"/>
      <c r="Z258" s="80"/>
      <c r="AA258" s="335"/>
      <c r="AB258" s="335"/>
      <c r="AC258" s="335"/>
      <c r="AD258" s="335"/>
      <c r="AE258" s="335"/>
      <c r="AF258" s="335"/>
      <c r="AG258" s="80"/>
      <c r="AH258" s="331"/>
      <c r="AI258" s="364"/>
      <c r="AJ258" s="366"/>
      <c r="AK258" s="335"/>
      <c r="AL258" s="335"/>
      <c r="AM258" s="335"/>
      <c r="AN258" s="335"/>
      <c r="AQ258" s="367"/>
      <c r="AR258" s="367"/>
      <c r="AV258" s="367"/>
      <c r="AY258" s="530"/>
      <c r="AZ258" s="530"/>
      <c r="BA258" s="530"/>
      <c r="BB258" s="530"/>
      <c r="BC258" s="530"/>
      <c r="BD258" s="530"/>
      <c r="BE258" s="530"/>
      <c r="BF258" s="530"/>
      <c r="BG258" s="530"/>
      <c r="BH258" s="530"/>
      <c r="BI258" s="530"/>
      <c r="BJ258" s="530"/>
    </row>
    <row r="259" spans="1:62" ht="14.25" customHeight="1" x14ac:dyDescent="0.45">
      <c r="A259" s="367"/>
      <c r="D259" s="335"/>
      <c r="E259" s="619"/>
      <c r="F259" s="524"/>
      <c r="G259" s="524"/>
      <c r="H259" s="434"/>
      <c r="K259" s="434"/>
      <c r="L259" s="434"/>
      <c r="M259" s="434"/>
      <c r="N259" s="434"/>
      <c r="O259" s="434"/>
      <c r="P259" s="621"/>
      <c r="Q259" s="621"/>
      <c r="R259" s="621"/>
      <c r="S259" s="621"/>
      <c r="T259" s="365"/>
      <c r="U259" s="335"/>
      <c r="V259" s="335"/>
      <c r="W259" s="335"/>
      <c r="X259" s="335"/>
      <c r="Y259" s="80"/>
      <c r="Z259" s="80"/>
      <c r="AA259" s="335"/>
      <c r="AB259" s="335"/>
      <c r="AC259" s="335"/>
      <c r="AD259" s="335"/>
      <c r="AE259" s="335"/>
      <c r="AF259" s="335"/>
      <c r="AG259" s="80"/>
      <c r="AH259" s="331"/>
      <c r="AI259" s="364"/>
      <c r="AJ259" s="366"/>
      <c r="AK259" s="335"/>
      <c r="AL259" s="335"/>
      <c r="AM259" s="335"/>
      <c r="AN259" s="335"/>
      <c r="AQ259" s="367"/>
      <c r="AR259" s="367"/>
      <c r="AV259" s="367"/>
      <c r="AY259" s="530"/>
      <c r="AZ259" s="530"/>
      <c r="BA259" s="530"/>
      <c r="BB259" s="530"/>
      <c r="BC259" s="530"/>
      <c r="BD259" s="530"/>
      <c r="BE259" s="530"/>
      <c r="BF259" s="530"/>
      <c r="BG259" s="530"/>
      <c r="BH259" s="530"/>
      <c r="BI259" s="530"/>
      <c r="BJ259" s="530"/>
    </row>
    <row r="260" spans="1:62" ht="14.25" customHeight="1" x14ac:dyDescent="0.45">
      <c r="A260" s="367"/>
      <c r="D260" s="335"/>
      <c r="E260" s="619"/>
      <c r="F260" s="524"/>
      <c r="G260" s="524"/>
      <c r="H260" s="434"/>
      <c r="K260" s="434"/>
      <c r="L260" s="434"/>
      <c r="M260" s="434"/>
      <c r="N260" s="434"/>
      <c r="O260" s="434"/>
      <c r="P260" s="621"/>
      <c r="Q260" s="621"/>
      <c r="R260" s="621"/>
      <c r="S260" s="621"/>
      <c r="T260" s="365"/>
      <c r="U260" s="335"/>
      <c r="V260" s="335"/>
      <c r="W260" s="335"/>
      <c r="X260" s="335"/>
      <c r="Y260" s="80"/>
      <c r="Z260" s="80"/>
      <c r="AA260" s="335"/>
      <c r="AB260" s="335"/>
      <c r="AC260" s="335"/>
      <c r="AD260" s="335"/>
      <c r="AE260" s="335"/>
      <c r="AF260" s="335"/>
      <c r="AG260" s="80"/>
      <c r="AH260" s="331"/>
      <c r="AI260" s="364"/>
      <c r="AJ260" s="366"/>
      <c r="AK260" s="335"/>
      <c r="AL260" s="335"/>
      <c r="AM260" s="335"/>
      <c r="AN260" s="335"/>
      <c r="AQ260" s="367"/>
      <c r="AR260" s="367"/>
      <c r="AV260" s="367"/>
      <c r="AY260" s="530"/>
      <c r="AZ260" s="530"/>
      <c r="BA260" s="530"/>
      <c r="BB260" s="530"/>
      <c r="BC260" s="530"/>
      <c r="BD260" s="530"/>
      <c r="BE260" s="530"/>
      <c r="BF260" s="530"/>
      <c r="BG260" s="530"/>
      <c r="BH260" s="530"/>
      <c r="BI260" s="530"/>
      <c r="BJ260" s="530"/>
    </row>
    <row r="261" spans="1:62" ht="14.25" customHeight="1" x14ac:dyDescent="0.45">
      <c r="A261" s="367"/>
      <c r="D261" s="335"/>
      <c r="E261" s="619"/>
      <c r="F261" s="524"/>
      <c r="G261" s="524"/>
      <c r="H261" s="434"/>
      <c r="K261" s="434"/>
      <c r="L261" s="434"/>
      <c r="M261" s="434"/>
      <c r="N261" s="434"/>
      <c r="O261" s="434"/>
      <c r="P261" s="621"/>
      <c r="Q261" s="621"/>
      <c r="R261" s="621"/>
      <c r="S261" s="621"/>
      <c r="T261" s="365"/>
      <c r="U261" s="335"/>
      <c r="V261" s="335"/>
      <c r="W261" s="335"/>
      <c r="X261" s="335"/>
      <c r="Y261" s="80"/>
      <c r="Z261" s="80"/>
      <c r="AA261" s="335"/>
      <c r="AB261" s="335"/>
      <c r="AC261" s="335"/>
      <c r="AD261" s="335"/>
      <c r="AE261" s="335"/>
      <c r="AF261" s="335"/>
      <c r="AG261" s="80"/>
      <c r="AH261" s="331"/>
      <c r="AI261" s="364"/>
      <c r="AJ261" s="366"/>
      <c r="AK261" s="335"/>
      <c r="AL261" s="335"/>
      <c r="AM261" s="335"/>
      <c r="AN261" s="335"/>
      <c r="AQ261" s="367"/>
      <c r="AR261" s="367"/>
      <c r="AV261" s="367"/>
      <c r="AY261" s="530"/>
      <c r="AZ261" s="530"/>
      <c r="BA261" s="530"/>
      <c r="BB261" s="530"/>
      <c r="BC261" s="530"/>
      <c r="BD261" s="530"/>
      <c r="BE261" s="530"/>
      <c r="BF261" s="530"/>
      <c r="BG261" s="530"/>
      <c r="BH261" s="530"/>
      <c r="BI261" s="530"/>
      <c r="BJ261" s="530"/>
    </row>
    <row r="262" spans="1:62" ht="14.25" customHeight="1" x14ac:dyDescent="0.45">
      <c r="A262" s="367"/>
      <c r="D262" s="335"/>
      <c r="E262" s="619"/>
      <c r="F262" s="524"/>
      <c r="G262" s="524"/>
      <c r="H262" s="434"/>
      <c r="K262" s="434"/>
      <c r="L262" s="434"/>
      <c r="M262" s="434"/>
      <c r="N262" s="434"/>
      <c r="O262" s="434"/>
      <c r="P262" s="621"/>
      <c r="Q262" s="621"/>
      <c r="R262" s="621"/>
      <c r="S262" s="621"/>
      <c r="T262" s="365"/>
      <c r="U262" s="335"/>
      <c r="V262" s="335"/>
      <c r="W262" s="335"/>
      <c r="X262" s="335"/>
      <c r="Y262" s="80"/>
      <c r="Z262" s="80"/>
      <c r="AA262" s="335"/>
      <c r="AB262" s="335"/>
      <c r="AC262" s="335"/>
      <c r="AD262" s="335"/>
      <c r="AE262" s="335"/>
      <c r="AF262" s="335"/>
      <c r="AG262" s="80"/>
      <c r="AH262" s="331"/>
      <c r="AI262" s="364"/>
      <c r="AJ262" s="366"/>
      <c r="AK262" s="335"/>
      <c r="AL262" s="335"/>
      <c r="AM262" s="335"/>
      <c r="AN262" s="335"/>
      <c r="AQ262" s="367"/>
      <c r="AR262" s="367"/>
      <c r="AV262" s="367"/>
      <c r="AY262" s="530"/>
      <c r="AZ262" s="530"/>
      <c r="BA262" s="530"/>
      <c r="BB262" s="530"/>
      <c r="BC262" s="530"/>
      <c r="BD262" s="530"/>
      <c r="BE262" s="530"/>
      <c r="BF262" s="530"/>
      <c r="BG262" s="530"/>
      <c r="BH262" s="530"/>
      <c r="BI262" s="530"/>
      <c r="BJ262" s="530"/>
    </row>
    <row r="263" spans="1:62" ht="14.25" customHeight="1" x14ac:dyDescent="0.45">
      <c r="A263" s="367"/>
      <c r="D263" s="335"/>
      <c r="E263" s="619"/>
      <c r="F263" s="524"/>
      <c r="G263" s="524"/>
      <c r="H263" s="434"/>
      <c r="K263" s="434"/>
      <c r="L263" s="434"/>
      <c r="M263" s="434"/>
      <c r="N263" s="434"/>
      <c r="O263" s="434"/>
      <c r="P263" s="621"/>
      <c r="Q263" s="621"/>
      <c r="R263" s="621"/>
      <c r="S263" s="621"/>
      <c r="T263" s="365"/>
      <c r="U263" s="335"/>
      <c r="V263" s="335"/>
      <c r="W263" s="335"/>
      <c r="X263" s="335"/>
      <c r="Y263" s="80"/>
      <c r="Z263" s="80"/>
      <c r="AA263" s="335"/>
      <c r="AB263" s="335"/>
      <c r="AC263" s="335"/>
      <c r="AD263" s="335"/>
      <c r="AE263" s="335"/>
      <c r="AF263" s="335"/>
      <c r="AG263" s="80"/>
      <c r="AH263" s="331"/>
      <c r="AI263" s="364"/>
      <c r="AJ263" s="366"/>
      <c r="AK263" s="335"/>
      <c r="AL263" s="335"/>
      <c r="AM263" s="335"/>
      <c r="AN263" s="335"/>
      <c r="AQ263" s="367"/>
      <c r="AR263" s="367"/>
      <c r="AV263" s="367"/>
      <c r="AY263" s="530"/>
      <c r="AZ263" s="530"/>
      <c r="BA263" s="530"/>
      <c r="BB263" s="530"/>
      <c r="BC263" s="530"/>
      <c r="BD263" s="530"/>
      <c r="BE263" s="530"/>
      <c r="BF263" s="530"/>
      <c r="BG263" s="530"/>
      <c r="BH263" s="530"/>
      <c r="BI263" s="530"/>
      <c r="BJ263" s="530"/>
    </row>
    <row r="264" spans="1:62" ht="14.25" customHeight="1" x14ac:dyDescent="0.45">
      <c r="A264" s="367"/>
      <c r="D264" s="335"/>
      <c r="E264" s="619"/>
      <c r="F264" s="524"/>
      <c r="G264" s="524"/>
      <c r="H264" s="434"/>
      <c r="K264" s="434"/>
      <c r="L264" s="434"/>
      <c r="M264" s="434"/>
      <c r="N264" s="434"/>
      <c r="O264" s="434"/>
      <c r="P264" s="621"/>
      <c r="Q264" s="621"/>
      <c r="R264" s="621"/>
      <c r="S264" s="621"/>
      <c r="T264" s="365"/>
      <c r="U264" s="335"/>
      <c r="V264" s="335"/>
      <c r="W264" s="335"/>
      <c r="X264" s="335"/>
      <c r="Y264" s="80"/>
      <c r="Z264" s="80"/>
      <c r="AA264" s="335"/>
      <c r="AB264" s="335"/>
      <c r="AC264" s="335"/>
      <c r="AD264" s="335"/>
      <c r="AE264" s="335"/>
      <c r="AF264" s="335"/>
      <c r="AG264" s="80"/>
      <c r="AH264" s="331"/>
      <c r="AI264" s="364"/>
      <c r="AJ264" s="366"/>
      <c r="AK264" s="335"/>
      <c r="AL264" s="335"/>
      <c r="AM264" s="335"/>
      <c r="AN264" s="335"/>
      <c r="AQ264" s="367"/>
      <c r="AR264" s="367"/>
      <c r="AV264" s="367"/>
      <c r="AY264" s="530"/>
      <c r="AZ264" s="530"/>
      <c r="BA264" s="530"/>
      <c r="BB264" s="530"/>
      <c r="BC264" s="530"/>
      <c r="BD264" s="530"/>
      <c r="BE264" s="530"/>
      <c r="BF264" s="530"/>
      <c r="BG264" s="530"/>
      <c r="BH264" s="530"/>
      <c r="BI264" s="530"/>
      <c r="BJ264" s="530"/>
    </row>
    <row r="265" spans="1:62" ht="14.25" customHeight="1" x14ac:dyDescent="0.45">
      <c r="A265" s="367"/>
      <c r="D265" s="335"/>
      <c r="E265" s="619"/>
      <c r="F265" s="524"/>
      <c r="G265" s="524"/>
      <c r="H265" s="434"/>
      <c r="K265" s="434"/>
      <c r="L265" s="434"/>
      <c r="M265" s="434"/>
      <c r="N265" s="434"/>
      <c r="O265" s="434"/>
      <c r="P265" s="621"/>
      <c r="Q265" s="621"/>
      <c r="R265" s="621"/>
      <c r="S265" s="621"/>
      <c r="T265" s="365"/>
      <c r="U265" s="335"/>
      <c r="V265" s="335"/>
      <c r="W265" s="335"/>
      <c r="X265" s="335"/>
      <c r="Y265" s="80"/>
      <c r="Z265" s="80"/>
      <c r="AA265" s="335"/>
      <c r="AB265" s="335"/>
      <c r="AC265" s="335"/>
      <c r="AD265" s="335"/>
      <c r="AE265" s="335"/>
      <c r="AF265" s="335"/>
      <c r="AG265" s="80"/>
      <c r="AH265" s="331"/>
      <c r="AI265" s="364"/>
      <c r="AJ265" s="366"/>
      <c r="AK265" s="335"/>
      <c r="AL265" s="335"/>
      <c r="AM265" s="335"/>
      <c r="AN265" s="335"/>
      <c r="AQ265" s="367"/>
      <c r="AR265" s="367"/>
      <c r="AV265" s="367"/>
      <c r="AY265" s="530"/>
      <c r="AZ265" s="530"/>
      <c r="BA265" s="530"/>
      <c r="BB265" s="530"/>
      <c r="BC265" s="530"/>
      <c r="BD265" s="530"/>
      <c r="BE265" s="530"/>
      <c r="BF265" s="530"/>
      <c r="BG265" s="530"/>
      <c r="BH265" s="530"/>
      <c r="BI265" s="530"/>
      <c r="BJ265" s="530"/>
    </row>
    <row r="266" spans="1:62" ht="14.25" customHeight="1" x14ac:dyDescent="0.45">
      <c r="A266" s="367"/>
      <c r="D266" s="335"/>
      <c r="E266" s="619"/>
      <c r="F266" s="524"/>
      <c r="G266" s="524"/>
      <c r="H266" s="434"/>
      <c r="K266" s="434"/>
      <c r="L266" s="434"/>
      <c r="M266" s="434"/>
      <c r="N266" s="434"/>
      <c r="O266" s="434"/>
      <c r="P266" s="621"/>
      <c r="Q266" s="621"/>
      <c r="R266" s="621"/>
      <c r="S266" s="621"/>
      <c r="T266" s="365"/>
      <c r="U266" s="335"/>
      <c r="V266" s="335"/>
      <c r="W266" s="335"/>
      <c r="X266" s="335"/>
      <c r="Y266" s="80"/>
      <c r="Z266" s="80"/>
      <c r="AA266" s="335"/>
      <c r="AB266" s="335"/>
      <c r="AC266" s="335"/>
      <c r="AD266" s="335"/>
      <c r="AE266" s="335"/>
      <c r="AF266" s="335"/>
      <c r="AG266" s="80"/>
      <c r="AH266" s="331"/>
      <c r="AI266" s="364"/>
      <c r="AJ266" s="366"/>
      <c r="AK266" s="335"/>
      <c r="AL266" s="335"/>
      <c r="AM266" s="335"/>
      <c r="AN266" s="335"/>
      <c r="AQ266" s="367"/>
      <c r="AR266" s="367"/>
      <c r="AV266" s="367"/>
      <c r="AY266" s="530"/>
      <c r="AZ266" s="530"/>
      <c r="BA266" s="530"/>
      <c r="BB266" s="530"/>
      <c r="BC266" s="530"/>
      <c r="BD266" s="530"/>
      <c r="BE266" s="530"/>
      <c r="BF266" s="530"/>
      <c r="BG266" s="530"/>
      <c r="BH266" s="530"/>
      <c r="BI266" s="530"/>
      <c r="BJ266" s="530"/>
    </row>
    <row r="267" spans="1:62" ht="14.25" customHeight="1" x14ac:dyDescent="0.45">
      <c r="A267" s="367"/>
      <c r="D267" s="335"/>
      <c r="E267" s="619"/>
      <c r="F267" s="524"/>
      <c r="G267" s="524"/>
      <c r="H267" s="434"/>
      <c r="K267" s="434"/>
      <c r="L267" s="434"/>
      <c r="M267" s="434"/>
      <c r="N267" s="434"/>
      <c r="O267" s="434"/>
      <c r="P267" s="621"/>
      <c r="Q267" s="621"/>
      <c r="R267" s="621"/>
      <c r="S267" s="621"/>
      <c r="T267" s="365"/>
      <c r="U267" s="335"/>
      <c r="V267" s="335"/>
      <c r="W267" s="335"/>
      <c r="X267" s="335"/>
      <c r="Y267" s="80"/>
      <c r="Z267" s="80"/>
      <c r="AA267" s="335"/>
      <c r="AB267" s="335"/>
      <c r="AC267" s="335"/>
      <c r="AD267" s="335"/>
      <c r="AE267" s="335"/>
      <c r="AF267" s="335"/>
      <c r="AG267" s="80"/>
      <c r="AH267" s="331"/>
      <c r="AI267" s="364"/>
      <c r="AJ267" s="366"/>
      <c r="AK267" s="335"/>
      <c r="AL267" s="335"/>
      <c r="AM267" s="335"/>
      <c r="AN267" s="335"/>
      <c r="AQ267" s="367"/>
      <c r="AR267" s="367"/>
      <c r="AV267" s="367"/>
      <c r="AY267" s="530"/>
      <c r="AZ267" s="530"/>
      <c r="BA267" s="530"/>
      <c r="BB267" s="530"/>
      <c r="BC267" s="530"/>
      <c r="BD267" s="530"/>
      <c r="BE267" s="530"/>
      <c r="BF267" s="530"/>
      <c r="BG267" s="530"/>
      <c r="BH267" s="530"/>
      <c r="BI267" s="530"/>
      <c r="BJ267" s="530"/>
    </row>
    <row r="268" spans="1:62" ht="14.25" customHeight="1" x14ac:dyDescent="0.45">
      <c r="A268" s="367"/>
      <c r="D268" s="335"/>
      <c r="E268" s="619"/>
      <c r="F268" s="524"/>
      <c r="G268" s="524"/>
      <c r="H268" s="434"/>
      <c r="K268" s="434"/>
      <c r="L268" s="434"/>
      <c r="M268" s="434"/>
      <c r="N268" s="434"/>
      <c r="O268" s="434"/>
      <c r="P268" s="621"/>
      <c r="Q268" s="621"/>
      <c r="R268" s="621"/>
      <c r="S268" s="621"/>
      <c r="T268" s="365"/>
      <c r="U268" s="335"/>
      <c r="V268" s="335"/>
      <c r="W268" s="335"/>
      <c r="X268" s="335"/>
      <c r="Y268" s="80"/>
      <c r="Z268" s="80"/>
      <c r="AA268" s="335"/>
      <c r="AB268" s="335"/>
      <c r="AC268" s="335"/>
      <c r="AD268" s="335"/>
      <c r="AE268" s="335"/>
      <c r="AF268" s="335"/>
      <c r="AG268" s="80"/>
      <c r="AH268" s="331"/>
      <c r="AI268" s="364"/>
      <c r="AJ268" s="366"/>
      <c r="AK268" s="335"/>
      <c r="AL268" s="335"/>
      <c r="AM268" s="335"/>
      <c r="AN268" s="335"/>
      <c r="AQ268" s="367"/>
      <c r="AR268" s="367"/>
      <c r="AV268" s="367"/>
      <c r="AY268" s="530"/>
      <c r="AZ268" s="530"/>
      <c r="BA268" s="530"/>
      <c r="BB268" s="530"/>
      <c r="BC268" s="530"/>
      <c r="BD268" s="530"/>
      <c r="BE268" s="530"/>
      <c r="BF268" s="530"/>
      <c r="BG268" s="530"/>
      <c r="BH268" s="530"/>
      <c r="BI268" s="530"/>
      <c r="BJ268" s="530"/>
    </row>
    <row r="269" spans="1:62" ht="14.25" customHeight="1" x14ac:dyDescent="0.45">
      <c r="A269" s="367"/>
      <c r="D269" s="335"/>
      <c r="E269" s="619"/>
      <c r="F269" s="524"/>
      <c r="G269" s="524"/>
      <c r="H269" s="434"/>
      <c r="K269" s="434"/>
      <c r="L269" s="434"/>
      <c r="M269" s="434"/>
      <c r="N269" s="434"/>
      <c r="O269" s="434"/>
      <c r="P269" s="621"/>
      <c r="Q269" s="621"/>
      <c r="R269" s="621"/>
      <c r="S269" s="621"/>
      <c r="T269" s="365"/>
      <c r="U269" s="335"/>
      <c r="V269" s="335"/>
      <c r="W269" s="335"/>
      <c r="X269" s="335"/>
      <c r="Y269" s="80"/>
      <c r="Z269" s="80"/>
      <c r="AA269" s="335"/>
      <c r="AB269" s="335"/>
      <c r="AC269" s="335"/>
      <c r="AD269" s="335"/>
      <c r="AE269" s="335"/>
      <c r="AF269" s="335"/>
      <c r="AG269" s="80"/>
      <c r="AH269" s="331"/>
      <c r="AI269" s="364"/>
      <c r="AJ269" s="366"/>
      <c r="AK269" s="335"/>
      <c r="AL269" s="335"/>
      <c r="AM269" s="335"/>
      <c r="AN269" s="335"/>
      <c r="AQ269" s="367"/>
      <c r="AR269" s="367"/>
      <c r="AV269" s="367"/>
      <c r="AY269" s="530"/>
      <c r="AZ269" s="530"/>
      <c r="BA269" s="530"/>
      <c r="BB269" s="530"/>
      <c r="BC269" s="530"/>
      <c r="BD269" s="530"/>
      <c r="BE269" s="530"/>
      <c r="BF269" s="530"/>
      <c r="BG269" s="530"/>
      <c r="BH269" s="530"/>
      <c r="BI269" s="530"/>
      <c r="BJ269" s="530"/>
    </row>
    <row r="270" spans="1:62" ht="14.25" customHeight="1" x14ac:dyDescent="0.45">
      <c r="A270" s="367"/>
      <c r="D270" s="335"/>
      <c r="E270" s="619"/>
      <c r="F270" s="524"/>
      <c r="G270" s="524"/>
      <c r="H270" s="434"/>
      <c r="K270" s="434"/>
      <c r="L270" s="434"/>
      <c r="M270" s="434"/>
      <c r="N270" s="434"/>
      <c r="O270" s="434"/>
      <c r="P270" s="621"/>
      <c r="Q270" s="621"/>
      <c r="R270" s="621"/>
      <c r="S270" s="621"/>
      <c r="T270" s="365"/>
      <c r="U270" s="335"/>
      <c r="V270" s="335"/>
      <c r="W270" s="335"/>
      <c r="X270" s="335"/>
      <c r="Y270" s="80"/>
      <c r="Z270" s="80"/>
      <c r="AA270" s="335"/>
      <c r="AB270" s="335"/>
      <c r="AC270" s="335"/>
      <c r="AD270" s="335"/>
      <c r="AE270" s="335"/>
      <c r="AF270" s="335"/>
      <c r="AG270" s="80"/>
      <c r="AH270" s="331"/>
      <c r="AI270" s="364"/>
      <c r="AJ270" s="366"/>
      <c r="AK270" s="335"/>
      <c r="AL270" s="335"/>
      <c r="AM270" s="335"/>
      <c r="AN270" s="335"/>
      <c r="AQ270" s="367"/>
      <c r="AR270" s="367"/>
      <c r="AV270" s="367"/>
      <c r="AY270" s="530"/>
      <c r="AZ270" s="530"/>
      <c r="BA270" s="530"/>
      <c r="BB270" s="530"/>
      <c r="BC270" s="530"/>
      <c r="BD270" s="530"/>
      <c r="BE270" s="530"/>
      <c r="BF270" s="530"/>
      <c r="BG270" s="530"/>
      <c r="BH270" s="530"/>
      <c r="BI270" s="530"/>
      <c r="BJ270" s="530"/>
    </row>
    <row r="271" spans="1:62" ht="14.25" customHeight="1" x14ac:dyDescent="0.45">
      <c r="A271" s="367"/>
      <c r="D271" s="335"/>
      <c r="E271" s="619"/>
      <c r="F271" s="524"/>
      <c r="G271" s="524"/>
      <c r="H271" s="434"/>
      <c r="K271" s="434"/>
      <c r="L271" s="434"/>
      <c r="M271" s="434"/>
      <c r="N271" s="434"/>
      <c r="O271" s="434"/>
      <c r="P271" s="621"/>
      <c r="Q271" s="621"/>
      <c r="R271" s="621"/>
      <c r="S271" s="621"/>
      <c r="T271" s="365"/>
      <c r="U271" s="335"/>
      <c r="V271" s="335"/>
      <c r="W271" s="335"/>
      <c r="X271" s="335"/>
      <c r="Y271" s="80"/>
      <c r="Z271" s="80"/>
      <c r="AA271" s="335"/>
      <c r="AB271" s="335"/>
      <c r="AC271" s="335"/>
      <c r="AD271" s="335"/>
      <c r="AE271" s="335"/>
      <c r="AF271" s="335"/>
      <c r="AG271" s="80"/>
      <c r="AH271" s="331"/>
      <c r="AI271" s="364"/>
      <c r="AJ271" s="366"/>
      <c r="AK271" s="335"/>
      <c r="AL271" s="335"/>
      <c r="AM271" s="335"/>
      <c r="AN271" s="335"/>
      <c r="AQ271" s="367"/>
      <c r="AR271" s="367"/>
      <c r="AV271" s="367"/>
      <c r="AY271" s="530"/>
      <c r="AZ271" s="530"/>
      <c r="BA271" s="530"/>
      <c r="BB271" s="530"/>
      <c r="BC271" s="530"/>
      <c r="BD271" s="530"/>
      <c r="BE271" s="530"/>
      <c r="BF271" s="530"/>
      <c r="BG271" s="530"/>
      <c r="BH271" s="530"/>
      <c r="BI271" s="530"/>
      <c r="BJ271" s="530"/>
    </row>
    <row r="272" spans="1:62" ht="14.25" customHeight="1" x14ac:dyDescent="0.45">
      <c r="A272" s="367"/>
      <c r="D272" s="335"/>
      <c r="E272" s="619"/>
      <c r="F272" s="524"/>
      <c r="G272" s="524"/>
      <c r="H272" s="434"/>
      <c r="K272" s="434"/>
      <c r="L272" s="434"/>
      <c r="M272" s="434"/>
      <c r="N272" s="434"/>
      <c r="O272" s="434"/>
      <c r="P272" s="621"/>
      <c r="Q272" s="621"/>
      <c r="R272" s="621"/>
      <c r="S272" s="621"/>
      <c r="T272" s="365"/>
      <c r="U272" s="335"/>
      <c r="V272" s="335"/>
      <c r="W272" s="335"/>
      <c r="X272" s="335"/>
      <c r="Y272" s="80"/>
      <c r="Z272" s="80"/>
      <c r="AA272" s="335"/>
      <c r="AB272" s="335"/>
      <c r="AC272" s="335"/>
      <c r="AD272" s="335"/>
      <c r="AE272" s="335"/>
      <c r="AF272" s="335"/>
      <c r="AG272" s="80"/>
      <c r="AH272" s="331"/>
      <c r="AI272" s="364"/>
      <c r="AJ272" s="366"/>
      <c r="AK272" s="335"/>
      <c r="AL272" s="335"/>
      <c r="AM272" s="335"/>
      <c r="AN272" s="335"/>
      <c r="AQ272" s="367"/>
      <c r="AR272" s="367"/>
      <c r="AV272" s="367"/>
      <c r="AY272" s="530"/>
      <c r="AZ272" s="530"/>
      <c r="BA272" s="530"/>
      <c r="BB272" s="530"/>
      <c r="BC272" s="530"/>
      <c r="BD272" s="530"/>
      <c r="BE272" s="530"/>
      <c r="BF272" s="530"/>
      <c r="BG272" s="530"/>
      <c r="BH272" s="530"/>
      <c r="BI272" s="530"/>
      <c r="BJ272" s="530"/>
    </row>
    <row r="273" spans="1:62" ht="14.25" customHeight="1" x14ac:dyDescent="0.45">
      <c r="A273" s="367"/>
      <c r="D273" s="335"/>
      <c r="E273" s="619"/>
      <c r="F273" s="524"/>
      <c r="G273" s="524"/>
      <c r="H273" s="434"/>
      <c r="K273" s="434"/>
      <c r="L273" s="434"/>
      <c r="M273" s="434"/>
      <c r="N273" s="434"/>
      <c r="O273" s="434"/>
      <c r="P273" s="621"/>
      <c r="Q273" s="621"/>
      <c r="R273" s="621"/>
      <c r="S273" s="621"/>
      <c r="T273" s="365"/>
      <c r="U273" s="335"/>
      <c r="V273" s="335"/>
      <c r="W273" s="335"/>
      <c r="X273" s="335"/>
      <c r="Y273" s="80"/>
      <c r="Z273" s="80"/>
      <c r="AA273" s="335"/>
      <c r="AB273" s="335"/>
      <c r="AC273" s="335"/>
      <c r="AD273" s="335"/>
      <c r="AE273" s="335"/>
      <c r="AF273" s="335"/>
      <c r="AG273" s="80"/>
      <c r="AH273" s="331"/>
      <c r="AI273" s="364"/>
      <c r="AJ273" s="366"/>
      <c r="AK273" s="335"/>
      <c r="AL273" s="335"/>
      <c r="AM273" s="335"/>
      <c r="AN273" s="335"/>
      <c r="AQ273" s="367"/>
      <c r="AR273" s="367"/>
      <c r="AV273" s="367"/>
      <c r="AY273" s="530"/>
      <c r="AZ273" s="530"/>
      <c r="BA273" s="530"/>
      <c r="BB273" s="530"/>
      <c r="BC273" s="530"/>
      <c r="BD273" s="530"/>
      <c r="BE273" s="530"/>
      <c r="BF273" s="530"/>
      <c r="BG273" s="530"/>
      <c r="BH273" s="530"/>
      <c r="BI273" s="530"/>
      <c r="BJ273" s="530"/>
    </row>
    <row r="274" spans="1:62" ht="14.25" customHeight="1" x14ac:dyDescent="0.45">
      <c r="A274" s="367"/>
      <c r="D274" s="335"/>
      <c r="E274" s="619"/>
      <c r="F274" s="524"/>
      <c r="G274" s="524"/>
      <c r="H274" s="434"/>
      <c r="K274" s="434"/>
      <c r="L274" s="434"/>
      <c r="M274" s="434"/>
      <c r="N274" s="434"/>
      <c r="O274" s="434"/>
      <c r="P274" s="621"/>
      <c r="Q274" s="621"/>
      <c r="R274" s="621"/>
      <c r="S274" s="621"/>
      <c r="T274" s="365"/>
      <c r="U274" s="335"/>
      <c r="V274" s="335"/>
      <c r="W274" s="335"/>
      <c r="X274" s="335"/>
      <c r="Y274" s="80"/>
      <c r="Z274" s="80"/>
      <c r="AA274" s="335"/>
      <c r="AB274" s="335"/>
      <c r="AC274" s="335"/>
      <c r="AD274" s="335"/>
      <c r="AE274" s="335"/>
      <c r="AF274" s="335"/>
      <c r="AG274" s="80"/>
      <c r="AH274" s="331"/>
      <c r="AI274" s="364"/>
      <c r="AJ274" s="366"/>
      <c r="AK274" s="335"/>
      <c r="AL274" s="335"/>
      <c r="AM274" s="335"/>
      <c r="AN274" s="335"/>
      <c r="AQ274" s="367"/>
      <c r="AR274" s="367"/>
      <c r="AV274" s="367"/>
      <c r="AY274" s="530"/>
      <c r="AZ274" s="530"/>
      <c r="BA274" s="530"/>
      <c r="BB274" s="530"/>
      <c r="BC274" s="530"/>
      <c r="BD274" s="530"/>
      <c r="BE274" s="530"/>
      <c r="BF274" s="530"/>
      <c r="BG274" s="530"/>
      <c r="BH274" s="530"/>
      <c r="BI274" s="530"/>
      <c r="BJ274" s="530"/>
    </row>
    <row r="275" spans="1:62" ht="14.25" customHeight="1" x14ac:dyDescent="0.45">
      <c r="A275" s="367"/>
      <c r="D275" s="335"/>
      <c r="E275" s="619"/>
      <c r="F275" s="524"/>
      <c r="G275" s="524"/>
      <c r="H275" s="434"/>
      <c r="K275" s="434"/>
      <c r="L275" s="434"/>
      <c r="M275" s="434"/>
      <c r="N275" s="434"/>
      <c r="O275" s="434"/>
      <c r="P275" s="621"/>
      <c r="Q275" s="621"/>
      <c r="R275" s="621"/>
      <c r="S275" s="621"/>
      <c r="T275" s="365"/>
      <c r="U275" s="335"/>
      <c r="V275" s="335"/>
      <c r="W275" s="335"/>
      <c r="X275" s="335"/>
      <c r="Y275" s="80"/>
      <c r="Z275" s="80"/>
      <c r="AA275" s="335"/>
      <c r="AB275" s="335"/>
      <c r="AC275" s="335"/>
      <c r="AD275" s="335"/>
      <c r="AE275" s="335"/>
      <c r="AF275" s="335"/>
      <c r="AG275" s="80"/>
      <c r="AH275" s="331"/>
      <c r="AI275" s="364"/>
      <c r="AJ275" s="366"/>
      <c r="AK275" s="335"/>
      <c r="AL275" s="335"/>
      <c r="AM275" s="335"/>
      <c r="AN275" s="335"/>
      <c r="AQ275" s="367"/>
      <c r="AR275" s="367"/>
      <c r="AV275" s="367"/>
      <c r="AY275" s="530"/>
      <c r="AZ275" s="530"/>
      <c r="BA275" s="530"/>
      <c r="BB275" s="530"/>
      <c r="BC275" s="530"/>
      <c r="BD275" s="530"/>
      <c r="BE275" s="530"/>
      <c r="BF275" s="530"/>
      <c r="BG275" s="530"/>
      <c r="BH275" s="530"/>
      <c r="BI275" s="530"/>
      <c r="BJ275" s="530"/>
    </row>
    <row r="276" spans="1:62" ht="14.25" customHeight="1" x14ac:dyDescent="0.45">
      <c r="A276" s="367"/>
      <c r="D276" s="335"/>
      <c r="E276" s="619"/>
      <c r="F276" s="524"/>
      <c r="G276" s="524"/>
      <c r="H276" s="434"/>
      <c r="K276" s="434"/>
      <c r="L276" s="434"/>
      <c r="M276" s="434"/>
      <c r="N276" s="434"/>
      <c r="O276" s="434"/>
      <c r="P276" s="621"/>
      <c r="Q276" s="621"/>
      <c r="R276" s="621"/>
      <c r="S276" s="621"/>
      <c r="T276" s="365"/>
      <c r="U276" s="335"/>
      <c r="V276" s="335"/>
      <c r="W276" s="335"/>
      <c r="X276" s="335"/>
      <c r="Y276" s="80"/>
      <c r="Z276" s="80"/>
      <c r="AA276" s="335"/>
      <c r="AB276" s="335"/>
      <c r="AC276" s="335"/>
      <c r="AD276" s="335"/>
      <c r="AE276" s="335"/>
      <c r="AF276" s="335"/>
      <c r="AG276" s="80"/>
      <c r="AH276" s="331"/>
      <c r="AI276" s="364"/>
      <c r="AJ276" s="366"/>
      <c r="AK276" s="335"/>
      <c r="AL276" s="335"/>
      <c r="AM276" s="335"/>
      <c r="AN276" s="335"/>
      <c r="AQ276" s="367"/>
      <c r="AR276" s="367"/>
      <c r="AV276" s="367"/>
      <c r="AY276" s="530"/>
      <c r="AZ276" s="530"/>
      <c r="BA276" s="530"/>
      <c r="BB276" s="530"/>
      <c r="BC276" s="530"/>
      <c r="BD276" s="530"/>
      <c r="BE276" s="530"/>
      <c r="BF276" s="530"/>
      <c r="BG276" s="530"/>
      <c r="BH276" s="530"/>
      <c r="BI276" s="530"/>
      <c r="BJ276" s="530"/>
    </row>
    <row r="277" spans="1:62" ht="14.25" customHeight="1" x14ac:dyDescent="0.45">
      <c r="A277" s="367"/>
      <c r="D277" s="335"/>
      <c r="E277" s="619"/>
      <c r="F277" s="524"/>
      <c r="G277" s="524"/>
      <c r="H277" s="434"/>
      <c r="K277" s="434"/>
      <c r="L277" s="434"/>
      <c r="M277" s="434"/>
      <c r="N277" s="434"/>
      <c r="O277" s="434"/>
      <c r="P277" s="621"/>
      <c r="Q277" s="621"/>
      <c r="R277" s="621"/>
      <c r="S277" s="621"/>
      <c r="T277" s="365"/>
      <c r="U277" s="335"/>
      <c r="V277" s="335"/>
      <c r="W277" s="335"/>
      <c r="X277" s="335"/>
      <c r="Y277" s="80"/>
      <c r="Z277" s="80"/>
      <c r="AA277" s="335"/>
      <c r="AB277" s="335"/>
      <c r="AC277" s="335"/>
      <c r="AD277" s="335"/>
      <c r="AE277" s="335"/>
      <c r="AF277" s="335"/>
      <c r="AG277" s="80"/>
      <c r="AH277" s="331"/>
      <c r="AI277" s="364"/>
      <c r="AJ277" s="366"/>
      <c r="AK277" s="335"/>
      <c r="AL277" s="335"/>
      <c r="AM277" s="335"/>
      <c r="AN277" s="335"/>
      <c r="AQ277" s="367"/>
      <c r="AR277" s="367"/>
      <c r="AV277" s="367"/>
      <c r="AY277" s="530"/>
      <c r="AZ277" s="530"/>
      <c r="BA277" s="530"/>
      <c r="BB277" s="530"/>
      <c r="BC277" s="530"/>
      <c r="BD277" s="530"/>
      <c r="BE277" s="530"/>
      <c r="BF277" s="530"/>
      <c r="BG277" s="530"/>
      <c r="BH277" s="530"/>
      <c r="BI277" s="530"/>
      <c r="BJ277" s="530"/>
    </row>
    <row r="278" spans="1:62" ht="14.25" customHeight="1" x14ac:dyDescent="0.45">
      <c r="A278" s="367"/>
      <c r="D278" s="335"/>
      <c r="E278" s="619"/>
      <c r="F278" s="524"/>
      <c r="G278" s="524"/>
      <c r="H278" s="434"/>
      <c r="K278" s="434"/>
      <c r="L278" s="434"/>
      <c r="M278" s="434"/>
      <c r="N278" s="434"/>
      <c r="O278" s="434"/>
      <c r="P278" s="621"/>
      <c r="Q278" s="621"/>
      <c r="R278" s="621"/>
      <c r="S278" s="621"/>
      <c r="T278" s="365"/>
      <c r="U278" s="335"/>
      <c r="V278" s="335"/>
      <c r="W278" s="335"/>
      <c r="X278" s="335"/>
      <c r="Y278" s="80"/>
      <c r="Z278" s="80"/>
      <c r="AA278" s="335"/>
      <c r="AB278" s="335"/>
      <c r="AC278" s="335"/>
      <c r="AD278" s="335"/>
      <c r="AE278" s="335"/>
      <c r="AF278" s="335"/>
      <c r="AG278" s="80"/>
      <c r="AH278" s="331"/>
      <c r="AI278" s="364"/>
      <c r="AJ278" s="366"/>
      <c r="AK278" s="335"/>
      <c r="AL278" s="335"/>
      <c r="AM278" s="335"/>
      <c r="AN278" s="335"/>
      <c r="AQ278" s="367"/>
      <c r="AR278" s="367"/>
      <c r="AV278" s="367"/>
      <c r="AY278" s="530"/>
      <c r="AZ278" s="530"/>
      <c r="BA278" s="530"/>
      <c r="BB278" s="530"/>
      <c r="BC278" s="530"/>
      <c r="BD278" s="530"/>
      <c r="BE278" s="530"/>
      <c r="BF278" s="530"/>
      <c r="BG278" s="530"/>
      <c r="BH278" s="530"/>
      <c r="BI278" s="530"/>
      <c r="BJ278" s="530"/>
    </row>
    <row r="279" spans="1:62" ht="14.25" customHeight="1" x14ac:dyDescent="0.45">
      <c r="A279" s="367"/>
      <c r="D279" s="335"/>
      <c r="E279" s="619"/>
      <c r="F279" s="524"/>
      <c r="G279" s="524"/>
      <c r="H279" s="434"/>
      <c r="K279" s="434"/>
      <c r="L279" s="434"/>
      <c r="M279" s="434"/>
      <c r="N279" s="434"/>
      <c r="O279" s="434"/>
      <c r="P279" s="621"/>
      <c r="Q279" s="621"/>
      <c r="R279" s="621"/>
      <c r="S279" s="621"/>
      <c r="T279" s="365"/>
      <c r="U279" s="335"/>
      <c r="V279" s="335"/>
      <c r="W279" s="335"/>
      <c r="X279" s="335"/>
      <c r="Y279" s="80"/>
      <c r="Z279" s="80"/>
      <c r="AA279" s="335"/>
      <c r="AB279" s="335"/>
      <c r="AC279" s="335"/>
      <c r="AD279" s="335"/>
      <c r="AE279" s="335"/>
      <c r="AF279" s="335"/>
      <c r="AG279" s="80"/>
      <c r="AH279" s="331"/>
      <c r="AI279" s="364"/>
      <c r="AJ279" s="366"/>
      <c r="AK279" s="335"/>
      <c r="AL279" s="335"/>
      <c r="AM279" s="335"/>
      <c r="AN279" s="335"/>
      <c r="AQ279" s="367"/>
      <c r="AR279" s="367"/>
      <c r="AV279" s="367"/>
      <c r="AY279" s="530"/>
      <c r="AZ279" s="530"/>
      <c r="BA279" s="530"/>
      <c r="BB279" s="530"/>
      <c r="BC279" s="530"/>
      <c r="BD279" s="530"/>
      <c r="BE279" s="530"/>
      <c r="BF279" s="530"/>
      <c r="BG279" s="530"/>
      <c r="BH279" s="530"/>
      <c r="BI279" s="530"/>
      <c r="BJ279" s="530"/>
    </row>
    <row r="280" spans="1:62" ht="14.25" customHeight="1" x14ac:dyDescent="0.45">
      <c r="A280" s="367"/>
      <c r="D280" s="335"/>
      <c r="E280" s="619"/>
      <c r="F280" s="524"/>
      <c r="G280" s="524"/>
      <c r="H280" s="434"/>
      <c r="K280" s="434"/>
      <c r="L280" s="434"/>
      <c r="M280" s="434"/>
      <c r="N280" s="434"/>
      <c r="O280" s="434"/>
      <c r="P280" s="621"/>
      <c r="Q280" s="621"/>
      <c r="R280" s="621"/>
      <c r="S280" s="621"/>
      <c r="T280" s="365"/>
      <c r="U280" s="335"/>
      <c r="V280" s="335"/>
      <c r="W280" s="335"/>
      <c r="X280" s="335"/>
      <c r="Y280" s="80"/>
      <c r="Z280" s="80"/>
      <c r="AA280" s="335"/>
      <c r="AB280" s="335"/>
      <c r="AC280" s="335"/>
      <c r="AD280" s="335"/>
      <c r="AE280" s="335"/>
      <c r="AF280" s="335"/>
      <c r="AG280" s="80"/>
      <c r="AH280" s="331"/>
      <c r="AI280" s="364"/>
      <c r="AJ280" s="366"/>
      <c r="AK280" s="335"/>
      <c r="AL280" s="335"/>
      <c r="AM280" s="335"/>
      <c r="AN280" s="335"/>
      <c r="AQ280" s="367"/>
      <c r="AR280" s="367"/>
      <c r="AV280" s="367"/>
      <c r="AY280" s="530"/>
      <c r="AZ280" s="530"/>
      <c r="BA280" s="530"/>
      <c r="BB280" s="530"/>
      <c r="BC280" s="530"/>
      <c r="BD280" s="530"/>
      <c r="BE280" s="530"/>
      <c r="BF280" s="530"/>
      <c r="BG280" s="530"/>
      <c r="BH280" s="530"/>
      <c r="BI280" s="530"/>
      <c r="BJ280" s="530"/>
    </row>
    <row r="281" spans="1:62" ht="14.25" customHeight="1" x14ac:dyDescent="0.45">
      <c r="A281" s="367"/>
      <c r="D281" s="335"/>
      <c r="E281" s="619"/>
      <c r="F281" s="524"/>
      <c r="G281" s="524"/>
      <c r="H281" s="434"/>
      <c r="K281" s="434"/>
      <c r="L281" s="434"/>
      <c r="M281" s="434"/>
      <c r="N281" s="434"/>
      <c r="O281" s="434"/>
      <c r="P281" s="621"/>
      <c r="Q281" s="621"/>
      <c r="R281" s="621"/>
      <c r="S281" s="621"/>
      <c r="T281" s="365"/>
      <c r="U281" s="335"/>
      <c r="V281" s="335"/>
      <c r="W281" s="335"/>
      <c r="X281" s="335"/>
      <c r="Y281" s="80"/>
      <c r="Z281" s="80"/>
      <c r="AA281" s="335"/>
      <c r="AB281" s="335"/>
      <c r="AC281" s="335"/>
      <c r="AD281" s="335"/>
      <c r="AE281" s="335"/>
      <c r="AF281" s="335"/>
      <c r="AG281" s="80"/>
      <c r="AH281" s="331"/>
      <c r="AI281" s="364"/>
      <c r="AJ281" s="366"/>
      <c r="AK281" s="335"/>
      <c r="AL281" s="335"/>
      <c r="AM281" s="335"/>
      <c r="AN281" s="335"/>
      <c r="AQ281" s="367"/>
      <c r="AR281" s="367"/>
      <c r="AV281" s="367"/>
      <c r="AY281" s="530"/>
      <c r="AZ281" s="530"/>
      <c r="BA281" s="530"/>
      <c r="BB281" s="530"/>
      <c r="BC281" s="530"/>
      <c r="BD281" s="530"/>
      <c r="BE281" s="530"/>
      <c r="BF281" s="530"/>
      <c r="BG281" s="530"/>
      <c r="BH281" s="530"/>
      <c r="BI281" s="530"/>
      <c r="BJ281" s="530"/>
    </row>
    <row r="282" spans="1:62" ht="14.25" customHeight="1" x14ac:dyDescent="0.45">
      <c r="A282" s="367"/>
      <c r="D282" s="335"/>
      <c r="E282" s="619"/>
      <c r="F282" s="524"/>
      <c r="G282" s="524"/>
      <c r="H282" s="434"/>
      <c r="K282" s="434"/>
      <c r="L282" s="434"/>
      <c r="M282" s="434"/>
      <c r="N282" s="434"/>
      <c r="O282" s="434"/>
      <c r="P282" s="621"/>
      <c r="Q282" s="621"/>
      <c r="R282" s="621"/>
      <c r="S282" s="621"/>
      <c r="T282" s="365"/>
      <c r="U282" s="335"/>
      <c r="V282" s="335"/>
      <c r="W282" s="335"/>
      <c r="X282" s="335"/>
      <c r="Y282" s="80"/>
      <c r="Z282" s="80"/>
      <c r="AA282" s="335"/>
      <c r="AB282" s="335"/>
      <c r="AC282" s="335"/>
      <c r="AD282" s="335"/>
      <c r="AE282" s="335"/>
      <c r="AF282" s="335"/>
      <c r="AG282" s="80"/>
      <c r="AH282" s="331"/>
      <c r="AI282" s="364"/>
      <c r="AJ282" s="366"/>
      <c r="AK282" s="335"/>
      <c r="AL282" s="335"/>
      <c r="AM282" s="335"/>
      <c r="AN282" s="335"/>
      <c r="AQ282" s="367"/>
      <c r="AR282" s="367"/>
      <c r="AV282" s="367"/>
      <c r="AY282" s="530"/>
      <c r="AZ282" s="530"/>
      <c r="BA282" s="530"/>
      <c r="BB282" s="530"/>
      <c r="BC282" s="530"/>
      <c r="BD282" s="530"/>
      <c r="BE282" s="530"/>
      <c r="BF282" s="530"/>
      <c r="BG282" s="530"/>
      <c r="BH282" s="530"/>
      <c r="BI282" s="530"/>
      <c r="BJ282" s="530"/>
    </row>
    <row r="283" spans="1:62" ht="14.25" customHeight="1" x14ac:dyDescent="0.45">
      <c r="A283" s="367"/>
      <c r="D283" s="335"/>
      <c r="E283" s="619"/>
      <c r="F283" s="524"/>
      <c r="G283" s="524"/>
      <c r="H283" s="434"/>
      <c r="K283" s="434"/>
      <c r="L283" s="434"/>
      <c r="M283" s="434"/>
      <c r="N283" s="434"/>
      <c r="O283" s="434"/>
      <c r="P283" s="621"/>
      <c r="Q283" s="621"/>
      <c r="R283" s="621"/>
      <c r="S283" s="621"/>
      <c r="T283" s="365"/>
      <c r="U283" s="335"/>
      <c r="V283" s="335"/>
      <c r="W283" s="335"/>
      <c r="X283" s="335"/>
      <c r="Y283" s="80"/>
      <c r="Z283" s="80"/>
      <c r="AA283" s="335"/>
      <c r="AB283" s="335"/>
      <c r="AC283" s="335"/>
      <c r="AD283" s="335"/>
      <c r="AE283" s="335"/>
      <c r="AF283" s="335"/>
      <c r="AG283" s="80"/>
      <c r="AH283" s="331"/>
      <c r="AI283" s="364"/>
      <c r="AJ283" s="366"/>
      <c r="AK283" s="335"/>
      <c r="AL283" s="335"/>
      <c r="AM283" s="335"/>
      <c r="AN283" s="335"/>
      <c r="AQ283" s="367"/>
      <c r="AR283" s="367"/>
      <c r="AV283" s="367"/>
      <c r="AY283" s="530"/>
      <c r="AZ283" s="530"/>
      <c r="BA283" s="530"/>
      <c r="BB283" s="530"/>
      <c r="BC283" s="530"/>
      <c r="BD283" s="530"/>
      <c r="BE283" s="530"/>
      <c r="BF283" s="530"/>
      <c r="BG283" s="530"/>
      <c r="BH283" s="530"/>
      <c r="BI283" s="530"/>
      <c r="BJ283" s="530"/>
    </row>
    <row r="284" spans="1:62" ht="14.25" customHeight="1" x14ac:dyDescent="0.45">
      <c r="A284" s="367"/>
      <c r="D284" s="335"/>
      <c r="E284" s="619"/>
      <c r="F284" s="524"/>
      <c r="G284" s="524"/>
      <c r="H284" s="434"/>
      <c r="K284" s="434"/>
      <c r="L284" s="434"/>
      <c r="M284" s="434"/>
      <c r="N284" s="434"/>
      <c r="O284" s="434"/>
      <c r="P284" s="621"/>
      <c r="Q284" s="621"/>
      <c r="R284" s="621"/>
      <c r="S284" s="621"/>
      <c r="T284" s="365"/>
      <c r="U284" s="335"/>
      <c r="V284" s="335"/>
      <c r="W284" s="335"/>
      <c r="X284" s="335"/>
      <c r="Y284" s="80"/>
      <c r="Z284" s="80"/>
      <c r="AA284" s="335"/>
      <c r="AB284" s="335"/>
      <c r="AC284" s="335"/>
      <c r="AD284" s="335"/>
      <c r="AE284" s="335"/>
      <c r="AF284" s="335"/>
      <c r="AG284" s="80"/>
      <c r="AH284" s="331"/>
      <c r="AI284" s="364"/>
      <c r="AJ284" s="366"/>
      <c r="AK284" s="335"/>
      <c r="AL284" s="335"/>
      <c r="AM284" s="335"/>
      <c r="AN284" s="335"/>
      <c r="AQ284" s="367"/>
      <c r="AR284" s="367"/>
      <c r="AV284" s="367"/>
      <c r="AY284" s="530"/>
      <c r="AZ284" s="530"/>
      <c r="BA284" s="530"/>
      <c r="BB284" s="530"/>
      <c r="BC284" s="530"/>
      <c r="BD284" s="530"/>
      <c r="BE284" s="530"/>
      <c r="BF284" s="530"/>
      <c r="BG284" s="530"/>
      <c r="BH284" s="530"/>
      <c r="BI284" s="530"/>
      <c r="BJ284" s="530"/>
    </row>
    <row r="285" spans="1:62" ht="14.25" customHeight="1" x14ac:dyDescent="0.45">
      <c r="A285" s="367"/>
      <c r="D285" s="335"/>
      <c r="E285" s="619"/>
      <c r="F285" s="524"/>
      <c r="G285" s="524"/>
      <c r="H285" s="434"/>
      <c r="K285" s="434"/>
      <c r="L285" s="434"/>
      <c r="M285" s="434"/>
      <c r="N285" s="434"/>
      <c r="O285" s="434"/>
      <c r="P285" s="621"/>
      <c r="Q285" s="621"/>
      <c r="R285" s="621"/>
      <c r="S285" s="621"/>
      <c r="T285" s="365"/>
      <c r="U285" s="335"/>
      <c r="V285" s="335"/>
      <c r="W285" s="335"/>
      <c r="X285" s="335"/>
      <c r="Y285" s="80"/>
      <c r="Z285" s="80"/>
      <c r="AA285" s="335"/>
      <c r="AB285" s="335"/>
      <c r="AC285" s="335"/>
      <c r="AD285" s="335"/>
      <c r="AE285" s="335"/>
      <c r="AF285" s="335"/>
      <c r="AG285" s="80"/>
      <c r="AH285" s="331"/>
      <c r="AI285" s="364"/>
      <c r="AJ285" s="366"/>
      <c r="AK285" s="335"/>
      <c r="AL285" s="335"/>
      <c r="AM285" s="335"/>
      <c r="AN285" s="335"/>
      <c r="AQ285" s="367"/>
      <c r="AR285" s="367"/>
      <c r="AV285" s="367"/>
      <c r="AY285" s="530"/>
      <c r="AZ285" s="530"/>
      <c r="BA285" s="530"/>
      <c r="BB285" s="530"/>
      <c r="BC285" s="530"/>
      <c r="BD285" s="530"/>
      <c r="BE285" s="530"/>
      <c r="BF285" s="530"/>
      <c r="BG285" s="530"/>
      <c r="BH285" s="530"/>
      <c r="BI285" s="530"/>
      <c r="BJ285" s="530"/>
    </row>
    <row r="286" spans="1:62" ht="15.75" customHeight="1" x14ac:dyDescent="0.45">
      <c r="F286" s="524"/>
      <c r="G286" s="524"/>
      <c r="Y286" s="80"/>
      <c r="Z286" s="80"/>
      <c r="AA286" s="335"/>
      <c r="AB286" s="335"/>
      <c r="AG286" s="80"/>
      <c r="AI286" s="468"/>
      <c r="AJ286" s="468"/>
    </row>
    <row r="287" spans="1:62" ht="15.75" customHeight="1" x14ac:dyDescent="0.45">
      <c r="F287" s="524"/>
      <c r="G287" s="524"/>
      <c r="Y287" s="80"/>
      <c r="Z287" s="80"/>
      <c r="AA287" s="335"/>
      <c r="AB287" s="335"/>
      <c r="AG287" s="80"/>
      <c r="AI287" s="468"/>
      <c r="AJ287" s="468"/>
    </row>
    <row r="288" spans="1:62" ht="15.75" customHeight="1" x14ac:dyDescent="0.45">
      <c r="F288" s="524"/>
      <c r="G288" s="524"/>
      <c r="Y288" s="80"/>
      <c r="Z288" s="80"/>
      <c r="AA288" s="335"/>
      <c r="AB288" s="335"/>
      <c r="AG288" s="80"/>
      <c r="AI288" s="468"/>
      <c r="AJ288" s="468"/>
    </row>
    <row r="289" spans="6:36" ht="15.75" customHeight="1" x14ac:dyDescent="0.45">
      <c r="F289" s="524"/>
      <c r="G289" s="524"/>
      <c r="Y289" s="80"/>
      <c r="Z289" s="80"/>
      <c r="AA289" s="335"/>
      <c r="AB289" s="335"/>
      <c r="AG289" s="80"/>
      <c r="AI289" s="468"/>
      <c r="AJ289" s="468"/>
    </row>
    <row r="290" spans="6:36" ht="15.75" customHeight="1" x14ac:dyDescent="0.45">
      <c r="F290" s="524"/>
      <c r="G290" s="524"/>
      <c r="Y290" s="80"/>
      <c r="Z290" s="80"/>
      <c r="AA290" s="335"/>
      <c r="AB290" s="335"/>
      <c r="AG290" s="80"/>
      <c r="AI290" s="468"/>
      <c r="AJ290" s="468"/>
    </row>
    <row r="291" spans="6:36" ht="15.75" customHeight="1" x14ac:dyDescent="0.45">
      <c r="F291" s="524"/>
      <c r="G291" s="524"/>
      <c r="Y291" s="80"/>
      <c r="Z291" s="80"/>
      <c r="AA291" s="335"/>
      <c r="AB291" s="335"/>
      <c r="AG291" s="80"/>
      <c r="AI291" s="468"/>
      <c r="AJ291" s="468"/>
    </row>
    <row r="292" spans="6:36" ht="15.75" customHeight="1" x14ac:dyDescent="0.45">
      <c r="F292" s="524"/>
      <c r="G292" s="524"/>
      <c r="Y292" s="80"/>
      <c r="Z292" s="80"/>
      <c r="AA292" s="335"/>
      <c r="AB292" s="335"/>
      <c r="AG292" s="80"/>
      <c r="AI292" s="468"/>
      <c r="AJ292" s="468"/>
    </row>
    <row r="293" spans="6:36" ht="15.75" customHeight="1" x14ac:dyDescent="0.45">
      <c r="F293" s="524"/>
      <c r="G293" s="524"/>
      <c r="Y293" s="80"/>
      <c r="Z293" s="80"/>
      <c r="AA293" s="335"/>
      <c r="AB293" s="335"/>
      <c r="AG293" s="80"/>
      <c r="AI293" s="468"/>
      <c r="AJ293" s="468"/>
    </row>
    <row r="294" spans="6:36" ht="15.75" customHeight="1" x14ac:dyDescent="0.45">
      <c r="F294" s="524"/>
      <c r="G294" s="524"/>
      <c r="Y294" s="80"/>
      <c r="Z294" s="80"/>
      <c r="AA294" s="335"/>
      <c r="AB294" s="335"/>
      <c r="AG294" s="80"/>
      <c r="AI294" s="468"/>
      <c r="AJ294" s="468"/>
    </row>
    <row r="295" spans="6:36" ht="15.75" customHeight="1" x14ac:dyDescent="0.45">
      <c r="F295" s="524"/>
      <c r="G295" s="524"/>
      <c r="Y295" s="80"/>
      <c r="Z295" s="80"/>
      <c r="AA295" s="335"/>
      <c r="AB295" s="335"/>
      <c r="AG295" s="80"/>
      <c r="AI295" s="468"/>
      <c r="AJ295" s="468"/>
    </row>
    <row r="296" spans="6:36" ht="15.75" customHeight="1" x14ac:dyDescent="0.45">
      <c r="F296" s="524"/>
      <c r="G296" s="524"/>
      <c r="Y296" s="80"/>
      <c r="Z296" s="80"/>
      <c r="AA296" s="335"/>
      <c r="AB296" s="335"/>
      <c r="AG296" s="80"/>
      <c r="AI296" s="468"/>
      <c r="AJ296" s="468"/>
    </row>
    <row r="297" spans="6:36" ht="15.75" customHeight="1" x14ac:dyDescent="0.45">
      <c r="F297" s="524"/>
      <c r="G297" s="524"/>
      <c r="Y297" s="80"/>
      <c r="Z297" s="80"/>
      <c r="AA297" s="335"/>
      <c r="AB297" s="335"/>
      <c r="AG297" s="80"/>
      <c r="AI297" s="468"/>
      <c r="AJ297" s="468"/>
    </row>
    <row r="298" spans="6:36" ht="15.75" customHeight="1" x14ac:dyDescent="0.45">
      <c r="F298" s="524"/>
      <c r="G298" s="524"/>
      <c r="Y298" s="80"/>
      <c r="Z298" s="80"/>
      <c r="AA298" s="335"/>
      <c r="AB298" s="335"/>
      <c r="AG298" s="80"/>
      <c r="AI298" s="468"/>
      <c r="AJ298" s="468"/>
    </row>
    <row r="299" spans="6:36" ht="15.75" customHeight="1" x14ac:dyDescent="0.45">
      <c r="F299" s="524"/>
      <c r="G299" s="524"/>
      <c r="Y299" s="80"/>
      <c r="Z299" s="80"/>
      <c r="AA299" s="335"/>
      <c r="AB299" s="335"/>
      <c r="AG299" s="80"/>
      <c r="AI299" s="468"/>
      <c r="AJ299" s="468"/>
    </row>
    <row r="300" spans="6:36" ht="15.75" customHeight="1" x14ac:dyDescent="0.45">
      <c r="F300" s="524"/>
      <c r="G300" s="524"/>
      <c r="Y300" s="80"/>
      <c r="Z300" s="80"/>
      <c r="AA300" s="335"/>
      <c r="AB300" s="335"/>
      <c r="AG300" s="80"/>
      <c r="AI300" s="468"/>
      <c r="AJ300" s="468"/>
    </row>
    <row r="301" spans="6:36" ht="15.75" customHeight="1" x14ac:dyDescent="0.45">
      <c r="F301" s="524"/>
      <c r="G301" s="524"/>
      <c r="Y301" s="80"/>
      <c r="Z301" s="80"/>
      <c r="AA301" s="335"/>
      <c r="AB301" s="335"/>
      <c r="AG301" s="80"/>
      <c r="AI301" s="468"/>
      <c r="AJ301" s="468"/>
    </row>
    <row r="302" spans="6:36" ht="15.75" customHeight="1" x14ac:dyDescent="0.45">
      <c r="F302" s="524"/>
      <c r="G302" s="524"/>
      <c r="Y302" s="80"/>
      <c r="Z302" s="80"/>
      <c r="AA302" s="335"/>
      <c r="AB302" s="335"/>
      <c r="AG302" s="80"/>
      <c r="AI302" s="468"/>
      <c r="AJ302" s="468"/>
    </row>
    <row r="303" spans="6:36" ht="15.75" customHeight="1" x14ac:dyDescent="0.45">
      <c r="F303" s="524"/>
      <c r="G303" s="524"/>
      <c r="Y303" s="80"/>
      <c r="Z303" s="80"/>
      <c r="AA303" s="335"/>
      <c r="AB303" s="335"/>
      <c r="AG303" s="80"/>
      <c r="AI303" s="468"/>
      <c r="AJ303" s="468"/>
    </row>
    <row r="304" spans="6:36" ht="15.75" customHeight="1" x14ac:dyDescent="0.45">
      <c r="F304" s="524"/>
      <c r="G304" s="524"/>
      <c r="Y304" s="80"/>
      <c r="Z304" s="80"/>
      <c r="AA304" s="335"/>
      <c r="AB304" s="335"/>
      <c r="AG304" s="80"/>
      <c r="AI304" s="468"/>
      <c r="AJ304" s="468"/>
    </row>
    <row r="305" spans="6:36" ht="15.75" customHeight="1" x14ac:dyDescent="0.45">
      <c r="F305" s="524"/>
      <c r="G305" s="524"/>
      <c r="Y305" s="80"/>
      <c r="Z305" s="80"/>
      <c r="AA305" s="335"/>
      <c r="AB305" s="335"/>
      <c r="AG305" s="80"/>
      <c r="AI305" s="468"/>
      <c r="AJ305" s="468"/>
    </row>
    <row r="306" spans="6:36" ht="15.75" customHeight="1" x14ac:dyDescent="0.45">
      <c r="F306" s="524"/>
      <c r="G306" s="524"/>
      <c r="Y306" s="80"/>
      <c r="Z306" s="80"/>
      <c r="AA306" s="335"/>
      <c r="AB306" s="335"/>
      <c r="AG306" s="80"/>
      <c r="AI306" s="468"/>
      <c r="AJ306" s="468"/>
    </row>
    <row r="307" spans="6:36" ht="15.75" customHeight="1" x14ac:dyDescent="0.45">
      <c r="F307" s="524"/>
      <c r="G307" s="524"/>
      <c r="Y307" s="80"/>
      <c r="Z307" s="80"/>
      <c r="AA307" s="335"/>
      <c r="AB307" s="335"/>
      <c r="AG307" s="80"/>
      <c r="AI307" s="468"/>
      <c r="AJ307" s="468"/>
    </row>
    <row r="308" spans="6:36" ht="15.75" customHeight="1" x14ac:dyDescent="0.45">
      <c r="F308" s="524"/>
      <c r="G308" s="524"/>
      <c r="Y308" s="80"/>
      <c r="Z308" s="80"/>
      <c r="AA308" s="335"/>
      <c r="AB308" s="335"/>
      <c r="AG308" s="80"/>
      <c r="AI308" s="468"/>
      <c r="AJ308" s="468"/>
    </row>
    <row r="309" spans="6:36" ht="15.75" customHeight="1" x14ac:dyDescent="0.45">
      <c r="F309" s="524"/>
      <c r="G309" s="524"/>
      <c r="Y309" s="80"/>
      <c r="Z309" s="80"/>
      <c r="AA309" s="335"/>
      <c r="AB309" s="335"/>
      <c r="AG309" s="80"/>
      <c r="AI309" s="468"/>
      <c r="AJ309" s="468"/>
    </row>
    <row r="310" spans="6:36" ht="15.75" customHeight="1" x14ac:dyDescent="0.45">
      <c r="F310" s="524"/>
      <c r="G310" s="524"/>
      <c r="Y310" s="80"/>
      <c r="Z310" s="80"/>
      <c r="AA310" s="335"/>
      <c r="AB310" s="335"/>
      <c r="AG310" s="80"/>
      <c r="AI310" s="468"/>
      <c r="AJ310" s="468"/>
    </row>
    <row r="311" spans="6:36" ht="15.75" customHeight="1" x14ac:dyDescent="0.45">
      <c r="F311" s="524"/>
      <c r="G311" s="524"/>
      <c r="Y311" s="80"/>
      <c r="Z311" s="80"/>
      <c r="AA311" s="335"/>
      <c r="AB311" s="335"/>
      <c r="AG311" s="80"/>
      <c r="AI311" s="468"/>
      <c r="AJ311" s="468"/>
    </row>
    <row r="312" spans="6:36" ht="15.75" customHeight="1" x14ac:dyDescent="0.45">
      <c r="F312" s="524"/>
      <c r="G312" s="524"/>
      <c r="Y312" s="80"/>
      <c r="Z312" s="80"/>
      <c r="AA312" s="335"/>
      <c r="AB312" s="335"/>
      <c r="AG312" s="80"/>
      <c r="AI312" s="468"/>
      <c r="AJ312" s="468"/>
    </row>
    <row r="313" spans="6:36" ht="15.75" customHeight="1" x14ac:dyDescent="0.45">
      <c r="F313" s="524"/>
      <c r="G313" s="524"/>
      <c r="Y313" s="80"/>
      <c r="Z313" s="80"/>
      <c r="AA313" s="335"/>
      <c r="AB313" s="335"/>
      <c r="AG313" s="80"/>
      <c r="AI313" s="468"/>
      <c r="AJ313" s="468"/>
    </row>
    <row r="314" spans="6:36" ht="15.75" customHeight="1" x14ac:dyDescent="0.45">
      <c r="F314" s="524"/>
      <c r="G314" s="524"/>
      <c r="Y314" s="80"/>
      <c r="Z314" s="80"/>
      <c r="AA314" s="335"/>
      <c r="AB314" s="335"/>
      <c r="AG314" s="80"/>
      <c r="AI314" s="468"/>
      <c r="AJ314" s="468"/>
    </row>
    <row r="315" spans="6:36" ht="15.75" customHeight="1" x14ac:dyDescent="0.45">
      <c r="F315" s="524"/>
      <c r="G315" s="524"/>
      <c r="Y315" s="80"/>
      <c r="Z315" s="80"/>
      <c r="AA315" s="335"/>
      <c r="AB315" s="335"/>
      <c r="AG315" s="80"/>
      <c r="AI315" s="468"/>
      <c r="AJ315" s="468"/>
    </row>
    <row r="316" spans="6:36" ht="15.75" customHeight="1" x14ac:dyDescent="0.45">
      <c r="F316" s="524"/>
      <c r="G316" s="524"/>
      <c r="Y316" s="80"/>
      <c r="Z316" s="80"/>
      <c r="AA316" s="335"/>
      <c r="AB316" s="335"/>
      <c r="AG316" s="80"/>
      <c r="AI316" s="468"/>
      <c r="AJ316" s="468"/>
    </row>
    <row r="317" spans="6:36" ht="15.75" customHeight="1" x14ac:dyDescent="0.45">
      <c r="F317" s="524"/>
      <c r="G317" s="524"/>
      <c r="Y317" s="80"/>
      <c r="Z317" s="80"/>
      <c r="AA317" s="335"/>
      <c r="AB317" s="335"/>
      <c r="AG317" s="80"/>
      <c r="AI317" s="468"/>
      <c r="AJ317" s="468"/>
    </row>
    <row r="318" spans="6:36" ht="15.75" customHeight="1" x14ac:dyDescent="0.45">
      <c r="F318" s="524"/>
      <c r="G318" s="524"/>
      <c r="Y318" s="80"/>
      <c r="Z318" s="80"/>
      <c r="AA318" s="335"/>
      <c r="AB318" s="335"/>
      <c r="AG318" s="80"/>
      <c r="AI318" s="468"/>
      <c r="AJ318" s="468"/>
    </row>
    <row r="319" spans="6:36" ht="15.75" customHeight="1" x14ac:dyDescent="0.45">
      <c r="F319" s="524"/>
      <c r="G319" s="524"/>
      <c r="Y319" s="80"/>
      <c r="Z319" s="80"/>
      <c r="AA319" s="335"/>
      <c r="AB319" s="335"/>
      <c r="AG319" s="80"/>
      <c r="AI319" s="468"/>
      <c r="AJ319" s="468"/>
    </row>
    <row r="320" spans="6:36" ht="15.75" customHeight="1" x14ac:dyDescent="0.45">
      <c r="F320" s="524"/>
      <c r="G320" s="524"/>
      <c r="Y320" s="80"/>
      <c r="Z320" s="80"/>
      <c r="AA320" s="335"/>
      <c r="AB320" s="335"/>
      <c r="AG320" s="80"/>
      <c r="AI320" s="468"/>
      <c r="AJ320" s="468"/>
    </row>
    <row r="321" spans="6:36" ht="15.75" customHeight="1" x14ac:dyDescent="0.45">
      <c r="F321" s="524"/>
      <c r="G321" s="524"/>
      <c r="Y321" s="80"/>
      <c r="Z321" s="80"/>
      <c r="AA321" s="335"/>
      <c r="AB321" s="335"/>
      <c r="AG321" s="80"/>
      <c r="AI321" s="468"/>
      <c r="AJ321" s="468"/>
    </row>
    <row r="322" spans="6:36" ht="15.75" customHeight="1" x14ac:dyDescent="0.45">
      <c r="F322" s="524"/>
      <c r="G322" s="524"/>
      <c r="Y322" s="80"/>
      <c r="Z322" s="80"/>
      <c r="AA322" s="335"/>
      <c r="AB322" s="335"/>
      <c r="AG322" s="80"/>
      <c r="AI322" s="468"/>
      <c r="AJ322" s="468"/>
    </row>
    <row r="323" spans="6:36" ht="15.75" customHeight="1" x14ac:dyDescent="0.45">
      <c r="F323" s="524"/>
      <c r="G323" s="524"/>
      <c r="Y323" s="80"/>
      <c r="Z323" s="80"/>
      <c r="AA323" s="335"/>
      <c r="AB323" s="335"/>
      <c r="AG323" s="80"/>
      <c r="AI323" s="468"/>
      <c r="AJ323" s="468"/>
    </row>
    <row r="324" spans="6:36" ht="15.75" customHeight="1" x14ac:dyDescent="0.45">
      <c r="F324" s="524"/>
      <c r="G324" s="524"/>
      <c r="Y324" s="80"/>
      <c r="Z324" s="80"/>
      <c r="AA324" s="335"/>
      <c r="AB324" s="335"/>
      <c r="AG324" s="80"/>
      <c r="AI324" s="468"/>
      <c r="AJ324" s="468"/>
    </row>
    <row r="325" spans="6:36" ht="15.75" customHeight="1" x14ac:dyDescent="0.45">
      <c r="F325" s="524"/>
      <c r="G325" s="524"/>
      <c r="Y325" s="80"/>
      <c r="Z325" s="80"/>
      <c r="AA325" s="335"/>
      <c r="AB325" s="335"/>
      <c r="AG325" s="80"/>
      <c r="AI325" s="468"/>
      <c r="AJ325" s="468"/>
    </row>
    <row r="326" spans="6:36" ht="15.75" customHeight="1" x14ac:dyDescent="0.45">
      <c r="F326" s="524"/>
      <c r="G326" s="524"/>
      <c r="Y326" s="80"/>
      <c r="Z326" s="80"/>
      <c r="AA326" s="335"/>
      <c r="AB326" s="335"/>
      <c r="AG326" s="80"/>
      <c r="AI326" s="468"/>
      <c r="AJ326" s="468"/>
    </row>
    <row r="327" spans="6:36" ht="15.75" customHeight="1" x14ac:dyDescent="0.45">
      <c r="F327" s="524"/>
      <c r="G327" s="524"/>
      <c r="Y327" s="80"/>
      <c r="Z327" s="80"/>
      <c r="AA327" s="335"/>
      <c r="AB327" s="335"/>
      <c r="AG327" s="80"/>
      <c r="AI327" s="468"/>
      <c r="AJ327" s="468"/>
    </row>
    <row r="328" spans="6:36" ht="15.75" customHeight="1" x14ac:dyDescent="0.45">
      <c r="F328" s="524"/>
      <c r="G328" s="524"/>
      <c r="Y328" s="80"/>
      <c r="Z328" s="80"/>
      <c r="AA328" s="335"/>
      <c r="AB328" s="335"/>
      <c r="AG328" s="80"/>
      <c r="AI328" s="468"/>
      <c r="AJ328" s="468"/>
    </row>
    <row r="329" spans="6:36" ht="15.75" customHeight="1" x14ac:dyDescent="0.45">
      <c r="F329" s="524"/>
      <c r="G329" s="524"/>
      <c r="Y329" s="80"/>
      <c r="Z329" s="80"/>
      <c r="AA329" s="335"/>
      <c r="AB329" s="335"/>
      <c r="AG329" s="80"/>
      <c r="AI329" s="468"/>
      <c r="AJ329" s="468"/>
    </row>
    <row r="330" spans="6:36" ht="15.75" customHeight="1" x14ac:dyDescent="0.45">
      <c r="F330" s="524"/>
      <c r="G330" s="524"/>
      <c r="Y330" s="80"/>
      <c r="Z330" s="80"/>
      <c r="AA330" s="335"/>
      <c r="AB330" s="335"/>
      <c r="AG330" s="80"/>
      <c r="AI330" s="468"/>
      <c r="AJ330" s="468"/>
    </row>
    <row r="331" spans="6:36" ht="15.75" customHeight="1" x14ac:dyDescent="0.45">
      <c r="F331" s="524"/>
      <c r="G331" s="524"/>
      <c r="Y331" s="80"/>
      <c r="Z331" s="80"/>
      <c r="AA331" s="335"/>
      <c r="AB331" s="335"/>
      <c r="AG331" s="80"/>
      <c r="AI331" s="468"/>
      <c r="AJ331" s="468"/>
    </row>
    <row r="332" spans="6:36" ht="15.75" customHeight="1" x14ac:dyDescent="0.45">
      <c r="F332" s="524"/>
      <c r="G332" s="524"/>
      <c r="Y332" s="80"/>
      <c r="Z332" s="80"/>
      <c r="AA332" s="335"/>
      <c r="AB332" s="335"/>
      <c r="AG332" s="80"/>
      <c r="AI332" s="468"/>
      <c r="AJ332" s="468"/>
    </row>
    <row r="333" spans="6:36" ht="15.75" customHeight="1" x14ac:dyDescent="0.45">
      <c r="F333" s="524"/>
      <c r="G333" s="524"/>
      <c r="Y333" s="80"/>
      <c r="Z333" s="80"/>
      <c r="AA333" s="335"/>
      <c r="AB333" s="335"/>
      <c r="AG333" s="80"/>
      <c r="AI333" s="468"/>
      <c r="AJ333" s="468"/>
    </row>
    <row r="334" spans="6:36" ht="15.75" customHeight="1" x14ac:dyDescent="0.45">
      <c r="F334" s="524"/>
      <c r="G334" s="524"/>
      <c r="Y334" s="80"/>
      <c r="Z334" s="80"/>
      <c r="AA334" s="335"/>
      <c r="AB334" s="335"/>
      <c r="AG334" s="80"/>
      <c r="AI334" s="468"/>
      <c r="AJ334" s="468"/>
    </row>
    <row r="335" spans="6:36" ht="15.75" customHeight="1" x14ac:dyDescent="0.45">
      <c r="F335" s="524"/>
      <c r="G335" s="524"/>
      <c r="Y335" s="80"/>
      <c r="Z335" s="80"/>
      <c r="AA335" s="335"/>
      <c r="AB335" s="335"/>
      <c r="AG335" s="80"/>
      <c r="AI335" s="468"/>
      <c r="AJ335" s="468"/>
    </row>
    <row r="336" spans="6:36" ht="15.75" customHeight="1" x14ac:dyDescent="0.45">
      <c r="F336" s="524"/>
      <c r="G336" s="524"/>
      <c r="Y336" s="80"/>
      <c r="Z336" s="80"/>
      <c r="AA336" s="335"/>
      <c r="AB336" s="335"/>
      <c r="AG336" s="80"/>
      <c r="AI336" s="468"/>
      <c r="AJ336" s="468"/>
    </row>
    <row r="337" spans="6:36" ht="15.75" customHeight="1" x14ac:dyDescent="0.45">
      <c r="F337" s="524"/>
      <c r="G337" s="524"/>
      <c r="Y337" s="80"/>
      <c r="Z337" s="80"/>
      <c r="AA337" s="335"/>
      <c r="AB337" s="335"/>
      <c r="AG337" s="80"/>
      <c r="AI337" s="468"/>
      <c r="AJ337" s="468"/>
    </row>
    <row r="338" spans="6:36" ht="15.75" customHeight="1" x14ac:dyDescent="0.45">
      <c r="F338" s="524"/>
      <c r="G338" s="524"/>
      <c r="Y338" s="80"/>
      <c r="Z338" s="80"/>
      <c r="AA338" s="335"/>
      <c r="AB338" s="335"/>
      <c r="AG338" s="80"/>
      <c r="AI338" s="468"/>
      <c r="AJ338" s="468"/>
    </row>
    <row r="339" spans="6:36" ht="15.75" customHeight="1" x14ac:dyDescent="0.45">
      <c r="F339" s="524"/>
      <c r="G339" s="524"/>
      <c r="Y339" s="80"/>
      <c r="Z339" s="80"/>
      <c r="AA339" s="335"/>
      <c r="AB339" s="335"/>
      <c r="AG339" s="80"/>
      <c r="AI339" s="468"/>
      <c r="AJ339" s="468"/>
    </row>
    <row r="340" spans="6:36" ht="15.75" customHeight="1" x14ac:dyDescent="0.45">
      <c r="F340" s="524"/>
      <c r="G340" s="524"/>
      <c r="Y340" s="80"/>
      <c r="Z340" s="80"/>
      <c r="AA340" s="335"/>
      <c r="AB340" s="335"/>
      <c r="AG340" s="80"/>
      <c r="AI340" s="468"/>
      <c r="AJ340" s="468"/>
    </row>
    <row r="341" spans="6:36" ht="15.75" customHeight="1" x14ac:dyDescent="0.45">
      <c r="F341" s="524"/>
      <c r="G341" s="524"/>
      <c r="Y341" s="80"/>
      <c r="Z341" s="80"/>
      <c r="AA341" s="335"/>
      <c r="AB341" s="335"/>
      <c r="AG341" s="80"/>
      <c r="AI341" s="468"/>
      <c r="AJ341" s="468"/>
    </row>
    <row r="342" spans="6:36" ht="15.75" customHeight="1" x14ac:dyDescent="0.45">
      <c r="F342" s="524"/>
      <c r="G342" s="524"/>
      <c r="Y342" s="80"/>
      <c r="Z342" s="80"/>
      <c r="AA342" s="335"/>
      <c r="AB342" s="335"/>
      <c r="AG342" s="80"/>
      <c r="AI342" s="468"/>
      <c r="AJ342" s="468"/>
    </row>
    <row r="343" spans="6:36" ht="15.75" customHeight="1" x14ac:dyDescent="0.45">
      <c r="F343" s="524"/>
      <c r="G343" s="524"/>
      <c r="Y343" s="80"/>
      <c r="Z343" s="80"/>
      <c r="AA343" s="335"/>
      <c r="AB343" s="335"/>
      <c r="AG343" s="80"/>
      <c r="AI343" s="468"/>
      <c r="AJ343" s="468"/>
    </row>
    <row r="344" spans="6:36" ht="15.75" customHeight="1" x14ac:dyDescent="0.45">
      <c r="F344" s="524"/>
      <c r="G344" s="524"/>
      <c r="Y344" s="80"/>
      <c r="Z344" s="80"/>
      <c r="AA344" s="335"/>
      <c r="AB344" s="335"/>
      <c r="AG344" s="80"/>
      <c r="AI344" s="468"/>
      <c r="AJ344" s="468"/>
    </row>
    <row r="345" spans="6:36" ht="15.75" customHeight="1" x14ac:dyDescent="0.45">
      <c r="F345" s="524"/>
      <c r="G345" s="524"/>
      <c r="Y345" s="80"/>
      <c r="Z345" s="80"/>
      <c r="AA345" s="335"/>
      <c r="AB345" s="335"/>
      <c r="AG345" s="80"/>
      <c r="AI345" s="468"/>
      <c r="AJ345" s="468"/>
    </row>
    <row r="346" spans="6:36" ht="15.75" customHeight="1" x14ac:dyDescent="0.45">
      <c r="F346" s="524"/>
      <c r="G346" s="524"/>
      <c r="Y346" s="80"/>
      <c r="Z346" s="80"/>
      <c r="AA346" s="335"/>
      <c r="AB346" s="335"/>
      <c r="AG346" s="80"/>
      <c r="AI346" s="468"/>
      <c r="AJ346" s="468"/>
    </row>
    <row r="347" spans="6:36" ht="15.75" customHeight="1" x14ac:dyDescent="0.45">
      <c r="F347" s="524"/>
      <c r="G347" s="524"/>
      <c r="Y347" s="80"/>
      <c r="Z347" s="80"/>
      <c r="AA347" s="335"/>
      <c r="AB347" s="335"/>
      <c r="AG347" s="80"/>
      <c r="AI347" s="468"/>
      <c r="AJ347" s="468"/>
    </row>
    <row r="348" spans="6:36" ht="15.75" customHeight="1" x14ac:dyDescent="0.45">
      <c r="F348" s="524"/>
      <c r="G348" s="524"/>
      <c r="Y348" s="80"/>
      <c r="Z348" s="80"/>
      <c r="AA348" s="335"/>
      <c r="AB348" s="335"/>
      <c r="AG348" s="80"/>
      <c r="AI348" s="468"/>
      <c r="AJ348" s="468"/>
    </row>
    <row r="349" spans="6:36" ht="15.75" customHeight="1" x14ac:dyDescent="0.45">
      <c r="F349" s="524"/>
      <c r="G349" s="524"/>
      <c r="Y349" s="80"/>
      <c r="Z349" s="80"/>
      <c r="AA349" s="335"/>
      <c r="AB349" s="335"/>
      <c r="AG349" s="80"/>
      <c r="AI349" s="468"/>
      <c r="AJ349" s="468"/>
    </row>
    <row r="350" spans="6:36" ht="15.75" customHeight="1" x14ac:dyDescent="0.45">
      <c r="F350" s="524"/>
      <c r="G350" s="524"/>
      <c r="Y350" s="80"/>
      <c r="Z350" s="80"/>
      <c r="AA350" s="335"/>
      <c r="AB350" s="335"/>
      <c r="AG350" s="80"/>
      <c r="AI350" s="468"/>
      <c r="AJ350" s="468"/>
    </row>
    <row r="351" spans="6:36" ht="15.75" customHeight="1" x14ac:dyDescent="0.45">
      <c r="F351" s="524"/>
      <c r="G351" s="524"/>
      <c r="Y351" s="80"/>
      <c r="Z351" s="80"/>
      <c r="AA351" s="335"/>
      <c r="AB351" s="335"/>
      <c r="AG351" s="80"/>
      <c r="AI351" s="468"/>
      <c r="AJ351" s="468"/>
    </row>
    <row r="352" spans="6:36" ht="15.75" customHeight="1" x14ac:dyDescent="0.45">
      <c r="F352" s="524"/>
      <c r="G352" s="524"/>
      <c r="Y352" s="80"/>
      <c r="Z352" s="80"/>
      <c r="AA352" s="335"/>
      <c r="AB352" s="335"/>
      <c r="AG352" s="80"/>
      <c r="AI352" s="468"/>
      <c r="AJ352" s="468"/>
    </row>
    <row r="353" spans="6:36" ht="15.75" customHeight="1" x14ac:dyDescent="0.45">
      <c r="F353" s="524"/>
      <c r="G353" s="524"/>
      <c r="Y353" s="80"/>
      <c r="Z353" s="80"/>
      <c r="AA353" s="335"/>
      <c r="AB353" s="335"/>
      <c r="AG353" s="80"/>
      <c r="AI353" s="468"/>
      <c r="AJ353" s="468"/>
    </row>
    <row r="354" spans="6:36" ht="15.75" customHeight="1" x14ac:dyDescent="0.45">
      <c r="F354" s="524"/>
      <c r="G354" s="524"/>
      <c r="Y354" s="80"/>
      <c r="Z354" s="80"/>
      <c r="AA354" s="335"/>
      <c r="AB354" s="335"/>
      <c r="AG354" s="80"/>
      <c r="AI354" s="468"/>
      <c r="AJ354" s="468"/>
    </row>
    <row r="355" spans="6:36" ht="15.75" customHeight="1" x14ac:dyDescent="0.45">
      <c r="F355" s="524"/>
      <c r="G355" s="524"/>
      <c r="Y355" s="80"/>
      <c r="Z355" s="80"/>
      <c r="AA355" s="335"/>
      <c r="AB355" s="335"/>
      <c r="AG355" s="80"/>
      <c r="AI355" s="468"/>
      <c r="AJ355" s="468"/>
    </row>
    <row r="356" spans="6:36" ht="15.75" customHeight="1" x14ac:dyDescent="0.45">
      <c r="F356" s="524"/>
      <c r="G356" s="524"/>
      <c r="Y356" s="80"/>
      <c r="Z356" s="80"/>
      <c r="AA356" s="335"/>
      <c r="AB356" s="335"/>
      <c r="AG356" s="80"/>
      <c r="AI356" s="468"/>
      <c r="AJ356" s="468"/>
    </row>
    <row r="357" spans="6:36" ht="15.75" customHeight="1" x14ac:dyDescent="0.45">
      <c r="F357" s="524"/>
      <c r="G357" s="524"/>
      <c r="Y357" s="80"/>
      <c r="Z357" s="80"/>
      <c r="AA357" s="335"/>
      <c r="AB357" s="335"/>
      <c r="AG357" s="80"/>
      <c r="AI357" s="468"/>
      <c r="AJ357" s="468"/>
    </row>
    <row r="358" spans="6:36" ht="15.75" customHeight="1" x14ac:dyDescent="0.45">
      <c r="F358" s="524"/>
      <c r="G358" s="524"/>
      <c r="Y358" s="80"/>
      <c r="Z358" s="80"/>
      <c r="AA358" s="335"/>
      <c r="AB358" s="335"/>
      <c r="AG358" s="80"/>
      <c r="AI358" s="468"/>
      <c r="AJ358" s="468"/>
    </row>
    <row r="359" spans="6:36" ht="15.75" customHeight="1" x14ac:dyDescent="0.45">
      <c r="F359" s="524"/>
      <c r="G359" s="524"/>
      <c r="Y359" s="80"/>
      <c r="Z359" s="80"/>
      <c r="AA359" s="335"/>
      <c r="AB359" s="335"/>
      <c r="AG359" s="80"/>
      <c r="AI359" s="468"/>
      <c r="AJ359" s="468"/>
    </row>
    <row r="360" spans="6:36" ht="15.75" customHeight="1" x14ac:dyDescent="0.45">
      <c r="F360" s="524"/>
      <c r="G360" s="524"/>
      <c r="Y360" s="80"/>
      <c r="Z360" s="80"/>
      <c r="AA360" s="335"/>
      <c r="AB360" s="335"/>
      <c r="AG360" s="80"/>
      <c r="AI360" s="468"/>
      <c r="AJ360" s="468"/>
    </row>
    <row r="361" spans="6:36" ht="15.75" customHeight="1" x14ac:dyDescent="0.45">
      <c r="F361" s="524"/>
      <c r="G361" s="524"/>
      <c r="Y361" s="80"/>
      <c r="Z361" s="80"/>
      <c r="AA361" s="335"/>
      <c r="AB361" s="335"/>
      <c r="AG361" s="80"/>
      <c r="AI361" s="468"/>
      <c r="AJ361" s="468"/>
    </row>
    <row r="362" spans="6:36" ht="15.75" customHeight="1" x14ac:dyDescent="0.45">
      <c r="F362" s="524"/>
      <c r="G362" s="524"/>
      <c r="Y362" s="80"/>
      <c r="Z362" s="80"/>
      <c r="AA362" s="335"/>
      <c r="AB362" s="335"/>
      <c r="AG362" s="80"/>
      <c r="AI362" s="468"/>
      <c r="AJ362" s="468"/>
    </row>
    <row r="363" spans="6:36" ht="15.75" customHeight="1" x14ac:dyDescent="0.45">
      <c r="F363" s="524"/>
      <c r="G363" s="524"/>
      <c r="Y363" s="80"/>
      <c r="Z363" s="80"/>
      <c r="AA363" s="335"/>
      <c r="AB363" s="335"/>
      <c r="AG363" s="80"/>
      <c r="AI363" s="468"/>
      <c r="AJ363" s="468"/>
    </row>
    <row r="364" spans="6:36" ht="15.75" customHeight="1" x14ac:dyDescent="0.45">
      <c r="F364" s="524"/>
      <c r="G364" s="524"/>
      <c r="Y364" s="80"/>
      <c r="Z364" s="80"/>
      <c r="AA364" s="335"/>
      <c r="AB364" s="335"/>
      <c r="AG364" s="80"/>
      <c r="AI364" s="468"/>
      <c r="AJ364" s="468"/>
    </row>
    <row r="365" spans="6:36" ht="15.75" customHeight="1" x14ac:dyDescent="0.45">
      <c r="F365" s="524"/>
      <c r="G365" s="524"/>
      <c r="Y365" s="80"/>
      <c r="Z365" s="80"/>
      <c r="AA365" s="335"/>
      <c r="AB365" s="335"/>
      <c r="AG365" s="80"/>
      <c r="AI365" s="468"/>
      <c r="AJ365" s="468"/>
    </row>
    <row r="366" spans="6:36" ht="15.75" customHeight="1" x14ac:dyDescent="0.45">
      <c r="F366" s="524"/>
      <c r="G366" s="524"/>
      <c r="Y366" s="80"/>
      <c r="Z366" s="80"/>
      <c r="AA366" s="335"/>
      <c r="AB366" s="335"/>
      <c r="AG366" s="80"/>
      <c r="AI366" s="468"/>
      <c r="AJ366" s="468"/>
    </row>
    <row r="367" spans="6:36" ht="15.75" customHeight="1" x14ac:dyDescent="0.45">
      <c r="F367" s="524"/>
      <c r="G367" s="524"/>
      <c r="Y367" s="80"/>
      <c r="Z367" s="80"/>
      <c r="AA367" s="335"/>
      <c r="AB367" s="335"/>
      <c r="AG367" s="80"/>
      <c r="AI367" s="468"/>
      <c r="AJ367" s="468"/>
    </row>
    <row r="368" spans="6:36" ht="15.75" customHeight="1" x14ac:dyDescent="0.45">
      <c r="F368" s="524"/>
      <c r="G368" s="524"/>
      <c r="Y368" s="80"/>
      <c r="Z368" s="80"/>
      <c r="AA368" s="335"/>
      <c r="AB368" s="335"/>
      <c r="AG368" s="80"/>
      <c r="AI368" s="468"/>
      <c r="AJ368" s="468"/>
    </row>
    <row r="369" spans="6:36" ht="15.75" customHeight="1" x14ac:dyDescent="0.45">
      <c r="F369" s="524"/>
      <c r="G369" s="524"/>
      <c r="Y369" s="80"/>
      <c r="Z369" s="80"/>
      <c r="AA369" s="335"/>
      <c r="AB369" s="335"/>
      <c r="AG369" s="80"/>
      <c r="AI369" s="468"/>
      <c r="AJ369" s="468"/>
    </row>
    <row r="370" spans="6:36" ht="15.75" customHeight="1" x14ac:dyDescent="0.45">
      <c r="F370" s="524"/>
      <c r="G370" s="524"/>
      <c r="Y370" s="80"/>
      <c r="Z370" s="80"/>
      <c r="AA370" s="335"/>
      <c r="AB370" s="335"/>
      <c r="AG370" s="80"/>
      <c r="AI370" s="468"/>
      <c r="AJ370" s="468"/>
    </row>
    <row r="371" spans="6:36" ht="15.75" customHeight="1" x14ac:dyDescent="0.45">
      <c r="F371" s="524"/>
      <c r="G371" s="524"/>
      <c r="Y371" s="80"/>
      <c r="Z371" s="80"/>
      <c r="AA371" s="335"/>
      <c r="AB371" s="335"/>
      <c r="AG371" s="80"/>
      <c r="AI371" s="468"/>
      <c r="AJ371" s="468"/>
    </row>
    <row r="372" spans="6:36" ht="15.75" customHeight="1" x14ac:dyDescent="0.45">
      <c r="F372" s="524"/>
      <c r="G372" s="524"/>
      <c r="Y372" s="80"/>
      <c r="Z372" s="80"/>
      <c r="AA372" s="335"/>
      <c r="AB372" s="335"/>
      <c r="AG372" s="80"/>
      <c r="AI372" s="468"/>
      <c r="AJ372" s="468"/>
    </row>
    <row r="373" spans="6:36" ht="15.75" customHeight="1" x14ac:dyDescent="0.45">
      <c r="F373" s="524"/>
      <c r="G373" s="524"/>
      <c r="Y373" s="80"/>
      <c r="Z373" s="80"/>
      <c r="AA373" s="335"/>
      <c r="AB373" s="335"/>
      <c r="AG373" s="80"/>
      <c r="AI373" s="468"/>
      <c r="AJ373" s="468"/>
    </row>
    <row r="374" spans="6:36" ht="15.75" customHeight="1" x14ac:dyDescent="0.45">
      <c r="F374" s="524"/>
      <c r="G374" s="524"/>
      <c r="Y374" s="80"/>
      <c r="Z374" s="80"/>
      <c r="AA374" s="335"/>
      <c r="AB374" s="335"/>
      <c r="AG374" s="80"/>
      <c r="AI374" s="468"/>
      <c r="AJ374" s="468"/>
    </row>
    <row r="375" spans="6:36" ht="15.75" customHeight="1" x14ac:dyDescent="0.45">
      <c r="F375" s="524"/>
      <c r="G375" s="524"/>
      <c r="Y375" s="80"/>
      <c r="Z375" s="80"/>
      <c r="AA375" s="335"/>
      <c r="AB375" s="335"/>
      <c r="AG375" s="80"/>
      <c r="AI375" s="468"/>
      <c r="AJ375" s="468"/>
    </row>
    <row r="376" spans="6:36" ht="15.75" customHeight="1" x14ac:dyDescent="0.45">
      <c r="F376" s="524"/>
      <c r="G376" s="524"/>
      <c r="Y376" s="80"/>
      <c r="Z376" s="80"/>
      <c r="AA376" s="335"/>
      <c r="AB376" s="335"/>
      <c r="AG376" s="80"/>
      <c r="AI376" s="468"/>
      <c r="AJ376" s="468"/>
    </row>
    <row r="377" spans="6:36" ht="15.75" customHeight="1" x14ac:dyDescent="0.45">
      <c r="F377" s="524"/>
      <c r="G377" s="524"/>
      <c r="Y377" s="80"/>
      <c r="Z377" s="80"/>
      <c r="AA377" s="335"/>
      <c r="AB377" s="335"/>
      <c r="AG377" s="80"/>
      <c r="AI377" s="468"/>
      <c r="AJ377" s="468"/>
    </row>
    <row r="378" spans="6:36" ht="15.75" customHeight="1" x14ac:dyDescent="0.45">
      <c r="F378" s="524"/>
      <c r="G378" s="524"/>
      <c r="Y378" s="80"/>
      <c r="Z378" s="80"/>
      <c r="AA378" s="335"/>
      <c r="AB378" s="335"/>
      <c r="AG378" s="80"/>
      <c r="AI378" s="468"/>
      <c r="AJ378" s="468"/>
    </row>
    <row r="379" spans="6:36" ht="15.75" customHeight="1" x14ac:dyDescent="0.45">
      <c r="F379" s="524"/>
      <c r="G379" s="524"/>
      <c r="Y379" s="80"/>
      <c r="Z379" s="80"/>
      <c r="AA379" s="335"/>
      <c r="AB379" s="335"/>
      <c r="AG379" s="80"/>
      <c r="AI379" s="468"/>
      <c r="AJ379" s="468"/>
    </row>
    <row r="380" spans="6:36" ht="15.75" customHeight="1" x14ac:dyDescent="0.45">
      <c r="F380" s="524"/>
      <c r="G380" s="524"/>
      <c r="Y380" s="80"/>
      <c r="Z380" s="80"/>
      <c r="AA380" s="335"/>
      <c r="AB380" s="335"/>
      <c r="AG380" s="80"/>
      <c r="AI380" s="468"/>
      <c r="AJ380" s="468"/>
    </row>
    <row r="381" spans="6:36" ht="15.75" customHeight="1" x14ac:dyDescent="0.45">
      <c r="F381" s="524"/>
      <c r="G381" s="524"/>
      <c r="Y381" s="80"/>
      <c r="Z381" s="80"/>
      <c r="AA381" s="335"/>
      <c r="AB381" s="335"/>
      <c r="AG381" s="80"/>
      <c r="AI381" s="468"/>
      <c r="AJ381" s="468"/>
    </row>
    <row r="382" spans="6:36" ht="15.75" customHeight="1" x14ac:dyDescent="0.45">
      <c r="F382" s="524"/>
      <c r="G382" s="524"/>
      <c r="Y382" s="80"/>
      <c r="Z382" s="80"/>
      <c r="AA382" s="335"/>
      <c r="AB382" s="335"/>
      <c r="AG382" s="80"/>
      <c r="AI382" s="468"/>
      <c r="AJ382" s="468"/>
    </row>
    <row r="383" spans="6:36" ht="15.75" customHeight="1" x14ac:dyDescent="0.45">
      <c r="F383" s="524"/>
      <c r="G383" s="524"/>
      <c r="Y383" s="80"/>
      <c r="Z383" s="80"/>
      <c r="AA383" s="335"/>
      <c r="AB383" s="335"/>
      <c r="AG383" s="80"/>
      <c r="AI383" s="468"/>
      <c r="AJ383" s="468"/>
    </row>
    <row r="384" spans="6:36" ht="15.75" customHeight="1" x14ac:dyDescent="0.45">
      <c r="F384" s="524"/>
      <c r="G384" s="524"/>
      <c r="Y384" s="80"/>
      <c r="Z384" s="80"/>
      <c r="AA384" s="335"/>
      <c r="AB384" s="335"/>
      <c r="AG384" s="80"/>
      <c r="AI384" s="468"/>
      <c r="AJ384" s="468"/>
    </row>
    <row r="385" spans="6:36" ht="15.75" customHeight="1" x14ac:dyDescent="0.45">
      <c r="F385" s="524"/>
      <c r="G385" s="524"/>
      <c r="Y385" s="80"/>
      <c r="Z385" s="80"/>
      <c r="AA385" s="335"/>
      <c r="AB385" s="335"/>
      <c r="AG385" s="80"/>
      <c r="AI385" s="468"/>
      <c r="AJ385" s="468"/>
    </row>
    <row r="386" spans="6:36" ht="15.75" customHeight="1" x14ac:dyDescent="0.45">
      <c r="F386" s="524"/>
      <c r="G386" s="524"/>
      <c r="Y386" s="80"/>
      <c r="Z386" s="80"/>
      <c r="AA386" s="335"/>
      <c r="AB386" s="335"/>
      <c r="AG386" s="80"/>
      <c r="AI386" s="468"/>
      <c r="AJ386" s="468"/>
    </row>
    <row r="387" spans="6:36" ht="15.75" customHeight="1" x14ac:dyDescent="0.45">
      <c r="F387" s="524"/>
      <c r="G387" s="524"/>
      <c r="Y387" s="80"/>
      <c r="Z387" s="80"/>
      <c r="AA387" s="335"/>
      <c r="AB387" s="335"/>
      <c r="AG387" s="80"/>
      <c r="AI387" s="468"/>
      <c r="AJ387" s="468"/>
    </row>
    <row r="388" spans="6:36" ht="15.75" customHeight="1" x14ac:dyDescent="0.45">
      <c r="F388" s="524"/>
      <c r="G388" s="524"/>
      <c r="Y388" s="80"/>
      <c r="Z388" s="80"/>
      <c r="AA388" s="335"/>
      <c r="AB388" s="335"/>
      <c r="AG388" s="80"/>
      <c r="AI388" s="468"/>
      <c r="AJ388" s="468"/>
    </row>
    <row r="389" spans="6:36" ht="15.75" customHeight="1" x14ac:dyDescent="0.45">
      <c r="F389" s="524"/>
      <c r="G389" s="524"/>
      <c r="Y389" s="80"/>
      <c r="Z389" s="80"/>
      <c r="AA389" s="335"/>
      <c r="AB389" s="335"/>
      <c r="AG389" s="80"/>
      <c r="AI389" s="468"/>
      <c r="AJ389" s="468"/>
    </row>
    <row r="390" spans="6:36" ht="15.75" customHeight="1" x14ac:dyDescent="0.45">
      <c r="F390" s="524"/>
      <c r="G390" s="524"/>
      <c r="Y390" s="80"/>
      <c r="Z390" s="80"/>
      <c r="AA390" s="335"/>
      <c r="AB390" s="335"/>
      <c r="AG390" s="80"/>
      <c r="AI390" s="468"/>
      <c r="AJ390" s="468"/>
    </row>
    <row r="391" spans="6:36" ht="15.75" customHeight="1" x14ac:dyDescent="0.45">
      <c r="F391" s="524"/>
      <c r="G391" s="524"/>
      <c r="Y391" s="80"/>
      <c r="Z391" s="80"/>
      <c r="AA391" s="335"/>
      <c r="AB391" s="335"/>
      <c r="AG391" s="80"/>
      <c r="AI391" s="468"/>
      <c r="AJ391" s="468"/>
    </row>
    <row r="392" spans="6:36" ht="15.75" customHeight="1" x14ac:dyDescent="0.45">
      <c r="F392" s="524"/>
      <c r="G392" s="524"/>
      <c r="Y392" s="80"/>
      <c r="Z392" s="80"/>
      <c r="AA392" s="335"/>
      <c r="AB392" s="335"/>
      <c r="AG392" s="80"/>
      <c r="AI392" s="468"/>
      <c r="AJ392" s="468"/>
    </row>
    <row r="393" spans="6:36" ht="15.75" customHeight="1" x14ac:dyDescent="0.45">
      <c r="F393" s="524"/>
      <c r="G393" s="524"/>
      <c r="Y393" s="80"/>
      <c r="Z393" s="80"/>
      <c r="AA393" s="335"/>
      <c r="AB393" s="335"/>
      <c r="AG393" s="80"/>
      <c r="AI393" s="468"/>
      <c r="AJ393" s="468"/>
    </row>
    <row r="394" spans="6:36" ht="15.75" customHeight="1" x14ac:dyDescent="0.45">
      <c r="F394" s="524"/>
      <c r="G394" s="524"/>
      <c r="Y394" s="80"/>
      <c r="Z394" s="80"/>
      <c r="AA394" s="335"/>
      <c r="AB394" s="335"/>
      <c r="AG394" s="80"/>
      <c r="AI394" s="468"/>
      <c r="AJ394" s="468"/>
    </row>
    <row r="395" spans="6:36" ht="15.75" customHeight="1" x14ac:dyDescent="0.45">
      <c r="F395" s="524"/>
      <c r="G395" s="524"/>
      <c r="Y395" s="80"/>
      <c r="Z395" s="80"/>
      <c r="AA395" s="335"/>
      <c r="AB395" s="335"/>
      <c r="AG395" s="80"/>
      <c r="AI395" s="468"/>
      <c r="AJ395" s="468"/>
    </row>
    <row r="396" spans="6:36" ht="15.75" customHeight="1" x14ac:dyDescent="0.45">
      <c r="F396" s="524"/>
      <c r="G396" s="524"/>
      <c r="Y396" s="80"/>
      <c r="Z396" s="80"/>
      <c r="AA396" s="335"/>
      <c r="AB396" s="335"/>
      <c r="AG396" s="80"/>
      <c r="AI396" s="468"/>
      <c r="AJ396" s="468"/>
    </row>
    <row r="397" spans="6:36" ht="15.75" customHeight="1" x14ac:dyDescent="0.45">
      <c r="F397" s="524"/>
      <c r="G397" s="524"/>
      <c r="Y397" s="80"/>
      <c r="Z397" s="80"/>
      <c r="AA397" s="335"/>
      <c r="AB397" s="335"/>
      <c r="AG397" s="80"/>
      <c r="AI397" s="468"/>
      <c r="AJ397" s="468"/>
    </row>
    <row r="398" spans="6:36" ht="15.75" customHeight="1" x14ac:dyDescent="0.45">
      <c r="F398" s="524"/>
      <c r="G398" s="524"/>
      <c r="Y398" s="80"/>
      <c r="Z398" s="80"/>
      <c r="AA398" s="335"/>
      <c r="AB398" s="335"/>
      <c r="AG398" s="80"/>
      <c r="AI398" s="468"/>
      <c r="AJ398" s="468"/>
    </row>
    <row r="399" spans="6:36" ht="15.75" customHeight="1" x14ac:dyDescent="0.45">
      <c r="F399" s="524"/>
      <c r="G399" s="524"/>
      <c r="Y399" s="80"/>
      <c r="Z399" s="80"/>
      <c r="AA399" s="335"/>
      <c r="AB399" s="335"/>
      <c r="AG399" s="80"/>
      <c r="AI399" s="468"/>
      <c r="AJ399" s="468"/>
    </row>
    <row r="400" spans="6:36" ht="15.75" customHeight="1" x14ac:dyDescent="0.45">
      <c r="F400" s="524"/>
      <c r="G400" s="524"/>
      <c r="Y400" s="80"/>
      <c r="Z400" s="80"/>
      <c r="AA400" s="335"/>
      <c r="AB400" s="335"/>
      <c r="AG400" s="80"/>
      <c r="AI400" s="468"/>
      <c r="AJ400" s="468"/>
    </row>
    <row r="401" spans="6:36" ht="15.75" customHeight="1" x14ac:dyDescent="0.45">
      <c r="F401" s="524"/>
      <c r="G401" s="524"/>
      <c r="Y401" s="80"/>
      <c r="Z401" s="80"/>
      <c r="AA401" s="335"/>
      <c r="AB401" s="335"/>
      <c r="AG401" s="80"/>
      <c r="AI401" s="468"/>
      <c r="AJ401" s="468"/>
    </row>
    <row r="402" spans="6:36" ht="15.75" customHeight="1" x14ac:dyDescent="0.45">
      <c r="F402" s="524"/>
      <c r="G402" s="524"/>
      <c r="Y402" s="80"/>
      <c r="Z402" s="80"/>
      <c r="AA402" s="335"/>
      <c r="AB402" s="335"/>
      <c r="AG402" s="80"/>
      <c r="AI402" s="468"/>
      <c r="AJ402" s="468"/>
    </row>
    <row r="403" spans="6:36" ht="15.75" customHeight="1" x14ac:dyDescent="0.45">
      <c r="F403" s="524"/>
      <c r="G403" s="524"/>
      <c r="Y403" s="80"/>
      <c r="Z403" s="80"/>
      <c r="AA403" s="335"/>
      <c r="AB403" s="335"/>
      <c r="AG403" s="80"/>
      <c r="AI403" s="468"/>
      <c r="AJ403" s="468"/>
    </row>
    <row r="404" spans="6:36" ht="15.75" customHeight="1" x14ac:dyDescent="0.45">
      <c r="F404" s="524"/>
      <c r="G404" s="524"/>
      <c r="Y404" s="80"/>
      <c r="Z404" s="80"/>
      <c r="AA404" s="335"/>
      <c r="AB404" s="335"/>
      <c r="AG404" s="80"/>
      <c r="AI404" s="468"/>
      <c r="AJ404" s="468"/>
    </row>
    <row r="405" spans="6:36" ht="15.75" customHeight="1" x14ac:dyDescent="0.45">
      <c r="F405" s="524"/>
      <c r="G405" s="524"/>
      <c r="Y405" s="80"/>
      <c r="Z405" s="80"/>
      <c r="AA405" s="335"/>
      <c r="AB405" s="335"/>
      <c r="AG405" s="80"/>
      <c r="AI405" s="468"/>
      <c r="AJ405" s="468"/>
    </row>
    <row r="406" spans="6:36" ht="15.75" customHeight="1" x14ac:dyDescent="0.45">
      <c r="F406" s="524"/>
      <c r="G406" s="524"/>
      <c r="Y406" s="80"/>
      <c r="Z406" s="80"/>
      <c r="AA406" s="335"/>
      <c r="AB406" s="335"/>
      <c r="AG406" s="80"/>
      <c r="AI406" s="468"/>
      <c r="AJ406" s="468"/>
    </row>
    <row r="407" spans="6:36" ht="15.75" customHeight="1" x14ac:dyDescent="0.45">
      <c r="F407" s="524"/>
      <c r="G407" s="524"/>
      <c r="Y407" s="80"/>
      <c r="Z407" s="80"/>
      <c r="AA407" s="335"/>
      <c r="AB407" s="335"/>
      <c r="AG407" s="80"/>
      <c r="AI407" s="468"/>
      <c r="AJ407" s="468"/>
    </row>
    <row r="408" spans="6:36" ht="15.75" customHeight="1" x14ac:dyDescent="0.45">
      <c r="F408" s="524"/>
      <c r="G408" s="524"/>
      <c r="Y408" s="80"/>
      <c r="Z408" s="80"/>
      <c r="AA408" s="335"/>
      <c r="AB408" s="335"/>
      <c r="AG408" s="80"/>
      <c r="AI408" s="468"/>
      <c r="AJ408" s="468"/>
    </row>
    <row r="409" spans="6:36" ht="15.75" customHeight="1" x14ac:dyDescent="0.45">
      <c r="F409" s="524"/>
      <c r="G409" s="524"/>
      <c r="Y409" s="80"/>
      <c r="Z409" s="80"/>
      <c r="AA409" s="335"/>
      <c r="AB409" s="335"/>
      <c r="AG409" s="80"/>
      <c r="AI409" s="468"/>
      <c r="AJ409" s="468"/>
    </row>
    <row r="410" spans="6:36" ht="15.75" customHeight="1" x14ac:dyDescent="0.45">
      <c r="F410" s="524"/>
      <c r="G410" s="524"/>
      <c r="Y410" s="80"/>
      <c r="Z410" s="80"/>
      <c r="AA410" s="335"/>
      <c r="AB410" s="335"/>
      <c r="AG410" s="80"/>
      <c r="AI410" s="468"/>
      <c r="AJ410" s="468"/>
    </row>
    <row r="411" spans="6:36" ht="15.75" customHeight="1" x14ac:dyDescent="0.45">
      <c r="F411" s="524"/>
      <c r="G411" s="524"/>
      <c r="Y411" s="80"/>
      <c r="Z411" s="80"/>
      <c r="AA411" s="335"/>
      <c r="AB411" s="335"/>
      <c r="AG411" s="80"/>
      <c r="AI411" s="468"/>
      <c r="AJ411" s="468"/>
    </row>
    <row r="412" spans="6:36" ht="15.75" customHeight="1" x14ac:dyDescent="0.45">
      <c r="F412" s="524"/>
      <c r="G412" s="524"/>
      <c r="Y412" s="80"/>
      <c r="Z412" s="80"/>
      <c r="AA412" s="335"/>
      <c r="AB412" s="335"/>
      <c r="AG412" s="80"/>
      <c r="AI412" s="468"/>
      <c r="AJ412" s="468"/>
    </row>
    <row r="413" spans="6:36" ht="15.75" customHeight="1" x14ac:dyDescent="0.45">
      <c r="F413" s="524"/>
      <c r="G413" s="524"/>
      <c r="Y413" s="80"/>
      <c r="Z413" s="80"/>
      <c r="AA413" s="335"/>
      <c r="AB413" s="335"/>
      <c r="AG413" s="80"/>
      <c r="AI413" s="468"/>
      <c r="AJ413" s="468"/>
    </row>
    <row r="414" spans="6:36" ht="15.75" customHeight="1" x14ac:dyDescent="0.45">
      <c r="F414" s="524"/>
      <c r="G414" s="524"/>
      <c r="Y414" s="80"/>
      <c r="Z414" s="80"/>
      <c r="AA414" s="335"/>
      <c r="AB414" s="335"/>
      <c r="AG414" s="80"/>
      <c r="AI414" s="468"/>
      <c r="AJ414" s="468"/>
    </row>
    <row r="415" spans="6:36" ht="15.75" customHeight="1" x14ac:dyDescent="0.45">
      <c r="F415" s="524"/>
      <c r="G415" s="524"/>
      <c r="Y415" s="80"/>
      <c r="Z415" s="80"/>
      <c r="AA415" s="335"/>
      <c r="AB415" s="335"/>
      <c r="AG415" s="80"/>
      <c r="AI415" s="468"/>
      <c r="AJ415" s="468"/>
    </row>
    <row r="416" spans="6:36" ht="15.75" customHeight="1" x14ac:dyDescent="0.45">
      <c r="F416" s="524"/>
      <c r="G416" s="524"/>
      <c r="Y416" s="80"/>
      <c r="Z416" s="80"/>
      <c r="AA416" s="335"/>
      <c r="AB416" s="335"/>
      <c r="AG416" s="80"/>
      <c r="AI416" s="468"/>
      <c r="AJ416" s="468"/>
    </row>
    <row r="417" spans="6:36" ht="15.75" customHeight="1" x14ac:dyDescent="0.45">
      <c r="F417" s="524"/>
      <c r="G417" s="524"/>
      <c r="Y417" s="80"/>
      <c r="Z417" s="80"/>
      <c r="AA417" s="335"/>
      <c r="AB417" s="335"/>
      <c r="AG417" s="80"/>
      <c r="AI417" s="468"/>
      <c r="AJ417" s="468"/>
    </row>
    <row r="418" spans="6:36" ht="15.75" customHeight="1" x14ac:dyDescent="0.45">
      <c r="F418" s="524"/>
      <c r="G418" s="524"/>
      <c r="Y418" s="80"/>
      <c r="Z418" s="80"/>
      <c r="AA418" s="335"/>
      <c r="AB418" s="335"/>
      <c r="AG418" s="80"/>
      <c r="AI418" s="468"/>
      <c r="AJ418" s="468"/>
    </row>
    <row r="419" spans="6:36" ht="15.75" customHeight="1" x14ac:dyDescent="0.45">
      <c r="F419" s="524"/>
      <c r="G419" s="524"/>
      <c r="Y419" s="80"/>
      <c r="Z419" s="80"/>
      <c r="AA419" s="335"/>
      <c r="AB419" s="335"/>
      <c r="AG419" s="80"/>
      <c r="AI419" s="468"/>
      <c r="AJ419" s="468"/>
    </row>
    <row r="420" spans="6:36" ht="15.75" customHeight="1" x14ac:dyDescent="0.45">
      <c r="F420" s="524"/>
      <c r="G420" s="524"/>
      <c r="Y420" s="80"/>
      <c r="Z420" s="80"/>
      <c r="AA420" s="335"/>
      <c r="AB420" s="335"/>
      <c r="AG420" s="80"/>
      <c r="AI420" s="468"/>
      <c r="AJ420" s="468"/>
    </row>
    <row r="421" spans="6:36" ht="15.75" customHeight="1" x14ac:dyDescent="0.45">
      <c r="F421" s="524"/>
      <c r="G421" s="524"/>
      <c r="Y421" s="80"/>
      <c r="Z421" s="80"/>
      <c r="AA421" s="335"/>
      <c r="AB421" s="335"/>
      <c r="AG421" s="80"/>
      <c r="AI421" s="468"/>
      <c r="AJ421" s="468"/>
    </row>
    <row r="422" spans="6:36" ht="15.75" customHeight="1" x14ac:dyDescent="0.45">
      <c r="F422" s="524"/>
      <c r="G422" s="524"/>
      <c r="Y422" s="80"/>
      <c r="Z422" s="80"/>
      <c r="AA422" s="335"/>
      <c r="AB422" s="335"/>
      <c r="AG422" s="80"/>
      <c r="AI422" s="468"/>
      <c r="AJ422" s="468"/>
    </row>
    <row r="423" spans="6:36" ht="15.75" customHeight="1" x14ac:dyDescent="0.45">
      <c r="F423" s="524"/>
      <c r="G423" s="524"/>
      <c r="Y423" s="80"/>
      <c r="Z423" s="80"/>
      <c r="AA423" s="335"/>
      <c r="AB423" s="335"/>
      <c r="AG423" s="80"/>
      <c r="AI423" s="468"/>
      <c r="AJ423" s="468"/>
    </row>
    <row r="424" spans="6:36" ht="15.75" customHeight="1" x14ac:dyDescent="0.45">
      <c r="F424" s="524"/>
      <c r="G424" s="524"/>
      <c r="Y424" s="80"/>
      <c r="Z424" s="80"/>
      <c r="AA424" s="335"/>
      <c r="AB424" s="335"/>
      <c r="AG424" s="80"/>
      <c r="AI424" s="468"/>
      <c r="AJ424" s="468"/>
    </row>
    <row r="425" spans="6:36" ht="15.75" customHeight="1" x14ac:dyDescent="0.45">
      <c r="F425" s="524"/>
      <c r="G425" s="524"/>
      <c r="Y425" s="80"/>
      <c r="Z425" s="80"/>
      <c r="AA425" s="335"/>
      <c r="AB425" s="335"/>
      <c r="AG425" s="80"/>
      <c r="AI425" s="468"/>
      <c r="AJ425" s="468"/>
    </row>
    <row r="426" spans="6:36" ht="15.75" customHeight="1" x14ac:dyDescent="0.45">
      <c r="F426" s="524"/>
      <c r="G426" s="524"/>
      <c r="Y426" s="80"/>
      <c r="Z426" s="80"/>
      <c r="AA426" s="335"/>
      <c r="AB426" s="335"/>
      <c r="AG426" s="80"/>
      <c r="AI426" s="468"/>
      <c r="AJ426" s="468"/>
    </row>
    <row r="427" spans="6:36" ht="15.75" customHeight="1" x14ac:dyDescent="0.45">
      <c r="F427" s="524"/>
      <c r="G427" s="524"/>
      <c r="Y427" s="80"/>
      <c r="Z427" s="80"/>
      <c r="AA427" s="335"/>
      <c r="AB427" s="335"/>
      <c r="AG427" s="80"/>
      <c r="AI427" s="468"/>
      <c r="AJ427" s="468"/>
    </row>
    <row r="428" spans="6:36" ht="15.75" customHeight="1" x14ac:dyDescent="0.45">
      <c r="F428" s="524"/>
      <c r="G428" s="524"/>
      <c r="Y428" s="80"/>
      <c r="Z428" s="80"/>
      <c r="AA428" s="335"/>
      <c r="AB428" s="335"/>
      <c r="AG428" s="80"/>
      <c r="AI428" s="468"/>
      <c r="AJ428" s="468"/>
    </row>
    <row r="429" spans="6:36" ht="15.75" customHeight="1" x14ac:dyDescent="0.45">
      <c r="F429" s="524"/>
      <c r="G429" s="524"/>
      <c r="Y429" s="80"/>
      <c r="Z429" s="80"/>
      <c r="AA429" s="335"/>
      <c r="AB429" s="335"/>
      <c r="AG429" s="80"/>
      <c r="AI429" s="468"/>
      <c r="AJ429" s="468"/>
    </row>
    <row r="430" spans="6:36" ht="15.75" customHeight="1" x14ac:dyDescent="0.45">
      <c r="F430" s="524"/>
      <c r="G430" s="524"/>
      <c r="Y430" s="80"/>
      <c r="Z430" s="80"/>
      <c r="AA430" s="335"/>
      <c r="AB430" s="335"/>
      <c r="AG430" s="80"/>
      <c r="AI430" s="468"/>
      <c r="AJ430" s="468"/>
    </row>
    <row r="431" spans="6:36" ht="15.75" customHeight="1" x14ac:dyDescent="0.45">
      <c r="F431" s="524"/>
      <c r="G431" s="524"/>
      <c r="Y431" s="80"/>
      <c r="Z431" s="80"/>
      <c r="AA431" s="335"/>
      <c r="AB431" s="335"/>
      <c r="AG431" s="80"/>
      <c r="AI431" s="468"/>
      <c r="AJ431" s="468"/>
    </row>
    <row r="432" spans="6:36" ht="15.75" customHeight="1" x14ac:dyDescent="0.45">
      <c r="F432" s="524"/>
      <c r="G432" s="524"/>
      <c r="Y432" s="80"/>
      <c r="Z432" s="80"/>
      <c r="AA432" s="335"/>
      <c r="AB432" s="335"/>
      <c r="AG432" s="80"/>
      <c r="AI432" s="468"/>
      <c r="AJ432" s="468"/>
    </row>
    <row r="433" spans="6:36" ht="15.75" customHeight="1" x14ac:dyDescent="0.45">
      <c r="F433" s="524"/>
      <c r="G433" s="524"/>
      <c r="Y433" s="80"/>
      <c r="Z433" s="80"/>
      <c r="AA433" s="335"/>
      <c r="AB433" s="335"/>
      <c r="AG433" s="80"/>
      <c r="AI433" s="468"/>
      <c r="AJ433" s="468"/>
    </row>
    <row r="434" spans="6:36" ht="15.75" customHeight="1" x14ac:dyDescent="0.45">
      <c r="F434" s="524"/>
      <c r="G434" s="524"/>
      <c r="Y434" s="80"/>
      <c r="Z434" s="80"/>
      <c r="AA434" s="335"/>
      <c r="AB434" s="335"/>
      <c r="AG434" s="80"/>
      <c r="AI434" s="468"/>
      <c r="AJ434" s="468"/>
    </row>
    <row r="435" spans="6:36" ht="15.75" customHeight="1" x14ac:dyDescent="0.45">
      <c r="F435" s="524"/>
      <c r="G435" s="524"/>
      <c r="Y435" s="80"/>
      <c r="Z435" s="80"/>
      <c r="AA435" s="335"/>
      <c r="AB435" s="335"/>
      <c r="AG435" s="80"/>
      <c r="AI435" s="468"/>
      <c r="AJ435" s="468"/>
    </row>
    <row r="436" spans="6:36" ht="15.75" customHeight="1" x14ac:dyDescent="0.45">
      <c r="F436" s="524"/>
      <c r="G436" s="524"/>
      <c r="Y436" s="80"/>
      <c r="Z436" s="80"/>
      <c r="AA436" s="335"/>
      <c r="AB436" s="335"/>
      <c r="AG436" s="80"/>
      <c r="AI436" s="468"/>
      <c r="AJ436" s="468"/>
    </row>
    <row r="437" spans="6:36" ht="15.75" customHeight="1" x14ac:dyDescent="0.45">
      <c r="F437" s="524"/>
      <c r="G437" s="524"/>
      <c r="Y437" s="80"/>
      <c r="Z437" s="80"/>
      <c r="AA437" s="335"/>
      <c r="AB437" s="335"/>
      <c r="AG437" s="80"/>
      <c r="AI437" s="468"/>
      <c r="AJ437" s="468"/>
    </row>
    <row r="438" spans="6:36" ht="15.75" customHeight="1" x14ac:dyDescent="0.45">
      <c r="F438" s="524"/>
      <c r="G438" s="524"/>
      <c r="Y438" s="80"/>
      <c r="Z438" s="80"/>
      <c r="AA438" s="335"/>
      <c r="AB438" s="335"/>
      <c r="AG438" s="80"/>
      <c r="AI438" s="468"/>
      <c r="AJ438" s="468"/>
    </row>
    <row r="439" spans="6:36" ht="15.75" customHeight="1" x14ac:dyDescent="0.45">
      <c r="F439" s="524"/>
      <c r="G439" s="524"/>
      <c r="Y439" s="80"/>
      <c r="Z439" s="80"/>
      <c r="AA439" s="335"/>
      <c r="AB439" s="335"/>
      <c r="AG439" s="80"/>
      <c r="AI439" s="468"/>
      <c r="AJ439" s="468"/>
    </row>
    <row r="440" spans="6:36" ht="15.75" customHeight="1" x14ac:dyDescent="0.45">
      <c r="F440" s="524"/>
      <c r="G440" s="524"/>
      <c r="Y440" s="80"/>
      <c r="Z440" s="80"/>
      <c r="AA440" s="335"/>
      <c r="AB440" s="335"/>
      <c r="AG440" s="80"/>
      <c r="AI440" s="468"/>
      <c r="AJ440" s="468"/>
    </row>
    <row r="441" spans="6:36" ht="15.75" customHeight="1" x14ac:dyDescent="0.45">
      <c r="F441" s="524"/>
      <c r="G441" s="524"/>
      <c r="Y441" s="80"/>
      <c r="Z441" s="80"/>
      <c r="AA441" s="335"/>
      <c r="AB441" s="335"/>
      <c r="AG441" s="80"/>
      <c r="AI441" s="468"/>
      <c r="AJ441" s="468"/>
    </row>
    <row r="442" spans="6:36" ht="15.75" customHeight="1" x14ac:dyDescent="0.45">
      <c r="F442" s="524"/>
      <c r="G442" s="524"/>
      <c r="Y442" s="80"/>
      <c r="Z442" s="80"/>
      <c r="AA442" s="335"/>
      <c r="AB442" s="335"/>
      <c r="AG442" s="80"/>
      <c r="AI442" s="468"/>
      <c r="AJ442" s="468"/>
    </row>
    <row r="443" spans="6:36" ht="15.75" customHeight="1" x14ac:dyDescent="0.45">
      <c r="F443" s="524"/>
      <c r="G443" s="524"/>
      <c r="Y443" s="80"/>
      <c r="Z443" s="80"/>
      <c r="AA443" s="335"/>
      <c r="AB443" s="335"/>
      <c r="AG443" s="80"/>
      <c r="AI443" s="468"/>
      <c r="AJ443" s="468"/>
    </row>
    <row r="444" spans="6:36" ht="15.75" customHeight="1" x14ac:dyDescent="0.45">
      <c r="F444" s="524"/>
      <c r="G444" s="524"/>
      <c r="Y444" s="80"/>
      <c r="Z444" s="80"/>
      <c r="AA444" s="335"/>
      <c r="AB444" s="335"/>
      <c r="AG444" s="80"/>
      <c r="AI444" s="468"/>
      <c r="AJ444" s="468"/>
    </row>
    <row r="445" spans="6:36" ht="15.75" customHeight="1" x14ac:dyDescent="0.45">
      <c r="F445" s="524"/>
      <c r="G445" s="524"/>
      <c r="Y445" s="80"/>
      <c r="Z445" s="80"/>
      <c r="AA445" s="335"/>
      <c r="AB445" s="335"/>
      <c r="AG445" s="80"/>
      <c r="AI445" s="468"/>
      <c r="AJ445" s="468"/>
    </row>
    <row r="446" spans="6:36" ht="15.75" customHeight="1" x14ac:dyDescent="0.45">
      <c r="F446" s="524"/>
      <c r="G446" s="524"/>
      <c r="Y446" s="80"/>
      <c r="Z446" s="80"/>
      <c r="AA446" s="335"/>
      <c r="AB446" s="335"/>
      <c r="AG446" s="80"/>
      <c r="AI446" s="468"/>
      <c r="AJ446" s="468"/>
    </row>
    <row r="447" spans="6:36" ht="15.75" customHeight="1" x14ac:dyDescent="0.45">
      <c r="F447" s="524"/>
      <c r="G447" s="524"/>
      <c r="Y447" s="80"/>
      <c r="Z447" s="80"/>
      <c r="AA447" s="335"/>
      <c r="AB447" s="335"/>
      <c r="AG447" s="80"/>
      <c r="AI447" s="468"/>
      <c r="AJ447" s="468"/>
    </row>
    <row r="448" spans="6:36" ht="15.75" customHeight="1" x14ac:dyDescent="0.45">
      <c r="F448" s="524"/>
      <c r="G448" s="524"/>
      <c r="Y448" s="80"/>
      <c r="Z448" s="80"/>
      <c r="AA448" s="335"/>
      <c r="AB448" s="335"/>
      <c r="AG448" s="80"/>
      <c r="AI448" s="468"/>
      <c r="AJ448" s="468"/>
    </row>
    <row r="449" spans="6:36" ht="15.75" customHeight="1" x14ac:dyDescent="0.45">
      <c r="F449" s="524"/>
      <c r="G449" s="524"/>
      <c r="Y449" s="80"/>
      <c r="Z449" s="80"/>
      <c r="AA449" s="335"/>
      <c r="AB449" s="335"/>
      <c r="AG449" s="80"/>
      <c r="AI449" s="468"/>
      <c r="AJ449" s="468"/>
    </row>
    <row r="450" spans="6:36" ht="15.75" customHeight="1" x14ac:dyDescent="0.45">
      <c r="F450" s="524"/>
      <c r="G450" s="524"/>
      <c r="Y450" s="80"/>
      <c r="Z450" s="80"/>
      <c r="AA450" s="335"/>
      <c r="AB450" s="335"/>
      <c r="AG450" s="80"/>
      <c r="AI450" s="468"/>
      <c r="AJ450" s="468"/>
    </row>
    <row r="451" spans="6:36" ht="15.75" customHeight="1" x14ac:dyDescent="0.45">
      <c r="F451" s="524"/>
      <c r="G451" s="524"/>
      <c r="Y451" s="80"/>
      <c r="Z451" s="80"/>
      <c r="AA451" s="335"/>
      <c r="AB451" s="335"/>
      <c r="AG451" s="80"/>
      <c r="AI451" s="468"/>
      <c r="AJ451" s="468"/>
    </row>
    <row r="452" spans="6:36" ht="15.75" customHeight="1" x14ac:dyDescent="0.45">
      <c r="F452" s="524"/>
      <c r="G452" s="524"/>
      <c r="Y452" s="80"/>
      <c r="Z452" s="80"/>
      <c r="AA452" s="335"/>
      <c r="AB452" s="335"/>
      <c r="AG452" s="80"/>
      <c r="AI452" s="468"/>
      <c r="AJ452" s="468"/>
    </row>
    <row r="453" spans="6:36" ht="15.75" customHeight="1" x14ac:dyDescent="0.45">
      <c r="F453" s="524"/>
      <c r="G453" s="524"/>
      <c r="Y453" s="80"/>
      <c r="Z453" s="80"/>
      <c r="AA453" s="335"/>
      <c r="AB453" s="335"/>
      <c r="AG453" s="80"/>
      <c r="AI453" s="468"/>
      <c r="AJ453" s="468"/>
    </row>
    <row r="454" spans="6:36" ht="15.75" customHeight="1" x14ac:dyDescent="0.45">
      <c r="F454" s="524"/>
      <c r="G454" s="524"/>
      <c r="Y454" s="80"/>
      <c r="Z454" s="80"/>
      <c r="AA454" s="335"/>
      <c r="AB454" s="335"/>
      <c r="AG454" s="80"/>
      <c r="AI454" s="468"/>
      <c r="AJ454" s="468"/>
    </row>
    <row r="455" spans="6:36" ht="15.75" customHeight="1" x14ac:dyDescent="0.45">
      <c r="F455" s="524"/>
      <c r="G455" s="524"/>
      <c r="Y455" s="80"/>
      <c r="Z455" s="80"/>
      <c r="AA455" s="335"/>
      <c r="AB455" s="335"/>
      <c r="AG455" s="80"/>
      <c r="AI455" s="468"/>
      <c r="AJ455" s="468"/>
    </row>
    <row r="456" spans="6:36" ht="15.75" customHeight="1" x14ac:dyDescent="0.45">
      <c r="F456" s="524"/>
      <c r="G456" s="524"/>
      <c r="Y456" s="80"/>
      <c r="Z456" s="80"/>
      <c r="AA456" s="335"/>
      <c r="AB456" s="335"/>
      <c r="AG456" s="80"/>
      <c r="AI456" s="468"/>
      <c r="AJ456" s="468"/>
    </row>
    <row r="457" spans="6:36" ht="15.75" customHeight="1" x14ac:dyDescent="0.45">
      <c r="F457" s="524"/>
      <c r="G457" s="524"/>
      <c r="Y457" s="80"/>
      <c r="Z457" s="80"/>
      <c r="AA457" s="335"/>
      <c r="AB457" s="335"/>
      <c r="AG457" s="80"/>
      <c r="AI457" s="468"/>
      <c r="AJ457" s="468"/>
    </row>
    <row r="458" spans="6:36" ht="15.75" customHeight="1" x14ac:dyDescent="0.45">
      <c r="F458" s="524"/>
      <c r="G458" s="524"/>
      <c r="Y458" s="80"/>
      <c r="Z458" s="80"/>
      <c r="AA458" s="335"/>
      <c r="AB458" s="335"/>
      <c r="AG458" s="80"/>
      <c r="AI458" s="468"/>
      <c r="AJ458" s="468"/>
    </row>
    <row r="459" spans="6:36" ht="15.75" customHeight="1" x14ac:dyDescent="0.45">
      <c r="F459" s="524"/>
      <c r="G459" s="524"/>
      <c r="Y459" s="80"/>
      <c r="Z459" s="80"/>
      <c r="AA459" s="335"/>
      <c r="AB459" s="335"/>
      <c r="AG459" s="80"/>
      <c r="AI459" s="468"/>
      <c r="AJ459" s="468"/>
    </row>
    <row r="460" spans="6:36" ht="15.75" customHeight="1" x14ac:dyDescent="0.45">
      <c r="F460" s="524"/>
      <c r="G460" s="524"/>
      <c r="Y460" s="80"/>
      <c r="Z460" s="80"/>
      <c r="AA460" s="335"/>
      <c r="AB460" s="335"/>
      <c r="AG460" s="80"/>
      <c r="AI460" s="468"/>
      <c r="AJ460" s="468"/>
    </row>
    <row r="461" spans="6:36" ht="15.75" customHeight="1" x14ac:dyDescent="0.45">
      <c r="F461" s="524"/>
      <c r="G461" s="524"/>
      <c r="Y461" s="80"/>
      <c r="Z461" s="80"/>
      <c r="AA461" s="335"/>
      <c r="AB461" s="335"/>
      <c r="AG461" s="80"/>
      <c r="AI461" s="468"/>
      <c r="AJ461" s="468"/>
    </row>
    <row r="462" spans="6:36" ht="15.75" customHeight="1" x14ac:dyDescent="0.45">
      <c r="F462" s="524"/>
      <c r="G462" s="524"/>
      <c r="Y462" s="80"/>
      <c r="Z462" s="80"/>
      <c r="AA462" s="335"/>
      <c r="AB462" s="335"/>
      <c r="AG462" s="80"/>
      <c r="AI462" s="468"/>
      <c r="AJ462" s="468"/>
    </row>
    <row r="463" spans="6:36" ht="15.75" customHeight="1" x14ac:dyDescent="0.45">
      <c r="F463" s="524"/>
      <c r="G463" s="524"/>
      <c r="Y463" s="80"/>
      <c r="Z463" s="80"/>
      <c r="AA463" s="335"/>
      <c r="AB463" s="335"/>
      <c r="AG463" s="80"/>
      <c r="AI463" s="468"/>
      <c r="AJ463" s="468"/>
    </row>
    <row r="464" spans="6:36" ht="15.75" customHeight="1" x14ac:dyDescent="0.45">
      <c r="F464" s="524"/>
      <c r="G464" s="524"/>
      <c r="Y464" s="80"/>
      <c r="Z464" s="80"/>
      <c r="AA464" s="335"/>
      <c r="AB464" s="335"/>
      <c r="AG464" s="80"/>
      <c r="AI464" s="468"/>
      <c r="AJ464" s="468"/>
    </row>
    <row r="465" spans="6:36" ht="15.75" customHeight="1" x14ac:dyDescent="0.45">
      <c r="F465" s="524"/>
      <c r="G465" s="524"/>
      <c r="Y465" s="80"/>
      <c r="Z465" s="80"/>
      <c r="AA465" s="335"/>
      <c r="AB465" s="335"/>
      <c r="AG465" s="80"/>
      <c r="AI465" s="468"/>
      <c r="AJ465" s="468"/>
    </row>
    <row r="466" spans="6:36" ht="15.75" customHeight="1" x14ac:dyDescent="0.45">
      <c r="F466" s="524"/>
      <c r="G466" s="524"/>
      <c r="Y466" s="80"/>
      <c r="Z466" s="80"/>
      <c r="AA466" s="335"/>
      <c r="AB466" s="335"/>
      <c r="AG466" s="80"/>
      <c r="AI466" s="468"/>
      <c r="AJ466" s="468"/>
    </row>
    <row r="467" spans="6:36" ht="15.75" customHeight="1" x14ac:dyDescent="0.45">
      <c r="F467" s="524"/>
      <c r="G467" s="524"/>
      <c r="Y467" s="80"/>
      <c r="Z467" s="80"/>
      <c r="AA467" s="335"/>
      <c r="AB467" s="335"/>
      <c r="AG467" s="80"/>
      <c r="AI467" s="468"/>
      <c r="AJ467" s="468"/>
    </row>
    <row r="468" spans="6:36" ht="15.75" customHeight="1" x14ac:dyDescent="0.45">
      <c r="F468" s="524"/>
      <c r="G468" s="524"/>
      <c r="Y468" s="80"/>
      <c r="Z468" s="80"/>
      <c r="AA468" s="335"/>
      <c r="AB468" s="335"/>
      <c r="AG468" s="80"/>
      <c r="AI468" s="468"/>
      <c r="AJ468" s="468"/>
    </row>
    <row r="469" spans="6:36" ht="15.75" customHeight="1" x14ac:dyDescent="0.45">
      <c r="F469" s="524"/>
      <c r="G469" s="524"/>
      <c r="Y469" s="80"/>
      <c r="Z469" s="80"/>
      <c r="AA469" s="335"/>
      <c r="AB469" s="335"/>
      <c r="AG469" s="80"/>
      <c r="AI469" s="468"/>
      <c r="AJ469" s="468"/>
    </row>
    <row r="470" spans="6:36" ht="15.75" customHeight="1" x14ac:dyDescent="0.45">
      <c r="F470" s="524"/>
      <c r="G470" s="524"/>
      <c r="Y470" s="80"/>
      <c r="Z470" s="80"/>
      <c r="AA470" s="335"/>
      <c r="AB470" s="335"/>
      <c r="AG470" s="80"/>
      <c r="AI470" s="468"/>
      <c r="AJ470" s="468"/>
    </row>
    <row r="471" spans="6:36" ht="15.75" customHeight="1" x14ac:dyDescent="0.45">
      <c r="F471" s="524"/>
      <c r="G471" s="524"/>
      <c r="Y471" s="80"/>
      <c r="Z471" s="80"/>
      <c r="AA471" s="335"/>
      <c r="AB471" s="335"/>
      <c r="AG471" s="80"/>
      <c r="AI471" s="468"/>
      <c r="AJ471" s="468"/>
    </row>
    <row r="472" spans="6:36" ht="15.75" customHeight="1" x14ac:dyDescent="0.45">
      <c r="F472" s="524"/>
      <c r="G472" s="524"/>
      <c r="Y472" s="80"/>
      <c r="Z472" s="80"/>
      <c r="AA472" s="335"/>
      <c r="AB472" s="335"/>
      <c r="AG472" s="80"/>
      <c r="AI472" s="468"/>
      <c r="AJ472" s="468"/>
    </row>
    <row r="473" spans="6:36" ht="15.75" customHeight="1" x14ac:dyDescent="0.45">
      <c r="F473" s="524"/>
      <c r="G473" s="524"/>
      <c r="Y473" s="80"/>
      <c r="Z473" s="80"/>
      <c r="AA473" s="335"/>
      <c r="AB473" s="335"/>
      <c r="AG473" s="80"/>
      <c r="AI473" s="468"/>
      <c r="AJ473" s="468"/>
    </row>
    <row r="474" spans="6:36" ht="15.75" customHeight="1" x14ac:dyDescent="0.45">
      <c r="F474" s="524"/>
      <c r="G474" s="524"/>
      <c r="Y474" s="80"/>
      <c r="Z474" s="80"/>
      <c r="AA474" s="335"/>
      <c r="AB474" s="335"/>
      <c r="AG474" s="80"/>
      <c r="AI474" s="468"/>
      <c r="AJ474" s="468"/>
    </row>
    <row r="475" spans="6:36" ht="15.75" customHeight="1" x14ac:dyDescent="0.45">
      <c r="F475" s="524"/>
      <c r="G475" s="524"/>
      <c r="Y475" s="80"/>
      <c r="Z475" s="80"/>
      <c r="AA475" s="335"/>
      <c r="AB475" s="335"/>
      <c r="AG475" s="80"/>
      <c r="AI475" s="468"/>
      <c r="AJ475" s="468"/>
    </row>
    <row r="476" spans="6:36" ht="15.75" customHeight="1" x14ac:dyDescent="0.45">
      <c r="F476" s="524"/>
      <c r="G476" s="524"/>
      <c r="Y476" s="80"/>
      <c r="Z476" s="80"/>
      <c r="AA476" s="335"/>
      <c r="AB476" s="335"/>
      <c r="AG476" s="80"/>
      <c r="AI476" s="468"/>
      <c r="AJ476" s="468"/>
    </row>
    <row r="477" spans="6:36" ht="15.75" customHeight="1" x14ac:dyDescent="0.45">
      <c r="F477" s="524"/>
      <c r="G477" s="524"/>
      <c r="Y477" s="80"/>
      <c r="Z477" s="80"/>
      <c r="AA477" s="335"/>
      <c r="AB477" s="335"/>
      <c r="AG477" s="80"/>
      <c r="AI477" s="468"/>
      <c r="AJ477" s="468"/>
    </row>
    <row r="478" spans="6:36" ht="15.75" customHeight="1" x14ac:dyDescent="0.45">
      <c r="F478" s="524"/>
      <c r="G478" s="524"/>
      <c r="Y478" s="80"/>
      <c r="Z478" s="80"/>
      <c r="AA478" s="335"/>
      <c r="AB478" s="335"/>
      <c r="AG478" s="80"/>
      <c r="AI478" s="468"/>
      <c r="AJ478" s="468"/>
    </row>
    <row r="479" spans="6:36" ht="15.75" customHeight="1" x14ac:dyDescent="0.45">
      <c r="F479" s="524"/>
      <c r="G479" s="524"/>
      <c r="Y479" s="80"/>
      <c r="Z479" s="80"/>
      <c r="AA479" s="335"/>
      <c r="AB479" s="335"/>
      <c r="AG479" s="80"/>
      <c r="AI479" s="468"/>
      <c r="AJ479" s="468"/>
    </row>
    <row r="480" spans="6:36" ht="15.75" customHeight="1" x14ac:dyDescent="0.45">
      <c r="F480" s="524"/>
      <c r="G480" s="524"/>
      <c r="Y480" s="80"/>
      <c r="Z480" s="80"/>
      <c r="AA480" s="335"/>
      <c r="AB480" s="335"/>
      <c r="AG480" s="80"/>
      <c r="AI480" s="468"/>
      <c r="AJ480" s="468"/>
    </row>
    <row r="481" spans="6:36" ht="15.75" customHeight="1" x14ac:dyDescent="0.45">
      <c r="F481" s="524"/>
      <c r="G481" s="524"/>
      <c r="Y481" s="80"/>
      <c r="Z481" s="80"/>
      <c r="AA481" s="335"/>
      <c r="AB481" s="335"/>
      <c r="AG481" s="80"/>
      <c r="AI481" s="468"/>
      <c r="AJ481" s="468"/>
    </row>
    <row r="482" spans="6:36" ht="15.75" customHeight="1" x14ac:dyDescent="0.45">
      <c r="F482" s="524"/>
      <c r="G482" s="524"/>
      <c r="Y482" s="80"/>
      <c r="Z482" s="80"/>
      <c r="AA482" s="335"/>
      <c r="AB482" s="335"/>
      <c r="AG482" s="80"/>
      <c r="AI482" s="468"/>
      <c r="AJ482" s="468"/>
    </row>
    <row r="483" spans="6:36" ht="15.75" customHeight="1" x14ac:dyDescent="0.45">
      <c r="F483" s="524"/>
      <c r="G483" s="524"/>
      <c r="Y483" s="80"/>
      <c r="Z483" s="80"/>
      <c r="AA483" s="335"/>
      <c r="AB483" s="335"/>
      <c r="AG483" s="80"/>
      <c r="AI483" s="468"/>
      <c r="AJ483" s="468"/>
    </row>
    <row r="484" spans="6:36" ht="15.75" customHeight="1" x14ac:dyDescent="0.45">
      <c r="F484" s="524"/>
      <c r="G484" s="524"/>
      <c r="Y484" s="80"/>
      <c r="Z484" s="80"/>
      <c r="AA484" s="335"/>
      <c r="AB484" s="335"/>
      <c r="AG484" s="80"/>
      <c r="AI484" s="468"/>
      <c r="AJ484" s="468"/>
    </row>
    <row r="485" spans="6:36" ht="15.75" customHeight="1" x14ac:dyDescent="0.45">
      <c r="F485" s="524"/>
      <c r="G485" s="524"/>
      <c r="Y485" s="80"/>
      <c r="Z485" s="80"/>
      <c r="AA485" s="335"/>
      <c r="AB485" s="335"/>
      <c r="AG485" s="80"/>
      <c r="AI485" s="468"/>
      <c r="AJ485" s="468"/>
    </row>
    <row r="486" spans="6:36" ht="15.75" customHeight="1" x14ac:dyDescent="0.45">
      <c r="F486" s="524"/>
      <c r="G486" s="524"/>
      <c r="Y486" s="80"/>
      <c r="Z486" s="80"/>
      <c r="AA486" s="335"/>
      <c r="AB486" s="335"/>
      <c r="AG486" s="80"/>
      <c r="AI486" s="468"/>
      <c r="AJ486" s="468"/>
    </row>
    <row r="487" spans="6:36" ht="15.75" customHeight="1" x14ac:dyDescent="0.45">
      <c r="F487" s="524"/>
      <c r="G487" s="524"/>
      <c r="Y487" s="80"/>
      <c r="Z487" s="80"/>
      <c r="AA487" s="335"/>
      <c r="AB487" s="335"/>
      <c r="AG487" s="80"/>
      <c r="AI487" s="468"/>
      <c r="AJ487" s="468"/>
    </row>
    <row r="488" spans="6:36" ht="15.75" customHeight="1" x14ac:dyDescent="0.45">
      <c r="F488" s="524"/>
      <c r="G488" s="524"/>
      <c r="Y488" s="80"/>
      <c r="Z488" s="80"/>
      <c r="AA488" s="335"/>
      <c r="AB488" s="335"/>
      <c r="AG488" s="80"/>
      <c r="AI488" s="468"/>
      <c r="AJ488" s="468"/>
    </row>
    <row r="489" spans="6:36" ht="15.75" customHeight="1" x14ac:dyDescent="0.45">
      <c r="F489" s="524"/>
      <c r="G489" s="524"/>
      <c r="Y489" s="80"/>
      <c r="Z489" s="80"/>
      <c r="AA489" s="335"/>
      <c r="AB489" s="335"/>
      <c r="AG489" s="80"/>
      <c r="AI489" s="468"/>
      <c r="AJ489" s="468"/>
    </row>
    <row r="490" spans="6:36" ht="15.75" customHeight="1" x14ac:dyDescent="0.45">
      <c r="F490" s="524"/>
      <c r="G490" s="524"/>
      <c r="Y490" s="80"/>
      <c r="Z490" s="80"/>
      <c r="AA490" s="335"/>
      <c r="AB490" s="335"/>
      <c r="AG490" s="80"/>
      <c r="AI490" s="468"/>
      <c r="AJ490" s="468"/>
    </row>
    <row r="491" spans="6:36" ht="15.75" customHeight="1" x14ac:dyDescent="0.45">
      <c r="F491" s="524"/>
      <c r="G491" s="524"/>
      <c r="Y491" s="80"/>
      <c r="Z491" s="80"/>
      <c r="AA491" s="335"/>
      <c r="AB491" s="335"/>
      <c r="AG491" s="80"/>
      <c r="AI491" s="468"/>
      <c r="AJ491" s="468"/>
    </row>
    <row r="492" spans="6:36" ht="15.75" customHeight="1" x14ac:dyDescent="0.45">
      <c r="F492" s="524"/>
      <c r="G492" s="524"/>
      <c r="Y492" s="80"/>
      <c r="Z492" s="80"/>
      <c r="AA492" s="335"/>
      <c r="AB492" s="335"/>
      <c r="AG492" s="80"/>
      <c r="AI492" s="468"/>
      <c r="AJ492" s="468"/>
    </row>
    <row r="493" spans="6:36" ht="15.75" customHeight="1" x14ac:dyDescent="0.45">
      <c r="F493" s="524"/>
      <c r="G493" s="524"/>
      <c r="Y493" s="80"/>
      <c r="Z493" s="80"/>
      <c r="AA493" s="335"/>
      <c r="AB493" s="335"/>
      <c r="AG493" s="80"/>
      <c r="AI493" s="468"/>
      <c r="AJ493" s="468"/>
    </row>
    <row r="494" spans="6:36" ht="15.75" customHeight="1" x14ac:dyDescent="0.45">
      <c r="F494" s="524"/>
      <c r="G494" s="524"/>
      <c r="Y494" s="80"/>
      <c r="Z494" s="80"/>
      <c r="AA494" s="335"/>
      <c r="AB494" s="335"/>
      <c r="AG494" s="80"/>
      <c r="AI494" s="468"/>
      <c r="AJ494" s="468"/>
    </row>
    <row r="495" spans="6:36" ht="15.75" customHeight="1" x14ac:dyDescent="0.45">
      <c r="F495" s="524"/>
      <c r="G495" s="524"/>
      <c r="Y495" s="80"/>
      <c r="Z495" s="80"/>
      <c r="AA495" s="335"/>
      <c r="AB495" s="335"/>
      <c r="AG495" s="80"/>
      <c r="AI495" s="468"/>
      <c r="AJ495" s="468"/>
    </row>
    <row r="496" spans="6:36" ht="15.75" customHeight="1" x14ac:dyDescent="0.45">
      <c r="F496" s="524"/>
      <c r="G496" s="524"/>
      <c r="Y496" s="80"/>
      <c r="Z496" s="80"/>
      <c r="AA496" s="335"/>
      <c r="AB496" s="335"/>
      <c r="AG496" s="80"/>
      <c r="AI496" s="468"/>
      <c r="AJ496" s="468"/>
    </row>
    <row r="497" spans="6:36" ht="15.75" customHeight="1" x14ac:dyDescent="0.45">
      <c r="F497" s="524"/>
      <c r="G497" s="524"/>
      <c r="Y497" s="80"/>
      <c r="Z497" s="80"/>
      <c r="AA497" s="335"/>
      <c r="AB497" s="335"/>
      <c r="AG497" s="80"/>
      <c r="AI497" s="468"/>
      <c r="AJ497" s="468"/>
    </row>
    <row r="498" spans="6:36" ht="15.75" customHeight="1" x14ac:dyDescent="0.45">
      <c r="F498" s="524"/>
      <c r="G498" s="524"/>
      <c r="Y498" s="80"/>
      <c r="Z498" s="80"/>
      <c r="AA498" s="335"/>
      <c r="AB498" s="335"/>
      <c r="AG498" s="80"/>
      <c r="AI498" s="468"/>
      <c r="AJ498" s="468"/>
    </row>
    <row r="499" spans="6:36" ht="15.75" customHeight="1" x14ac:dyDescent="0.45">
      <c r="F499" s="524"/>
      <c r="G499" s="524"/>
      <c r="Y499" s="80"/>
      <c r="Z499" s="80"/>
      <c r="AA499" s="335"/>
      <c r="AB499" s="335"/>
      <c r="AG499" s="80"/>
      <c r="AI499" s="468"/>
      <c r="AJ499" s="468"/>
    </row>
    <row r="500" spans="6:36" ht="15.75" customHeight="1" x14ac:dyDescent="0.45">
      <c r="F500" s="524"/>
      <c r="G500" s="524"/>
      <c r="Y500" s="80"/>
      <c r="Z500" s="80"/>
      <c r="AA500" s="335"/>
      <c r="AB500" s="335"/>
      <c r="AG500" s="80"/>
      <c r="AI500" s="468"/>
      <c r="AJ500" s="468"/>
    </row>
    <row r="501" spans="6:36" ht="15.75" customHeight="1" x14ac:dyDescent="0.45">
      <c r="F501" s="524"/>
      <c r="G501" s="524"/>
      <c r="Y501" s="80"/>
      <c r="Z501" s="80"/>
      <c r="AA501" s="335"/>
      <c r="AB501" s="335"/>
      <c r="AG501" s="80"/>
      <c r="AI501" s="468"/>
      <c r="AJ501" s="468"/>
    </row>
    <row r="502" spans="6:36" ht="15.75" customHeight="1" x14ac:dyDescent="0.45">
      <c r="F502" s="524"/>
      <c r="G502" s="524"/>
      <c r="Y502" s="80"/>
      <c r="Z502" s="80"/>
      <c r="AA502" s="335"/>
      <c r="AB502" s="335"/>
      <c r="AG502" s="80"/>
      <c r="AI502" s="468"/>
      <c r="AJ502" s="468"/>
    </row>
    <row r="503" spans="6:36" ht="15.75" customHeight="1" x14ac:dyDescent="0.45">
      <c r="F503" s="524"/>
      <c r="G503" s="524"/>
      <c r="Y503" s="80"/>
      <c r="Z503" s="80"/>
      <c r="AA503" s="335"/>
      <c r="AB503" s="335"/>
      <c r="AG503" s="80"/>
      <c r="AI503" s="468"/>
      <c r="AJ503" s="468"/>
    </row>
    <row r="504" spans="6:36" ht="15.75" customHeight="1" x14ac:dyDescent="0.45">
      <c r="F504" s="524"/>
      <c r="G504" s="524"/>
      <c r="Y504" s="80"/>
      <c r="Z504" s="80"/>
      <c r="AA504" s="335"/>
      <c r="AB504" s="335"/>
      <c r="AG504" s="80"/>
      <c r="AI504" s="468"/>
      <c r="AJ504" s="468"/>
    </row>
    <row r="505" spans="6:36" ht="15.75" customHeight="1" x14ac:dyDescent="0.45">
      <c r="F505" s="524"/>
      <c r="G505" s="524"/>
      <c r="Y505" s="80"/>
      <c r="Z505" s="80"/>
      <c r="AA505" s="335"/>
      <c r="AB505" s="335"/>
      <c r="AG505" s="80"/>
      <c r="AI505" s="468"/>
      <c r="AJ505" s="468"/>
    </row>
    <row r="506" spans="6:36" ht="15.75" customHeight="1" x14ac:dyDescent="0.45">
      <c r="F506" s="524"/>
      <c r="G506" s="524"/>
      <c r="Y506" s="80"/>
      <c r="Z506" s="80"/>
      <c r="AA506" s="335"/>
      <c r="AB506" s="335"/>
      <c r="AG506" s="80"/>
      <c r="AI506" s="468"/>
      <c r="AJ506" s="468"/>
    </row>
    <row r="507" spans="6:36" ht="15.75" customHeight="1" x14ac:dyDescent="0.45">
      <c r="F507" s="524"/>
      <c r="G507" s="524"/>
      <c r="Y507" s="80"/>
      <c r="Z507" s="80"/>
      <c r="AA507" s="335"/>
      <c r="AB507" s="335"/>
      <c r="AG507" s="80"/>
      <c r="AI507" s="468"/>
      <c r="AJ507" s="468"/>
    </row>
    <row r="508" spans="6:36" ht="15.75" customHeight="1" x14ac:dyDescent="0.45">
      <c r="F508" s="524"/>
      <c r="G508" s="524"/>
      <c r="Y508" s="80"/>
      <c r="Z508" s="80"/>
      <c r="AA508" s="335"/>
      <c r="AB508" s="335"/>
      <c r="AG508" s="80"/>
      <c r="AI508" s="468"/>
      <c r="AJ508" s="468"/>
    </row>
    <row r="509" spans="6:36" ht="15.75" customHeight="1" x14ac:dyDescent="0.45">
      <c r="F509" s="524"/>
      <c r="G509" s="524"/>
      <c r="Y509" s="80"/>
      <c r="Z509" s="80"/>
      <c r="AA509" s="335"/>
      <c r="AB509" s="335"/>
      <c r="AG509" s="80"/>
      <c r="AI509" s="468"/>
      <c r="AJ509" s="468"/>
    </row>
    <row r="510" spans="6:36" ht="15.75" customHeight="1" x14ac:dyDescent="0.45">
      <c r="F510" s="524"/>
      <c r="G510" s="524"/>
      <c r="Y510" s="80"/>
      <c r="Z510" s="80"/>
      <c r="AA510" s="335"/>
      <c r="AB510" s="335"/>
      <c r="AG510" s="80"/>
      <c r="AI510" s="468"/>
      <c r="AJ510" s="468"/>
    </row>
    <row r="511" spans="6:36" ht="15.75" customHeight="1" x14ac:dyDescent="0.45">
      <c r="F511" s="524"/>
      <c r="G511" s="524"/>
      <c r="Y511" s="80"/>
      <c r="Z511" s="80"/>
      <c r="AA511" s="335"/>
      <c r="AB511" s="335"/>
      <c r="AG511" s="80"/>
      <c r="AI511" s="468"/>
      <c r="AJ511" s="468"/>
    </row>
    <row r="512" spans="6:36" ht="15.75" customHeight="1" x14ac:dyDescent="0.45">
      <c r="F512" s="524"/>
      <c r="G512" s="524"/>
      <c r="Y512" s="80"/>
      <c r="Z512" s="80"/>
      <c r="AA512" s="335"/>
      <c r="AB512" s="335"/>
      <c r="AG512" s="80"/>
      <c r="AI512" s="468"/>
      <c r="AJ512" s="468"/>
    </row>
    <row r="513" spans="6:36" ht="15.75" customHeight="1" x14ac:dyDescent="0.45">
      <c r="F513" s="524"/>
      <c r="G513" s="524"/>
      <c r="Y513" s="80"/>
      <c r="Z513" s="80"/>
      <c r="AA513" s="335"/>
      <c r="AB513" s="335"/>
      <c r="AG513" s="80"/>
      <c r="AI513" s="468"/>
      <c r="AJ513" s="468"/>
    </row>
    <row r="514" spans="6:36" ht="15.75" customHeight="1" x14ac:dyDescent="0.45">
      <c r="F514" s="524"/>
      <c r="G514" s="524"/>
      <c r="Y514" s="80"/>
      <c r="Z514" s="80"/>
      <c r="AA514" s="335"/>
      <c r="AB514" s="335"/>
      <c r="AG514" s="80"/>
      <c r="AI514" s="468"/>
      <c r="AJ514" s="468"/>
    </row>
    <row r="515" spans="6:36" ht="15.75" customHeight="1" x14ac:dyDescent="0.45">
      <c r="F515" s="524"/>
      <c r="G515" s="524"/>
      <c r="Y515" s="80"/>
      <c r="Z515" s="80"/>
      <c r="AA515" s="335"/>
      <c r="AB515" s="335"/>
      <c r="AG515" s="80"/>
      <c r="AI515" s="468"/>
      <c r="AJ515" s="468"/>
    </row>
    <row r="516" spans="6:36" ht="15.75" customHeight="1" x14ac:dyDescent="0.45">
      <c r="F516" s="524"/>
      <c r="G516" s="524"/>
      <c r="Y516" s="80"/>
      <c r="Z516" s="80"/>
      <c r="AA516" s="335"/>
      <c r="AB516" s="335"/>
      <c r="AG516" s="80"/>
      <c r="AI516" s="468"/>
      <c r="AJ516" s="468"/>
    </row>
    <row r="517" spans="6:36" ht="15.75" customHeight="1" x14ac:dyDescent="0.45">
      <c r="F517" s="524"/>
      <c r="G517" s="524"/>
      <c r="Y517" s="80"/>
      <c r="Z517" s="80"/>
      <c r="AA517" s="335"/>
      <c r="AB517" s="335"/>
      <c r="AG517" s="80"/>
      <c r="AI517" s="468"/>
      <c r="AJ517" s="468"/>
    </row>
    <row r="518" spans="6:36" ht="15.75" customHeight="1" x14ac:dyDescent="0.45">
      <c r="F518" s="524"/>
      <c r="G518" s="524"/>
      <c r="Y518" s="80"/>
      <c r="Z518" s="80"/>
      <c r="AA518" s="335"/>
      <c r="AB518" s="335"/>
      <c r="AG518" s="80"/>
      <c r="AI518" s="468"/>
      <c r="AJ518" s="468"/>
    </row>
    <row r="519" spans="6:36" ht="15.75" customHeight="1" x14ac:dyDescent="0.45">
      <c r="F519" s="524"/>
      <c r="G519" s="524"/>
      <c r="Y519" s="80"/>
      <c r="Z519" s="80"/>
      <c r="AA519" s="335"/>
      <c r="AB519" s="335"/>
      <c r="AG519" s="80"/>
      <c r="AI519" s="468"/>
      <c r="AJ519" s="468"/>
    </row>
    <row r="520" spans="6:36" ht="15.75" customHeight="1" x14ac:dyDescent="0.45">
      <c r="F520" s="524"/>
      <c r="G520" s="524"/>
      <c r="Y520" s="80"/>
      <c r="Z520" s="80"/>
      <c r="AA520" s="335"/>
      <c r="AB520" s="335"/>
      <c r="AG520" s="80"/>
      <c r="AI520" s="468"/>
      <c r="AJ520" s="468"/>
    </row>
    <row r="521" spans="6:36" ht="15.75" customHeight="1" x14ac:dyDescent="0.45">
      <c r="F521" s="524"/>
      <c r="G521" s="524"/>
      <c r="Y521" s="80"/>
      <c r="Z521" s="80"/>
      <c r="AA521" s="335"/>
      <c r="AB521" s="335"/>
      <c r="AG521" s="80"/>
      <c r="AI521" s="468"/>
      <c r="AJ521" s="468"/>
    </row>
    <row r="522" spans="6:36" ht="15.75" customHeight="1" x14ac:dyDescent="0.45">
      <c r="F522" s="524"/>
      <c r="G522" s="524"/>
      <c r="Y522" s="80"/>
      <c r="Z522" s="80"/>
      <c r="AA522" s="335"/>
      <c r="AB522" s="335"/>
      <c r="AG522" s="80"/>
      <c r="AI522" s="468"/>
      <c r="AJ522" s="468"/>
    </row>
    <row r="523" spans="6:36" ht="15.75" customHeight="1" x14ac:dyDescent="0.45">
      <c r="F523" s="524"/>
      <c r="G523" s="524"/>
      <c r="Y523" s="80"/>
      <c r="Z523" s="80"/>
      <c r="AA523" s="335"/>
      <c r="AB523" s="335"/>
      <c r="AG523" s="80"/>
      <c r="AI523" s="468"/>
      <c r="AJ523" s="468"/>
    </row>
    <row r="524" spans="6:36" ht="15.75" customHeight="1" x14ac:dyDescent="0.45">
      <c r="F524" s="524"/>
      <c r="G524" s="524"/>
      <c r="Y524" s="80"/>
      <c r="Z524" s="80"/>
      <c r="AA524" s="335"/>
      <c r="AB524" s="335"/>
      <c r="AG524" s="80"/>
      <c r="AI524" s="468"/>
      <c r="AJ524" s="468"/>
    </row>
    <row r="525" spans="6:36" ht="15.75" customHeight="1" x14ac:dyDescent="0.45">
      <c r="F525" s="524"/>
      <c r="G525" s="524"/>
      <c r="Y525" s="80"/>
      <c r="Z525" s="80"/>
      <c r="AA525" s="335"/>
      <c r="AB525" s="335"/>
      <c r="AG525" s="80"/>
      <c r="AI525" s="468"/>
      <c r="AJ525" s="468"/>
    </row>
    <row r="526" spans="6:36" ht="15.75" customHeight="1" x14ac:dyDescent="0.45">
      <c r="F526" s="524"/>
      <c r="G526" s="524"/>
      <c r="Y526" s="80"/>
      <c r="Z526" s="80"/>
      <c r="AA526" s="335"/>
      <c r="AB526" s="335"/>
      <c r="AG526" s="80"/>
      <c r="AI526" s="468"/>
      <c r="AJ526" s="468"/>
    </row>
    <row r="527" spans="6:36" ht="15.75" customHeight="1" x14ac:dyDescent="0.45">
      <c r="F527" s="524"/>
      <c r="G527" s="524"/>
      <c r="Y527" s="80"/>
      <c r="Z527" s="80"/>
      <c r="AA527" s="335"/>
      <c r="AB527" s="335"/>
      <c r="AG527" s="80"/>
      <c r="AI527" s="468"/>
      <c r="AJ527" s="468"/>
    </row>
    <row r="528" spans="6:36" ht="15.75" customHeight="1" x14ac:dyDescent="0.45">
      <c r="F528" s="524"/>
      <c r="G528" s="524"/>
      <c r="Y528" s="80"/>
      <c r="Z528" s="80"/>
      <c r="AA528" s="335"/>
      <c r="AB528" s="335"/>
      <c r="AG528" s="80"/>
      <c r="AI528" s="468"/>
      <c r="AJ528" s="468"/>
    </row>
    <row r="529" spans="6:36" ht="15.75" customHeight="1" x14ac:dyDescent="0.45">
      <c r="F529" s="524"/>
      <c r="G529" s="524"/>
      <c r="Y529" s="80"/>
      <c r="Z529" s="80"/>
      <c r="AA529" s="335"/>
      <c r="AB529" s="335"/>
      <c r="AG529" s="80"/>
      <c r="AI529" s="468"/>
      <c r="AJ529" s="468"/>
    </row>
    <row r="530" spans="6:36" ht="15.75" customHeight="1" x14ac:dyDescent="0.45">
      <c r="F530" s="524"/>
      <c r="G530" s="524"/>
      <c r="Y530" s="80"/>
      <c r="Z530" s="80"/>
      <c r="AA530" s="335"/>
      <c r="AB530" s="335"/>
      <c r="AG530" s="80"/>
      <c r="AI530" s="468"/>
      <c r="AJ530" s="468"/>
    </row>
    <row r="531" spans="6:36" ht="15.75" customHeight="1" x14ac:dyDescent="0.45">
      <c r="F531" s="524"/>
      <c r="G531" s="524"/>
      <c r="Y531" s="80"/>
      <c r="Z531" s="80"/>
      <c r="AA531" s="335"/>
      <c r="AB531" s="335"/>
      <c r="AG531" s="80"/>
      <c r="AI531" s="468"/>
      <c r="AJ531" s="468"/>
    </row>
    <row r="532" spans="6:36" ht="15.75" customHeight="1" x14ac:dyDescent="0.45">
      <c r="F532" s="524"/>
      <c r="G532" s="524"/>
      <c r="Y532" s="80"/>
      <c r="Z532" s="80"/>
      <c r="AA532" s="335"/>
      <c r="AB532" s="335"/>
      <c r="AG532" s="80"/>
      <c r="AI532" s="468"/>
      <c r="AJ532" s="468"/>
    </row>
    <row r="533" spans="6:36" ht="15.75" customHeight="1" x14ac:dyDescent="0.45">
      <c r="F533" s="524"/>
      <c r="G533" s="524"/>
      <c r="Y533" s="80"/>
      <c r="Z533" s="80"/>
      <c r="AA533" s="335"/>
      <c r="AB533" s="335"/>
      <c r="AG533" s="80"/>
      <c r="AI533" s="468"/>
      <c r="AJ533" s="468"/>
    </row>
    <row r="534" spans="6:36" ht="15.75" customHeight="1" x14ac:dyDescent="0.45">
      <c r="F534" s="524"/>
      <c r="G534" s="524"/>
      <c r="Y534" s="80"/>
      <c r="Z534" s="80"/>
      <c r="AA534" s="335"/>
      <c r="AB534" s="335"/>
      <c r="AG534" s="80"/>
      <c r="AI534" s="468"/>
      <c r="AJ534" s="468"/>
    </row>
    <row r="535" spans="6:36" ht="15.75" customHeight="1" x14ac:dyDescent="0.45">
      <c r="F535" s="524"/>
      <c r="G535" s="524"/>
      <c r="Y535" s="80"/>
      <c r="Z535" s="80"/>
      <c r="AA535" s="335"/>
      <c r="AB535" s="335"/>
      <c r="AG535" s="80"/>
      <c r="AI535" s="468"/>
      <c r="AJ535" s="468"/>
    </row>
    <row r="536" spans="6:36" ht="15.75" customHeight="1" x14ac:dyDescent="0.45">
      <c r="F536" s="524"/>
      <c r="G536" s="524"/>
      <c r="Y536" s="80"/>
      <c r="Z536" s="80"/>
      <c r="AA536" s="335"/>
      <c r="AB536" s="335"/>
      <c r="AG536" s="80"/>
      <c r="AI536" s="468"/>
      <c r="AJ536" s="468"/>
    </row>
    <row r="537" spans="6:36" ht="15.75" customHeight="1" x14ac:dyDescent="0.45">
      <c r="F537" s="524"/>
      <c r="G537" s="524"/>
      <c r="Y537" s="80"/>
      <c r="Z537" s="80"/>
      <c r="AA537" s="335"/>
      <c r="AB537" s="335"/>
      <c r="AG537" s="80"/>
      <c r="AI537" s="468"/>
      <c r="AJ537" s="468"/>
    </row>
    <row r="538" spans="6:36" ht="15.75" customHeight="1" x14ac:dyDescent="0.45">
      <c r="F538" s="524"/>
      <c r="G538" s="524"/>
      <c r="Y538" s="80"/>
      <c r="Z538" s="80"/>
      <c r="AA538" s="335"/>
      <c r="AB538" s="335"/>
      <c r="AG538" s="80"/>
      <c r="AI538" s="468"/>
      <c r="AJ538" s="468"/>
    </row>
    <row r="539" spans="6:36" ht="15.75" customHeight="1" x14ac:dyDescent="0.45">
      <c r="F539" s="524"/>
      <c r="G539" s="524"/>
      <c r="Y539" s="80"/>
      <c r="Z539" s="80"/>
      <c r="AA539" s="335"/>
      <c r="AB539" s="335"/>
      <c r="AG539" s="80"/>
      <c r="AI539" s="468"/>
      <c r="AJ539" s="468"/>
    </row>
    <row r="540" spans="6:36" ht="15.75" customHeight="1" x14ac:dyDescent="0.45">
      <c r="F540" s="524"/>
      <c r="G540" s="524"/>
      <c r="Y540" s="80"/>
      <c r="Z540" s="80"/>
      <c r="AA540" s="335"/>
      <c r="AB540" s="335"/>
      <c r="AG540" s="80"/>
      <c r="AI540" s="468"/>
      <c r="AJ540" s="468"/>
    </row>
    <row r="541" spans="6:36" ht="15.75" customHeight="1" x14ac:dyDescent="0.45">
      <c r="F541" s="524"/>
      <c r="G541" s="524"/>
      <c r="Y541" s="80"/>
      <c r="Z541" s="80"/>
      <c r="AA541" s="335"/>
      <c r="AB541" s="335"/>
      <c r="AG541" s="80"/>
      <c r="AI541" s="468"/>
      <c r="AJ541" s="468"/>
    </row>
    <row r="542" spans="6:36" ht="15.75" customHeight="1" x14ac:dyDescent="0.45">
      <c r="F542" s="524"/>
      <c r="G542" s="524"/>
      <c r="Y542" s="80"/>
      <c r="Z542" s="80"/>
      <c r="AA542" s="335"/>
      <c r="AB542" s="335"/>
      <c r="AG542" s="80"/>
      <c r="AI542" s="468"/>
      <c r="AJ542" s="468"/>
    </row>
    <row r="543" spans="6:36" ht="15.75" customHeight="1" x14ac:dyDescent="0.45">
      <c r="F543" s="524"/>
      <c r="G543" s="524"/>
      <c r="Y543" s="80"/>
      <c r="Z543" s="80"/>
      <c r="AA543" s="335"/>
      <c r="AB543" s="335"/>
      <c r="AG543" s="80"/>
      <c r="AI543" s="468"/>
      <c r="AJ543" s="468"/>
    </row>
    <row r="544" spans="6:36" ht="15.75" customHeight="1" x14ac:dyDescent="0.45">
      <c r="F544" s="524"/>
      <c r="G544" s="524"/>
      <c r="Y544" s="80"/>
      <c r="Z544" s="80"/>
      <c r="AA544" s="335"/>
      <c r="AB544" s="335"/>
      <c r="AG544" s="80"/>
      <c r="AI544" s="468"/>
      <c r="AJ544" s="468"/>
    </row>
    <row r="545" spans="6:36" ht="15.75" customHeight="1" x14ac:dyDescent="0.45">
      <c r="F545" s="524"/>
      <c r="G545" s="524"/>
      <c r="Y545" s="80"/>
      <c r="Z545" s="80"/>
      <c r="AA545" s="335"/>
      <c r="AB545" s="335"/>
      <c r="AG545" s="80"/>
      <c r="AI545" s="468"/>
      <c r="AJ545" s="468"/>
    </row>
    <row r="546" spans="6:36" ht="15.75" customHeight="1" x14ac:dyDescent="0.45">
      <c r="F546" s="524"/>
      <c r="G546" s="524"/>
      <c r="Y546" s="80"/>
      <c r="Z546" s="80"/>
      <c r="AA546" s="335"/>
      <c r="AB546" s="335"/>
      <c r="AG546" s="80"/>
      <c r="AI546" s="468"/>
      <c r="AJ546" s="468"/>
    </row>
    <row r="547" spans="6:36" ht="15.75" customHeight="1" x14ac:dyDescent="0.45">
      <c r="F547" s="524"/>
      <c r="G547" s="524"/>
      <c r="Y547" s="80"/>
      <c r="Z547" s="80"/>
      <c r="AA547" s="335"/>
      <c r="AB547" s="335"/>
      <c r="AG547" s="80"/>
      <c r="AI547" s="468"/>
      <c r="AJ547" s="468"/>
    </row>
    <row r="548" spans="6:36" ht="15.75" customHeight="1" x14ac:dyDescent="0.45">
      <c r="F548" s="524"/>
      <c r="G548" s="524"/>
      <c r="Y548" s="80"/>
      <c r="Z548" s="80"/>
      <c r="AA548" s="335"/>
      <c r="AB548" s="335"/>
      <c r="AG548" s="80"/>
      <c r="AI548" s="468"/>
      <c r="AJ548" s="468"/>
    </row>
    <row r="549" spans="6:36" ht="15.75" customHeight="1" x14ac:dyDescent="0.45">
      <c r="F549" s="524"/>
      <c r="G549" s="524"/>
      <c r="Y549" s="80"/>
      <c r="Z549" s="80"/>
      <c r="AA549" s="335"/>
      <c r="AB549" s="335"/>
      <c r="AG549" s="80"/>
      <c r="AI549" s="468"/>
      <c r="AJ549" s="468"/>
    </row>
    <row r="550" spans="6:36" ht="15.75" customHeight="1" x14ac:dyDescent="0.45">
      <c r="F550" s="524"/>
      <c r="G550" s="524"/>
      <c r="Y550" s="80"/>
      <c r="Z550" s="80"/>
      <c r="AA550" s="335"/>
      <c r="AB550" s="335"/>
      <c r="AG550" s="80"/>
      <c r="AI550" s="468"/>
      <c r="AJ550" s="468"/>
    </row>
    <row r="551" spans="6:36" ht="15.75" customHeight="1" x14ac:dyDescent="0.45">
      <c r="F551" s="524"/>
      <c r="G551" s="524"/>
      <c r="Y551" s="80"/>
      <c r="Z551" s="80"/>
      <c r="AA551" s="335"/>
      <c r="AB551" s="335"/>
      <c r="AG551" s="80"/>
      <c r="AI551" s="468"/>
      <c r="AJ551" s="468"/>
    </row>
    <row r="552" spans="6:36" ht="15.75" customHeight="1" x14ac:dyDescent="0.45">
      <c r="F552" s="524"/>
      <c r="G552" s="524"/>
      <c r="Y552" s="80"/>
      <c r="Z552" s="80"/>
      <c r="AA552" s="335"/>
      <c r="AB552" s="335"/>
      <c r="AG552" s="80"/>
      <c r="AI552" s="468"/>
      <c r="AJ552" s="468"/>
    </row>
    <row r="553" spans="6:36" ht="15.75" customHeight="1" x14ac:dyDescent="0.45">
      <c r="F553" s="524"/>
      <c r="G553" s="524"/>
      <c r="Y553" s="80"/>
      <c r="Z553" s="80"/>
      <c r="AA553" s="335"/>
      <c r="AB553" s="335"/>
      <c r="AG553" s="80"/>
      <c r="AI553" s="468"/>
      <c r="AJ553" s="468"/>
    </row>
    <row r="554" spans="6:36" ht="15.75" customHeight="1" x14ac:dyDescent="0.45">
      <c r="F554" s="524"/>
      <c r="G554" s="524"/>
      <c r="Y554" s="80"/>
      <c r="Z554" s="80"/>
      <c r="AA554" s="335"/>
      <c r="AB554" s="335"/>
      <c r="AG554" s="80"/>
      <c r="AI554" s="468"/>
      <c r="AJ554" s="468"/>
    </row>
    <row r="555" spans="6:36" ht="15.75" customHeight="1" x14ac:dyDescent="0.45">
      <c r="F555" s="524"/>
      <c r="G555" s="524"/>
      <c r="Y555" s="80"/>
      <c r="Z555" s="80"/>
      <c r="AA555" s="335"/>
      <c r="AB555" s="335"/>
      <c r="AG555" s="80"/>
      <c r="AI555" s="468"/>
      <c r="AJ555" s="468"/>
    </row>
    <row r="556" spans="6:36" ht="15.75" customHeight="1" x14ac:dyDescent="0.45">
      <c r="F556" s="524"/>
      <c r="G556" s="524"/>
      <c r="Y556" s="80"/>
      <c r="Z556" s="80"/>
      <c r="AA556" s="335"/>
      <c r="AB556" s="335"/>
      <c r="AG556" s="80"/>
      <c r="AI556" s="468"/>
      <c r="AJ556" s="468"/>
    </row>
    <row r="557" spans="6:36" ht="15.75" customHeight="1" x14ac:dyDescent="0.45">
      <c r="F557" s="524"/>
      <c r="G557" s="524"/>
      <c r="Y557" s="80"/>
      <c r="Z557" s="80"/>
      <c r="AA557" s="335"/>
      <c r="AB557" s="335"/>
      <c r="AG557" s="80"/>
      <c r="AI557" s="468"/>
      <c r="AJ557" s="468"/>
    </row>
    <row r="558" spans="6:36" ht="15.75" customHeight="1" x14ac:dyDescent="0.45">
      <c r="F558" s="524"/>
      <c r="G558" s="524"/>
      <c r="Y558" s="80"/>
      <c r="Z558" s="80"/>
      <c r="AA558" s="335"/>
      <c r="AB558" s="335"/>
      <c r="AG558" s="80"/>
      <c r="AI558" s="468"/>
      <c r="AJ558" s="468"/>
    </row>
    <row r="559" spans="6:36" ht="15.75" customHeight="1" x14ac:dyDescent="0.45">
      <c r="F559" s="524"/>
      <c r="G559" s="524"/>
      <c r="Y559" s="80"/>
      <c r="Z559" s="80"/>
      <c r="AA559" s="335"/>
      <c r="AB559" s="335"/>
      <c r="AG559" s="80"/>
      <c r="AI559" s="468"/>
      <c r="AJ559" s="468"/>
    </row>
    <row r="560" spans="6:36" ht="15.75" customHeight="1" x14ac:dyDescent="0.45">
      <c r="F560" s="524"/>
      <c r="G560" s="524"/>
      <c r="Y560" s="80"/>
      <c r="Z560" s="80"/>
      <c r="AA560" s="335"/>
      <c r="AB560" s="335"/>
      <c r="AG560" s="80"/>
      <c r="AI560" s="468"/>
      <c r="AJ560" s="468"/>
    </row>
    <row r="561" spans="6:36" ht="15.75" customHeight="1" x14ac:dyDescent="0.45">
      <c r="F561" s="524"/>
      <c r="G561" s="524"/>
      <c r="Y561" s="80"/>
      <c r="Z561" s="80"/>
      <c r="AA561" s="335"/>
      <c r="AB561" s="335"/>
      <c r="AG561" s="80"/>
      <c r="AI561" s="468"/>
      <c r="AJ561" s="468"/>
    </row>
    <row r="562" spans="6:36" ht="15.75" customHeight="1" x14ac:dyDescent="0.45">
      <c r="F562" s="524"/>
      <c r="G562" s="524"/>
      <c r="Y562" s="80"/>
      <c r="Z562" s="80"/>
      <c r="AA562" s="335"/>
      <c r="AB562" s="335"/>
      <c r="AG562" s="80"/>
      <c r="AI562" s="468"/>
      <c r="AJ562" s="468"/>
    </row>
    <row r="563" spans="6:36" ht="15.75" customHeight="1" x14ac:dyDescent="0.45">
      <c r="F563" s="524"/>
      <c r="G563" s="524"/>
      <c r="Y563" s="80"/>
      <c r="Z563" s="80"/>
      <c r="AA563" s="335"/>
      <c r="AB563" s="335"/>
      <c r="AG563" s="80"/>
      <c r="AI563" s="468"/>
      <c r="AJ563" s="468"/>
    </row>
    <row r="564" spans="6:36" ht="15.75" customHeight="1" x14ac:dyDescent="0.45">
      <c r="F564" s="524"/>
      <c r="G564" s="524"/>
      <c r="Y564" s="80"/>
      <c r="Z564" s="80"/>
      <c r="AA564" s="335"/>
      <c r="AB564" s="335"/>
      <c r="AG564" s="80"/>
      <c r="AI564" s="468"/>
      <c r="AJ564" s="468"/>
    </row>
    <row r="565" spans="6:36" ht="15.75" customHeight="1" x14ac:dyDescent="0.45">
      <c r="F565" s="524"/>
      <c r="G565" s="524"/>
      <c r="Y565" s="80"/>
      <c r="Z565" s="80"/>
      <c r="AA565" s="335"/>
      <c r="AB565" s="335"/>
      <c r="AG565" s="80"/>
      <c r="AI565" s="468"/>
      <c r="AJ565" s="468"/>
    </row>
    <row r="566" spans="6:36" ht="15.75" customHeight="1" x14ac:dyDescent="0.45">
      <c r="F566" s="524"/>
      <c r="G566" s="524"/>
      <c r="Y566" s="80"/>
      <c r="Z566" s="80"/>
      <c r="AA566" s="335"/>
      <c r="AB566" s="335"/>
      <c r="AG566" s="80"/>
      <c r="AI566" s="468"/>
      <c r="AJ566" s="468"/>
    </row>
    <row r="567" spans="6:36" ht="15.75" customHeight="1" x14ac:dyDescent="0.45">
      <c r="F567" s="524"/>
      <c r="G567" s="524"/>
      <c r="Y567" s="80"/>
      <c r="Z567" s="80"/>
      <c r="AA567" s="335"/>
      <c r="AB567" s="335"/>
      <c r="AG567" s="80"/>
      <c r="AI567" s="468"/>
      <c r="AJ567" s="468"/>
    </row>
    <row r="568" spans="6:36" ht="15.75" customHeight="1" x14ac:dyDescent="0.45">
      <c r="F568" s="524"/>
      <c r="G568" s="524"/>
      <c r="Y568" s="80"/>
      <c r="Z568" s="80"/>
      <c r="AA568" s="335"/>
      <c r="AB568" s="335"/>
      <c r="AG568" s="80"/>
      <c r="AI568" s="468"/>
      <c r="AJ568" s="468"/>
    </row>
    <row r="569" spans="6:36" ht="15.75" customHeight="1" x14ac:dyDescent="0.45">
      <c r="F569" s="524"/>
      <c r="G569" s="524"/>
      <c r="Y569" s="80"/>
      <c r="Z569" s="80"/>
      <c r="AA569" s="335"/>
      <c r="AB569" s="335"/>
      <c r="AG569" s="80"/>
      <c r="AI569" s="468"/>
      <c r="AJ569" s="468"/>
    </row>
    <row r="570" spans="6:36" ht="15.75" customHeight="1" x14ac:dyDescent="0.45">
      <c r="F570" s="524"/>
      <c r="G570" s="524"/>
      <c r="Y570" s="80"/>
      <c r="Z570" s="80"/>
      <c r="AA570" s="335"/>
      <c r="AB570" s="335"/>
      <c r="AG570" s="80"/>
      <c r="AI570" s="468"/>
      <c r="AJ570" s="468"/>
    </row>
    <row r="571" spans="6:36" ht="15.75" customHeight="1" x14ac:dyDescent="0.45">
      <c r="F571" s="524"/>
      <c r="G571" s="524"/>
      <c r="Y571" s="80"/>
      <c r="Z571" s="80"/>
      <c r="AA571" s="335"/>
      <c r="AB571" s="335"/>
      <c r="AG571" s="80"/>
      <c r="AI571" s="468"/>
      <c r="AJ571" s="468"/>
    </row>
    <row r="572" spans="6:36" ht="15.75" customHeight="1" x14ac:dyDescent="0.45">
      <c r="F572" s="524"/>
      <c r="G572" s="524"/>
      <c r="Y572" s="80"/>
      <c r="Z572" s="80"/>
      <c r="AA572" s="335"/>
      <c r="AB572" s="335"/>
      <c r="AG572" s="80"/>
      <c r="AI572" s="468"/>
      <c r="AJ572" s="468"/>
    </row>
    <row r="573" spans="6:36" ht="15.75" customHeight="1" x14ac:dyDescent="0.45">
      <c r="F573" s="524"/>
      <c r="G573" s="524"/>
      <c r="Y573" s="80"/>
      <c r="Z573" s="80"/>
      <c r="AA573" s="335"/>
      <c r="AB573" s="335"/>
      <c r="AG573" s="80"/>
      <c r="AI573" s="468"/>
      <c r="AJ573" s="468"/>
    </row>
    <row r="574" spans="6:36" ht="15.75" customHeight="1" x14ac:dyDescent="0.45">
      <c r="F574" s="524"/>
      <c r="G574" s="524"/>
      <c r="Y574" s="80"/>
      <c r="Z574" s="80"/>
      <c r="AA574" s="335"/>
      <c r="AB574" s="335"/>
      <c r="AG574" s="80"/>
      <c r="AI574" s="468"/>
      <c r="AJ574" s="468"/>
    </row>
    <row r="575" spans="6:36" ht="15.75" customHeight="1" x14ac:dyDescent="0.45">
      <c r="F575" s="524"/>
      <c r="G575" s="524"/>
      <c r="Y575" s="80"/>
      <c r="Z575" s="80"/>
      <c r="AA575" s="335"/>
      <c r="AB575" s="335"/>
      <c r="AG575" s="80"/>
      <c r="AI575" s="468"/>
      <c r="AJ575" s="468"/>
    </row>
    <row r="576" spans="6:36" ht="15.75" customHeight="1" x14ac:dyDescent="0.45">
      <c r="F576" s="524"/>
      <c r="G576" s="524"/>
      <c r="Y576" s="80"/>
      <c r="Z576" s="80"/>
      <c r="AA576" s="335"/>
      <c r="AB576" s="335"/>
      <c r="AG576" s="80"/>
      <c r="AI576" s="468"/>
      <c r="AJ576" s="468"/>
    </row>
    <row r="577" spans="6:36" ht="15.75" customHeight="1" x14ac:dyDescent="0.45">
      <c r="F577" s="524"/>
      <c r="G577" s="524"/>
      <c r="Y577" s="80"/>
      <c r="Z577" s="80"/>
      <c r="AA577" s="335"/>
      <c r="AB577" s="335"/>
      <c r="AG577" s="80"/>
      <c r="AI577" s="468"/>
      <c r="AJ577" s="468"/>
    </row>
    <row r="578" spans="6:36" ht="15.75" customHeight="1" x14ac:dyDescent="0.45">
      <c r="F578" s="524"/>
      <c r="G578" s="524"/>
      <c r="Y578" s="80"/>
      <c r="Z578" s="80"/>
      <c r="AA578" s="335"/>
      <c r="AB578" s="335"/>
      <c r="AG578" s="80"/>
      <c r="AI578" s="468"/>
      <c r="AJ578" s="468"/>
    </row>
    <row r="579" spans="6:36" ht="15.75" customHeight="1" x14ac:dyDescent="0.45">
      <c r="F579" s="524"/>
      <c r="G579" s="524"/>
      <c r="Y579" s="80"/>
      <c r="Z579" s="80"/>
      <c r="AA579" s="335"/>
      <c r="AB579" s="335"/>
      <c r="AG579" s="80"/>
      <c r="AI579" s="468"/>
      <c r="AJ579" s="468"/>
    </row>
    <row r="580" spans="6:36" ht="15.75" customHeight="1" x14ac:dyDescent="0.45">
      <c r="F580" s="524"/>
      <c r="G580" s="524"/>
      <c r="Y580" s="80"/>
      <c r="Z580" s="80"/>
      <c r="AA580" s="335"/>
      <c r="AB580" s="335"/>
      <c r="AG580" s="80"/>
      <c r="AI580" s="468"/>
      <c r="AJ580" s="468"/>
    </row>
    <row r="581" spans="6:36" ht="15.75" customHeight="1" x14ac:dyDescent="0.45">
      <c r="F581" s="524"/>
      <c r="G581" s="524"/>
      <c r="Y581" s="80"/>
      <c r="Z581" s="80"/>
      <c r="AA581" s="335"/>
      <c r="AB581" s="335"/>
      <c r="AG581" s="80"/>
      <c r="AI581" s="468"/>
      <c r="AJ581" s="468"/>
    </row>
    <row r="582" spans="6:36" ht="15.75" customHeight="1" x14ac:dyDescent="0.45">
      <c r="F582" s="524"/>
      <c r="G582" s="524"/>
      <c r="Y582" s="80"/>
      <c r="Z582" s="80"/>
      <c r="AA582" s="335"/>
      <c r="AB582" s="335"/>
      <c r="AG582" s="80"/>
      <c r="AI582" s="468"/>
      <c r="AJ582" s="468"/>
    </row>
    <row r="583" spans="6:36" ht="15.75" customHeight="1" x14ac:dyDescent="0.45">
      <c r="F583" s="524"/>
      <c r="G583" s="524"/>
      <c r="Y583" s="80"/>
      <c r="Z583" s="80"/>
      <c r="AA583" s="335"/>
      <c r="AB583" s="335"/>
      <c r="AG583" s="80"/>
      <c r="AI583" s="468"/>
      <c r="AJ583" s="468"/>
    </row>
    <row r="584" spans="6:36" ht="15.75" customHeight="1" x14ac:dyDescent="0.45">
      <c r="F584" s="524"/>
      <c r="G584" s="524"/>
      <c r="Y584" s="80"/>
      <c r="Z584" s="80"/>
      <c r="AA584" s="335"/>
      <c r="AB584" s="335"/>
      <c r="AG584" s="80"/>
      <c r="AI584" s="468"/>
      <c r="AJ584" s="468"/>
    </row>
    <row r="585" spans="6:36" ht="15.75" customHeight="1" x14ac:dyDescent="0.45">
      <c r="F585" s="524"/>
      <c r="G585" s="524"/>
      <c r="Y585" s="80"/>
      <c r="Z585" s="80"/>
      <c r="AA585" s="335"/>
      <c r="AB585" s="335"/>
      <c r="AG585" s="80"/>
      <c r="AI585" s="468"/>
      <c r="AJ585" s="468"/>
    </row>
    <row r="586" spans="6:36" ht="15.75" customHeight="1" x14ac:dyDescent="0.45">
      <c r="F586" s="524"/>
      <c r="G586" s="524"/>
      <c r="Y586" s="80"/>
      <c r="Z586" s="80"/>
      <c r="AA586" s="335"/>
      <c r="AB586" s="335"/>
      <c r="AG586" s="80"/>
      <c r="AI586" s="468"/>
      <c r="AJ586" s="468"/>
    </row>
    <row r="587" spans="6:36" ht="15.75" customHeight="1" x14ac:dyDescent="0.45">
      <c r="F587" s="524"/>
      <c r="G587" s="524"/>
      <c r="Y587" s="80"/>
      <c r="Z587" s="80"/>
      <c r="AA587" s="335"/>
      <c r="AB587" s="335"/>
      <c r="AG587" s="80"/>
      <c r="AI587" s="468"/>
      <c r="AJ587" s="468"/>
    </row>
    <row r="588" spans="6:36" ht="15.75" customHeight="1" x14ac:dyDescent="0.45">
      <c r="F588" s="524"/>
      <c r="G588" s="524"/>
      <c r="Y588" s="80"/>
      <c r="Z588" s="80"/>
      <c r="AA588" s="335"/>
      <c r="AB588" s="335"/>
      <c r="AG588" s="80"/>
      <c r="AI588" s="468"/>
      <c r="AJ588" s="468"/>
    </row>
    <row r="589" spans="6:36" ht="15.75" customHeight="1" x14ac:dyDescent="0.45">
      <c r="F589" s="524"/>
      <c r="G589" s="524"/>
      <c r="Y589" s="80"/>
      <c r="Z589" s="80"/>
      <c r="AA589" s="335"/>
      <c r="AB589" s="335"/>
      <c r="AG589" s="80"/>
      <c r="AI589" s="468"/>
      <c r="AJ589" s="468"/>
    </row>
    <row r="590" spans="6:36" ht="15.75" customHeight="1" x14ac:dyDescent="0.45">
      <c r="F590" s="524"/>
      <c r="G590" s="524"/>
      <c r="Y590" s="80"/>
      <c r="Z590" s="80"/>
      <c r="AA590" s="335"/>
      <c r="AB590" s="335"/>
      <c r="AG590" s="80"/>
      <c r="AI590" s="468"/>
      <c r="AJ590" s="468"/>
    </row>
    <row r="591" spans="6:36" ht="15.75" customHeight="1" x14ac:dyDescent="0.45">
      <c r="F591" s="524"/>
      <c r="G591" s="524"/>
      <c r="Y591" s="80"/>
      <c r="Z591" s="80"/>
      <c r="AA591" s="335"/>
      <c r="AB591" s="335"/>
      <c r="AG591" s="80"/>
      <c r="AI591" s="468"/>
      <c r="AJ591" s="468"/>
    </row>
    <row r="592" spans="6:36" ht="15.75" customHeight="1" x14ac:dyDescent="0.45">
      <c r="F592" s="524"/>
      <c r="G592" s="524"/>
      <c r="Y592" s="80"/>
      <c r="Z592" s="80"/>
      <c r="AA592" s="335"/>
      <c r="AB592" s="335"/>
      <c r="AG592" s="80"/>
      <c r="AI592" s="468"/>
      <c r="AJ592" s="468"/>
    </row>
    <row r="593" spans="6:36" ht="15.75" customHeight="1" x14ac:dyDescent="0.45">
      <c r="F593" s="524"/>
      <c r="G593" s="524"/>
      <c r="Y593" s="80"/>
      <c r="Z593" s="80"/>
      <c r="AA593" s="335"/>
      <c r="AB593" s="335"/>
      <c r="AG593" s="80"/>
      <c r="AI593" s="468"/>
      <c r="AJ593" s="468"/>
    </row>
    <row r="594" spans="6:36" ht="15.75" customHeight="1" x14ac:dyDescent="0.45">
      <c r="F594" s="524"/>
      <c r="G594" s="524"/>
      <c r="Y594" s="80"/>
      <c r="Z594" s="80"/>
      <c r="AA594" s="335"/>
      <c r="AB594" s="335"/>
      <c r="AG594" s="80"/>
      <c r="AI594" s="468"/>
      <c r="AJ594" s="468"/>
    </row>
    <row r="595" spans="6:36" ht="15.75" customHeight="1" x14ac:dyDescent="0.45">
      <c r="F595" s="524"/>
      <c r="G595" s="524"/>
      <c r="Y595" s="80"/>
      <c r="Z595" s="80"/>
      <c r="AA595" s="335"/>
      <c r="AB595" s="335"/>
      <c r="AG595" s="80"/>
      <c r="AI595" s="468"/>
      <c r="AJ595" s="468"/>
    </row>
    <row r="596" spans="6:36" ht="15.75" customHeight="1" x14ac:dyDescent="0.45">
      <c r="F596" s="524"/>
      <c r="G596" s="524"/>
      <c r="Y596" s="80"/>
      <c r="Z596" s="80"/>
      <c r="AA596" s="335"/>
      <c r="AB596" s="335"/>
      <c r="AG596" s="80"/>
      <c r="AI596" s="468"/>
      <c r="AJ596" s="468"/>
    </row>
    <row r="597" spans="6:36" ht="15.75" customHeight="1" x14ac:dyDescent="0.45">
      <c r="F597" s="524"/>
      <c r="G597" s="524"/>
      <c r="Y597" s="80"/>
      <c r="Z597" s="80"/>
      <c r="AA597" s="335"/>
      <c r="AB597" s="335"/>
      <c r="AG597" s="80"/>
      <c r="AI597" s="468"/>
      <c r="AJ597" s="468"/>
    </row>
    <row r="598" spans="6:36" ht="15.75" customHeight="1" x14ac:dyDescent="0.45">
      <c r="F598" s="524"/>
      <c r="G598" s="524"/>
      <c r="Y598" s="80"/>
      <c r="Z598" s="80"/>
      <c r="AA598" s="335"/>
      <c r="AB598" s="335"/>
      <c r="AG598" s="80"/>
      <c r="AI598" s="468"/>
      <c r="AJ598" s="468"/>
    </row>
    <row r="599" spans="6:36" ht="15.75" customHeight="1" x14ac:dyDescent="0.45">
      <c r="F599" s="524"/>
      <c r="G599" s="524"/>
      <c r="Y599" s="80"/>
      <c r="Z599" s="80"/>
      <c r="AA599" s="335"/>
      <c r="AB599" s="335"/>
      <c r="AG599" s="80"/>
      <c r="AI599" s="468"/>
      <c r="AJ599" s="468"/>
    </row>
    <row r="600" spans="6:36" ht="15.75" customHeight="1" x14ac:dyDescent="0.45">
      <c r="F600" s="524"/>
      <c r="G600" s="524"/>
      <c r="Y600" s="80"/>
      <c r="Z600" s="80"/>
      <c r="AA600" s="335"/>
      <c r="AB600" s="335"/>
      <c r="AG600" s="80"/>
      <c r="AI600" s="468"/>
      <c r="AJ600" s="468"/>
    </row>
    <row r="601" spans="6:36" ht="15.75" customHeight="1" x14ac:dyDescent="0.45">
      <c r="F601" s="524"/>
      <c r="G601" s="524"/>
      <c r="Y601" s="80"/>
      <c r="Z601" s="80"/>
      <c r="AA601" s="335"/>
      <c r="AB601" s="335"/>
      <c r="AG601" s="80"/>
      <c r="AI601" s="468"/>
      <c r="AJ601" s="468"/>
    </row>
    <row r="602" spans="6:36" ht="15.75" customHeight="1" x14ac:dyDescent="0.45">
      <c r="F602" s="524"/>
      <c r="G602" s="524"/>
      <c r="Y602" s="80"/>
      <c r="Z602" s="80"/>
      <c r="AA602" s="335"/>
      <c r="AB602" s="335"/>
      <c r="AG602" s="80"/>
      <c r="AI602" s="468"/>
      <c r="AJ602" s="468"/>
    </row>
    <row r="603" spans="6:36" ht="15.75" customHeight="1" x14ac:dyDescent="0.45">
      <c r="F603" s="524"/>
      <c r="G603" s="524"/>
      <c r="Y603" s="80"/>
      <c r="Z603" s="80"/>
      <c r="AA603" s="335"/>
      <c r="AB603" s="335"/>
      <c r="AG603" s="80"/>
      <c r="AI603" s="468"/>
      <c r="AJ603" s="468"/>
    </row>
    <row r="604" spans="6:36" ht="15.75" customHeight="1" x14ac:dyDescent="0.45">
      <c r="F604" s="524"/>
      <c r="G604" s="524"/>
      <c r="Y604" s="80"/>
      <c r="Z604" s="80"/>
      <c r="AA604" s="335"/>
      <c r="AB604" s="335"/>
      <c r="AG604" s="80"/>
      <c r="AI604" s="468"/>
      <c r="AJ604" s="468"/>
    </row>
    <row r="605" spans="6:36" ht="15.75" customHeight="1" x14ac:dyDescent="0.45">
      <c r="F605" s="524"/>
      <c r="G605" s="524"/>
      <c r="Y605" s="80"/>
      <c r="Z605" s="80"/>
      <c r="AA605" s="335"/>
      <c r="AB605" s="335"/>
      <c r="AG605" s="80"/>
      <c r="AI605" s="468"/>
      <c r="AJ605" s="468"/>
    </row>
    <row r="606" spans="6:36" ht="15.75" customHeight="1" x14ac:dyDescent="0.45">
      <c r="F606" s="524"/>
      <c r="G606" s="524"/>
      <c r="Y606" s="80"/>
      <c r="Z606" s="80"/>
      <c r="AA606" s="335"/>
      <c r="AB606" s="335"/>
      <c r="AG606" s="80"/>
      <c r="AI606" s="468"/>
      <c r="AJ606" s="468"/>
    </row>
    <row r="607" spans="6:36" ht="15.75" customHeight="1" x14ac:dyDescent="0.45">
      <c r="F607" s="524"/>
      <c r="G607" s="524"/>
      <c r="Y607" s="80"/>
      <c r="Z607" s="80"/>
      <c r="AA607" s="335"/>
      <c r="AB607" s="335"/>
      <c r="AG607" s="80"/>
      <c r="AI607" s="468"/>
      <c r="AJ607" s="468"/>
    </row>
    <row r="608" spans="6:36" ht="15.75" customHeight="1" x14ac:dyDescent="0.45">
      <c r="F608" s="524"/>
      <c r="G608" s="524"/>
      <c r="Y608" s="80"/>
      <c r="Z608" s="80"/>
      <c r="AA608" s="335"/>
      <c r="AB608" s="335"/>
      <c r="AG608" s="80"/>
      <c r="AI608" s="468"/>
      <c r="AJ608" s="468"/>
    </row>
    <row r="609" spans="6:36" ht="15.75" customHeight="1" x14ac:dyDescent="0.45">
      <c r="F609" s="524"/>
      <c r="G609" s="524"/>
      <c r="Y609" s="80"/>
      <c r="Z609" s="80"/>
      <c r="AA609" s="335"/>
      <c r="AB609" s="335"/>
      <c r="AG609" s="80"/>
      <c r="AI609" s="468"/>
      <c r="AJ609" s="468"/>
    </row>
    <row r="610" spans="6:36" ht="15.75" customHeight="1" x14ac:dyDescent="0.45">
      <c r="F610" s="524"/>
      <c r="G610" s="524"/>
      <c r="Y610" s="80"/>
      <c r="Z610" s="80"/>
      <c r="AA610" s="335"/>
      <c r="AB610" s="335"/>
      <c r="AG610" s="80"/>
      <c r="AI610" s="468"/>
      <c r="AJ610" s="468"/>
    </row>
    <row r="611" spans="6:36" ht="15.75" customHeight="1" x14ac:dyDescent="0.45">
      <c r="F611" s="524"/>
      <c r="G611" s="524"/>
      <c r="Y611" s="80"/>
      <c r="Z611" s="80"/>
      <c r="AA611" s="335"/>
      <c r="AB611" s="335"/>
      <c r="AG611" s="80"/>
      <c r="AI611" s="468"/>
      <c r="AJ611" s="468"/>
    </row>
    <row r="612" spans="6:36" ht="15.75" customHeight="1" x14ac:dyDescent="0.45">
      <c r="F612" s="524"/>
      <c r="G612" s="524"/>
      <c r="Y612" s="80"/>
      <c r="Z612" s="80"/>
      <c r="AA612" s="335"/>
      <c r="AB612" s="335"/>
      <c r="AG612" s="80"/>
      <c r="AI612" s="468"/>
      <c r="AJ612" s="468"/>
    </row>
    <row r="613" spans="6:36" ht="15.75" customHeight="1" x14ac:dyDescent="0.45">
      <c r="F613" s="524"/>
      <c r="G613" s="524"/>
      <c r="Y613" s="80"/>
      <c r="Z613" s="80"/>
      <c r="AA613" s="335"/>
      <c r="AB613" s="335"/>
      <c r="AG613" s="80"/>
      <c r="AI613" s="468"/>
      <c r="AJ613" s="468"/>
    </row>
    <row r="614" spans="6:36" ht="15.75" customHeight="1" x14ac:dyDescent="0.45">
      <c r="F614" s="524"/>
      <c r="G614" s="524"/>
      <c r="Y614" s="80"/>
      <c r="Z614" s="80"/>
      <c r="AA614" s="335"/>
      <c r="AB614" s="335"/>
      <c r="AG614" s="80"/>
      <c r="AI614" s="468"/>
      <c r="AJ614" s="468"/>
    </row>
    <row r="615" spans="6:36" ht="15.75" customHeight="1" x14ac:dyDescent="0.45">
      <c r="F615" s="524"/>
      <c r="G615" s="524"/>
      <c r="Y615" s="80"/>
      <c r="Z615" s="80"/>
      <c r="AA615" s="335"/>
      <c r="AB615" s="335"/>
      <c r="AG615" s="80"/>
      <c r="AI615" s="468"/>
      <c r="AJ615" s="468"/>
    </row>
    <row r="616" spans="6:36" ht="15.75" customHeight="1" x14ac:dyDescent="0.45">
      <c r="F616" s="524"/>
      <c r="G616" s="524"/>
      <c r="Y616" s="80"/>
      <c r="Z616" s="80"/>
      <c r="AA616" s="335"/>
      <c r="AB616" s="335"/>
      <c r="AG616" s="80"/>
      <c r="AI616" s="468"/>
      <c r="AJ616" s="468"/>
    </row>
    <row r="617" spans="6:36" ht="15.75" customHeight="1" x14ac:dyDescent="0.45">
      <c r="F617" s="524"/>
      <c r="G617" s="524"/>
      <c r="Y617" s="80"/>
      <c r="Z617" s="80"/>
      <c r="AA617" s="335"/>
      <c r="AB617" s="335"/>
      <c r="AG617" s="80"/>
      <c r="AI617" s="468"/>
      <c r="AJ617" s="468"/>
    </row>
    <row r="618" spans="6:36" ht="15.75" customHeight="1" x14ac:dyDescent="0.45">
      <c r="F618" s="524"/>
      <c r="G618" s="524"/>
      <c r="Y618" s="80"/>
      <c r="Z618" s="80"/>
      <c r="AA618" s="335"/>
      <c r="AB618" s="335"/>
      <c r="AG618" s="80"/>
      <c r="AI618" s="468"/>
      <c r="AJ618" s="468"/>
    </row>
    <row r="619" spans="6:36" ht="15.75" customHeight="1" x14ac:dyDescent="0.45">
      <c r="F619" s="524"/>
      <c r="G619" s="524"/>
      <c r="Y619" s="80"/>
      <c r="Z619" s="80"/>
      <c r="AA619" s="335"/>
      <c r="AB619" s="335"/>
      <c r="AG619" s="80"/>
      <c r="AI619" s="468"/>
      <c r="AJ619" s="468"/>
    </row>
    <row r="620" spans="6:36" ht="15.75" customHeight="1" x14ac:dyDescent="0.45">
      <c r="F620" s="524"/>
      <c r="G620" s="524"/>
      <c r="Y620" s="80"/>
      <c r="Z620" s="80"/>
      <c r="AA620" s="335"/>
      <c r="AB620" s="335"/>
      <c r="AG620" s="80"/>
      <c r="AI620" s="468"/>
      <c r="AJ620" s="468"/>
    </row>
    <row r="621" spans="6:36" ht="15.75" customHeight="1" x14ac:dyDescent="0.45">
      <c r="F621" s="524"/>
      <c r="G621" s="524"/>
      <c r="Y621" s="80"/>
      <c r="Z621" s="80"/>
      <c r="AA621" s="335"/>
      <c r="AB621" s="335"/>
      <c r="AG621" s="80"/>
      <c r="AI621" s="468"/>
      <c r="AJ621" s="468"/>
    </row>
    <row r="622" spans="6:36" ht="15.75" customHeight="1" x14ac:dyDescent="0.45">
      <c r="F622" s="524"/>
      <c r="G622" s="524"/>
      <c r="Y622" s="80"/>
      <c r="Z622" s="80"/>
      <c r="AA622" s="335"/>
      <c r="AB622" s="335"/>
      <c r="AG622" s="80"/>
      <c r="AI622" s="468"/>
      <c r="AJ622" s="468"/>
    </row>
    <row r="623" spans="6:36" ht="15.75" customHeight="1" x14ac:dyDescent="0.45">
      <c r="F623" s="524"/>
      <c r="G623" s="524"/>
      <c r="Y623" s="80"/>
      <c r="Z623" s="80"/>
      <c r="AA623" s="335"/>
      <c r="AB623" s="335"/>
      <c r="AG623" s="80"/>
      <c r="AI623" s="468"/>
      <c r="AJ623" s="468"/>
    </row>
    <row r="624" spans="6:36" ht="15.75" customHeight="1" x14ac:dyDescent="0.45">
      <c r="F624" s="524"/>
      <c r="G624" s="524"/>
      <c r="Y624" s="80"/>
      <c r="Z624" s="80"/>
      <c r="AA624" s="335"/>
      <c r="AB624" s="335"/>
      <c r="AG624" s="80"/>
      <c r="AI624" s="468"/>
      <c r="AJ624" s="468"/>
    </row>
    <row r="625" spans="6:36" ht="15.75" customHeight="1" x14ac:dyDescent="0.45">
      <c r="F625" s="524"/>
      <c r="G625" s="524"/>
      <c r="Y625" s="80"/>
      <c r="Z625" s="80"/>
      <c r="AA625" s="335"/>
      <c r="AB625" s="335"/>
      <c r="AG625" s="80"/>
      <c r="AI625" s="468"/>
      <c r="AJ625" s="468"/>
    </row>
    <row r="626" spans="6:36" ht="15.75" customHeight="1" x14ac:dyDescent="0.45">
      <c r="F626" s="524"/>
      <c r="G626" s="524"/>
      <c r="Y626" s="80"/>
      <c r="Z626" s="80"/>
      <c r="AA626" s="335"/>
      <c r="AB626" s="335"/>
      <c r="AG626" s="80"/>
      <c r="AI626" s="468"/>
      <c r="AJ626" s="468"/>
    </row>
    <row r="627" spans="6:36" ht="15.75" customHeight="1" x14ac:dyDescent="0.45">
      <c r="F627" s="524"/>
      <c r="G627" s="524"/>
      <c r="Y627" s="80"/>
      <c r="Z627" s="80"/>
      <c r="AA627" s="335"/>
      <c r="AB627" s="335"/>
      <c r="AG627" s="80"/>
      <c r="AI627" s="468"/>
      <c r="AJ627" s="468"/>
    </row>
    <row r="628" spans="6:36" ht="15.75" customHeight="1" x14ac:dyDescent="0.45">
      <c r="F628" s="524"/>
      <c r="G628" s="524"/>
      <c r="Y628" s="80"/>
      <c r="Z628" s="80"/>
      <c r="AA628" s="335"/>
      <c r="AB628" s="335"/>
      <c r="AG628" s="80"/>
      <c r="AI628" s="468"/>
      <c r="AJ628" s="468"/>
    </row>
    <row r="629" spans="6:36" ht="15.75" customHeight="1" x14ac:dyDescent="0.45">
      <c r="F629" s="524"/>
      <c r="G629" s="524"/>
      <c r="Y629" s="80"/>
      <c r="Z629" s="80"/>
      <c r="AA629" s="335"/>
      <c r="AB629" s="335"/>
      <c r="AG629" s="80"/>
      <c r="AI629" s="468"/>
      <c r="AJ629" s="468"/>
    </row>
    <row r="630" spans="6:36" ht="15.75" customHeight="1" x14ac:dyDescent="0.45">
      <c r="F630" s="524"/>
      <c r="G630" s="524"/>
      <c r="Y630" s="80"/>
      <c r="Z630" s="80"/>
      <c r="AA630" s="335"/>
      <c r="AB630" s="335"/>
      <c r="AG630" s="80"/>
      <c r="AI630" s="468"/>
      <c r="AJ630" s="468"/>
    </row>
    <row r="631" spans="6:36" ht="15.75" customHeight="1" x14ac:dyDescent="0.45">
      <c r="F631" s="524"/>
      <c r="G631" s="524"/>
      <c r="Y631" s="80"/>
      <c r="Z631" s="80"/>
      <c r="AA631" s="335"/>
      <c r="AB631" s="335"/>
      <c r="AG631" s="80"/>
      <c r="AI631" s="468"/>
      <c r="AJ631" s="468"/>
    </row>
    <row r="632" spans="6:36" ht="15.75" customHeight="1" x14ac:dyDescent="0.45">
      <c r="F632" s="524"/>
      <c r="G632" s="524"/>
      <c r="Y632" s="80"/>
      <c r="Z632" s="80"/>
      <c r="AA632" s="335"/>
      <c r="AB632" s="335"/>
      <c r="AG632" s="80"/>
      <c r="AI632" s="468"/>
      <c r="AJ632" s="468"/>
    </row>
    <row r="633" spans="6:36" ht="15.75" customHeight="1" x14ac:dyDescent="0.45">
      <c r="F633" s="524"/>
      <c r="G633" s="524"/>
      <c r="Y633" s="80"/>
      <c r="Z633" s="80"/>
      <c r="AA633" s="335"/>
      <c r="AB633" s="335"/>
      <c r="AG633" s="80"/>
      <c r="AI633" s="468"/>
      <c r="AJ633" s="468"/>
    </row>
    <row r="634" spans="6:36" ht="15.75" customHeight="1" x14ac:dyDescent="0.45">
      <c r="F634" s="524"/>
      <c r="G634" s="524"/>
      <c r="Y634" s="80"/>
      <c r="Z634" s="80"/>
      <c r="AA634" s="335"/>
      <c r="AB634" s="335"/>
      <c r="AG634" s="80"/>
      <c r="AI634" s="468"/>
      <c r="AJ634" s="468"/>
    </row>
    <row r="635" spans="6:36" ht="15.75" customHeight="1" x14ac:dyDescent="0.45">
      <c r="F635" s="524"/>
      <c r="G635" s="524"/>
      <c r="Y635" s="80"/>
      <c r="Z635" s="80"/>
      <c r="AA635" s="335"/>
      <c r="AB635" s="335"/>
      <c r="AG635" s="80"/>
      <c r="AI635" s="468"/>
      <c r="AJ635" s="468"/>
    </row>
    <row r="636" spans="6:36" ht="15.75" customHeight="1" x14ac:dyDescent="0.45">
      <c r="F636" s="524"/>
      <c r="G636" s="524"/>
      <c r="Y636" s="80"/>
      <c r="Z636" s="80"/>
      <c r="AA636" s="335"/>
      <c r="AB636" s="335"/>
      <c r="AG636" s="80"/>
      <c r="AI636" s="468"/>
      <c r="AJ636" s="468"/>
    </row>
    <row r="637" spans="6:36" ht="15.75" customHeight="1" x14ac:dyDescent="0.45">
      <c r="F637" s="524"/>
      <c r="G637" s="524"/>
      <c r="Y637" s="80"/>
      <c r="Z637" s="80"/>
      <c r="AA637" s="335"/>
      <c r="AB637" s="335"/>
      <c r="AG637" s="80"/>
      <c r="AI637" s="468"/>
      <c r="AJ637" s="468"/>
    </row>
    <row r="638" spans="6:36" ht="15.75" customHeight="1" x14ac:dyDescent="0.45">
      <c r="F638" s="524"/>
      <c r="G638" s="524"/>
      <c r="Y638" s="80"/>
      <c r="Z638" s="80"/>
      <c r="AA638" s="335"/>
      <c r="AB638" s="335"/>
      <c r="AG638" s="80"/>
      <c r="AI638" s="468"/>
      <c r="AJ638" s="468"/>
    </row>
    <row r="639" spans="6:36" ht="15.75" customHeight="1" x14ac:dyDescent="0.45">
      <c r="F639" s="524"/>
      <c r="G639" s="524"/>
      <c r="Y639" s="80"/>
      <c r="Z639" s="80"/>
      <c r="AA639" s="335"/>
      <c r="AB639" s="335"/>
      <c r="AG639" s="80"/>
      <c r="AI639" s="468"/>
      <c r="AJ639" s="468"/>
    </row>
    <row r="640" spans="6:36" ht="15.75" customHeight="1" x14ac:dyDescent="0.45">
      <c r="F640" s="524"/>
      <c r="G640" s="524"/>
      <c r="Y640" s="80"/>
      <c r="Z640" s="80"/>
      <c r="AA640" s="335"/>
      <c r="AB640" s="335"/>
      <c r="AG640" s="80"/>
      <c r="AI640" s="468"/>
      <c r="AJ640" s="468"/>
    </row>
    <row r="641" spans="6:36" ht="15.75" customHeight="1" x14ac:dyDescent="0.45">
      <c r="F641" s="524"/>
      <c r="G641" s="524"/>
      <c r="Y641" s="80"/>
      <c r="Z641" s="80"/>
      <c r="AA641" s="335"/>
      <c r="AB641" s="335"/>
      <c r="AG641" s="80"/>
      <c r="AI641" s="468"/>
      <c r="AJ641" s="468"/>
    </row>
    <row r="642" spans="6:36" ht="15.75" customHeight="1" x14ac:dyDescent="0.45">
      <c r="F642" s="524"/>
      <c r="G642" s="524"/>
      <c r="Y642" s="80"/>
      <c r="Z642" s="80"/>
      <c r="AA642" s="335"/>
      <c r="AB642" s="335"/>
      <c r="AG642" s="80"/>
      <c r="AI642" s="468"/>
      <c r="AJ642" s="468"/>
    </row>
    <row r="643" spans="6:36" ht="15.75" customHeight="1" x14ac:dyDescent="0.45">
      <c r="F643" s="524"/>
      <c r="G643" s="524"/>
      <c r="Y643" s="80"/>
      <c r="Z643" s="80"/>
      <c r="AA643" s="335"/>
      <c r="AB643" s="335"/>
      <c r="AG643" s="80"/>
      <c r="AI643" s="468"/>
      <c r="AJ643" s="468"/>
    </row>
    <row r="644" spans="6:36" ht="15.75" customHeight="1" x14ac:dyDescent="0.45">
      <c r="F644" s="524"/>
      <c r="G644" s="524"/>
      <c r="Y644" s="80"/>
      <c r="Z644" s="80"/>
      <c r="AA644" s="335"/>
      <c r="AB644" s="335"/>
      <c r="AG644" s="80"/>
      <c r="AI644" s="468"/>
      <c r="AJ644" s="468"/>
    </row>
    <row r="645" spans="6:36" ht="15.75" customHeight="1" x14ac:dyDescent="0.45">
      <c r="F645" s="524"/>
      <c r="G645" s="524"/>
      <c r="Y645" s="80"/>
      <c r="Z645" s="80"/>
      <c r="AA645" s="335"/>
      <c r="AB645" s="335"/>
      <c r="AG645" s="80"/>
      <c r="AI645" s="468"/>
      <c r="AJ645" s="468"/>
    </row>
    <row r="646" spans="6:36" ht="15.75" customHeight="1" x14ac:dyDescent="0.45">
      <c r="F646" s="524"/>
      <c r="G646" s="524"/>
      <c r="Y646" s="80"/>
      <c r="Z646" s="80"/>
      <c r="AA646" s="335"/>
      <c r="AB646" s="335"/>
      <c r="AG646" s="80"/>
      <c r="AI646" s="468"/>
      <c r="AJ646" s="468"/>
    </row>
    <row r="647" spans="6:36" ht="15.75" customHeight="1" x14ac:dyDescent="0.45">
      <c r="F647" s="524"/>
      <c r="G647" s="524"/>
      <c r="Y647" s="80"/>
      <c r="Z647" s="80"/>
      <c r="AA647" s="335"/>
      <c r="AB647" s="335"/>
      <c r="AG647" s="80"/>
      <c r="AI647" s="468"/>
      <c r="AJ647" s="468"/>
    </row>
    <row r="648" spans="6:36" ht="15.75" customHeight="1" x14ac:dyDescent="0.45">
      <c r="F648" s="524"/>
      <c r="G648" s="524"/>
      <c r="Y648" s="80"/>
      <c r="Z648" s="80"/>
      <c r="AA648" s="335"/>
      <c r="AB648" s="335"/>
      <c r="AG648" s="80"/>
      <c r="AI648" s="468"/>
      <c r="AJ648" s="468"/>
    </row>
    <row r="649" spans="6:36" ht="15.75" customHeight="1" x14ac:dyDescent="0.45">
      <c r="F649" s="524"/>
      <c r="G649" s="524"/>
      <c r="Y649" s="80"/>
      <c r="Z649" s="80"/>
      <c r="AA649" s="335"/>
      <c r="AB649" s="335"/>
      <c r="AG649" s="80"/>
      <c r="AI649" s="468"/>
      <c r="AJ649" s="468"/>
    </row>
    <row r="650" spans="6:36" ht="15.75" customHeight="1" x14ac:dyDescent="0.45">
      <c r="F650" s="524"/>
      <c r="G650" s="524"/>
      <c r="Y650" s="80"/>
      <c r="Z650" s="80"/>
      <c r="AA650" s="335"/>
      <c r="AB650" s="335"/>
      <c r="AG650" s="80"/>
      <c r="AI650" s="468"/>
      <c r="AJ650" s="468"/>
    </row>
    <row r="651" spans="6:36" ht="15.75" customHeight="1" x14ac:dyDescent="0.45">
      <c r="F651" s="524"/>
      <c r="G651" s="524"/>
      <c r="Y651" s="80"/>
      <c r="Z651" s="80"/>
      <c r="AA651" s="335"/>
      <c r="AB651" s="335"/>
      <c r="AG651" s="80"/>
      <c r="AI651" s="468"/>
      <c r="AJ651" s="468"/>
    </row>
    <row r="652" spans="6:36" ht="15.75" customHeight="1" x14ac:dyDescent="0.45">
      <c r="F652" s="524"/>
      <c r="G652" s="524"/>
      <c r="Y652" s="80"/>
      <c r="Z652" s="80"/>
      <c r="AA652" s="335"/>
      <c r="AB652" s="335"/>
      <c r="AG652" s="80"/>
      <c r="AI652" s="468"/>
      <c r="AJ652" s="468"/>
    </row>
    <row r="653" spans="6:36" ht="15.75" customHeight="1" x14ac:dyDescent="0.45">
      <c r="F653" s="524"/>
      <c r="G653" s="524"/>
      <c r="Y653" s="80"/>
      <c r="Z653" s="80"/>
      <c r="AA653" s="335"/>
      <c r="AB653" s="335"/>
      <c r="AG653" s="80"/>
      <c r="AI653" s="468"/>
      <c r="AJ653" s="468"/>
    </row>
    <row r="654" spans="6:36" ht="15.75" customHeight="1" x14ac:dyDescent="0.45">
      <c r="F654" s="524"/>
      <c r="G654" s="524"/>
      <c r="Y654" s="80"/>
      <c r="Z654" s="80"/>
      <c r="AA654" s="335"/>
      <c r="AB654" s="335"/>
      <c r="AG654" s="80"/>
      <c r="AI654" s="468"/>
      <c r="AJ654" s="468"/>
    </row>
    <row r="655" spans="6:36" ht="15.75" customHeight="1" x14ac:dyDescent="0.45">
      <c r="F655" s="524"/>
      <c r="G655" s="524"/>
      <c r="Y655" s="80"/>
      <c r="Z655" s="80"/>
      <c r="AA655" s="335"/>
      <c r="AB655" s="335"/>
      <c r="AG655" s="80"/>
      <c r="AI655" s="468"/>
      <c r="AJ655" s="468"/>
    </row>
    <row r="656" spans="6:36" ht="15.75" customHeight="1" x14ac:dyDescent="0.45">
      <c r="F656" s="524"/>
      <c r="G656" s="524"/>
      <c r="Y656" s="80"/>
      <c r="Z656" s="80"/>
      <c r="AA656" s="335"/>
      <c r="AB656" s="335"/>
      <c r="AG656" s="80"/>
      <c r="AI656" s="468"/>
      <c r="AJ656" s="468"/>
    </row>
    <row r="657" spans="6:36" ht="15.75" customHeight="1" x14ac:dyDescent="0.45">
      <c r="F657" s="524"/>
      <c r="G657" s="524"/>
      <c r="Y657" s="80"/>
      <c r="Z657" s="80"/>
      <c r="AA657" s="335"/>
      <c r="AB657" s="335"/>
      <c r="AG657" s="80"/>
      <c r="AI657" s="468"/>
      <c r="AJ657" s="468"/>
    </row>
    <row r="658" spans="6:36" ht="15.75" customHeight="1" x14ac:dyDescent="0.45">
      <c r="F658" s="524"/>
      <c r="G658" s="524"/>
      <c r="Y658" s="80"/>
      <c r="Z658" s="80"/>
      <c r="AA658" s="335"/>
      <c r="AB658" s="335"/>
      <c r="AG658" s="80"/>
      <c r="AI658" s="468"/>
      <c r="AJ658" s="468"/>
    </row>
    <row r="659" spans="6:36" ht="15.75" customHeight="1" x14ac:dyDescent="0.45">
      <c r="F659" s="524"/>
      <c r="G659" s="524"/>
      <c r="Y659" s="80"/>
      <c r="Z659" s="80"/>
      <c r="AA659" s="335"/>
      <c r="AB659" s="335"/>
      <c r="AG659" s="80"/>
      <c r="AI659" s="468"/>
      <c r="AJ659" s="468"/>
    </row>
    <row r="660" spans="6:36" ht="15.75" customHeight="1" x14ac:dyDescent="0.45">
      <c r="F660" s="524"/>
      <c r="G660" s="524"/>
      <c r="Y660" s="80"/>
      <c r="Z660" s="80"/>
      <c r="AA660" s="335"/>
      <c r="AB660" s="335"/>
      <c r="AG660" s="80"/>
      <c r="AI660" s="468"/>
      <c r="AJ660" s="468"/>
    </row>
    <row r="661" spans="6:36" ht="15.75" customHeight="1" x14ac:dyDescent="0.45">
      <c r="F661" s="524"/>
      <c r="G661" s="524"/>
      <c r="Y661" s="80"/>
      <c r="Z661" s="80"/>
      <c r="AA661" s="335"/>
      <c r="AB661" s="335"/>
      <c r="AG661" s="80"/>
      <c r="AI661" s="468"/>
      <c r="AJ661" s="468"/>
    </row>
    <row r="662" spans="6:36" ht="15.75" customHeight="1" x14ac:dyDescent="0.45">
      <c r="F662" s="524"/>
      <c r="G662" s="524"/>
      <c r="Y662" s="80"/>
      <c r="Z662" s="80"/>
      <c r="AA662" s="335"/>
      <c r="AB662" s="335"/>
      <c r="AG662" s="80"/>
      <c r="AI662" s="468"/>
      <c r="AJ662" s="468"/>
    </row>
    <row r="663" spans="6:36" ht="15.75" customHeight="1" x14ac:dyDescent="0.45">
      <c r="F663" s="524"/>
      <c r="G663" s="524"/>
      <c r="Y663" s="80"/>
      <c r="Z663" s="80"/>
      <c r="AA663" s="335"/>
      <c r="AB663" s="335"/>
      <c r="AG663" s="80"/>
      <c r="AI663" s="468"/>
      <c r="AJ663" s="468"/>
    </row>
    <row r="664" spans="6:36" ht="15.75" customHeight="1" x14ac:dyDescent="0.45">
      <c r="F664" s="524"/>
      <c r="G664" s="524"/>
      <c r="Y664" s="80"/>
      <c r="Z664" s="80"/>
      <c r="AA664" s="335"/>
      <c r="AB664" s="335"/>
      <c r="AG664" s="80"/>
      <c r="AI664" s="468"/>
      <c r="AJ664" s="468"/>
    </row>
    <row r="665" spans="6:36" ht="15.75" customHeight="1" x14ac:dyDescent="0.45">
      <c r="F665" s="524"/>
      <c r="G665" s="524"/>
      <c r="Y665" s="80"/>
      <c r="Z665" s="80"/>
      <c r="AA665" s="335"/>
      <c r="AB665" s="335"/>
      <c r="AG665" s="80"/>
      <c r="AI665" s="468"/>
      <c r="AJ665" s="468"/>
    </row>
    <row r="666" spans="6:36" ht="15.75" customHeight="1" x14ac:dyDescent="0.45">
      <c r="F666" s="524"/>
      <c r="G666" s="524"/>
      <c r="Y666" s="80"/>
      <c r="Z666" s="80"/>
      <c r="AA666" s="335"/>
      <c r="AB666" s="335"/>
      <c r="AG666" s="80"/>
      <c r="AI666" s="468"/>
      <c r="AJ666" s="468"/>
    </row>
    <row r="667" spans="6:36" ht="15.75" customHeight="1" x14ac:dyDescent="0.45">
      <c r="F667" s="524"/>
      <c r="G667" s="524"/>
      <c r="Y667" s="80"/>
      <c r="Z667" s="80"/>
      <c r="AA667" s="335"/>
      <c r="AB667" s="335"/>
      <c r="AG667" s="80"/>
      <c r="AI667" s="468"/>
      <c r="AJ667" s="468"/>
    </row>
    <row r="668" spans="6:36" ht="15.75" customHeight="1" x14ac:dyDescent="0.45">
      <c r="F668" s="524"/>
      <c r="G668" s="524"/>
      <c r="Y668" s="80"/>
      <c r="Z668" s="80"/>
      <c r="AA668" s="335"/>
      <c r="AB668" s="335"/>
      <c r="AG668" s="80"/>
      <c r="AI668" s="468"/>
      <c r="AJ668" s="468"/>
    </row>
    <row r="669" spans="6:36" ht="15.75" customHeight="1" x14ac:dyDescent="0.45">
      <c r="F669" s="524"/>
      <c r="G669" s="524"/>
      <c r="Y669" s="80"/>
      <c r="Z669" s="80"/>
      <c r="AA669" s="335"/>
      <c r="AB669" s="335"/>
      <c r="AG669" s="80"/>
      <c r="AI669" s="468"/>
      <c r="AJ669" s="468"/>
    </row>
    <row r="670" spans="6:36" ht="15.75" customHeight="1" x14ac:dyDescent="0.45">
      <c r="F670" s="524"/>
      <c r="G670" s="524"/>
      <c r="Y670" s="80"/>
      <c r="Z670" s="80"/>
      <c r="AA670" s="335"/>
      <c r="AB670" s="335"/>
      <c r="AG670" s="80"/>
      <c r="AI670" s="468"/>
      <c r="AJ670" s="468"/>
    </row>
    <row r="671" spans="6:36" ht="15.75" customHeight="1" x14ac:dyDescent="0.45">
      <c r="F671" s="524"/>
      <c r="G671" s="524"/>
      <c r="Y671" s="80"/>
      <c r="Z671" s="80"/>
      <c r="AA671" s="335"/>
      <c r="AB671" s="335"/>
      <c r="AG671" s="80"/>
      <c r="AI671" s="468"/>
      <c r="AJ671" s="468"/>
    </row>
    <row r="672" spans="6:36" ht="15.75" customHeight="1" x14ac:dyDescent="0.45">
      <c r="F672" s="524"/>
      <c r="G672" s="524"/>
      <c r="Y672" s="80"/>
      <c r="Z672" s="80"/>
      <c r="AA672" s="335"/>
      <c r="AB672" s="335"/>
      <c r="AG672" s="80"/>
      <c r="AI672" s="468"/>
      <c r="AJ672" s="468"/>
    </row>
    <row r="673" spans="6:36" ht="15.75" customHeight="1" x14ac:dyDescent="0.45">
      <c r="F673" s="524"/>
      <c r="G673" s="524"/>
      <c r="Y673" s="80"/>
      <c r="Z673" s="80"/>
      <c r="AA673" s="335"/>
      <c r="AB673" s="335"/>
      <c r="AG673" s="80"/>
      <c r="AI673" s="468"/>
      <c r="AJ673" s="468"/>
    </row>
    <row r="674" spans="6:36" ht="15.75" customHeight="1" x14ac:dyDescent="0.45">
      <c r="F674" s="524"/>
      <c r="G674" s="524"/>
      <c r="Y674" s="80"/>
      <c r="Z674" s="80"/>
      <c r="AA674" s="335"/>
      <c r="AB674" s="335"/>
      <c r="AG674" s="80"/>
      <c r="AI674" s="468"/>
      <c r="AJ674" s="468"/>
    </row>
    <row r="675" spans="6:36" ht="15.75" customHeight="1" x14ac:dyDescent="0.45">
      <c r="F675" s="524"/>
      <c r="G675" s="524"/>
      <c r="Y675" s="80"/>
      <c r="Z675" s="80"/>
      <c r="AA675" s="335"/>
      <c r="AB675" s="335"/>
      <c r="AG675" s="80"/>
      <c r="AI675" s="468"/>
      <c r="AJ675" s="468"/>
    </row>
    <row r="676" spans="6:36" ht="15.75" customHeight="1" x14ac:dyDescent="0.45">
      <c r="F676" s="524"/>
      <c r="G676" s="524"/>
      <c r="Y676" s="80"/>
      <c r="Z676" s="80"/>
      <c r="AA676" s="335"/>
      <c r="AB676" s="335"/>
      <c r="AG676" s="80"/>
      <c r="AI676" s="468"/>
      <c r="AJ676" s="468"/>
    </row>
    <row r="677" spans="6:36" ht="15.75" customHeight="1" x14ac:dyDescent="0.45">
      <c r="F677" s="524"/>
      <c r="G677" s="524"/>
      <c r="Y677" s="80"/>
      <c r="Z677" s="80"/>
      <c r="AA677" s="335"/>
      <c r="AB677" s="335"/>
      <c r="AG677" s="80"/>
      <c r="AI677" s="468"/>
      <c r="AJ677" s="468"/>
    </row>
    <row r="678" spans="6:36" ht="15.75" customHeight="1" x14ac:dyDescent="0.45">
      <c r="F678" s="524"/>
      <c r="G678" s="524"/>
      <c r="Y678" s="80"/>
      <c r="Z678" s="80"/>
      <c r="AA678" s="335"/>
      <c r="AB678" s="335"/>
      <c r="AG678" s="80"/>
      <c r="AI678" s="468"/>
      <c r="AJ678" s="468"/>
    </row>
    <row r="679" spans="6:36" ht="15.75" customHeight="1" x14ac:dyDescent="0.45">
      <c r="F679" s="524"/>
      <c r="G679" s="524"/>
      <c r="Y679" s="80"/>
      <c r="Z679" s="80"/>
      <c r="AA679" s="335"/>
      <c r="AB679" s="335"/>
      <c r="AG679" s="80"/>
      <c r="AI679" s="468"/>
      <c r="AJ679" s="468"/>
    </row>
    <row r="680" spans="6:36" ht="15.75" customHeight="1" x14ac:dyDescent="0.45">
      <c r="F680" s="524"/>
      <c r="G680" s="524"/>
      <c r="Y680" s="80"/>
      <c r="Z680" s="80"/>
      <c r="AA680" s="335"/>
      <c r="AB680" s="335"/>
      <c r="AG680" s="80"/>
      <c r="AI680" s="468"/>
      <c r="AJ680" s="468"/>
    </row>
    <row r="681" spans="6:36" ht="15.75" customHeight="1" x14ac:dyDescent="0.45">
      <c r="F681" s="524"/>
      <c r="G681" s="524"/>
      <c r="Y681" s="80"/>
      <c r="Z681" s="80"/>
      <c r="AA681" s="335"/>
      <c r="AB681" s="335"/>
      <c r="AG681" s="80"/>
      <c r="AI681" s="468"/>
      <c r="AJ681" s="468"/>
    </row>
    <row r="682" spans="6:36" ht="15.75" customHeight="1" x14ac:dyDescent="0.45">
      <c r="F682" s="524"/>
      <c r="G682" s="524"/>
      <c r="Y682" s="80"/>
      <c r="Z682" s="80"/>
      <c r="AA682" s="335"/>
      <c r="AB682" s="335"/>
      <c r="AG682" s="80"/>
      <c r="AI682" s="468"/>
      <c r="AJ682" s="468"/>
    </row>
    <row r="683" spans="6:36" ht="15.75" customHeight="1" x14ac:dyDescent="0.45">
      <c r="F683" s="524"/>
      <c r="G683" s="524"/>
      <c r="Y683" s="80"/>
      <c r="Z683" s="80"/>
      <c r="AA683" s="335"/>
      <c r="AB683" s="335"/>
      <c r="AG683" s="80"/>
      <c r="AI683" s="468"/>
      <c r="AJ683" s="468"/>
    </row>
    <row r="684" spans="6:36" ht="15.75" customHeight="1" x14ac:dyDescent="0.45">
      <c r="F684" s="524"/>
      <c r="G684" s="524"/>
      <c r="Y684" s="80"/>
      <c r="Z684" s="80"/>
      <c r="AA684" s="335"/>
      <c r="AB684" s="335"/>
      <c r="AG684" s="80"/>
      <c r="AI684" s="468"/>
      <c r="AJ684" s="468"/>
    </row>
    <row r="685" spans="6:36" ht="15.75" customHeight="1" x14ac:dyDescent="0.45">
      <c r="F685" s="524"/>
      <c r="G685" s="524"/>
      <c r="Y685" s="80"/>
      <c r="Z685" s="80"/>
      <c r="AA685" s="335"/>
      <c r="AB685" s="335"/>
      <c r="AG685" s="80"/>
      <c r="AI685" s="468"/>
      <c r="AJ685" s="468"/>
    </row>
    <row r="686" spans="6:36" ht="15.75" customHeight="1" x14ac:dyDescent="0.45">
      <c r="F686" s="524"/>
      <c r="G686" s="524"/>
      <c r="Y686" s="80"/>
      <c r="Z686" s="80"/>
      <c r="AA686" s="335"/>
      <c r="AB686" s="335"/>
      <c r="AG686" s="80"/>
      <c r="AI686" s="468"/>
      <c r="AJ686" s="468"/>
    </row>
    <row r="687" spans="6:36" ht="15.75" customHeight="1" x14ac:dyDescent="0.45">
      <c r="F687" s="524"/>
      <c r="G687" s="524"/>
      <c r="Y687" s="80"/>
      <c r="Z687" s="80"/>
      <c r="AA687" s="335"/>
      <c r="AB687" s="335"/>
      <c r="AG687" s="80"/>
      <c r="AI687" s="468"/>
      <c r="AJ687" s="468"/>
    </row>
    <row r="688" spans="6:36" ht="15.75" customHeight="1" x14ac:dyDescent="0.45">
      <c r="F688" s="524"/>
      <c r="G688" s="524"/>
      <c r="Y688" s="80"/>
      <c r="Z688" s="80"/>
      <c r="AA688" s="335"/>
      <c r="AB688" s="335"/>
      <c r="AG688" s="80"/>
      <c r="AI688" s="468"/>
      <c r="AJ688" s="468"/>
    </row>
    <row r="689" spans="6:36" ht="15.75" customHeight="1" x14ac:dyDescent="0.45">
      <c r="F689" s="524"/>
      <c r="G689" s="524"/>
      <c r="Y689" s="80"/>
      <c r="Z689" s="80"/>
      <c r="AA689" s="335"/>
      <c r="AB689" s="335"/>
      <c r="AG689" s="80"/>
      <c r="AI689" s="468"/>
      <c r="AJ689" s="468"/>
    </row>
    <row r="690" spans="6:36" ht="15.75" customHeight="1" x14ac:dyDescent="0.45">
      <c r="F690" s="524"/>
      <c r="G690" s="524"/>
      <c r="Y690" s="80"/>
      <c r="Z690" s="80"/>
      <c r="AA690" s="335"/>
      <c r="AB690" s="335"/>
      <c r="AG690" s="80"/>
      <c r="AI690" s="468"/>
      <c r="AJ690" s="468"/>
    </row>
    <row r="691" spans="6:36" ht="15.75" customHeight="1" x14ac:dyDescent="0.45">
      <c r="F691" s="524"/>
      <c r="G691" s="524"/>
      <c r="Y691" s="80"/>
      <c r="Z691" s="80"/>
      <c r="AA691" s="335"/>
      <c r="AB691" s="335"/>
      <c r="AG691" s="80"/>
      <c r="AI691" s="468"/>
      <c r="AJ691" s="468"/>
    </row>
    <row r="692" spans="6:36" ht="15.75" customHeight="1" x14ac:dyDescent="0.45">
      <c r="F692" s="524"/>
      <c r="G692" s="524"/>
      <c r="Y692" s="80"/>
      <c r="Z692" s="80"/>
      <c r="AA692" s="335"/>
      <c r="AB692" s="335"/>
      <c r="AG692" s="80"/>
      <c r="AI692" s="468"/>
      <c r="AJ692" s="468"/>
    </row>
    <row r="693" spans="6:36" ht="15.75" customHeight="1" x14ac:dyDescent="0.45">
      <c r="F693" s="524"/>
      <c r="G693" s="524"/>
      <c r="Y693" s="80"/>
      <c r="Z693" s="80"/>
      <c r="AA693" s="335"/>
      <c r="AB693" s="335"/>
      <c r="AG693" s="80"/>
      <c r="AI693" s="468"/>
      <c r="AJ693" s="468"/>
    </row>
    <row r="694" spans="6:36" ht="15.75" customHeight="1" x14ac:dyDescent="0.45">
      <c r="F694" s="524"/>
      <c r="G694" s="524"/>
      <c r="Y694" s="80"/>
      <c r="Z694" s="80"/>
      <c r="AA694" s="335"/>
      <c r="AB694" s="335"/>
      <c r="AG694" s="80"/>
      <c r="AI694" s="468"/>
      <c r="AJ694" s="468"/>
    </row>
    <row r="695" spans="6:36" ht="15.75" customHeight="1" x14ac:dyDescent="0.45">
      <c r="F695" s="524"/>
      <c r="G695" s="524"/>
      <c r="Y695" s="80"/>
      <c r="Z695" s="80"/>
      <c r="AA695" s="335"/>
      <c r="AB695" s="335"/>
      <c r="AG695" s="80"/>
      <c r="AI695" s="468"/>
      <c r="AJ695" s="468"/>
    </row>
    <row r="696" spans="6:36" ht="15.75" customHeight="1" x14ac:dyDescent="0.45">
      <c r="F696" s="524"/>
      <c r="G696" s="524"/>
      <c r="Y696" s="80"/>
      <c r="Z696" s="80"/>
      <c r="AA696" s="335"/>
      <c r="AB696" s="335"/>
      <c r="AG696" s="80"/>
      <c r="AI696" s="468"/>
      <c r="AJ696" s="468"/>
    </row>
    <row r="697" spans="6:36" ht="15.75" customHeight="1" x14ac:dyDescent="0.45">
      <c r="F697" s="524"/>
      <c r="G697" s="524"/>
      <c r="Y697" s="80"/>
      <c r="Z697" s="80"/>
      <c r="AA697" s="335"/>
      <c r="AB697" s="335"/>
      <c r="AG697" s="80"/>
      <c r="AI697" s="468"/>
      <c r="AJ697" s="468"/>
    </row>
    <row r="698" spans="6:36" ht="15.75" customHeight="1" x14ac:dyDescent="0.45">
      <c r="F698" s="524"/>
      <c r="G698" s="524"/>
      <c r="Y698" s="80"/>
      <c r="Z698" s="80"/>
      <c r="AA698" s="335"/>
      <c r="AB698" s="335"/>
      <c r="AG698" s="80"/>
      <c r="AI698" s="468"/>
      <c r="AJ698" s="468"/>
    </row>
    <row r="699" spans="6:36" ht="15.75" customHeight="1" x14ac:dyDescent="0.45">
      <c r="F699" s="524"/>
      <c r="G699" s="524"/>
      <c r="Y699" s="80"/>
      <c r="Z699" s="80"/>
      <c r="AA699" s="335"/>
      <c r="AB699" s="335"/>
      <c r="AG699" s="80"/>
      <c r="AI699" s="468"/>
      <c r="AJ699" s="468"/>
    </row>
    <row r="700" spans="6:36" ht="15.75" customHeight="1" x14ac:dyDescent="0.45">
      <c r="F700" s="524"/>
      <c r="G700" s="524"/>
      <c r="Y700" s="80"/>
      <c r="Z700" s="80"/>
      <c r="AA700" s="335"/>
      <c r="AB700" s="335"/>
      <c r="AG700" s="80"/>
      <c r="AI700" s="468"/>
      <c r="AJ700" s="468"/>
    </row>
    <row r="701" spans="6:36" ht="15.75" customHeight="1" x14ac:dyDescent="0.45">
      <c r="F701" s="524"/>
      <c r="G701" s="524"/>
      <c r="Y701" s="80"/>
      <c r="Z701" s="80"/>
      <c r="AA701" s="335"/>
      <c r="AB701" s="335"/>
      <c r="AG701" s="80"/>
      <c r="AI701" s="468"/>
      <c r="AJ701" s="468"/>
    </row>
    <row r="702" spans="6:36" ht="15.75" customHeight="1" x14ac:dyDescent="0.45">
      <c r="F702" s="524"/>
      <c r="G702" s="524"/>
      <c r="Y702" s="80"/>
      <c r="Z702" s="80"/>
      <c r="AA702" s="335"/>
      <c r="AB702" s="335"/>
      <c r="AG702" s="80"/>
      <c r="AI702" s="468"/>
      <c r="AJ702" s="468"/>
    </row>
    <row r="703" spans="6:36" ht="15.75" customHeight="1" x14ac:dyDescent="0.45">
      <c r="F703" s="524"/>
      <c r="G703" s="524"/>
      <c r="Y703" s="80"/>
      <c r="Z703" s="80"/>
      <c r="AA703" s="335"/>
      <c r="AB703" s="335"/>
      <c r="AG703" s="80"/>
      <c r="AI703" s="468"/>
      <c r="AJ703" s="468"/>
    </row>
    <row r="704" spans="6:36" ht="15.75" customHeight="1" x14ac:dyDescent="0.45">
      <c r="F704" s="524"/>
      <c r="G704" s="524"/>
      <c r="Y704" s="80"/>
      <c r="Z704" s="80"/>
      <c r="AA704" s="335"/>
      <c r="AB704" s="335"/>
      <c r="AG704" s="80"/>
      <c r="AI704" s="468"/>
      <c r="AJ704" s="468"/>
    </row>
    <row r="705" spans="6:36" ht="15.75" customHeight="1" x14ac:dyDescent="0.45">
      <c r="F705" s="524"/>
      <c r="G705" s="524"/>
      <c r="Y705" s="80"/>
      <c r="Z705" s="80"/>
      <c r="AA705" s="335"/>
      <c r="AB705" s="335"/>
      <c r="AG705" s="80"/>
      <c r="AI705" s="468"/>
      <c r="AJ705" s="468"/>
    </row>
    <row r="706" spans="6:36" ht="15.75" customHeight="1" x14ac:dyDescent="0.45">
      <c r="F706" s="524"/>
      <c r="G706" s="524"/>
      <c r="Y706" s="80"/>
      <c r="Z706" s="80"/>
      <c r="AA706" s="335"/>
      <c r="AB706" s="335"/>
      <c r="AG706" s="80"/>
      <c r="AI706" s="468"/>
      <c r="AJ706" s="468"/>
    </row>
    <row r="707" spans="6:36" ht="15.75" customHeight="1" x14ac:dyDescent="0.45">
      <c r="F707" s="524"/>
      <c r="G707" s="524"/>
      <c r="Y707" s="80"/>
      <c r="Z707" s="80"/>
      <c r="AA707" s="335"/>
      <c r="AB707" s="335"/>
      <c r="AG707" s="80"/>
      <c r="AI707" s="468"/>
      <c r="AJ707" s="468"/>
    </row>
    <row r="708" spans="6:36" ht="15.75" customHeight="1" x14ac:dyDescent="0.45">
      <c r="F708" s="524"/>
      <c r="G708" s="524"/>
      <c r="Y708" s="80"/>
      <c r="Z708" s="80"/>
      <c r="AA708" s="335"/>
      <c r="AB708" s="335"/>
      <c r="AG708" s="80"/>
      <c r="AI708" s="468"/>
      <c r="AJ708" s="468"/>
    </row>
    <row r="709" spans="6:36" ht="15.75" customHeight="1" x14ac:dyDescent="0.45">
      <c r="F709" s="524"/>
      <c r="G709" s="524"/>
      <c r="Y709" s="80"/>
      <c r="Z709" s="80"/>
      <c r="AA709" s="335"/>
      <c r="AB709" s="335"/>
      <c r="AG709" s="80"/>
      <c r="AI709" s="468"/>
      <c r="AJ709" s="468"/>
    </row>
    <row r="710" spans="6:36" ht="15.75" customHeight="1" x14ac:dyDescent="0.45">
      <c r="F710" s="524"/>
      <c r="G710" s="524"/>
      <c r="Y710" s="80"/>
      <c r="Z710" s="80"/>
      <c r="AA710" s="335"/>
      <c r="AB710" s="335"/>
      <c r="AG710" s="80"/>
      <c r="AI710" s="468"/>
      <c r="AJ710" s="468"/>
    </row>
    <row r="711" spans="6:36" ht="15.75" customHeight="1" x14ac:dyDescent="0.45">
      <c r="F711" s="524"/>
      <c r="G711" s="524"/>
      <c r="Y711" s="80"/>
      <c r="Z711" s="80"/>
      <c r="AA711" s="335"/>
      <c r="AB711" s="335"/>
      <c r="AG711" s="80"/>
      <c r="AI711" s="468"/>
      <c r="AJ711" s="468"/>
    </row>
    <row r="712" spans="6:36" ht="15.75" customHeight="1" x14ac:dyDescent="0.45">
      <c r="F712" s="524"/>
      <c r="G712" s="524"/>
      <c r="Y712" s="80"/>
      <c r="Z712" s="80"/>
      <c r="AA712" s="335"/>
      <c r="AB712" s="335"/>
      <c r="AG712" s="80"/>
      <c r="AI712" s="468"/>
      <c r="AJ712" s="468"/>
    </row>
    <row r="713" spans="6:36" ht="15.75" customHeight="1" x14ac:dyDescent="0.45">
      <c r="F713" s="524"/>
      <c r="G713" s="524"/>
      <c r="Y713" s="80"/>
      <c r="Z713" s="80"/>
      <c r="AA713" s="335"/>
      <c r="AB713" s="335"/>
      <c r="AG713" s="80"/>
      <c r="AI713" s="468"/>
      <c r="AJ713" s="468"/>
    </row>
    <row r="714" spans="6:36" ht="15.75" customHeight="1" x14ac:dyDescent="0.45">
      <c r="F714" s="524"/>
      <c r="G714" s="524"/>
      <c r="Y714" s="80"/>
      <c r="Z714" s="80"/>
      <c r="AA714" s="335"/>
      <c r="AB714" s="335"/>
      <c r="AG714" s="80"/>
      <c r="AI714" s="468"/>
      <c r="AJ714" s="468"/>
    </row>
    <row r="715" spans="6:36" ht="15.75" customHeight="1" x14ac:dyDescent="0.45">
      <c r="F715" s="524"/>
      <c r="G715" s="524"/>
      <c r="Y715" s="80"/>
      <c r="Z715" s="80"/>
      <c r="AA715" s="335"/>
      <c r="AB715" s="335"/>
      <c r="AG715" s="80"/>
      <c r="AI715" s="468"/>
      <c r="AJ715" s="468"/>
    </row>
    <row r="716" spans="6:36" ht="15.75" customHeight="1" x14ac:dyDescent="0.45">
      <c r="F716" s="524"/>
      <c r="G716" s="524"/>
      <c r="Y716" s="80"/>
      <c r="Z716" s="80"/>
      <c r="AA716" s="335"/>
      <c r="AB716" s="335"/>
      <c r="AG716" s="80"/>
      <c r="AI716" s="468"/>
      <c r="AJ716" s="468"/>
    </row>
    <row r="717" spans="6:36" ht="15.75" customHeight="1" x14ac:dyDescent="0.45">
      <c r="F717" s="524"/>
      <c r="G717" s="524"/>
      <c r="Y717" s="80"/>
      <c r="Z717" s="80"/>
      <c r="AA717" s="335"/>
      <c r="AB717" s="335"/>
      <c r="AG717" s="80"/>
      <c r="AI717" s="468"/>
      <c r="AJ717" s="468"/>
    </row>
    <row r="718" spans="6:36" ht="15.75" customHeight="1" x14ac:dyDescent="0.45">
      <c r="F718" s="524"/>
      <c r="G718" s="524"/>
      <c r="Y718" s="80"/>
      <c r="Z718" s="80"/>
      <c r="AA718" s="335"/>
      <c r="AB718" s="335"/>
      <c r="AG718" s="80"/>
      <c r="AI718" s="468"/>
      <c r="AJ718" s="468"/>
    </row>
    <row r="719" spans="6:36" ht="15.75" customHeight="1" x14ac:dyDescent="0.45">
      <c r="F719" s="524"/>
      <c r="G719" s="524"/>
      <c r="Y719" s="80"/>
      <c r="Z719" s="80"/>
      <c r="AA719" s="335"/>
      <c r="AB719" s="335"/>
      <c r="AG719" s="80"/>
      <c r="AI719" s="468"/>
      <c r="AJ719" s="468"/>
    </row>
    <row r="720" spans="6:36" ht="15.75" customHeight="1" x14ac:dyDescent="0.45">
      <c r="F720" s="524"/>
      <c r="G720" s="524"/>
      <c r="Y720" s="80"/>
      <c r="Z720" s="80"/>
      <c r="AA720" s="335"/>
      <c r="AB720" s="335"/>
      <c r="AG720" s="80"/>
      <c r="AI720" s="468"/>
      <c r="AJ720" s="468"/>
    </row>
    <row r="721" spans="6:36" ht="15.75" customHeight="1" x14ac:dyDescent="0.45">
      <c r="F721" s="524"/>
      <c r="G721" s="524"/>
      <c r="Y721" s="80"/>
      <c r="Z721" s="80"/>
      <c r="AA721" s="335"/>
      <c r="AB721" s="335"/>
      <c r="AG721" s="80"/>
      <c r="AI721" s="468"/>
      <c r="AJ721" s="468"/>
    </row>
    <row r="722" spans="6:36" ht="15.75" customHeight="1" x14ac:dyDescent="0.45">
      <c r="F722" s="524"/>
      <c r="G722" s="524"/>
      <c r="Y722" s="80"/>
      <c r="Z722" s="80"/>
      <c r="AA722" s="335"/>
      <c r="AB722" s="335"/>
      <c r="AG722" s="80"/>
      <c r="AI722" s="468"/>
      <c r="AJ722" s="468"/>
    </row>
    <row r="723" spans="6:36" ht="15.75" customHeight="1" x14ac:dyDescent="0.45">
      <c r="F723" s="524"/>
      <c r="G723" s="524"/>
      <c r="Y723" s="80"/>
      <c r="Z723" s="80"/>
      <c r="AA723" s="335"/>
      <c r="AB723" s="335"/>
      <c r="AG723" s="80"/>
      <c r="AI723" s="468"/>
      <c r="AJ723" s="468"/>
    </row>
    <row r="724" spans="6:36" ht="15.75" customHeight="1" x14ac:dyDescent="0.45">
      <c r="F724" s="524"/>
      <c r="G724" s="524"/>
      <c r="Y724" s="80"/>
      <c r="Z724" s="80"/>
      <c r="AA724" s="335"/>
      <c r="AB724" s="335"/>
      <c r="AG724" s="80"/>
      <c r="AI724" s="468"/>
      <c r="AJ724" s="468"/>
    </row>
    <row r="725" spans="6:36" ht="15.75" customHeight="1" x14ac:dyDescent="0.45">
      <c r="F725" s="524"/>
      <c r="G725" s="524"/>
      <c r="Y725" s="80"/>
      <c r="Z725" s="80"/>
      <c r="AA725" s="335"/>
      <c r="AB725" s="335"/>
      <c r="AG725" s="80"/>
      <c r="AI725" s="468"/>
      <c r="AJ725" s="468"/>
    </row>
    <row r="726" spans="6:36" ht="15.75" customHeight="1" x14ac:dyDescent="0.45">
      <c r="F726" s="524"/>
      <c r="G726" s="524"/>
      <c r="Y726" s="80"/>
      <c r="Z726" s="80"/>
      <c r="AA726" s="335"/>
      <c r="AB726" s="335"/>
      <c r="AG726" s="80"/>
      <c r="AI726" s="468"/>
      <c r="AJ726" s="468"/>
    </row>
    <row r="727" spans="6:36" ht="15.75" customHeight="1" x14ac:dyDescent="0.45">
      <c r="F727" s="524"/>
      <c r="G727" s="524"/>
      <c r="Y727" s="80"/>
      <c r="Z727" s="80"/>
      <c r="AA727" s="335"/>
      <c r="AB727" s="335"/>
      <c r="AG727" s="80"/>
      <c r="AI727" s="468"/>
      <c r="AJ727" s="468"/>
    </row>
    <row r="728" spans="6:36" ht="15.75" customHeight="1" x14ac:dyDescent="0.45">
      <c r="F728" s="524"/>
      <c r="G728" s="524"/>
      <c r="Y728" s="80"/>
      <c r="Z728" s="80"/>
      <c r="AA728" s="335"/>
      <c r="AB728" s="335"/>
      <c r="AG728" s="80"/>
      <c r="AI728" s="468"/>
      <c r="AJ728" s="468"/>
    </row>
    <row r="729" spans="6:36" ht="15.75" customHeight="1" x14ac:dyDescent="0.45">
      <c r="F729" s="524"/>
      <c r="G729" s="524"/>
      <c r="Y729" s="80"/>
      <c r="Z729" s="80"/>
      <c r="AA729" s="335"/>
      <c r="AB729" s="335"/>
      <c r="AG729" s="80"/>
      <c r="AI729" s="468"/>
      <c r="AJ729" s="468"/>
    </row>
    <row r="730" spans="6:36" ht="15.75" customHeight="1" x14ac:dyDescent="0.45">
      <c r="F730" s="524"/>
      <c r="G730" s="524"/>
      <c r="Y730" s="80"/>
      <c r="Z730" s="80"/>
      <c r="AA730" s="335"/>
      <c r="AB730" s="335"/>
      <c r="AG730" s="80"/>
      <c r="AI730" s="468"/>
      <c r="AJ730" s="468"/>
    </row>
    <row r="731" spans="6:36" ht="15.75" customHeight="1" x14ac:dyDescent="0.45">
      <c r="F731" s="524"/>
      <c r="G731" s="524"/>
      <c r="Y731" s="80"/>
      <c r="Z731" s="80"/>
      <c r="AA731" s="335"/>
      <c r="AB731" s="335"/>
      <c r="AG731" s="80"/>
      <c r="AI731" s="468"/>
      <c r="AJ731" s="468"/>
    </row>
    <row r="732" spans="6:36" ht="15.75" customHeight="1" x14ac:dyDescent="0.45">
      <c r="F732" s="524"/>
      <c r="G732" s="524"/>
      <c r="Y732" s="80"/>
      <c r="Z732" s="80"/>
      <c r="AA732" s="335"/>
      <c r="AB732" s="335"/>
      <c r="AG732" s="80"/>
      <c r="AI732" s="468"/>
      <c r="AJ732" s="468"/>
    </row>
    <row r="733" spans="6:36" ht="15.75" customHeight="1" x14ac:dyDescent="0.45">
      <c r="F733" s="524"/>
      <c r="G733" s="524"/>
      <c r="Y733" s="80"/>
      <c r="Z733" s="80"/>
      <c r="AA733" s="335"/>
      <c r="AB733" s="335"/>
      <c r="AG733" s="80"/>
      <c r="AI733" s="468"/>
      <c r="AJ733" s="468"/>
    </row>
    <row r="734" spans="6:36" ht="15.75" customHeight="1" x14ac:dyDescent="0.45">
      <c r="F734" s="524"/>
      <c r="G734" s="524"/>
      <c r="Y734" s="80"/>
      <c r="Z734" s="80"/>
      <c r="AA734" s="335"/>
      <c r="AB734" s="335"/>
      <c r="AG734" s="80"/>
      <c r="AI734" s="468"/>
      <c r="AJ734" s="468"/>
    </row>
    <row r="735" spans="6:36" ht="15.75" customHeight="1" x14ac:dyDescent="0.45">
      <c r="F735" s="524"/>
      <c r="G735" s="524"/>
      <c r="Y735" s="80"/>
      <c r="Z735" s="80"/>
      <c r="AA735" s="335"/>
      <c r="AB735" s="335"/>
      <c r="AG735" s="80"/>
      <c r="AI735" s="468"/>
      <c r="AJ735" s="468"/>
    </row>
    <row r="736" spans="6:36" ht="15.75" customHeight="1" x14ac:dyDescent="0.45">
      <c r="F736" s="524"/>
      <c r="G736" s="524"/>
      <c r="Y736" s="80"/>
      <c r="Z736" s="80"/>
      <c r="AA736" s="335"/>
      <c r="AB736" s="335"/>
      <c r="AG736" s="80"/>
      <c r="AI736" s="468"/>
      <c r="AJ736" s="468"/>
    </row>
    <row r="737" spans="6:36" ht="15.75" customHeight="1" x14ac:dyDescent="0.45">
      <c r="F737" s="524"/>
      <c r="G737" s="524"/>
      <c r="Y737" s="80"/>
      <c r="Z737" s="80"/>
      <c r="AA737" s="335"/>
      <c r="AB737" s="335"/>
      <c r="AG737" s="80"/>
      <c r="AI737" s="468"/>
      <c r="AJ737" s="468"/>
    </row>
    <row r="738" spans="6:36" ht="15.75" customHeight="1" x14ac:dyDescent="0.45">
      <c r="F738" s="524"/>
      <c r="G738" s="524"/>
      <c r="Y738" s="80"/>
      <c r="Z738" s="80"/>
      <c r="AA738" s="335"/>
      <c r="AB738" s="335"/>
      <c r="AG738" s="80"/>
      <c r="AI738" s="468"/>
      <c r="AJ738" s="468"/>
    </row>
    <row r="739" spans="6:36" ht="15.75" customHeight="1" x14ac:dyDescent="0.45">
      <c r="F739" s="524"/>
      <c r="G739" s="524"/>
      <c r="Y739" s="80"/>
      <c r="Z739" s="80"/>
      <c r="AA739" s="335"/>
      <c r="AB739" s="335"/>
      <c r="AG739" s="80"/>
      <c r="AI739" s="468"/>
      <c r="AJ739" s="468"/>
    </row>
    <row r="740" spans="6:36" ht="15.75" customHeight="1" x14ac:dyDescent="0.45">
      <c r="F740" s="524"/>
      <c r="G740" s="524"/>
      <c r="Y740" s="80"/>
      <c r="Z740" s="80"/>
      <c r="AA740" s="335"/>
      <c r="AB740" s="335"/>
      <c r="AG740" s="80"/>
      <c r="AI740" s="468"/>
      <c r="AJ740" s="468"/>
    </row>
    <row r="741" spans="6:36" ht="15.75" customHeight="1" x14ac:dyDescent="0.45">
      <c r="F741" s="524"/>
      <c r="G741" s="524"/>
      <c r="Y741" s="80"/>
      <c r="Z741" s="80"/>
      <c r="AA741" s="335"/>
      <c r="AB741" s="335"/>
      <c r="AG741" s="80"/>
      <c r="AI741" s="468"/>
      <c r="AJ741" s="468"/>
    </row>
    <row r="742" spans="6:36" ht="15.75" customHeight="1" x14ac:dyDescent="0.45">
      <c r="F742" s="524"/>
      <c r="G742" s="524"/>
      <c r="Y742" s="80"/>
      <c r="Z742" s="80"/>
      <c r="AA742" s="335"/>
      <c r="AB742" s="335"/>
      <c r="AG742" s="80"/>
      <c r="AI742" s="468"/>
      <c r="AJ742" s="468"/>
    </row>
    <row r="743" spans="6:36" ht="15.75" customHeight="1" x14ac:dyDescent="0.45">
      <c r="F743" s="524"/>
      <c r="G743" s="524"/>
      <c r="Y743" s="80"/>
      <c r="Z743" s="80"/>
      <c r="AA743" s="335"/>
      <c r="AB743" s="335"/>
      <c r="AG743" s="80"/>
      <c r="AI743" s="468"/>
      <c r="AJ743" s="468"/>
    </row>
    <row r="744" spans="6:36" ht="15.75" customHeight="1" x14ac:dyDescent="0.45">
      <c r="F744" s="524"/>
      <c r="G744" s="524"/>
      <c r="Y744" s="80"/>
      <c r="Z744" s="80"/>
      <c r="AA744" s="335"/>
      <c r="AB744" s="335"/>
      <c r="AG744" s="80"/>
      <c r="AI744" s="468"/>
      <c r="AJ744" s="468"/>
    </row>
    <row r="745" spans="6:36" ht="15.75" customHeight="1" x14ac:dyDescent="0.45">
      <c r="F745" s="524"/>
      <c r="G745" s="524"/>
      <c r="Y745" s="80"/>
      <c r="Z745" s="80"/>
      <c r="AA745" s="335"/>
      <c r="AB745" s="335"/>
      <c r="AG745" s="80"/>
      <c r="AI745" s="468"/>
      <c r="AJ745" s="468"/>
    </row>
    <row r="746" spans="6:36" ht="15.75" customHeight="1" x14ac:dyDescent="0.45">
      <c r="F746" s="524"/>
      <c r="G746" s="524"/>
      <c r="Y746" s="80"/>
      <c r="Z746" s="80"/>
      <c r="AA746" s="335"/>
      <c r="AB746" s="335"/>
      <c r="AG746" s="80"/>
      <c r="AI746" s="468"/>
      <c r="AJ746" s="468"/>
    </row>
    <row r="747" spans="6:36" ht="15.75" customHeight="1" x14ac:dyDescent="0.45">
      <c r="F747" s="524"/>
      <c r="G747" s="524"/>
      <c r="Y747" s="80"/>
      <c r="Z747" s="80"/>
      <c r="AA747" s="335"/>
      <c r="AB747" s="335"/>
      <c r="AG747" s="80"/>
      <c r="AI747" s="468"/>
      <c r="AJ747" s="468"/>
    </row>
    <row r="748" spans="6:36" ht="15.75" customHeight="1" x14ac:dyDescent="0.45">
      <c r="F748" s="524"/>
      <c r="G748" s="524"/>
      <c r="Y748" s="80"/>
      <c r="Z748" s="80"/>
      <c r="AA748" s="335"/>
      <c r="AB748" s="335"/>
      <c r="AG748" s="80"/>
      <c r="AI748" s="468"/>
      <c r="AJ748" s="468"/>
    </row>
    <row r="749" spans="6:36" ht="15.75" customHeight="1" x14ac:dyDescent="0.45">
      <c r="F749" s="524"/>
      <c r="G749" s="524"/>
      <c r="Y749" s="80"/>
      <c r="Z749" s="80"/>
      <c r="AA749" s="335"/>
      <c r="AB749" s="335"/>
      <c r="AG749" s="80"/>
      <c r="AI749" s="468"/>
      <c r="AJ749" s="468"/>
    </row>
    <row r="750" spans="6:36" ht="15.75" customHeight="1" x14ac:dyDescent="0.45">
      <c r="F750" s="524"/>
      <c r="G750" s="524"/>
      <c r="Y750" s="80"/>
      <c r="Z750" s="80"/>
      <c r="AA750" s="335"/>
      <c r="AB750" s="335"/>
      <c r="AG750" s="80"/>
      <c r="AI750" s="468"/>
      <c r="AJ750" s="468"/>
    </row>
    <row r="751" spans="6:36" ht="15.75" customHeight="1" x14ac:dyDescent="0.45">
      <c r="F751" s="524"/>
      <c r="G751" s="524"/>
      <c r="Y751" s="80"/>
      <c r="Z751" s="80"/>
      <c r="AA751" s="335"/>
      <c r="AB751" s="335"/>
      <c r="AG751" s="80"/>
      <c r="AI751" s="468"/>
      <c r="AJ751" s="468"/>
    </row>
    <row r="752" spans="6:36" ht="15.75" customHeight="1" x14ac:dyDescent="0.45">
      <c r="F752" s="524"/>
      <c r="G752" s="524"/>
      <c r="Y752" s="80"/>
      <c r="Z752" s="80"/>
      <c r="AA752" s="335"/>
      <c r="AB752" s="335"/>
      <c r="AG752" s="80"/>
      <c r="AI752" s="468"/>
      <c r="AJ752" s="468"/>
    </row>
    <row r="753" spans="6:36" ht="15.75" customHeight="1" x14ac:dyDescent="0.45">
      <c r="F753" s="524"/>
      <c r="G753" s="524"/>
      <c r="Y753" s="80"/>
      <c r="Z753" s="80"/>
      <c r="AA753" s="335"/>
      <c r="AB753" s="335"/>
      <c r="AG753" s="80"/>
      <c r="AI753" s="468"/>
      <c r="AJ753" s="468"/>
    </row>
    <row r="754" spans="6:36" ht="15.75" customHeight="1" x14ac:dyDescent="0.45">
      <c r="F754" s="524"/>
      <c r="G754" s="524"/>
      <c r="Y754" s="80"/>
      <c r="Z754" s="80"/>
      <c r="AA754" s="335"/>
      <c r="AB754" s="335"/>
      <c r="AG754" s="80"/>
      <c r="AI754" s="468"/>
      <c r="AJ754" s="468"/>
    </row>
    <row r="755" spans="6:36" ht="15.75" customHeight="1" x14ac:dyDescent="0.45">
      <c r="F755" s="524"/>
      <c r="G755" s="524"/>
      <c r="Y755" s="80"/>
      <c r="Z755" s="80"/>
      <c r="AA755" s="335"/>
      <c r="AB755" s="335"/>
      <c r="AG755" s="80"/>
      <c r="AI755" s="468"/>
      <c r="AJ755" s="468"/>
    </row>
    <row r="756" spans="6:36" ht="15.75" customHeight="1" x14ac:dyDescent="0.45">
      <c r="F756" s="524"/>
      <c r="G756" s="524"/>
      <c r="Y756" s="80"/>
      <c r="Z756" s="80"/>
      <c r="AA756" s="335"/>
      <c r="AB756" s="335"/>
      <c r="AG756" s="80"/>
      <c r="AI756" s="468"/>
      <c r="AJ756" s="468"/>
    </row>
    <row r="757" spans="6:36" ht="15.75" customHeight="1" x14ac:dyDescent="0.45">
      <c r="F757" s="524"/>
      <c r="G757" s="524"/>
      <c r="Y757" s="80"/>
      <c r="Z757" s="80"/>
      <c r="AA757" s="335"/>
      <c r="AB757" s="335"/>
      <c r="AG757" s="80"/>
      <c r="AI757" s="468"/>
      <c r="AJ757" s="468"/>
    </row>
    <row r="758" spans="6:36" ht="15.75" customHeight="1" x14ac:dyDescent="0.45">
      <c r="F758" s="524"/>
      <c r="G758" s="524"/>
      <c r="Y758" s="80"/>
      <c r="Z758" s="80"/>
      <c r="AA758" s="335"/>
      <c r="AB758" s="335"/>
      <c r="AG758" s="80"/>
      <c r="AI758" s="468"/>
      <c r="AJ758" s="468"/>
    </row>
    <row r="759" spans="6:36" ht="15.75" customHeight="1" x14ac:dyDescent="0.45">
      <c r="F759" s="524"/>
      <c r="G759" s="524"/>
      <c r="Y759" s="80"/>
      <c r="Z759" s="80"/>
      <c r="AA759" s="335"/>
      <c r="AB759" s="335"/>
      <c r="AG759" s="80"/>
      <c r="AI759" s="468"/>
      <c r="AJ759" s="468"/>
    </row>
    <row r="760" spans="6:36" ht="15.75" customHeight="1" x14ac:dyDescent="0.45">
      <c r="F760" s="524"/>
      <c r="G760" s="524"/>
      <c r="Y760" s="80"/>
      <c r="Z760" s="80"/>
      <c r="AA760" s="335"/>
      <c r="AB760" s="335"/>
      <c r="AG760" s="80"/>
      <c r="AI760" s="468"/>
      <c r="AJ760" s="468"/>
    </row>
    <row r="761" spans="6:36" ht="15.75" customHeight="1" x14ac:dyDescent="0.45">
      <c r="F761" s="524"/>
      <c r="G761" s="524"/>
      <c r="Y761" s="80"/>
      <c r="Z761" s="80"/>
      <c r="AA761" s="335"/>
      <c r="AB761" s="335"/>
      <c r="AG761" s="80"/>
      <c r="AI761" s="468"/>
      <c r="AJ761" s="468"/>
    </row>
    <row r="762" spans="6:36" ht="15.75" customHeight="1" x14ac:dyDescent="0.45">
      <c r="F762" s="524"/>
      <c r="G762" s="524"/>
      <c r="Y762" s="80"/>
      <c r="Z762" s="80"/>
      <c r="AA762" s="335"/>
      <c r="AB762" s="335"/>
      <c r="AG762" s="80"/>
      <c r="AI762" s="468"/>
      <c r="AJ762" s="468"/>
    </row>
    <row r="763" spans="6:36" ht="15.75" customHeight="1" x14ac:dyDescent="0.45">
      <c r="F763" s="524"/>
      <c r="G763" s="524"/>
      <c r="Y763" s="80"/>
      <c r="Z763" s="80"/>
      <c r="AA763" s="335"/>
      <c r="AB763" s="335"/>
      <c r="AG763" s="80"/>
      <c r="AI763" s="468"/>
      <c r="AJ763" s="468"/>
    </row>
    <row r="764" spans="6:36" ht="15.75" customHeight="1" x14ac:dyDescent="0.45">
      <c r="F764" s="524"/>
      <c r="G764" s="524"/>
      <c r="Y764" s="80"/>
      <c r="Z764" s="80"/>
      <c r="AA764" s="335"/>
      <c r="AB764" s="335"/>
      <c r="AG764" s="80"/>
      <c r="AI764" s="468"/>
      <c r="AJ764" s="468"/>
    </row>
    <row r="765" spans="6:36" ht="15.75" customHeight="1" x14ac:dyDescent="0.45">
      <c r="F765" s="524"/>
      <c r="G765" s="524"/>
      <c r="Y765" s="80"/>
      <c r="Z765" s="80"/>
      <c r="AA765" s="335"/>
      <c r="AB765" s="335"/>
      <c r="AG765" s="80"/>
      <c r="AI765" s="468"/>
      <c r="AJ765" s="468"/>
    </row>
    <row r="766" spans="6:36" ht="15.75" customHeight="1" x14ac:dyDescent="0.45">
      <c r="F766" s="524"/>
      <c r="G766" s="524"/>
      <c r="Y766" s="80"/>
      <c r="Z766" s="80"/>
      <c r="AA766" s="335"/>
      <c r="AB766" s="335"/>
      <c r="AG766" s="80"/>
      <c r="AI766" s="468"/>
      <c r="AJ766" s="468"/>
    </row>
    <row r="767" spans="6:36" ht="15.75" customHeight="1" x14ac:dyDescent="0.45">
      <c r="F767" s="524"/>
      <c r="G767" s="524"/>
      <c r="Y767" s="80"/>
      <c r="Z767" s="80"/>
      <c r="AA767" s="335"/>
      <c r="AB767" s="335"/>
      <c r="AG767" s="80"/>
      <c r="AI767" s="468"/>
      <c r="AJ767" s="468"/>
    </row>
    <row r="768" spans="6:36" ht="15.75" customHeight="1" x14ac:dyDescent="0.45">
      <c r="F768" s="524"/>
      <c r="G768" s="524"/>
      <c r="Y768" s="80"/>
      <c r="Z768" s="80"/>
      <c r="AA768" s="335"/>
      <c r="AB768" s="335"/>
      <c r="AG768" s="80"/>
      <c r="AI768" s="468"/>
      <c r="AJ768" s="468"/>
    </row>
    <row r="769" spans="6:36" ht="15.75" customHeight="1" x14ac:dyDescent="0.45">
      <c r="F769" s="524"/>
      <c r="G769" s="524"/>
      <c r="Y769" s="80"/>
      <c r="Z769" s="80"/>
      <c r="AA769" s="335"/>
      <c r="AB769" s="335"/>
      <c r="AG769" s="80"/>
      <c r="AI769" s="468"/>
      <c r="AJ769" s="468"/>
    </row>
    <row r="770" spans="6:36" ht="15.75" customHeight="1" x14ac:dyDescent="0.45">
      <c r="F770" s="524"/>
      <c r="G770" s="524"/>
      <c r="Y770" s="80"/>
      <c r="Z770" s="80"/>
      <c r="AA770" s="335"/>
      <c r="AB770" s="335"/>
      <c r="AG770" s="80"/>
      <c r="AI770" s="468"/>
      <c r="AJ770" s="468"/>
    </row>
    <row r="771" spans="6:36" ht="15.75" customHeight="1" x14ac:dyDescent="0.45">
      <c r="F771" s="524"/>
      <c r="G771" s="524"/>
      <c r="Y771" s="80"/>
      <c r="Z771" s="80"/>
      <c r="AA771" s="335"/>
      <c r="AB771" s="335"/>
      <c r="AG771" s="80"/>
      <c r="AI771" s="468"/>
      <c r="AJ771" s="468"/>
    </row>
    <row r="772" spans="6:36" ht="15.75" customHeight="1" x14ac:dyDescent="0.45">
      <c r="F772" s="524"/>
      <c r="G772" s="524"/>
      <c r="Y772" s="80"/>
      <c r="Z772" s="80"/>
      <c r="AA772" s="335"/>
      <c r="AB772" s="335"/>
      <c r="AG772" s="80"/>
      <c r="AI772" s="468"/>
      <c r="AJ772" s="468"/>
    </row>
    <row r="773" spans="6:36" ht="15.75" customHeight="1" x14ac:dyDescent="0.45">
      <c r="F773" s="524"/>
      <c r="G773" s="524"/>
      <c r="Y773" s="80"/>
      <c r="Z773" s="80"/>
      <c r="AA773" s="335"/>
      <c r="AB773" s="335"/>
      <c r="AG773" s="80"/>
      <c r="AI773" s="468"/>
      <c r="AJ773" s="468"/>
    </row>
    <row r="774" spans="6:36" ht="15.75" customHeight="1" x14ac:dyDescent="0.45">
      <c r="F774" s="524"/>
      <c r="G774" s="524"/>
      <c r="Y774" s="80"/>
      <c r="Z774" s="80"/>
      <c r="AA774" s="335"/>
      <c r="AB774" s="335"/>
      <c r="AG774" s="80"/>
      <c r="AI774" s="468"/>
      <c r="AJ774" s="468"/>
    </row>
    <row r="775" spans="6:36" ht="15.75" customHeight="1" x14ac:dyDescent="0.45">
      <c r="F775" s="524"/>
      <c r="G775" s="524"/>
      <c r="Y775" s="80"/>
      <c r="Z775" s="80"/>
      <c r="AA775" s="335"/>
      <c r="AB775" s="335"/>
      <c r="AG775" s="80"/>
      <c r="AI775" s="468"/>
      <c r="AJ775" s="468"/>
    </row>
    <row r="776" spans="6:36" ht="15.75" customHeight="1" x14ac:dyDescent="0.45">
      <c r="F776" s="524"/>
      <c r="G776" s="524"/>
      <c r="Y776" s="80"/>
      <c r="Z776" s="80"/>
      <c r="AA776" s="335"/>
      <c r="AB776" s="335"/>
      <c r="AG776" s="80"/>
      <c r="AI776" s="468"/>
      <c r="AJ776" s="468"/>
    </row>
    <row r="777" spans="6:36" ht="15.75" customHeight="1" x14ac:dyDescent="0.45">
      <c r="F777" s="524"/>
      <c r="G777" s="524"/>
      <c r="Y777" s="80"/>
      <c r="Z777" s="80"/>
      <c r="AA777" s="335"/>
      <c r="AB777" s="335"/>
      <c r="AG777" s="80"/>
      <c r="AI777" s="468"/>
      <c r="AJ777" s="468"/>
    </row>
    <row r="778" spans="6:36" ht="15.75" customHeight="1" x14ac:dyDescent="0.45">
      <c r="F778" s="524"/>
      <c r="G778" s="524"/>
      <c r="Y778" s="80"/>
      <c r="Z778" s="80"/>
      <c r="AA778" s="335"/>
      <c r="AB778" s="335"/>
      <c r="AG778" s="80"/>
      <c r="AI778" s="468"/>
      <c r="AJ778" s="468"/>
    </row>
    <row r="779" spans="6:36" ht="15.75" customHeight="1" x14ac:dyDescent="0.45">
      <c r="F779" s="524"/>
      <c r="G779" s="524"/>
      <c r="Y779" s="80"/>
      <c r="Z779" s="80"/>
      <c r="AA779" s="335"/>
      <c r="AB779" s="335"/>
      <c r="AG779" s="80"/>
      <c r="AI779" s="468"/>
      <c r="AJ779" s="468"/>
    </row>
    <row r="780" spans="6:36" ht="15.75" customHeight="1" x14ac:dyDescent="0.45">
      <c r="F780" s="524"/>
      <c r="G780" s="524"/>
      <c r="Y780" s="80"/>
      <c r="Z780" s="80"/>
      <c r="AA780" s="335"/>
      <c r="AB780" s="335"/>
      <c r="AG780" s="80"/>
      <c r="AI780" s="468"/>
      <c r="AJ780" s="468"/>
    </row>
    <row r="781" spans="6:36" ht="15.75" customHeight="1" x14ac:dyDescent="0.45">
      <c r="F781" s="524"/>
      <c r="G781" s="524"/>
      <c r="Y781" s="80"/>
      <c r="Z781" s="80"/>
      <c r="AA781" s="335"/>
      <c r="AB781" s="335"/>
      <c r="AG781" s="80"/>
      <c r="AI781" s="468"/>
      <c r="AJ781" s="468"/>
    </row>
    <row r="782" spans="6:36" ht="15.75" customHeight="1" x14ac:dyDescent="0.45">
      <c r="F782" s="524"/>
      <c r="G782" s="524"/>
      <c r="Y782" s="80"/>
      <c r="Z782" s="80"/>
      <c r="AA782" s="335"/>
      <c r="AB782" s="335"/>
      <c r="AG782" s="80"/>
      <c r="AI782" s="468"/>
      <c r="AJ782" s="468"/>
    </row>
    <row r="783" spans="6:36" ht="15.75" customHeight="1" x14ac:dyDescent="0.45">
      <c r="F783" s="524"/>
      <c r="G783" s="524"/>
      <c r="Y783" s="80"/>
      <c r="Z783" s="80"/>
      <c r="AA783" s="335"/>
      <c r="AB783" s="335"/>
      <c r="AG783" s="80"/>
      <c r="AI783" s="468"/>
      <c r="AJ783" s="468"/>
    </row>
    <row r="784" spans="6:36" ht="15.75" customHeight="1" x14ac:dyDescent="0.45">
      <c r="F784" s="524"/>
      <c r="G784" s="524"/>
      <c r="Y784" s="80"/>
      <c r="Z784" s="80"/>
      <c r="AA784" s="335"/>
      <c r="AB784" s="335"/>
      <c r="AG784" s="80"/>
      <c r="AI784" s="468"/>
      <c r="AJ784" s="468"/>
    </row>
    <row r="785" spans="6:36" ht="15.75" customHeight="1" x14ac:dyDescent="0.45">
      <c r="F785" s="524"/>
      <c r="G785" s="524"/>
      <c r="Y785" s="80"/>
      <c r="Z785" s="80"/>
      <c r="AA785" s="335"/>
      <c r="AB785" s="335"/>
      <c r="AG785" s="80"/>
      <c r="AI785" s="468"/>
      <c r="AJ785" s="468"/>
    </row>
    <row r="786" spans="6:36" ht="15.75" customHeight="1" x14ac:dyDescent="0.45">
      <c r="F786" s="524"/>
      <c r="G786" s="524"/>
      <c r="Y786" s="80"/>
      <c r="Z786" s="80"/>
      <c r="AA786" s="335"/>
      <c r="AB786" s="335"/>
      <c r="AG786" s="80"/>
      <c r="AI786" s="468"/>
      <c r="AJ786" s="468"/>
    </row>
    <row r="787" spans="6:36" ht="15.75" customHeight="1" x14ac:dyDescent="0.45">
      <c r="F787" s="524"/>
      <c r="G787" s="524"/>
      <c r="Y787" s="80"/>
      <c r="Z787" s="80"/>
      <c r="AA787" s="335"/>
      <c r="AB787" s="335"/>
      <c r="AG787" s="80"/>
      <c r="AI787" s="468"/>
      <c r="AJ787" s="468"/>
    </row>
    <row r="788" spans="6:36" ht="15.75" customHeight="1" x14ac:dyDescent="0.45">
      <c r="F788" s="524"/>
      <c r="G788" s="524"/>
      <c r="Y788" s="80"/>
      <c r="Z788" s="80"/>
      <c r="AA788" s="335"/>
      <c r="AB788" s="335"/>
      <c r="AG788" s="80"/>
      <c r="AI788" s="468"/>
      <c r="AJ788" s="468"/>
    </row>
    <row r="789" spans="6:36" ht="15.75" customHeight="1" x14ac:dyDescent="0.45">
      <c r="F789" s="524"/>
      <c r="G789" s="524"/>
      <c r="Y789" s="80"/>
      <c r="Z789" s="80"/>
      <c r="AA789" s="335"/>
      <c r="AB789" s="335"/>
      <c r="AG789" s="80"/>
      <c r="AI789" s="468"/>
      <c r="AJ789" s="468"/>
    </row>
    <row r="790" spans="6:36" ht="15.75" customHeight="1" x14ac:dyDescent="0.45">
      <c r="F790" s="524"/>
      <c r="G790" s="524"/>
      <c r="Y790" s="80"/>
      <c r="Z790" s="80"/>
      <c r="AA790" s="335"/>
      <c r="AB790" s="335"/>
      <c r="AG790" s="80"/>
      <c r="AI790" s="468"/>
      <c r="AJ790" s="468"/>
    </row>
    <row r="791" spans="6:36" ht="15.75" customHeight="1" x14ac:dyDescent="0.45">
      <c r="F791" s="524"/>
      <c r="G791" s="524"/>
      <c r="Y791" s="80"/>
      <c r="Z791" s="80"/>
      <c r="AA791" s="335"/>
      <c r="AB791" s="335"/>
      <c r="AG791" s="80"/>
      <c r="AI791" s="468"/>
      <c r="AJ791" s="468"/>
    </row>
    <row r="792" spans="6:36" ht="15.75" customHeight="1" x14ac:dyDescent="0.45">
      <c r="F792" s="524"/>
      <c r="G792" s="524"/>
      <c r="Y792" s="80"/>
      <c r="Z792" s="80"/>
      <c r="AA792" s="335"/>
      <c r="AB792" s="335"/>
      <c r="AG792" s="80"/>
      <c r="AI792" s="468"/>
      <c r="AJ792" s="468"/>
    </row>
    <row r="793" spans="6:36" ht="15.75" customHeight="1" x14ac:dyDescent="0.45">
      <c r="F793" s="524"/>
      <c r="G793" s="524"/>
      <c r="Y793" s="80"/>
      <c r="Z793" s="80"/>
      <c r="AA793" s="335"/>
      <c r="AB793" s="335"/>
      <c r="AG793" s="80"/>
      <c r="AI793" s="468"/>
      <c r="AJ793" s="468"/>
    </row>
    <row r="794" spans="6:36" ht="15.75" customHeight="1" x14ac:dyDescent="0.45">
      <c r="F794" s="524"/>
      <c r="G794" s="524"/>
      <c r="Y794" s="80"/>
      <c r="Z794" s="80"/>
      <c r="AA794" s="335"/>
      <c r="AB794" s="335"/>
      <c r="AG794" s="80"/>
      <c r="AI794" s="468"/>
      <c r="AJ794" s="468"/>
    </row>
    <row r="795" spans="6:36" ht="15.75" customHeight="1" x14ac:dyDescent="0.45">
      <c r="F795" s="524"/>
      <c r="G795" s="524"/>
      <c r="Y795" s="80"/>
      <c r="Z795" s="80"/>
      <c r="AA795" s="335"/>
      <c r="AB795" s="335"/>
      <c r="AG795" s="80"/>
      <c r="AI795" s="468"/>
      <c r="AJ795" s="468"/>
    </row>
    <row r="796" spans="6:36" ht="15.75" customHeight="1" x14ac:dyDescent="0.45">
      <c r="F796" s="524"/>
      <c r="G796" s="524"/>
      <c r="Y796" s="80"/>
      <c r="Z796" s="80"/>
      <c r="AA796" s="335"/>
      <c r="AB796" s="335"/>
      <c r="AG796" s="80"/>
      <c r="AI796" s="468"/>
      <c r="AJ796" s="468"/>
    </row>
    <row r="797" spans="6:36" ht="15.75" customHeight="1" x14ac:dyDescent="0.45">
      <c r="F797" s="524"/>
      <c r="G797" s="524"/>
      <c r="Y797" s="80"/>
      <c r="Z797" s="80"/>
      <c r="AA797" s="335"/>
      <c r="AB797" s="335"/>
      <c r="AG797" s="80"/>
      <c r="AI797" s="468"/>
      <c r="AJ797" s="468"/>
    </row>
    <row r="798" spans="6:36" ht="15.75" customHeight="1" x14ac:dyDescent="0.45">
      <c r="F798" s="524"/>
      <c r="G798" s="524"/>
      <c r="Y798" s="80"/>
      <c r="Z798" s="80"/>
      <c r="AA798" s="335"/>
      <c r="AB798" s="335"/>
      <c r="AG798" s="80"/>
      <c r="AI798" s="468"/>
      <c r="AJ798" s="468"/>
    </row>
    <row r="799" spans="6:36" ht="15.75" customHeight="1" x14ac:dyDescent="0.45">
      <c r="F799" s="524"/>
      <c r="G799" s="524"/>
      <c r="Y799" s="80"/>
      <c r="Z799" s="80"/>
      <c r="AA799" s="335"/>
      <c r="AB799" s="335"/>
      <c r="AG799" s="80"/>
      <c r="AI799" s="468"/>
      <c r="AJ799" s="468"/>
    </row>
    <row r="800" spans="6:36" ht="15.75" customHeight="1" x14ac:dyDescent="0.45">
      <c r="F800" s="524"/>
      <c r="G800" s="524"/>
      <c r="Y800" s="80"/>
      <c r="Z800" s="80"/>
      <c r="AA800" s="335"/>
      <c r="AB800" s="335"/>
      <c r="AG800" s="80"/>
      <c r="AI800" s="468"/>
      <c r="AJ800" s="468"/>
    </row>
    <row r="801" spans="6:36" ht="15.75" customHeight="1" x14ac:dyDescent="0.45">
      <c r="F801" s="524"/>
      <c r="G801" s="524"/>
      <c r="Y801" s="80"/>
      <c r="Z801" s="80"/>
      <c r="AA801" s="335"/>
      <c r="AB801" s="335"/>
      <c r="AG801" s="80"/>
      <c r="AI801" s="468"/>
      <c r="AJ801" s="468"/>
    </row>
    <row r="802" spans="6:36" ht="15.75" customHeight="1" x14ac:dyDescent="0.45">
      <c r="F802" s="524"/>
      <c r="G802" s="524"/>
      <c r="Y802" s="80"/>
      <c r="Z802" s="80"/>
      <c r="AA802" s="335"/>
      <c r="AB802" s="335"/>
      <c r="AG802" s="80"/>
      <c r="AI802" s="468"/>
      <c r="AJ802" s="468"/>
    </row>
    <row r="803" spans="6:36" ht="15.75" customHeight="1" x14ac:dyDescent="0.45">
      <c r="F803" s="524"/>
      <c r="G803" s="524"/>
      <c r="Y803" s="80"/>
      <c r="Z803" s="80"/>
      <c r="AA803" s="335"/>
      <c r="AB803" s="335"/>
      <c r="AG803" s="80"/>
      <c r="AI803" s="468"/>
      <c r="AJ803" s="468"/>
    </row>
    <row r="804" spans="6:36" ht="15.75" customHeight="1" x14ac:dyDescent="0.45">
      <c r="F804" s="524"/>
      <c r="G804" s="524"/>
      <c r="Y804" s="80"/>
      <c r="Z804" s="80"/>
      <c r="AA804" s="335"/>
      <c r="AB804" s="335"/>
      <c r="AG804" s="80"/>
      <c r="AI804" s="468"/>
      <c r="AJ804" s="468"/>
    </row>
    <row r="805" spans="6:36" ht="15.75" customHeight="1" x14ac:dyDescent="0.45">
      <c r="F805" s="524"/>
      <c r="G805" s="524"/>
      <c r="Y805" s="80"/>
      <c r="Z805" s="80"/>
      <c r="AA805" s="335"/>
      <c r="AB805" s="335"/>
      <c r="AG805" s="80"/>
      <c r="AI805" s="468"/>
      <c r="AJ805" s="468"/>
    </row>
    <row r="806" spans="6:36" ht="15.75" customHeight="1" x14ac:dyDescent="0.45">
      <c r="F806" s="524"/>
      <c r="G806" s="524"/>
      <c r="Y806" s="80"/>
      <c r="Z806" s="80"/>
      <c r="AA806" s="335"/>
      <c r="AB806" s="335"/>
      <c r="AG806" s="80"/>
      <c r="AI806" s="468"/>
      <c r="AJ806" s="468"/>
    </row>
    <row r="807" spans="6:36" ht="15.75" customHeight="1" x14ac:dyDescent="0.45">
      <c r="F807" s="524"/>
      <c r="G807" s="524"/>
      <c r="Y807" s="80"/>
      <c r="Z807" s="80"/>
      <c r="AA807" s="335"/>
      <c r="AB807" s="335"/>
      <c r="AG807" s="80"/>
      <c r="AI807" s="468"/>
      <c r="AJ807" s="468"/>
    </row>
    <row r="808" spans="6:36" ht="15.75" customHeight="1" x14ac:dyDescent="0.45">
      <c r="F808" s="524"/>
      <c r="G808" s="524"/>
      <c r="Y808" s="80"/>
      <c r="Z808" s="80"/>
      <c r="AA808" s="335"/>
      <c r="AB808" s="335"/>
      <c r="AG808" s="80"/>
      <c r="AI808" s="468"/>
      <c r="AJ808" s="468"/>
    </row>
    <row r="809" spans="6:36" ht="15.75" customHeight="1" x14ac:dyDescent="0.45">
      <c r="F809" s="524"/>
      <c r="G809" s="524"/>
      <c r="Y809" s="80"/>
      <c r="Z809" s="80"/>
      <c r="AA809" s="335"/>
      <c r="AB809" s="335"/>
      <c r="AG809" s="80"/>
      <c r="AI809" s="468"/>
      <c r="AJ809" s="468"/>
    </row>
    <row r="810" spans="6:36" ht="15.75" customHeight="1" x14ac:dyDescent="0.45">
      <c r="F810" s="524"/>
      <c r="G810" s="524"/>
      <c r="Y810" s="80"/>
      <c r="Z810" s="80"/>
      <c r="AA810" s="335"/>
      <c r="AB810" s="335"/>
      <c r="AG810" s="80"/>
      <c r="AI810" s="468"/>
      <c r="AJ810" s="468"/>
    </row>
    <row r="811" spans="6:36" ht="15.75" customHeight="1" x14ac:dyDescent="0.45">
      <c r="F811" s="524"/>
      <c r="G811" s="524"/>
      <c r="Y811" s="80"/>
      <c r="Z811" s="80"/>
      <c r="AA811" s="335"/>
      <c r="AB811" s="335"/>
      <c r="AG811" s="80"/>
      <c r="AI811" s="468"/>
      <c r="AJ811" s="468"/>
    </row>
    <row r="812" spans="6:36" ht="15.75" customHeight="1" x14ac:dyDescent="0.45">
      <c r="F812" s="524"/>
      <c r="G812" s="524"/>
      <c r="Y812" s="80"/>
      <c r="Z812" s="80"/>
      <c r="AA812" s="335"/>
      <c r="AB812" s="335"/>
      <c r="AG812" s="80"/>
      <c r="AI812" s="468"/>
      <c r="AJ812" s="468"/>
    </row>
    <row r="813" spans="6:36" ht="15.75" customHeight="1" x14ac:dyDescent="0.45">
      <c r="F813" s="524"/>
      <c r="G813" s="524"/>
      <c r="Y813" s="80"/>
      <c r="Z813" s="80"/>
      <c r="AA813" s="335"/>
      <c r="AB813" s="335"/>
      <c r="AG813" s="80"/>
      <c r="AI813" s="468"/>
      <c r="AJ813" s="468"/>
    </row>
    <row r="814" spans="6:36" ht="15.75" customHeight="1" x14ac:dyDescent="0.45">
      <c r="F814" s="524"/>
      <c r="G814" s="524"/>
      <c r="Y814" s="80"/>
      <c r="Z814" s="80"/>
      <c r="AA814" s="335"/>
      <c r="AB814" s="335"/>
      <c r="AG814" s="80"/>
      <c r="AI814" s="468"/>
      <c r="AJ814" s="468"/>
    </row>
    <row r="815" spans="6:36" ht="15.75" customHeight="1" x14ac:dyDescent="0.45">
      <c r="F815" s="524"/>
      <c r="G815" s="524"/>
      <c r="Y815" s="80"/>
      <c r="Z815" s="80"/>
      <c r="AA815" s="335"/>
      <c r="AB815" s="335"/>
      <c r="AG815" s="80"/>
      <c r="AI815" s="468"/>
      <c r="AJ815" s="468"/>
    </row>
    <row r="816" spans="6:36" ht="15.75" customHeight="1" x14ac:dyDescent="0.45">
      <c r="F816" s="524"/>
      <c r="G816" s="524"/>
      <c r="Y816" s="80"/>
      <c r="Z816" s="80"/>
      <c r="AA816" s="335"/>
      <c r="AB816" s="335"/>
      <c r="AG816" s="80"/>
      <c r="AI816" s="468"/>
      <c r="AJ816" s="468"/>
    </row>
    <row r="817" spans="6:36" ht="15.75" customHeight="1" x14ac:dyDescent="0.45">
      <c r="F817" s="524"/>
      <c r="G817" s="524"/>
      <c r="Y817" s="80"/>
      <c r="Z817" s="80"/>
      <c r="AA817" s="335"/>
      <c r="AB817" s="335"/>
      <c r="AG817" s="80"/>
      <c r="AI817" s="468"/>
      <c r="AJ817" s="468"/>
    </row>
    <row r="818" spans="6:36" ht="15.75" customHeight="1" x14ac:dyDescent="0.45">
      <c r="F818" s="524"/>
      <c r="G818" s="524"/>
      <c r="Y818" s="80"/>
      <c r="Z818" s="80"/>
      <c r="AA818" s="335"/>
      <c r="AB818" s="335"/>
      <c r="AG818" s="80"/>
      <c r="AI818" s="468"/>
      <c r="AJ818" s="468"/>
    </row>
    <row r="819" spans="6:36" ht="15.75" customHeight="1" x14ac:dyDescent="0.45">
      <c r="F819" s="524"/>
      <c r="G819" s="524"/>
      <c r="Y819" s="80"/>
      <c r="Z819" s="80"/>
      <c r="AA819" s="335"/>
      <c r="AB819" s="335"/>
      <c r="AG819" s="80"/>
      <c r="AI819" s="468"/>
      <c r="AJ819" s="468"/>
    </row>
    <row r="820" spans="6:36" ht="15.75" customHeight="1" x14ac:dyDescent="0.45">
      <c r="F820" s="524"/>
      <c r="G820" s="524"/>
      <c r="Y820" s="80"/>
      <c r="Z820" s="80"/>
      <c r="AA820" s="335"/>
      <c r="AB820" s="335"/>
      <c r="AG820" s="80"/>
      <c r="AI820" s="468"/>
      <c r="AJ820" s="468"/>
    </row>
    <row r="821" spans="6:36" ht="15.75" customHeight="1" x14ac:dyDescent="0.45">
      <c r="F821" s="524"/>
      <c r="G821" s="524"/>
      <c r="Y821" s="80"/>
      <c r="Z821" s="80"/>
      <c r="AA821" s="335"/>
      <c r="AB821" s="335"/>
      <c r="AG821" s="80"/>
      <c r="AI821" s="468"/>
      <c r="AJ821" s="468"/>
    </row>
    <row r="822" spans="6:36" ht="15.75" customHeight="1" x14ac:dyDescent="0.45">
      <c r="F822" s="524"/>
      <c r="G822" s="524"/>
      <c r="Y822" s="80"/>
      <c r="Z822" s="80"/>
      <c r="AA822" s="335"/>
      <c r="AB822" s="335"/>
      <c r="AG822" s="80"/>
      <c r="AI822" s="468"/>
      <c r="AJ822" s="468"/>
    </row>
    <row r="823" spans="6:36" ht="15.75" customHeight="1" x14ac:dyDescent="0.45">
      <c r="F823" s="524"/>
      <c r="G823" s="524"/>
      <c r="Y823" s="80"/>
      <c r="Z823" s="80"/>
      <c r="AA823" s="335"/>
      <c r="AB823" s="335"/>
      <c r="AG823" s="80"/>
      <c r="AI823" s="468"/>
      <c r="AJ823" s="468"/>
    </row>
    <row r="824" spans="6:36" ht="15.75" customHeight="1" x14ac:dyDescent="0.45">
      <c r="F824" s="524"/>
      <c r="G824" s="524"/>
      <c r="Y824" s="80"/>
      <c r="Z824" s="80"/>
      <c r="AA824" s="335"/>
      <c r="AB824" s="335"/>
      <c r="AG824" s="80"/>
      <c r="AI824" s="468"/>
      <c r="AJ824" s="468"/>
    </row>
    <row r="825" spans="6:36" ht="15.75" customHeight="1" x14ac:dyDescent="0.45">
      <c r="F825" s="524"/>
      <c r="G825" s="524"/>
      <c r="Y825" s="80"/>
      <c r="Z825" s="80"/>
      <c r="AA825" s="335"/>
      <c r="AB825" s="335"/>
      <c r="AG825" s="80"/>
      <c r="AI825" s="468"/>
      <c r="AJ825" s="468"/>
    </row>
    <row r="826" spans="6:36" ht="15.75" customHeight="1" x14ac:dyDescent="0.45">
      <c r="F826" s="524"/>
      <c r="G826" s="524"/>
      <c r="Y826" s="80"/>
      <c r="Z826" s="80"/>
      <c r="AA826" s="335"/>
      <c r="AB826" s="335"/>
      <c r="AG826" s="80"/>
      <c r="AI826" s="468"/>
      <c r="AJ826" s="468"/>
    </row>
    <row r="827" spans="6:36" ht="15.75" customHeight="1" x14ac:dyDescent="0.45">
      <c r="F827" s="524"/>
      <c r="G827" s="524"/>
      <c r="Y827" s="80"/>
      <c r="Z827" s="80"/>
      <c r="AA827" s="335"/>
      <c r="AB827" s="335"/>
      <c r="AG827" s="80"/>
      <c r="AI827" s="468"/>
      <c r="AJ827" s="468"/>
    </row>
    <row r="828" spans="6:36" ht="15.75" customHeight="1" x14ac:dyDescent="0.45">
      <c r="F828" s="524"/>
      <c r="G828" s="524"/>
      <c r="Y828" s="80"/>
      <c r="Z828" s="80"/>
      <c r="AA828" s="335"/>
      <c r="AB828" s="335"/>
      <c r="AG828" s="80"/>
      <c r="AI828" s="468"/>
      <c r="AJ828" s="468"/>
    </row>
    <row r="829" spans="6:36" ht="15.75" customHeight="1" x14ac:dyDescent="0.45">
      <c r="F829" s="524"/>
      <c r="G829" s="524"/>
      <c r="Y829" s="80"/>
      <c r="Z829" s="80"/>
      <c r="AA829" s="335"/>
      <c r="AB829" s="335"/>
      <c r="AG829" s="80"/>
      <c r="AI829" s="468"/>
      <c r="AJ829" s="468"/>
    </row>
    <row r="830" spans="6:36" ht="15.75" customHeight="1" x14ac:dyDescent="0.45">
      <c r="F830" s="524"/>
      <c r="G830" s="524"/>
      <c r="Y830" s="80"/>
      <c r="Z830" s="80"/>
      <c r="AA830" s="335"/>
      <c r="AB830" s="335"/>
      <c r="AG830" s="80"/>
      <c r="AI830" s="468"/>
      <c r="AJ830" s="468"/>
    </row>
    <row r="831" spans="6:36" ht="15.75" customHeight="1" x14ac:dyDescent="0.45">
      <c r="F831" s="524"/>
      <c r="G831" s="524"/>
      <c r="Y831" s="80"/>
      <c r="Z831" s="80"/>
      <c r="AA831" s="335"/>
      <c r="AB831" s="335"/>
      <c r="AG831" s="80"/>
      <c r="AI831" s="468"/>
      <c r="AJ831" s="468"/>
    </row>
    <row r="832" spans="6:36" ht="15.75" customHeight="1" x14ac:dyDescent="0.45">
      <c r="F832" s="524"/>
      <c r="G832" s="524"/>
      <c r="Y832" s="80"/>
      <c r="Z832" s="80"/>
      <c r="AA832" s="335"/>
      <c r="AB832" s="335"/>
      <c r="AG832" s="80"/>
      <c r="AI832" s="468"/>
      <c r="AJ832" s="468"/>
    </row>
    <row r="833" spans="6:36" ht="15.75" customHeight="1" x14ac:dyDescent="0.45">
      <c r="F833" s="524"/>
      <c r="G833" s="524"/>
      <c r="Y833" s="80"/>
      <c r="Z833" s="80"/>
      <c r="AA833" s="335"/>
      <c r="AB833" s="335"/>
      <c r="AG833" s="80"/>
      <c r="AI833" s="468"/>
      <c r="AJ833" s="468"/>
    </row>
    <row r="834" spans="6:36" ht="15.75" customHeight="1" x14ac:dyDescent="0.45">
      <c r="F834" s="524"/>
      <c r="G834" s="524"/>
      <c r="Y834" s="80"/>
      <c r="Z834" s="80"/>
      <c r="AA834" s="335"/>
      <c r="AB834" s="335"/>
      <c r="AG834" s="80"/>
      <c r="AI834" s="468"/>
      <c r="AJ834" s="468"/>
    </row>
    <row r="835" spans="6:36" ht="15.75" customHeight="1" x14ac:dyDescent="0.45">
      <c r="F835" s="524"/>
      <c r="G835" s="524"/>
      <c r="Y835" s="80"/>
      <c r="Z835" s="80"/>
      <c r="AA835" s="335"/>
      <c r="AB835" s="335"/>
      <c r="AG835" s="80"/>
      <c r="AI835" s="468"/>
      <c r="AJ835" s="468"/>
    </row>
    <row r="836" spans="6:36" ht="15.75" customHeight="1" x14ac:dyDescent="0.45">
      <c r="F836" s="524"/>
      <c r="G836" s="524"/>
      <c r="Y836" s="80"/>
      <c r="Z836" s="80"/>
      <c r="AA836" s="335"/>
      <c r="AB836" s="335"/>
      <c r="AG836" s="80"/>
      <c r="AI836" s="468"/>
      <c r="AJ836" s="468"/>
    </row>
    <row r="837" spans="6:36" ht="15.75" customHeight="1" x14ac:dyDescent="0.45">
      <c r="F837" s="524"/>
      <c r="G837" s="524"/>
      <c r="Y837" s="80"/>
      <c r="Z837" s="80"/>
      <c r="AA837" s="335"/>
      <c r="AB837" s="335"/>
      <c r="AG837" s="80"/>
      <c r="AI837" s="468"/>
      <c r="AJ837" s="468"/>
    </row>
    <row r="838" spans="6:36" ht="15.75" customHeight="1" x14ac:dyDescent="0.45">
      <c r="F838" s="524"/>
      <c r="G838" s="524"/>
      <c r="Y838" s="80"/>
      <c r="Z838" s="80"/>
      <c r="AA838" s="335"/>
      <c r="AB838" s="335"/>
      <c r="AG838" s="80"/>
      <c r="AI838" s="468"/>
      <c r="AJ838" s="468"/>
    </row>
    <row r="839" spans="6:36" ht="15.75" customHeight="1" x14ac:dyDescent="0.45">
      <c r="F839" s="524"/>
      <c r="G839" s="524"/>
      <c r="Y839" s="80"/>
      <c r="Z839" s="80"/>
      <c r="AA839" s="335"/>
      <c r="AB839" s="335"/>
      <c r="AG839" s="80"/>
      <c r="AI839" s="468"/>
      <c r="AJ839" s="468"/>
    </row>
    <row r="840" spans="6:36" ht="15.75" customHeight="1" x14ac:dyDescent="0.45">
      <c r="F840" s="524"/>
      <c r="G840" s="524"/>
      <c r="Y840" s="80"/>
      <c r="Z840" s="80"/>
      <c r="AA840" s="335"/>
      <c r="AB840" s="335"/>
      <c r="AG840" s="80"/>
      <c r="AI840" s="468"/>
      <c r="AJ840" s="468"/>
    </row>
    <row r="841" spans="6:36" ht="15.75" customHeight="1" x14ac:dyDescent="0.45">
      <c r="F841" s="524"/>
      <c r="G841" s="524"/>
      <c r="Y841" s="80"/>
      <c r="Z841" s="80"/>
      <c r="AA841" s="335"/>
      <c r="AB841" s="335"/>
      <c r="AG841" s="80"/>
      <c r="AI841" s="468"/>
      <c r="AJ841" s="468"/>
    </row>
    <row r="842" spans="6:36" ht="15.75" customHeight="1" x14ac:dyDescent="0.45">
      <c r="F842" s="524"/>
      <c r="G842" s="524"/>
      <c r="Y842" s="80"/>
      <c r="Z842" s="80"/>
      <c r="AA842" s="335"/>
      <c r="AB842" s="335"/>
      <c r="AG842" s="80"/>
      <c r="AI842" s="468"/>
      <c r="AJ842" s="468"/>
    </row>
    <row r="843" spans="6:36" ht="15.75" customHeight="1" x14ac:dyDescent="0.45">
      <c r="F843" s="524"/>
      <c r="G843" s="524"/>
      <c r="Y843" s="80"/>
      <c r="Z843" s="80"/>
      <c r="AA843" s="335"/>
      <c r="AB843" s="335"/>
      <c r="AG843" s="80"/>
      <c r="AI843" s="468"/>
      <c r="AJ843" s="468"/>
    </row>
    <row r="844" spans="6:36" ht="15.75" customHeight="1" x14ac:dyDescent="0.45">
      <c r="F844" s="524"/>
      <c r="G844" s="524"/>
      <c r="Y844" s="80"/>
      <c r="Z844" s="80"/>
      <c r="AA844" s="335"/>
      <c r="AB844" s="335"/>
      <c r="AG844" s="80"/>
      <c r="AI844" s="468"/>
      <c r="AJ844" s="468"/>
    </row>
    <row r="845" spans="6:36" ht="15.75" customHeight="1" x14ac:dyDescent="0.45">
      <c r="F845" s="524"/>
      <c r="G845" s="524"/>
      <c r="Y845" s="80"/>
      <c r="Z845" s="80"/>
      <c r="AA845" s="335"/>
      <c r="AB845" s="335"/>
      <c r="AG845" s="80"/>
      <c r="AI845" s="468"/>
      <c r="AJ845" s="468"/>
    </row>
    <row r="846" spans="6:36" ht="15.75" customHeight="1" x14ac:dyDescent="0.45">
      <c r="F846" s="524"/>
      <c r="G846" s="524"/>
      <c r="Y846" s="80"/>
      <c r="Z846" s="80"/>
      <c r="AA846" s="335"/>
      <c r="AB846" s="335"/>
      <c r="AG846" s="80"/>
      <c r="AI846" s="468"/>
      <c r="AJ846" s="468"/>
    </row>
    <row r="847" spans="6:36" ht="15.75" customHeight="1" x14ac:dyDescent="0.45">
      <c r="F847" s="524"/>
      <c r="G847" s="524"/>
      <c r="Y847" s="80"/>
      <c r="Z847" s="80"/>
      <c r="AA847" s="335"/>
      <c r="AB847" s="335"/>
      <c r="AG847" s="80"/>
      <c r="AI847" s="468"/>
      <c r="AJ847" s="468"/>
    </row>
    <row r="848" spans="6:36" ht="15.75" customHeight="1" x14ac:dyDescent="0.45">
      <c r="F848" s="524"/>
      <c r="G848" s="524"/>
      <c r="Y848" s="80"/>
      <c r="Z848" s="80"/>
      <c r="AA848" s="335"/>
      <c r="AB848" s="335"/>
      <c r="AG848" s="80"/>
      <c r="AI848" s="468"/>
      <c r="AJ848" s="468"/>
    </row>
    <row r="849" spans="6:36" ht="15.75" customHeight="1" x14ac:dyDescent="0.45">
      <c r="F849" s="524"/>
      <c r="G849" s="524"/>
      <c r="Y849" s="80"/>
      <c r="Z849" s="80"/>
      <c r="AA849" s="335"/>
      <c r="AB849" s="335"/>
      <c r="AG849" s="80"/>
      <c r="AI849" s="468"/>
      <c r="AJ849" s="468"/>
    </row>
    <row r="850" spans="6:36" ht="15.75" customHeight="1" x14ac:dyDescent="0.45">
      <c r="F850" s="524"/>
      <c r="G850" s="524"/>
      <c r="Y850" s="80"/>
      <c r="Z850" s="80"/>
      <c r="AA850" s="335"/>
      <c r="AB850" s="335"/>
      <c r="AG850" s="80"/>
      <c r="AI850" s="468"/>
      <c r="AJ850" s="468"/>
    </row>
    <row r="851" spans="6:36" ht="15.75" customHeight="1" x14ac:dyDescent="0.45">
      <c r="F851" s="524"/>
      <c r="G851" s="524"/>
      <c r="Y851" s="80"/>
      <c r="Z851" s="80"/>
      <c r="AA851" s="335"/>
      <c r="AB851" s="335"/>
      <c r="AG851" s="80"/>
      <c r="AI851" s="468"/>
      <c r="AJ851" s="468"/>
    </row>
    <row r="852" spans="6:36" ht="15.75" customHeight="1" x14ac:dyDescent="0.45">
      <c r="F852" s="524"/>
      <c r="G852" s="524"/>
      <c r="Y852" s="80"/>
      <c r="Z852" s="80"/>
      <c r="AA852" s="335"/>
      <c r="AB852" s="335"/>
      <c r="AG852" s="80"/>
      <c r="AI852" s="468"/>
      <c r="AJ852" s="468"/>
    </row>
    <row r="853" spans="6:36" ht="15.75" customHeight="1" x14ac:dyDescent="0.45">
      <c r="F853" s="524"/>
      <c r="G853" s="524"/>
      <c r="Y853" s="80"/>
      <c r="Z853" s="80"/>
      <c r="AA853" s="335"/>
      <c r="AB853" s="335"/>
      <c r="AG853" s="80"/>
      <c r="AI853" s="468"/>
      <c r="AJ853" s="468"/>
    </row>
    <row r="854" spans="6:36" ht="15.75" customHeight="1" x14ac:dyDescent="0.45">
      <c r="F854" s="524"/>
      <c r="G854" s="524"/>
      <c r="Y854" s="80"/>
      <c r="Z854" s="80"/>
      <c r="AA854" s="335"/>
      <c r="AB854" s="335"/>
      <c r="AG854" s="80"/>
      <c r="AI854" s="468"/>
      <c r="AJ854" s="468"/>
    </row>
    <row r="855" spans="6:36" ht="15.75" customHeight="1" x14ac:dyDescent="0.45">
      <c r="F855" s="524"/>
      <c r="G855" s="524"/>
      <c r="Y855" s="80"/>
      <c r="Z855" s="80"/>
      <c r="AA855" s="335"/>
      <c r="AB855" s="335"/>
      <c r="AG855" s="80"/>
      <c r="AI855" s="468"/>
      <c r="AJ855" s="468"/>
    </row>
    <row r="856" spans="6:36" ht="15.75" customHeight="1" x14ac:dyDescent="0.45">
      <c r="F856" s="524"/>
      <c r="G856" s="524"/>
      <c r="Y856" s="80"/>
      <c r="Z856" s="80"/>
      <c r="AA856" s="335"/>
      <c r="AB856" s="335"/>
      <c r="AG856" s="80"/>
      <c r="AI856" s="468"/>
      <c r="AJ856" s="468"/>
    </row>
    <row r="857" spans="6:36" ht="15.75" customHeight="1" x14ac:dyDescent="0.45">
      <c r="F857" s="524"/>
      <c r="G857" s="524"/>
      <c r="Y857" s="80"/>
      <c r="Z857" s="80"/>
      <c r="AA857" s="335"/>
      <c r="AB857" s="335"/>
      <c r="AG857" s="80"/>
      <c r="AI857" s="468"/>
      <c r="AJ857" s="468"/>
    </row>
    <row r="858" spans="6:36" ht="15.75" customHeight="1" x14ac:dyDescent="0.45">
      <c r="F858" s="524"/>
      <c r="G858" s="524"/>
      <c r="Y858" s="80"/>
      <c r="Z858" s="80"/>
      <c r="AA858" s="335"/>
      <c r="AB858" s="335"/>
      <c r="AG858" s="80"/>
      <c r="AI858" s="468"/>
      <c r="AJ858" s="468"/>
    </row>
    <row r="859" spans="6:36" ht="15.75" customHeight="1" x14ac:dyDescent="0.45">
      <c r="F859" s="524"/>
      <c r="G859" s="524"/>
      <c r="Y859" s="80"/>
      <c r="Z859" s="80"/>
      <c r="AA859" s="335"/>
      <c r="AB859" s="335"/>
      <c r="AG859" s="80"/>
      <c r="AI859" s="468"/>
      <c r="AJ859" s="468"/>
    </row>
    <row r="860" spans="6:36" ht="15.75" customHeight="1" x14ac:dyDescent="0.45">
      <c r="F860" s="524"/>
      <c r="G860" s="524"/>
      <c r="Y860" s="80"/>
      <c r="Z860" s="80"/>
      <c r="AA860" s="335"/>
      <c r="AB860" s="335"/>
      <c r="AG860" s="80"/>
      <c r="AI860" s="468"/>
      <c r="AJ860" s="468"/>
    </row>
    <row r="861" spans="6:36" ht="15.75" customHeight="1" x14ac:dyDescent="0.45">
      <c r="F861" s="524"/>
      <c r="G861" s="524"/>
      <c r="Y861" s="80"/>
      <c r="Z861" s="80"/>
      <c r="AA861" s="335"/>
      <c r="AB861" s="335"/>
      <c r="AG861" s="80"/>
      <c r="AI861" s="468"/>
      <c r="AJ861" s="468"/>
    </row>
    <row r="862" spans="6:36" ht="15.75" customHeight="1" x14ac:dyDescent="0.45">
      <c r="F862" s="524"/>
      <c r="G862" s="524"/>
      <c r="Y862" s="80"/>
      <c r="Z862" s="80"/>
      <c r="AA862" s="335"/>
      <c r="AB862" s="335"/>
      <c r="AG862" s="80"/>
      <c r="AI862" s="468"/>
      <c r="AJ862" s="468"/>
    </row>
    <row r="863" spans="6:36" ht="15.75" customHeight="1" x14ac:dyDescent="0.45">
      <c r="F863" s="524"/>
      <c r="G863" s="524"/>
      <c r="Y863" s="80"/>
      <c r="Z863" s="80"/>
      <c r="AA863" s="335"/>
      <c r="AB863" s="335"/>
      <c r="AG863" s="80"/>
      <c r="AI863" s="468"/>
      <c r="AJ863" s="468"/>
    </row>
    <row r="864" spans="6:36" ht="15.75" customHeight="1" x14ac:dyDescent="0.45">
      <c r="F864" s="524"/>
      <c r="G864" s="524"/>
      <c r="Y864" s="80"/>
      <c r="Z864" s="80"/>
      <c r="AA864" s="335"/>
      <c r="AB864" s="335"/>
      <c r="AG864" s="80"/>
      <c r="AI864" s="468"/>
      <c r="AJ864" s="468"/>
    </row>
    <row r="865" spans="6:36" ht="15.75" customHeight="1" x14ac:dyDescent="0.45">
      <c r="F865" s="524"/>
      <c r="G865" s="524"/>
      <c r="Y865" s="80"/>
      <c r="Z865" s="80"/>
      <c r="AA865" s="335"/>
      <c r="AB865" s="335"/>
      <c r="AG865" s="80"/>
      <c r="AI865" s="468"/>
      <c r="AJ865" s="468"/>
    </row>
    <row r="866" spans="6:36" ht="15.75" customHeight="1" x14ac:dyDescent="0.45">
      <c r="F866" s="524"/>
      <c r="G866" s="524"/>
      <c r="Y866" s="80"/>
      <c r="Z866" s="80"/>
      <c r="AA866" s="335"/>
      <c r="AB866" s="335"/>
      <c r="AG866" s="80"/>
      <c r="AI866" s="468"/>
      <c r="AJ866" s="468"/>
    </row>
    <row r="867" spans="6:36" ht="15.75" customHeight="1" x14ac:dyDescent="0.45">
      <c r="F867" s="524"/>
      <c r="G867" s="524"/>
      <c r="Y867" s="80"/>
      <c r="Z867" s="80"/>
      <c r="AA867" s="335"/>
      <c r="AB867" s="335"/>
      <c r="AG867" s="80"/>
      <c r="AI867" s="468"/>
      <c r="AJ867" s="468"/>
    </row>
    <row r="868" spans="6:36" ht="15.75" customHeight="1" x14ac:dyDescent="0.45">
      <c r="F868" s="524"/>
      <c r="G868" s="524"/>
      <c r="Y868" s="80"/>
      <c r="Z868" s="80"/>
      <c r="AA868" s="335"/>
      <c r="AB868" s="335"/>
      <c r="AG868" s="80"/>
      <c r="AI868" s="468"/>
      <c r="AJ868" s="468"/>
    </row>
    <row r="869" spans="6:36" ht="15.75" customHeight="1" x14ac:dyDescent="0.45">
      <c r="F869" s="524"/>
      <c r="G869" s="524"/>
      <c r="Y869" s="80"/>
      <c r="Z869" s="80"/>
      <c r="AA869" s="335"/>
      <c r="AB869" s="335"/>
      <c r="AG869" s="80"/>
      <c r="AI869" s="468"/>
      <c r="AJ869" s="468"/>
    </row>
    <row r="870" spans="6:36" ht="15.75" customHeight="1" x14ac:dyDescent="0.45">
      <c r="F870" s="524"/>
      <c r="G870" s="524"/>
      <c r="Y870" s="80"/>
      <c r="Z870" s="80"/>
      <c r="AA870" s="335"/>
      <c r="AB870" s="335"/>
      <c r="AG870" s="80"/>
      <c r="AI870" s="468"/>
      <c r="AJ870" s="468"/>
    </row>
    <row r="871" spans="6:36" ht="15.75" customHeight="1" x14ac:dyDescent="0.45">
      <c r="F871" s="524"/>
      <c r="G871" s="524"/>
      <c r="Y871" s="80"/>
      <c r="Z871" s="80"/>
      <c r="AA871" s="335"/>
      <c r="AB871" s="335"/>
      <c r="AG871" s="80"/>
      <c r="AI871" s="468"/>
      <c r="AJ871" s="468"/>
    </row>
    <row r="872" spans="6:36" ht="15.75" customHeight="1" x14ac:dyDescent="0.45">
      <c r="F872" s="524"/>
      <c r="G872" s="524"/>
      <c r="Y872" s="80"/>
      <c r="Z872" s="80"/>
      <c r="AA872" s="335"/>
      <c r="AB872" s="335"/>
      <c r="AG872" s="80"/>
      <c r="AI872" s="468"/>
      <c r="AJ872" s="468"/>
    </row>
    <row r="873" spans="6:36" ht="15.75" customHeight="1" x14ac:dyDescent="0.45">
      <c r="F873" s="524"/>
      <c r="G873" s="524"/>
      <c r="Y873" s="80"/>
      <c r="Z873" s="80"/>
      <c r="AA873" s="335"/>
      <c r="AB873" s="335"/>
      <c r="AG873" s="80"/>
      <c r="AI873" s="468"/>
      <c r="AJ873" s="468"/>
    </row>
    <row r="874" spans="6:36" ht="15.75" customHeight="1" x14ac:dyDescent="0.45">
      <c r="F874" s="524"/>
      <c r="G874" s="524"/>
      <c r="Y874" s="80"/>
      <c r="Z874" s="80"/>
      <c r="AA874" s="335"/>
      <c r="AB874" s="335"/>
      <c r="AG874" s="80"/>
      <c r="AI874" s="468"/>
      <c r="AJ874" s="468"/>
    </row>
    <row r="875" spans="6:36" ht="15.75" customHeight="1" x14ac:dyDescent="0.45">
      <c r="F875" s="524"/>
      <c r="G875" s="524"/>
      <c r="Y875" s="80"/>
      <c r="Z875" s="80"/>
      <c r="AA875" s="335"/>
      <c r="AB875" s="335"/>
      <c r="AG875" s="80"/>
      <c r="AI875" s="468"/>
      <c r="AJ875" s="468"/>
    </row>
    <row r="876" spans="6:36" ht="15.75" customHeight="1" x14ac:dyDescent="0.45">
      <c r="F876" s="524"/>
      <c r="G876" s="524"/>
      <c r="Y876" s="80"/>
      <c r="Z876" s="80"/>
      <c r="AA876" s="335"/>
      <c r="AB876" s="335"/>
      <c r="AG876" s="80"/>
      <c r="AI876" s="468"/>
      <c r="AJ876" s="468"/>
    </row>
    <row r="877" spans="6:36" ht="15.75" customHeight="1" x14ac:dyDescent="0.45">
      <c r="F877" s="524"/>
      <c r="G877" s="524"/>
      <c r="Y877" s="80"/>
      <c r="Z877" s="80"/>
      <c r="AA877" s="335"/>
      <c r="AB877" s="335"/>
      <c r="AG877" s="80"/>
      <c r="AI877" s="468"/>
      <c r="AJ877" s="468"/>
    </row>
    <row r="878" spans="6:36" ht="15.75" customHeight="1" x14ac:dyDescent="0.45">
      <c r="F878" s="524"/>
      <c r="G878" s="524"/>
      <c r="Y878" s="80"/>
      <c r="Z878" s="80"/>
      <c r="AA878" s="335"/>
      <c r="AB878" s="335"/>
      <c r="AG878" s="80"/>
      <c r="AI878" s="468"/>
      <c r="AJ878" s="468"/>
    </row>
    <row r="879" spans="6:36" ht="15.75" customHeight="1" x14ac:dyDescent="0.45">
      <c r="F879" s="524"/>
      <c r="G879" s="524"/>
      <c r="Y879" s="80"/>
      <c r="Z879" s="80"/>
      <c r="AA879" s="335"/>
      <c r="AB879" s="335"/>
      <c r="AG879" s="80"/>
      <c r="AI879" s="468"/>
      <c r="AJ879" s="468"/>
    </row>
    <row r="880" spans="6:36" ht="15.75" customHeight="1" x14ac:dyDescent="0.45">
      <c r="F880" s="524"/>
      <c r="G880" s="524"/>
      <c r="Y880" s="80"/>
      <c r="Z880" s="80"/>
      <c r="AA880" s="335"/>
      <c r="AB880" s="335"/>
      <c r="AG880" s="80"/>
      <c r="AI880" s="468"/>
      <c r="AJ880" s="468"/>
    </row>
    <row r="881" spans="6:36" ht="15.75" customHeight="1" x14ac:dyDescent="0.45">
      <c r="F881" s="524"/>
      <c r="G881" s="524"/>
      <c r="Y881" s="80"/>
      <c r="Z881" s="80"/>
      <c r="AA881" s="335"/>
      <c r="AB881" s="335"/>
      <c r="AG881" s="80"/>
      <c r="AI881" s="468"/>
      <c r="AJ881" s="468"/>
    </row>
    <row r="882" spans="6:36" ht="15.75" customHeight="1" x14ac:dyDescent="0.45">
      <c r="F882" s="524"/>
      <c r="G882" s="524"/>
      <c r="Y882" s="80"/>
      <c r="Z882" s="80"/>
      <c r="AA882" s="335"/>
      <c r="AB882" s="335"/>
      <c r="AG882" s="80"/>
      <c r="AI882" s="468"/>
      <c r="AJ882" s="468"/>
    </row>
    <row r="883" spans="6:36" ht="15.75" customHeight="1" x14ac:dyDescent="0.45">
      <c r="F883" s="524"/>
      <c r="G883" s="524"/>
      <c r="Y883" s="80"/>
      <c r="Z883" s="80"/>
      <c r="AA883" s="335"/>
      <c r="AB883" s="335"/>
      <c r="AG883" s="80"/>
      <c r="AI883" s="468"/>
      <c r="AJ883" s="468"/>
    </row>
    <row r="884" spans="6:36" ht="15.75" customHeight="1" x14ac:dyDescent="0.45">
      <c r="F884" s="524"/>
      <c r="G884" s="524"/>
      <c r="Y884" s="80"/>
      <c r="Z884" s="80"/>
      <c r="AA884" s="335"/>
      <c r="AB884" s="335"/>
      <c r="AG884" s="80"/>
      <c r="AI884" s="468"/>
      <c r="AJ884" s="468"/>
    </row>
    <row r="885" spans="6:36" ht="15.75" customHeight="1" x14ac:dyDescent="0.45">
      <c r="F885" s="524"/>
      <c r="G885" s="524"/>
      <c r="Y885" s="80"/>
      <c r="Z885" s="80"/>
      <c r="AA885" s="335"/>
      <c r="AB885" s="335"/>
      <c r="AG885" s="80"/>
      <c r="AI885" s="468"/>
      <c r="AJ885" s="468"/>
    </row>
    <row r="886" spans="6:36" ht="15.75" customHeight="1" x14ac:dyDescent="0.45">
      <c r="F886" s="524"/>
      <c r="G886" s="524"/>
      <c r="Y886" s="80"/>
      <c r="Z886" s="80"/>
      <c r="AA886" s="335"/>
      <c r="AB886" s="335"/>
      <c r="AG886" s="80"/>
      <c r="AI886" s="468"/>
      <c r="AJ886" s="468"/>
    </row>
    <row r="887" spans="6:36" ht="15.75" customHeight="1" x14ac:dyDescent="0.45">
      <c r="F887" s="524"/>
      <c r="G887" s="524"/>
      <c r="Y887" s="80"/>
      <c r="Z887" s="80"/>
      <c r="AA887" s="335"/>
      <c r="AB887" s="335"/>
      <c r="AG887" s="80"/>
      <c r="AI887" s="468"/>
      <c r="AJ887" s="468"/>
    </row>
    <row r="888" spans="6:36" ht="15.75" customHeight="1" x14ac:dyDescent="0.45">
      <c r="F888" s="524"/>
      <c r="G888" s="524"/>
      <c r="Y888" s="80"/>
      <c r="Z888" s="80"/>
      <c r="AA888" s="335"/>
      <c r="AB888" s="335"/>
      <c r="AG888" s="80"/>
      <c r="AI888" s="468"/>
      <c r="AJ888" s="468"/>
    </row>
    <row r="889" spans="6:36" ht="15.75" customHeight="1" x14ac:dyDescent="0.45">
      <c r="F889" s="524"/>
      <c r="G889" s="524"/>
      <c r="Y889" s="80"/>
      <c r="Z889" s="80"/>
      <c r="AA889" s="335"/>
      <c r="AB889" s="335"/>
      <c r="AG889" s="80"/>
      <c r="AI889" s="468"/>
      <c r="AJ889" s="468"/>
    </row>
    <row r="890" spans="6:36" ht="15.75" customHeight="1" x14ac:dyDescent="0.45">
      <c r="F890" s="524"/>
      <c r="G890" s="524"/>
      <c r="Y890" s="80"/>
      <c r="Z890" s="80"/>
      <c r="AA890" s="335"/>
      <c r="AB890" s="335"/>
      <c r="AG890" s="80"/>
      <c r="AI890" s="468"/>
      <c r="AJ890" s="468"/>
    </row>
    <row r="891" spans="6:36" ht="15.75" customHeight="1" x14ac:dyDescent="0.45">
      <c r="F891" s="524"/>
      <c r="G891" s="524"/>
      <c r="Y891" s="80"/>
      <c r="Z891" s="80"/>
      <c r="AA891" s="335"/>
      <c r="AB891" s="335"/>
      <c r="AG891" s="80"/>
      <c r="AI891" s="468"/>
      <c r="AJ891" s="468"/>
    </row>
    <row r="892" spans="6:36" ht="15.75" customHeight="1" x14ac:dyDescent="0.45">
      <c r="F892" s="524"/>
      <c r="G892" s="524"/>
      <c r="Y892" s="80"/>
      <c r="Z892" s="80"/>
      <c r="AA892" s="335"/>
      <c r="AB892" s="335"/>
      <c r="AG892" s="80"/>
      <c r="AI892" s="468"/>
      <c r="AJ892" s="468"/>
    </row>
    <row r="893" spans="6:36" ht="15.75" customHeight="1" x14ac:dyDescent="0.45">
      <c r="F893" s="524"/>
      <c r="G893" s="524"/>
      <c r="Y893" s="80"/>
      <c r="Z893" s="80"/>
      <c r="AA893" s="335"/>
      <c r="AB893" s="335"/>
      <c r="AG893" s="80"/>
      <c r="AI893" s="468"/>
      <c r="AJ893" s="468"/>
    </row>
    <row r="894" spans="6:36" ht="15.75" customHeight="1" x14ac:dyDescent="0.45">
      <c r="F894" s="524"/>
      <c r="G894" s="524"/>
      <c r="Y894" s="80"/>
      <c r="Z894" s="80"/>
      <c r="AA894" s="335"/>
      <c r="AB894" s="335"/>
      <c r="AG894" s="80"/>
      <c r="AI894" s="468"/>
      <c r="AJ894" s="468"/>
    </row>
    <row r="895" spans="6:36" ht="15.75" customHeight="1" x14ac:dyDescent="0.45">
      <c r="F895" s="524"/>
      <c r="G895" s="524"/>
      <c r="Y895" s="80"/>
      <c r="Z895" s="80"/>
      <c r="AA895" s="335"/>
      <c r="AB895" s="335"/>
      <c r="AG895" s="80"/>
      <c r="AI895" s="468"/>
      <c r="AJ895" s="468"/>
    </row>
    <row r="896" spans="6:36" ht="15.75" customHeight="1" x14ac:dyDescent="0.45">
      <c r="F896" s="524"/>
      <c r="G896" s="524"/>
      <c r="Y896" s="80"/>
      <c r="Z896" s="80"/>
      <c r="AA896" s="335"/>
      <c r="AB896" s="335"/>
      <c r="AG896" s="80"/>
      <c r="AI896" s="468"/>
      <c r="AJ896" s="468"/>
    </row>
    <row r="897" spans="6:36" ht="15.75" customHeight="1" x14ac:dyDescent="0.45">
      <c r="F897" s="524"/>
      <c r="G897" s="524"/>
      <c r="Y897" s="80"/>
      <c r="Z897" s="80"/>
      <c r="AA897" s="335"/>
      <c r="AB897" s="335"/>
      <c r="AG897" s="80"/>
      <c r="AI897" s="468"/>
      <c r="AJ897" s="468"/>
    </row>
    <row r="898" spans="6:36" ht="15.75" customHeight="1" x14ac:dyDescent="0.45">
      <c r="F898" s="524"/>
      <c r="G898" s="524"/>
      <c r="Y898" s="80"/>
      <c r="Z898" s="80"/>
      <c r="AA898" s="335"/>
      <c r="AB898" s="335"/>
      <c r="AG898" s="80"/>
      <c r="AI898" s="468"/>
      <c r="AJ898" s="468"/>
    </row>
    <row r="899" spans="6:36" ht="15.75" customHeight="1" x14ac:dyDescent="0.45">
      <c r="F899" s="524"/>
      <c r="G899" s="524"/>
      <c r="Y899" s="80"/>
      <c r="Z899" s="80"/>
      <c r="AA899" s="335"/>
      <c r="AB899" s="335"/>
      <c r="AG899" s="80"/>
      <c r="AI899" s="468"/>
      <c r="AJ899" s="468"/>
    </row>
    <row r="900" spans="6:36" ht="15.75" customHeight="1" x14ac:dyDescent="0.45">
      <c r="F900" s="524"/>
      <c r="G900" s="524"/>
      <c r="Y900" s="80"/>
      <c r="Z900" s="80"/>
      <c r="AA900" s="335"/>
      <c r="AB900" s="335"/>
      <c r="AG900" s="80"/>
      <c r="AI900" s="468"/>
      <c r="AJ900" s="468"/>
    </row>
    <row r="901" spans="6:36" ht="15.75" customHeight="1" x14ac:dyDescent="0.45">
      <c r="F901" s="524"/>
      <c r="G901" s="524"/>
      <c r="Y901" s="80"/>
      <c r="Z901" s="80"/>
      <c r="AA901" s="335"/>
      <c r="AB901" s="335"/>
      <c r="AG901" s="80"/>
      <c r="AI901" s="468"/>
      <c r="AJ901" s="468"/>
    </row>
    <row r="902" spans="6:36" ht="15.75" customHeight="1" x14ac:dyDescent="0.45">
      <c r="F902" s="524"/>
      <c r="G902" s="524"/>
      <c r="Y902" s="80"/>
      <c r="Z902" s="80"/>
      <c r="AA902" s="335"/>
      <c r="AB902" s="335"/>
      <c r="AG902" s="80"/>
      <c r="AI902" s="468"/>
      <c r="AJ902" s="468"/>
    </row>
    <row r="903" spans="6:36" ht="15.75" customHeight="1" x14ac:dyDescent="0.45">
      <c r="F903" s="524"/>
      <c r="G903" s="524"/>
      <c r="Y903" s="80"/>
      <c r="Z903" s="80"/>
      <c r="AA903" s="335"/>
      <c r="AB903" s="335"/>
      <c r="AG903" s="80"/>
      <c r="AI903" s="468"/>
      <c r="AJ903" s="468"/>
    </row>
    <row r="904" spans="6:36" ht="15.75" customHeight="1" x14ac:dyDescent="0.45">
      <c r="F904" s="524"/>
      <c r="G904" s="524"/>
      <c r="Y904" s="80"/>
      <c r="Z904" s="80"/>
      <c r="AA904" s="335"/>
      <c r="AB904" s="335"/>
      <c r="AG904" s="80"/>
      <c r="AI904" s="468"/>
      <c r="AJ904" s="468"/>
    </row>
    <row r="905" spans="6:36" ht="15.75" customHeight="1" x14ac:dyDescent="0.45">
      <c r="F905" s="524"/>
      <c r="G905" s="524"/>
      <c r="Y905" s="80"/>
      <c r="Z905" s="80"/>
      <c r="AA905" s="335"/>
      <c r="AB905" s="335"/>
      <c r="AG905" s="80"/>
      <c r="AI905" s="468"/>
      <c r="AJ905" s="468"/>
    </row>
    <row r="906" spans="6:36" ht="15.75" customHeight="1" x14ac:dyDescent="0.45">
      <c r="F906" s="524"/>
      <c r="G906" s="524"/>
      <c r="Y906" s="80"/>
      <c r="Z906" s="80"/>
      <c r="AA906" s="335"/>
      <c r="AB906" s="335"/>
      <c r="AG906" s="80"/>
      <c r="AI906" s="468"/>
      <c r="AJ906" s="468"/>
    </row>
    <row r="907" spans="6:36" ht="15.75" customHeight="1" x14ac:dyDescent="0.45">
      <c r="F907" s="524"/>
      <c r="G907" s="524"/>
      <c r="Y907" s="80"/>
      <c r="Z907" s="80"/>
      <c r="AA907" s="335"/>
      <c r="AB907" s="335"/>
      <c r="AG907" s="80"/>
      <c r="AI907" s="468"/>
      <c r="AJ907" s="468"/>
    </row>
    <row r="908" spans="6:36" ht="15.75" customHeight="1" x14ac:dyDescent="0.45">
      <c r="F908" s="524"/>
      <c r="G908" s="524"/>
      <c r="Y908" s="80"/>
      <c r="Z908" s="80"/>
      <c r="AA908" s="335"/>
      <c r="AB908" s="335"/>
      <c r="AG908" s="80"/>
      <c r="AI908" s="468"/>
      <c r="AJ908" s="468"/>
    </row>
    <row r="909" spans="6:36" ht="15.75" customHeight="1" x14ac:dyDescent="0.45">
      <c r="F909" s="524"/>
      <c r="G909" s="524"/>
      <c r="Y909" s="80"/>
      <c r="Z909" s="80"/>
      <c r="AA909" s="335"/>
      <c r="AB909" s="335"/>
      <c r="AG909" s="80"/>
      <c r="AI909" s="468"/>
      <c r="AJ909" s="468"/>
    </row>
    <row r="910" spans="6:36" ht="15.75" customHeight="1" x14ac:dyDescent="0.45">
      <c r="F910" s="524"/>
      <c r="G910" s="524"/>
      <c r="Y910" s="80"/>
      <c r="Z910" s="80"/>
      <c r="AA910" s="335"/>
      <c r="AB910" s="335"/>
      <c r="AG910" s="80"/>
      <c r="AI910" s="468"/>
      <c r="AJ910" s="468"/>
    </row>
    <row r="911" spans="6:36" ht="15.75" customHeight="1" x14ac:dyDescent="0.45">
      <c r="F911" s="524"/>
      <c r="G911" s="524"/>
      <c r="Y911" s="80"/>
      <c r="Z911" s="80"/>
      <c r="AA911" s="335"/>
      <c r="AB911" s="335"/>
      <c r="AG911" s="80"/>
      <c r="AI911" s="468"/>
      <c r="AJ911" s="468"/>
    </row>
    <row r="912" spans="6:36" ht="15.75" customHeight="1" x14ac:dyDescent="0.45">
      <c r="F912" s="524"/>
      <c r="G912" s="524"/>
      <c r="Y912" s="80"/>
      <c r="Z912" s="80"/>
      <c r="AA912" s="335"/>
      <c r="AB912" s="335"/>
      <c r="AG912" s="80"/>
      <c r="AI912" s="468"/>
      <c r="AJ912" s="468"/>
    </row>
    <row r="913" spans="6:36" ht="15.75" customHeight="1" x14ac:dyDescent="0.45">
      <c r="F913" s="524"/>
      <c r="G913" s="524"/>
      <c r="Y913" s="80"/>
      <c r="Z913" s="80"/>
      <c r="AA913" s="335"/>
      <c r="AB913" s="335"/>
      <c r="AG913" s="80"/>
      <c r="AI913" s="468"/>
      <c r="AJ913" s="468"/>
    </row>
    <row r="914" spans="6:36" ht="15.75" customHeight="1" x14ac:dyDescent="0.45">
      <c r="F914" s="524"/>
      <c r="G914" s="524"/>
      <c r="Y914" s="80"/>
      <c r="Z914" s="80"/>
      <c r="AA914" s="335"/>
      <c r="AB914" s="335"/>
      <c r="AG914" s="80"/>
      <c r="AI914" s="468"/>
      <c r="AJ914" s="468"/>
    </row>
    <row r="915" spans="6:36" ht="15.75" customHeight="1" x14ac:dyDescent="0.45">
      <c r="F915" s="524"/>
      <c r="G915" s="524"/>
      <c r="Y915" s="80"/>
      <c r="Z915" s="80"/>
      <c r="AA915" s="335"/>
      <c r="AB915" s="335"/>
      <c r="AG915" s="80"/>
      <c r="AI915" s="468"/>
      <c r="AJ915" s="468"/>
    </row>
    <row r="916" spans="6:36" ht="15.75" customHeight="1" x14ac:dyDescent="0.45">
      <c r="F916" s="524"/>
      <c r="G916" s="524"/>
      <c r="Y916" s="80"/>
      <c r="Z916" s="80"/>
      <c r="AA916" s="335"/>
      <c r="AB916" s="335"/>
      <c r="AG916" s="80"/>
      <c r="AI916" s="468"/>
      <c r="AJ916" s="468"/>
    </row>
    <row r="917" spans="6:36" ht="15.75" customHeight="1" x14ac:dyDescent="0.45">
      <c r="F917" s="524"/>
      <c r="G917" s="524"/>
      <c r="Y917" s="80"/>
      <c r="Z917" s="80"/>
      <c r="AA917" s="335"/>
      <c r="AB917" s="335"/>
      <c r="AG917" s="80"/>
      <c r="AI917" s="468"/>
      <c r="AJ917" s="468"/>
    </row>
    <row r="918" spans="6:36" ht="15.75" customHeight="1" x14ac:dyDescent="0.45">
      <c r="F918" s="524"/>
      <c r="G918" s="524"/>
      <c r="Y918" s="80"/>
      <c r="Z918" s="80"/>
      <c r="AA918" s="335"/>
      <c r="AB918" s="335"/>
      <c r="AG918" s="80"/>
      <c r="AI918" s="468"/>
      <c r="AJ918" s="468"/>
    </row>
    <row r="919" spans="6:36" ht="15.75" customHeight="1" x14ac:dyDescent="0.45">
      <c r="F919" s="524"/>
      <c r="G919" s="524"/>
      <c r="Y919" s="80"/>
      <c r="Z919" s="80"/>
      <c r="AA919" s="335"/>
      <c r="AB919" s="335"/>
      <c r="AG919" s="80"/>
      <c r="AI919" s="468"/>
      <c r="AJ919" s="468"/>
    </row>
    <row r="920" spans="6:36" ht="15.75" customHeight="1" x14ac:dyDescent="0.45">
      <c r="F920" s="524"/>
      <c r="G920" s="524"/>
      <c r="Y920" s="80"/>
      <c r="Z920" s="80"/>
      <c r="AA920" s="335"/>
      <c r="AB920" s="335"/>
      <c r="AG920" s="80"/>
      <c r="AI920" s="468"/>
      <c r="AJ920" s="468"/>
    </row>
    <row r="921" spans="6:36" ht="15.75" customHeight="1" x14ac:dyDescent="0.45">
      <c r="F921" s="524"/>
      <c r="G921" s="524"/>
      <c r="Y921" s="80"/>
      <c r="Z921" s="80"/>
      <c r="AA921" s="335"/>
      <c r="AB921" s="335"/>
      <c r="AG921" s="80"/>
      <c r="AI921" s="468"/>
      <c r="AJ921" s="468"/>
    </row>
    <row r="922" spans="6:36" ht="15.75" customHeight="1" x14ac:dyDescent="0.45">
      <c r="F922" s="524"/>
      <c r="G922" s="524"/>
      <c r="Y922" s="80"/>
      <c r="Z922" s="80"/>
      <c r="AA922" s="335"/>
      <c r="AB922" s="335"/>
      <c r="AG922" s="80"/>
      <c r="AI922" s="468"/>
      <c r="AJ922" s="468"/>
    </row>
    <row r="923" spans="6:36" ht="15.75" customHeight="1" x14ac:dyDescent="0.45">
      <c r="F923" s="524"/>
      <c r="G923" s="524"/>
      <c r="Y923" s="80"/>
      <c r="Z923" s="80"/>
      <c r="AA923" s="335"/>
      <c r="AB923" s="335"/>
      <c r="AG923" s="80"/>
      <c r="AI923" s="468"/>
      <c r="AJ923" s="468"/>
    </row>
    <row r="924" spans="6:36" ht="15.75" customHeight="1" x14ac:dyDescent="0.45">
      <c r="F924" s="524"/>
      <c r="G924" s="524"/>
      <c r="Y924" s="80"/>
      <c r="Z924" s="80"/>
      <c r="AA924" s="335"/>
      <c r="AB924" s="335"/>
      <c r="AG924" s="80"/>
      <c r="AI924" s="468"/>
      <c r="AJ924" s="468"/>
    </row>
    <row r="925" spans="6:36" ht="15.75" customHeight="1" x14ac:dyDescent="0.45">
      <c r="F925" s="524"/>
      <c r="G925" s="524"/>
      <c r="Y925" s="80"/>
      <c r="Z925" s="80"/>
      <c r="AA925" s="335"/>
      <c r="AB925" s="335"/>
      <c r="AG925" s="80"/>
      <c r="AI925" s="468"/>
      <c r="AJ925" s="468"/>
    </row>
    <row r="926" spans="6:36" ht="15.75" customHeight="1" x14ac:dyDescent="0.45">
      <c r="F926" s="524"/>
      <c r="G926" s="524"/>
      <c r="Y926" s="80"/>
      <c r="Z926" s="80"/>
      <c r="AA926" s="335"/>
      <c r="AB926" s="335"/>
      <c r="AG926" s="80"/>
      <c r="AI926" s="468"/>
      <c r="AJ926" s="468"/>
    </row>
    <row r="927" spans="6:36" ht="15.75" customHeight="1" x14ac:dyDescent="0.45">
      <c r="F927" s="524"/>
      <c r="G927" s="524"/>
      <c r="Y927" s="80"/>
      <c r="Z927" s="80"/>
      <c r="AA927" s="335"/>
      <c r="AB927" s="335"/>
      <c r="AG927" s="80"/>
      <c r="AI927" s="468"/>
      <c r="AJ927" s="468"/>
    </row>
    <row r="928" spans="6:36" ht="15.75" customHeight="1" x14ac:dyDescent="0.45">
      <c r="F928" s="524"/>
      <c r="G928" s="524"/>
      <c r="Y928" s="80"/>
      <c r="Z928" s="80"/>
      <c r="AA928" s="335"/>
      <c r="AB928" s="335"/>
      <c r="AG928" s="80"/>
      <c r="AI928" s="468"/>
      <c r="AJ928" s="468"/>
    </row>
    <row r="929" spans="6:36" ht="15.75" customHeight="1" x14ac:dyDescent="0.45">
      <c r="F929" s="524"/>
      <c r="G929" s="524"/>
      <c r="Y929" s="80"/>
      <c r="Z929" s="80"/>
      <c r="AA929" s="335"/>
      <c r="AB929" s="335"/>
      <c r="AG929" s="80"/>
      <c r="AI929" s="468"/>
      <c r="AJ929" s="468"/>
    </row>
    <row r="930" spans="6:36" ht="15.75" customHeight="1" x14ac:dyDescent="0.45">
      <c r="F930" s="524"/>
      <c r="G930" s="524"/>
      <c r="Y930" s="80"/>
      <c r="Z930" s="80"/>
      <c r="AA930" s="335"/>
      <c r="AB930" s="335"/>
      <c r="AG930" s="80"/>
      <c r="AI930" s="468"/>
      <c r="AJ930" s="468"/>
    </row>
    <row r="931" spans="6:36" ht="15.75" customHeight="1" x14ac:dyDescent="0.45">
      <c r="F931" s="524"/>
      <c r="G931" s="524"/>
      <c r="Y931" s="80"/>
      <c r="Z931" s="80"/>
      <c r="AA931" s="335"/>
      <c r="AB931" s="335"/>
      <c r="AG931" s="80"/>
      <c r="AI931" s="468"/>
      <c r="AJ931" s="468"/>
    </row>
    <row r="932" spans="6:36" ht="15.75" customHeight="1" x14ac:dyDescent="0.45">
      <c r="F932" s="524"/>
      <c r="G932" s="524"/>
      <c r="Y932" s="80"/>
      <c r="Z932" s="80"/>
      <c r="AA932" s="335"/>
      <c r="AB932" s="335"/>
      <c r="AG932" s="80"/>
      <c r="AI932" s="468"/>
      <c r="AJ932" s="468"/>
    </row>
    <row r="933" spans="6:36" ht="15.75" customHeight="1" x14ac:dyDescent="0.45">
      <c r="F933" s="524"/>
      <c r="G933" s="524"/>
      <c r="Y933" s="80"/>
      <c r="Z933" s="80"/>
      <c r="AA933" s="335"/>
      <c r="AB933" s="335"/>
      <c r="AG933" s="80"/>
      <c r="AI933" s="468"/>
      <c r="AJ933" s="468"/>
    </row>
    <row r="934" spans="6:36" ht="15.75" customHeight="1" x14ac:dyDescent="0.45">
      <c r="F934" s="524"/>
      <c r="G934" s="524"/>
      <c r="Y934" s="80"/>
      <c r="Z934" s="80"/>
      <c r="AA934" s="335"/>
      <c r="AB934" s="335"/>
      <c r="AG934" s="80"/>
      <c r="AI934" s="468"/>
      <c r="AJ934" s="468"/>
    </row>
    <row r="935" spans="6:36" ht="15.75" customHeight="1" x14ac:dyDescent="0.45">
      <c r="F935" s="524"/>
      <c r="G935" s="524"/>
      <c r="Y935" s="80"/>
      <c r="Z935" s="80"/>
      <c r="AA935" s="335"/>
      <c r="AB935" s="335"/>
      <c r="AG935" s="80"/>
      <c r="AI935" s="468"/>
      <c r="AJ935" s="468"/>
    </row>
    <row r="936" spans="6:36" ht="15.75" customHeight="1" x14ac:dyDescent="0.45">
      <c r="F936" s="524"/>
      <c r="G936" s="524"/>
      <c r="Y936" s="80"/>
      <c r="Z936" s="80"/>
      <c r="AA936" s="335"/>
      <c r="AB936" s="335"/>
      <c r="AG936" s="80"/>
      <c r="AI936" s="468"/>
      <c r="AJ936" s="468"/>
    </row>
    <row r="937" spans="6:36" ht="15.75" customHeight="1" x14ac:dyDescent="0.45">
      <c r="F937" s="524"/>
      <c r="G937" s="524"/>
      <c r="Y937" s="80"/>
      <c r="Z937" s="80"/>
      <c r="AA937" s="335"/>
      <c r="AB937" s="335"/>
      <c r="AG937" s="80"/>
      <c r="AI937" s="468"/>
      <c r="AJ937" s="468"/>
    </row>
    <row r="938" spans="6:36" ht="15.75" customHeight="1" x14ac:dyDescent="0.45">
      <c r="F938" s="524"/>
      <c r="G938" s="524"/>
      <c r="Y938" s="80"/>
      <c r="Z938" s="80"/>
      <c r="AA938" s="335"/>
      <c r="AB938" s="335"/>
      <c r="AG938" s="80"/>
      <c r="AI938" s="468"/>
      <c r="AJ938" s="468"/>
    </row>
    <row r="939" spans="6:36" ht="15.75" customHeight="1" x14ac:dyDescent="0.45">
      <c r="F939" s="524"/>
      <c r="G939" s="524"/>
      <c r="Y939" s="80"/>
      <c r="Z939" s="80"/>
      <c r="AA939" s="335"/>
      <c r="AB939" s="335"/>
      <c r="AG939" s="80"/>
      <c r="AI939" s="468"/>
      <c r="AJ939" s="468"/>
    </row>
    <row r="940" spans="6:36" ht="15.75" customHeight="1" x14ac:dyDescent="0.45">
      <c r="F940" s="524"/>
      <c r="G940" s="524"/>
      <c r="Y940" s="80"/>
      <c r="Z940" s="80"/>
      <c r="AA940" s="335"/>
      <c r="AB940" s="335"/>
      <c r="AG940" s="80"/>
      <c r="AI940" s="468"/>
      <c r="AJ940" s="468"/>
    </row>
    <row r="941" spans="6:36" ht="15.75" customHeight="1" x14ac:dyDescent="0.45">
      <c r="F941" s="524"/>
      <c r="G941" s="524"/>
      <c r="Y941" s="80"/>
      <c r="Z941" s="80"/>
      <c r="AA941" s="335"/>
      <c r="AB941" s="335"/>
      <c r="AG941" s="80"/>
      <c r="AI941" s="468"/>
      <c r="AJ941" s="468"/>
    </row>
    <row r="942" spans="6:36" ht="15.75" customHeight="1" x14ac:dyDescent="0.45">
      <c r="F942" s="524"/>
      <c r="G942" s="524"/>
      <c r="Y942" s="80"/>
      <c r="Z942" s="80"/>
      <c r="AA942" s="335"/>
      <c r="AB942" s="335"/>
      <c r="AG942" s="80"/>
      <c r="AI942" s="468"/>
      <c r="AJ942" s="468"/>
    </row>
    <row r="943" spans="6:36" ht="15.75" customHeight="1" x14ac:dyDescent="0.45">
      <c r="F943" s="524"/>
      <c r="G943" s="524"/>
      <c r="Y943" s="80"/>
      <c r="Z943" s="80"/>
      <c r="AA943" s="335"/>
      <c r="AB943" s="335"/>
      <c r="AG943" s="80"/>
      <c r="AI943" s="468"/>
      <c r="AJ943" s="468"/>
    </row>
    <row r="944" spans="6:36" ht="15.75" customHeight="1" x14ac:dyDescent="0.45">
      <c r="F944" s="524"/>
      <c r="G944" s="524"/>
      <c r="Y944" s="80"/>
      <c r="Z944" s="80"/>
      <c r="AA944" s="335"/>
      <c r="AB944" s="335"/>
      <c r="AG944" s="80"/>
      <c r="AI944" s="468"/>
      <c r="AJ944" s="468"/>
    </row>
    <row r="945" spans="6:36" ht="15.75" customHeight="1" x14ac:dyDescent="0.45">
      <c r="F945" s="524"/>
      <c r="G945" s="524"/>
      <c r="Y945" s="80"/>
      <c r="Z945" s="80"/>
      <c r="AA945" s="335"/>
      <c r="AB945" s="335"/>
      <c r="AG945" s="80"/>
      <c r="AI945" s="468"/>
      <c r="AJ945" s="468"/>
    </row>
    <row r="946" spans="6:36" ht="15.75" customHeight="1" x14ac:dyDescent="0.45">
      <c r="F946" s="524"/>
      <c r="G946" s="524"/>
      <c r="Y946" s="80"/>
      <c r="Z946" s="80"/>
      <c r="AA946" s="335"/>
      <c r="AB946" s="335"/>
      <c r="AG946" s="80"/>
      <c r="AI946" s="468"/>
      <c r="AJ946" s="468"/>
    </row>
    <row r="947" spans="6:36" ht="15.75" customHeight="1" x14ac:dyDescent="0.45">
      <c r="F947" s="524"/>
      <c r="G947" s="524"/>
      <c r="Y947" s="80"/>
      <c r="Z947" s="80"/>
      <c r="AA947" s="335"/>
      <c r="AB947" s="335"/>
      <c r="AG947" s="80"/>
      <c r="AI947" s="468"/>
      <c r="AJ947" s="468"/>
    </row>
    <row r="948" spans="6:36" ht="15.75" customHeight="1" x14ac:dyDescent="0.45">
      <c r="F948" s="524"/>
      <c r="G948" s="524"/>
      <c r="Y948" s="80"/>
      <c r="Z948" s="80"/>
      <c r="AA948" s="335"/>
      <c r="AB948" s="335"/>
      <c r="AG948" s="80"/>
      <c r="AI948" s="468"/>
      <c r="AJ948" s="468"/>
    </row>
    <row r="949" spans="6:36" ht="15.75" customHeight="1" x14ac:dyDescent="0.45">
      <c r="F949" s="524"/>
      <c r="G949" s="524"/>
      <c r="Y949" s="80"/>
      <c r="Z949" s="80"/>
      <c r="AA949" s="335"/>
      <c r="AB949" s="335"/>
      <c r="AG949" s="80"/>
      <c r="AI949" s="468"/>
      <c r="AJ949" s="468"/>
    </row>
    <row r="950" spans="6:36" ht="15.75" customHeight="1" x14ac:dyDescent="0.45">
      <c r="F950" s="524"/>
      <c r="G950" s="524"/>
      <c r="Y950" s="80"/>
      <c r="Z950" s="80"/>
      <c r="AA950" s="335"/>
      <c r="AB950" s="335"/>
      <c r="AG950" s="80"/>
      <c r="AI950" s="468"/>
      <c r="AJ950" s="468"/>
    </row>
    <row r="951" spans="6:36" ht="15.75" customHeight="1" x14ac:dyDescent="0.45">
      <c r="F951" s="524"/>
      <c r="G951" s="524"/>
      <c r="Y951" s="80"/>
      <c r="Z951" s="80"/>
      <c r="AA951" s="335"/>
      <c r="AB951" s="335"/>
      <c r="AG951" s="80"/>
      <c r="AI951" s="468"/>
      <c r="AJ951" s="468"/>
    </row>
    <row r="952" spans="6:36" ht="15.75" customHeight="1" x14ac:dyDescent="0.45">
      <c r="F952" s="524"/>
      <c r="G952" s="524"/>
      <c r="Y952" s="80"/>
      <c r="Z952" s="80"/>
      <c r="AA952" s="335"/>
      <c r="AB952" s="335"/>
      <c r="AG952" s="80"/>
      <c r="AI952" s="468"/>
      <c r="AJ952" s="468"/>
    </row>
    <row r="953" spans="6:36" ht="15.75" customHeight="1" x14ac:dyDescent="0.45">
      <c r="F953" s="524"/>
      <c r="G953" s="524"/>
      <c r="Y953" s="80"/>
      <c r="Z953" s="80"/>
      <c r="AA953" s="335"/>
      <c r="AB953" s="335"/>
      <c r="AG953" s="80"/>
      <c r="AI953" s="468"/>
      <c r="AJ953" s="468"/>
    </row>
    <row r="954" spans="6:36" ht="15.75" customHeight="1" x14ac:dyDescent="0.45">
      <c r="F954" s="524"/>
      <c r="G954" s="524"/>
      <c r="Y954" s="80"/>
      <c r="Z954" s="80"/>
      <c r="AA954" s="335"/>
      <c r="AB954" s="335"/>
      <c r="AG954" s="80"/>
      <c r="AI954" s="468"/>
      <c r="AJ954" s="468"/>
    </row>
    <row r="955" spans="6:36" ht="15.75" customHeight="1" x14ac:dyDescent="0.45">
      <c r="F955" s="524"/>
      <c r="G955" s="524"/>
      <c r="Y955" s="80"/>
      <c r="Z955" s="80"/>
      <c r="AA955" s="335"/>
      <c r="AB955" s="335"/>
      <c r="AG955" s="80"/>
      <c r="AI955" s="468"/>
      <c r="AJ955" s="468"/>
    </row>
    <row r="956" spans="6:36" ht="15.75" customHeight="1" x14ac:dyDescent="0.45">
      <c r="F956" s="524"/>
      <c r="G956" s="524"/>
      <c r="Y956" s="80"/>
      <c r="Z956" s="80"/>
      <c r="AA956" s="335"/>
      <c r="AB956" s="335"/>
      <c r="AG956" s="80"/>
      <c r="AI956" s="468"/>
      <c r="AJ956" s="468"/>
    </row>
    <row r="957" spans="6:36" ht="15.75" customHeight="1" x14ac:dyDescent="0.45">
      <c r="F957" s="524"/>
      <c r="G957" s="524"/>
      <c r="Y957" s="80"/>
      <c r="Z957" s="80"/>
      <c r="AA957" s="335"/>
      <c r="AB957" s="335"/>
      <c r="AG957" s="80"/>
      <c r="AI957" s="468"/>
      <c r="AJ957" s="468"/>
    </row>
    <row r="958" spans="6:36" ht="15.75" customHeight="1" x14ac:dyDescent="0.45">
      <c r="F958" s="524"/>
      <c r="G958" s="524"/>
      <c r="Y958" s="80"/>
      <c r="Z958" s="80"/>
      <c r="AA958" s="335"/>
      <c r="AB958" s="335"/>
      <c r="AG958" s="80"/>
      <c r="AI958" s="468"/>
      <c r="AJ958" s="468"/>
    </row>
    <row r="959" spans="6:36" ht="15.75" customHeight="1" x14ac:dyDescent="0.45">
      <c r="F959" s="524"/>
      <c r="G959" s="524"/>
      <c r="Y959" s="80"/>
      <c r="Z959" s="80"/>
      <c r="AA959" s="335"/>
      <c r="AB959" s="335"/>
      <c r="AG959" s="80"/>
      <c r="AI959" s="468"/>
      <c r="AJ959" s="468"/>
    </row>
    <row r="960" spans="6:36" ht="15.75" customHeight="1" x14ac:dyDescent="0.45">
      <c r="F960" s="524"/>
      <c r="G960" s="524"/>
      <c r="Y960" s="80"/>
      <c r="Z960" s="80"/>
      <c r="AA960" s="335"/>
      <c r="AB960" s="335"/>
      <c r="AG960" s="80"/>
      <c r="AI960" s="468"/>
      <c r="AJ960" s="468"/>
    </row>
    <row r="961" spans="6:36" ht="15.75" customHeight="1" x14ac:dyDescent="0.45">
      <c r="F961" s="524"/>
      <c r="G961" s="524"/>
      <c r="Y961" s="80"/>
      <c r="Z961" s="80"/>
      <c r="AA961" s="335"/>
      <c r="AB961" s="335"/>
      <c r="AG961" s="80"/>
      <c r="AI961" s="468"/>
      <c r="AJ961" s="468"/>
    </row>
    <row r="962" spans="6:36" ht="15.75" customHeight="1" x14ac:dyDescent="0.45">
      <c r="F962" s="524"/>
      <c r="G962" s="524"/>
      <c r="Y962" s="80"/>
      <c r="Z962" s="80"/>
      <c r="AA962" s="335"/>
      <c r="AB962" s="335"/>
      <c r="AG962" s="80"/>
      <c r="AI962" s="468"/>
      <c r="AJ962" s="468"/>
    </row>
    <row r="963" spans="6:36" ht="15.75" customHeight="1" x14ac:dyDescent="0.45">
      <c r="F963" s="524"/>
      <c r="G963" s="524"/>
      <c r="Y963" s="80"/>
      <c r="Z963" s="80"/>
      <c r="AA963" s="335"/>
      <c r="AB963" s="335"/>
      <c r="AG963" s="80"/>
      <c r="AI963" s="468"/>
      <c r="AJ963" s="468"/>
    </row>
    <row r="964" spans="6:36" ht="15.75" customHeight="1" x14ac:dyDescent="0.45">
      <c r="F964" s="524"/>
      <c r="G964" s="524"/>
      <c r="Y964" s="80"/>
      <c r="Z964" s="80"/>
      <c r="AA964" s="335"/>
      <c r="AB964" s="335"/>
      <c r="AG964" s="80"/>
      <c r="AI964" s="468"/>
      <c r="AJ964" s="468"/>
    </row>
    <row r="965" spans="6:36" ht="15.75" customHeight="1" x14ac:dyDescent="0.45">
      <c r="F965" s="524"/>
      <c r="G965" s="524"/>
      <c r="Y965" s="80"/>
      <c r="Z965" s="80"/>
      <c r="AA965" s="335"/>
      <c r="AB965" s="335"/>
      <c r="AG965" s="80"/>
      <c r="AI965" s="468"/>
      <c r="AJ965" s="468"/>
    </row>
    <row r="966" spans="6:36" ht="15.75" customHeight="1" x14ac:dyDescent="0.45">
      <c r="F966" s="524"/>
      <c r="G966" s="524"/>
      <c r="Y966" s="80"/>
      <c r="Z966" s="80"/>
      <c r="AA966" s="335"/>
      <c r="AB966" s="335"/>
      <c r="AG966" s="80"/>
      <c r="AI966" s="468"/>
      <c r="AJ966" s="468"/>
    </row>
    <row r="967" spans="6:36" ht="15.75" customHeight="1" x14ac:dyDescent="0.45">
      <c r="F967" s="524"/>
      <c r="G967" s="524"/>
      <c r="Y967" s="80"/>
      <c r="Z967" s="80"/>
      <c r="AA967" s="335"/>
      <c r="AB967" s="335"/>
      <c r="AG967" s="80"/>
      <c r="AI967" s="468"/>
      <c r="AJ967" s="468"/>
    </row>
    <row r="968" spans="6:36" ht="15.75" customHeight="1" x14ac:dyDescent="0.45">
      <c r="F968" s="524"/>
      <c r="G968" s="524"/>
      <c r="Y968" s="80"/>
      <c r="Z968" s="80"/>
      <c r="AA968" s="335"/>
      <c r="AB968" s="335"/>
      <c r="AG968" s="80"/>
      <c r="AI968" s="468"/>
      <c r="AJ968" s="468"/>
    </row>
    <row r="969" spans="6:36" ht="15.75" customHeight="1" x14ac:dyDescent="0.45">
      <c r="F969" s="524"/>
      <c r="G969" s="524"/>
      <c r="Y969" s="80"/>
      <c r="Z969" s="80"/>
      <c r="AA969" s="335"/>
      <c r="AB969" s="335"/>
      <c r="AG969" s="80"/>
      <c r="AI969" s="468"/>
      <c r="AJ969" s="468"/>
    </row>
    <row r="970" spans="6:36" ht="15.75" customHeight="1" x14ac:dyDescent="0.45">
      <c r="F970" s="524"/>
      <c r="G970" s="524"/>
      <c r="Y970" s="80"/>
      <c r="Z970" s="80"/>
      <c r="AA970" s="335"/>
      <c r="AB970" s="335"/>
      <c r="AG970" s="80"/>
      <c r="AI970" s="468"/>
      <c r="AJ970" s="468"/>
    </row>
    <row r="971" spans="6:36" ht="15.75" customHeight="1" x14ac:dyDescent="0.45">
      <c r="F971" s="524"/>
      <c r="G971" s="524"/>
      <c r="Y971" s="80"/>
      <c r="Z971" s="80"/>
      <c r="AA971" s="335"/>
      <c r="AB971" s="335"/>
      <c r="AG971" s="80"/>
      <c r="AI971" s="468"/>
      <c r="AJ971" s="468"/>
    </row>
    <row r="972" spans="6:36" ht="15.75" customHeight="1" x14ac:dyDescent="0.45">
      <c r="F972" s="524"/>
      <c r="G972" s="524"/>
      <c r="Y972" s="80"/>
      <c r="Z972" s="80"/>
      <c r="AA972" s="335"/>
      <c r="AB972" s="335"/>
      <c r="AG972" s="80"/>
      <c r="AI972" s="468"/>
      <c r="AJ972" s="468"/>
    </row>
    <row r="973" spans="6:36" ht="15.75" customHeight="1" x14ac:dyDescent="0.45">
      <c r="F973" s="524"/>
      <c r="G973" s="524"/>
      <c r="Y973" s="80"/>
      <c r="Z973" s="80"/>
      <c r="AA973" s="335"/>
      <c r="AB973" s="335"/>
      <c r="AG973" s="80"/>
      <c r="AI973" s="468"/>
      <c r="AJ973" s="468"/>
    </row>
    <row r="974" spans="6:36" ht="15.75" customHeight="1" x14ac:dyDescent="0.45">
      <c r="F974" s="524"/>
      <c r="G974" s="524"/>
      <c r="Y974" s="80"/>
      <c r="Z974" s="80"/>
      <c r="AA974" s="335"/>
      <c r="AB974" s="335"/>
      <c r="AG974" s="80"/>
      <c r="AI974" s="468"/>
      <c r="AJ974" s="468"/>
    </row>
    <row r="975" spans="6:36" ht="15.75" customHeight="1" x14ac:dyDescent="0.45">
      <c r="F975" s="524"/>
      <c r="G975" s="524"/>
      <c r="Y975" s="80"/>
      <c r="Z975" s="80"/>
      <c r="AA975" s="335"/>
      <c r="AB975" s="335"/>
      <c r="AG975" s="80"/>
      <c r="AI975" s="468"/>
      <c r="AJ975" s="468"/>
    </row>
    <row r="976" spans="6:36" ht="15.75" customHeight="1" x14ac:dyDescent="0.45">
      <c r="F976" s="524"/>
      <c r="G976" s="524"/>
      <c r="Y976" s="80"/>
      <c r="Z976" s="80"/>
      <c r="AA976" s="335"/>
      <c r="AB976" s="335"/>
      <c r="AG976" s="80"/>
      <c r="AI976" s="468"/>
      <c r="AJ976" s="468"/>
    </row>
    <row r="977" spans="6:36" ht="15.75" customHeight="1" x14ac:dyDescent="0.45">
      <c r="F977" s="524"/>
      <c r="G977" s="524"/>
      <c r="Y977" s="80"/>
      <c r="Z977" s="80"/>
      <c r="AA977" s="335"/>
      <c r="AB977" s="335"/>
      <c r="AG977" s="80"/>
      <c r="AI977" s="468"/>
      <c r="AJ977" s="468"/>
    </row>
    <row r="978" spans="6:36" ht="15.75" customHeight="1" x14ac:dyDescent="0.45">
      <c r="F978" s="524"/>
      <c r="G978" s="524"/>
      <c r="Y978" s="80"/>
      <c r="Z978" s="80"/>
      <c r="AA978" s="335"/>
      <c r="AB978" s="335"/>
      <c r="AG978" s="80"/>
      <c r="AI978" s="468"/>
      <c r="AJ978" s="468"/>
    </row>
    <row r="979" spans="6:36" ht="15.75" customHeight="1" x14ac:dyDescent="0.45">
      <c r="F979" s="524"/>
      <c r="G979" s="524"/>
      <c r="Y979" s="80"/>
      <c r="Z979" s="80"/>
      <c r="AA979" s="335"/>
      <c r="AB979" s="335"/>
      <c r="AG979" s="80"/>
      <c r="AI979" s="468"/>
      <c r="AJ979" s="468"/>
    </row>
    <row r="980" spans="6:36" ht="15.75" customHeight="1" x14ac:dyDescent="0.45">
      <c r="F980" s="524"/>
      <c r="G980" s="524"/>
      <c r="Y980" s="80"/>
      <c r="Z980" s="80"/>
      <c r="AA980" s="335"/>
      <c r="AB980" s="335"/>
      <c r="AG980" s="80"/>
      <c r="AI980" s="468"/>
      <c r="AJ980" s="468"/>
    </row>
    <row r="981" spans="6:36" ht="15.75" customHeight="1" x14ac:dyDescent="0.45">
      <c r="F981" s="524"/>
      <c r="G981" s="524"/>
      <c r="Y981" s="80"/>
      <c r="Z981" s="80"/>
      <c r="AA981" s="335"/>
      <c r="AB981" s="335"/>
      <c r="AG981" s="80"/>
      <c r="AI981" s="468"/>
      <c r="AJ981" s="468"/>
    </row>
    <row r="982" spans="6:36" ht="15.75" customHeight="1" x14ac:dyDescent="0.45">
      <c r="F982" s="524"/>
      <c r="G982" s="524"/>
      <c r="Y982" s="80"/>
      <c r="Z982" s="80"/>
      <c r="AA982" s="335"/>
      <c r="AB982" s="335"/>
      <c r="AG982" s="80"/>
      <c r="AI982" s="468"/>
      <c r="AJ982" s="468"/>
    </row>
    <row r="983" spans="6:36" ht="15.75" customHeight="1" x14ac:dyDescent="0.45">
      <c r="F983" s="524"/>
      <c r="G983" s="524"/>
      <c r="Y983" s="80"/>
      <c r="Z983" s="80"/>
      <c r="AA983" s="335"/>
      <c r="AB983" s="335"/>
      <c r="AG983" s="80"/>
      <c r="AI983" s="468"/>
      <c r="AJ983" s="468"/>
    </row>
    <row r="984" spans="6:36" ht="15.75" customHeight="1" x14ac:dyDescent="0.45">
      <c r="F984" s="524"/>
      <c r="G984" s="524"/>
      <c r="Y984" s="80"/>
      <c r="Z984" s="80"/>
      <c r="AA984" s="335"/>
      <c r="AB984" s="335"/>
      <c r="AG984" s="80"/>
      <c r="AI984" s="468"/>
      <c r="AJ984" s="468"/>
    </row>
    <row r="985" spans="6:36" ht="15.75" customHeight="1" x14ac:dyDescent="0.45">
      <c r="F985" s="524"/>
      <c r="G985" s="524"/>
      <c r="Y985" s="80"/>
      <c r="Z985" s="80"/>
      <c r="AA985" s="335"/>
      <c r="AB985" s="335"/>
      <c r="AG985" s="80"/>
      <c r="AI985" s="468"/>
      <c r="AJ985" s="468"/>
    </row>
    <row r="986" spans="6:36" ht="15.75" customHeight="1" x14ac:dyDescent="0.45">
      <c r="F986" s="524"/>
      <c r="G986" s="524"/>
      <c r="Y986" s="80"/>
      <c r="Z986" s="80"/>
      <c r="AA986" s="335"/>
      <c r="AB986" s="335"/>
      <c r="AG986" s="80"/>
      <c r="AI986" s="468"/>
      <c r="AJ986" s="468"/>
    </row>
    <row r="987" spans="6:36" ht="15.75" customHeight="1" x14ac:dyDescent="0.45">
      <c r="F987" s="524"/>
      <c r="G987" s="524"/>
      <c r="Y987" s="80"/>
      <c r="Z987" s="80"/>
      <c r="AA987" s="335"/>
      <c r="AB987" s="335"/>
      <c r="AG987" s="80"/>
      <c r="AI987" s="468"/>
      <c r="AJ987" s="468"/>
    </row>
    <row r="988" spans="6:36" ht="15.75" customHeight="1" x14ac:dyDescent="0.45">
      <c r="F988" s="524"/>
      <c r="G988" s="524"/>
      <c r="Y988" s="80"/>
      <c r="Z988" s="80"/>
      <c r="AA988" s="335"/>
      <c r="AB988" s="335"/>
      <c r="AG988" s="80"/>
      <c r="AI988" s="468"/>
      <c r="AJ988" s="468"/>
    </row>
    <row r="989" spans="6:36" ht="15.75" customHeight="1" x14ac:dyDescent="0.45">
      <c r="F989" s="524"/>
      <c r="G989" s="524"/>
      <c r="Y989" s="80"/>
      <c r="Z989" s="80"/>
      <c r="AA989" s="335"/>
      <c r="AB989" s="335"/>
      <c r="AG989" s="80"/>
      <c r="AI989" s="468"/>
      <c r="AJ989" s="468"/>
    </row>
    <row r="990" spans="6:36" ht="15.75" customHeight="1" x14ac:dyDescent="0.45">
      <c r="F990" s="524"/>
      <c r="G990" s="524"/>
      <c r="Y990" s="80"/>
      <c r="Z990" s="80"/>
      <c r="AA990" s="335"/>
      <c r="AB990" s="335"/>
      <c r="AG990" s="80"/>
      <c r="AI990" s="468"/>
      <c r="AJ990" s="468"/>
    </row>
    <row r="991" spans="6:36" ht="15.75" customHeight="1" x14ac:dyDescent="0.45">
      <c r="F991" s="524"/>
      <c r="G991" s="524"/>
      <c r="Y991" s="80"/>
      <c r="Z991" s="80"/>
      <c r="AA991" s="335"/>
      <c r="AB991" s="335"/>
      <c r="AG991" s="80"/>
      <c r="AI991" s="468"/>
      <c r="AJ991" s="468"/>
    </row>
    <row r="992" spans="6:36" ht="15.75" customHeight="1" x14ac:dyDescent="0.45">
      <c r="F992" s="524"/>
      <c r="G992" s="524"/>
      <c r="Y992" s="80"/>
      <c r="Z992" s="80"/>
      <c r="AA992" s="335"/>
      <c r="AB992" s="335"/>
      <c r="AG992" s="80"/>
      <c r="AI992" s="468"/>
      <c r="AJ992" s="468"/>
    </row>
    <row r="993" spans="6:36" ht="15.75" customHeight="1" x14ac:dyDescent="0.45">
      <c r="F993" s="524"/>
      <c r="G993" s="524"/>
      <c r="Y993" s="80"/>
      <c r="Z993" s="80"/>
      <c r="AA993" s="335"/>
      <c r="AB993" s="335"/>
      <c r="AG993" s="80"/>
      <c r="AI993" s="468"/>
      <c r="AJ993" s="468"/>
    </row>
    <row r="994" spans="6:36" ht="15.75" customHeight="1" x14ac:dyDescent="0.45">
      <c r="F994" s="524"/>
      <c r="G994" s="524"/>
      <c r="Y994" s="80"/>
      <c r="Z994" s="80"/>
      <c r="AA994" s="335"/>
      <c r="AB994" s="335"/>
      <c r="AG994" s="80"/>
      <c r="AI994" s="468"/>
      <c r="AJ994" s="468"/>
    </row>
    <row r="995" spans="6:36" ht="15.75" customHeight="1" x14ac:dyDescent="0.45">
      <c r="F995" s="524"/>
      <c r="G995" s="524"/>
      <c r="Y995" s="80"/>
      <c r="Z995" s="80"/>
      <c r="AA995" s="335"/>
      <c r="AB995" s="335"/>
      <c r="AG995" s="80"/>
      <c r="AI995" s="468"/>
      <c r="AJ995" s="468"/>
    </row>
    <row r="996" spans="6:36" ht="15.75" customHeight="1" x14ac:dyDescent="0.45">
      <c r="F996" s="524"/>
      <c r="G996" s="524"/>
      <c r="Y996" s="80"/>
      <c r="Z996" s="80"/>
      <c r="AA996" s="335"/>
      <c r="AB996" s="335"/>
      <c r="AG996" s="80"/>
      <c r="AI996" s="468"/>
      <c r="AJ996" s="468"/>
    </row>
    <row r="997" spans="6:36" ht="15.75" customHeight="1" x14ac:dyDescent="0.45">
      <c r="F997" s="524"/>
      <c r="G997" s="524"/>
      <c r="Y997" s="80"/>
      <c r="Z997" s="80"/>
      <c r="AA997" s="335"/>
      <c r="AB997" s="335"/>
      <c r="AG997" s="80"/>
      <c r="AI997" s="468"/>
      <c r="AJ997" s="468"/>
    </row>
    <row r="998" spans="6:36" ht="15.75" customHeight="1" x14ac:dyDescent="0.45">
      <c r="F998" s="524"/>
      <c r="G998" s="524"/>
      <c r="Y998" s="80"/>
      <c r="Z998" s="80"/>
      <c r="AA998" s="335"/>
      <c r="AB998" s="335"/>
      <c r="AG998" s="80"/>
      <c r="AI998" s="468"/>
      <c r="AJ998" s="468"/>
    </row>
    <row r="999" spans="6:36" ht="15.75" customHeight="1" x14ac:dyDescent="0.45">
      <c r="F999" s="524"/>
      <c r="G999" s="524"/>
      <c r="Y999" s="80"/>
      <c r="Z999" s="80"/>
      <c r="AA999" s="335"/>
      <c r="AB999" s="335"/>
      <c r="AG999" s="80"/>
      <c r="AI999" s="468"/>
      <c r="AJ999" s="468"/>
    </row>
    <row r="1000" spans="6:36" ht="15.75" customHeight="1" x14ac:dyDescent="0.45">
      <c r="F1000" s="524"/>
      <c r="G1000" s="524"/>
      <c r="Y1000" s="80"/>
      <c r="Z1000" s="80"/>
      <c r="AA1000" s="335"/>
      <c r="AB1000" s="335"/>
      <c r="AG1000" s="80"/>
      <c r="AI1000" s="468"/>
      <c r="AJ1000" s="468"/>
    </row>
  </sheetData>
  <mergeCells count="47">
    <mergeCell ref="BH2:BJ2"/>
    <mergeCell ref="AE2:AG2"/>
    <mergeCell ref="Y2:Z2"/>
    <mergeCell ref="BB2:BB3"/>
    <mergeCell ref="BC2:BC3"/>
    <mergeCell ref="BD2:BD3"/>
    <mergeCell ref="BE2:BE3"/>
    <mergeCell ref="BF2:BF3"/>
    <mergeCell ref="BG2:BG3"/>
    <mergeCell ref="AR2:AV2"/>
    <mergeCell ref="AW2:AX2"/>
    <mergeCell ref="AY2:AY3"/>
    <mergeCell ref="AZ2:AZ3"/>
    <mergeCell ref="BA2:BA3"/>
    <mergeCell ref="AH2:AI2"/>
    <mergeCell ref="AJ2:AQ2"/>
    <mergeCell ref="T2:T3"/>
    <mergeCell ref="U2:V2"/>
    <mergeCell ref="W2:X2"/>
    <mergeCell ref="AA2:AC2"/>
    <mergeCell ref="AD2:AD3"/>
    <mergeCell ref="N2:N3"/>
    <mergeCell ref="O2:O3"/>
    <mergeCell ref="P2:P3"/>
    <mergeCell ref="Q2:Q3"/>
    <mergeCell ref="R2:R3"/>
    <mergeCell ref="S2:S3"/>
    <mergeCell ref="H2:H3"/>
    <mergeCell ref="I2:I3"/>
    <mergeCell ref="J2:J3"/>
    <mergeCell ref="K2:K3"/>
    <mergeCell ref="L2:L3"/>
    <mergeCell ref="M2:M3"/>
    <mergeCell ref="AR1:AV1"/>
    <mergeCell ref="AY1:BJ1"/>
    <mergeCell ref="A2:A3"/>
    <mergeCell ref="B2:B3"/>
    <mergeCell ref="C2:C3"/>
    <mergeCell ref="D2:D3"/>
    <mergeCell ref="E2:E3"/>
    <mergeCell ref="F2:F3"/>
    <mergeCell ref="G2:G3"/>
    <mergeCell ref="A1:D1"/>
    <mergeCell ref="F1:G1"/>
    <mergeCell ref="L1:S1"/>
    <mergeCell ref="T1:X1"/>
    <mergeCell ref="AH1:AQ1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76DD-97E1-4835-8972-882A9C1C805A}">
  <dimension ref="A1:BJ1000"/>
  <sheetViews>
    <sheetView zoomScale="75" zoomScaleNormal="75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BK23" sqref="BK23"/>
    </sheetView>
  </sheetViews>
  <sheetFormatPr defaultColWidth="10.59765625" defaultRowHeight="15" customHeight="1" x14ac:dyDescent="0.45"/>
  <cols>
    <col min="1" max="24" width="10.59765625" style="336"/>
    <col min="25" max="26" width="10.59765625" style="75"/>
    <col min="27" max="32" width="10.59765625" style="336"/>
    <col min="33" max="33" width="10.59765625" style="75"/>
    <col min="34" max="16384" width="10.59765625" style="336"/>
  </cols>
  <sheetData>
    <row r="1" spans="1:62" s="183" customFormat="1" ht="15" customHeight="1" thickBot="1" x14ac:dyDescent="0.5">
      <c r="A1" s="165" t="s">
        <v>0</v>
      </c>
      <c r="B1" s="166"/>
      <c r="C1" s="166"/>
      <c r="D1" s="167"/>
      <c r="E1" s="542"/>
      <c r="F1" s="532" t="s">
        <v>1</v>
      </c>
      <c r="G1" s="357"/>
      <c r="H1" s="525"/>
      <c r="I1" s="526"/>
      <c r="J1" s="526"/>
      <c r="K1" s="527"/>
      <c r="L1" s="173" t="s">
        <v>2</v>
      </c>
      <c r="M1" s="166"/>
      <c r="N1" s="166"/>
      <c r="O1" s="166"/>
      <c r="P1" s="166"/>
      <c r="Q1" s="166"/>
      <c r="R1" s="166"/>
      <c r="S1" s="167"/>
      <c r="T1" s="174" t="s">
        <v>3</v>
      </c>
      <c r="U1" s="166"/>
      <c r="V1" s="166"/>
      <c r="W1" s="166"/>
      <c r="X1" s="167"/>
      <c r="Y1" s="618"/>
      <c r="Z1" s="618"/>
      <c r="AA1" s="516"/>
      <c r="AB1" s="517">
        <f>[2]DO_corr!Y2</f>
        <v>0.70475617882822228</v>
      </c>
      <c r="AC1" s="518">
        <f>[2]DO_corr!Z2</f>
        <v>1.5190585750686489</v>
      </c>
      <c r="AD1" s="429"/>
      <c r="AE1" s="466"/>
      <c r="AF1" s="492"/>
      <c r="AG1" s="482"/>
      <c r="AH1" s="179" t="s">
        <v>4</v>
      </c>
      <c r="AI1" s="166"/>
      <c r="AJ1" s="166"/>
      <c r="AK1" s="166"/>
      <c r="AL1" s="166"/>
      <c r="AM1" s="166"/>
      <c r="AN1" s="166"/>
      <c r="AO1" s="166"/>
      <c r="AP1" s="166"/>
      <c r="AQ1" s="167"/>
      <c r="AR1" s="501" t="s">
        <v>5</v>
      </c>
      <c r="AS1" s="356"/>
      <c r="AT1" s="356"/>
      <c r="AU1" s="356"/>
      <c r="AV1" s="357"/>
      <c r="AW1" s="374"/>
      <c r="AX1" s="375"/>
      <c r="AY1" s="182" t="s">
        <v>6</v>
      </c>
      <c r="AZ1" s="166"/>
      <c r="BA1" s="166"/>
      <c r="BB1" s="166"/>
      <c r="BC1" s="166"/>
      <c r="BD1" s="166"/>
      <c r="BE1" s="166"/>
      <c r="BF1" s="166"/>
      <c r="BG1" s="166"/>
      <c r="BH1" s="166"/>
      <c r="BI1" s="166"/>
      <c r="BJ1" s="167"/>
    </row>
    <row r="2" spans="1:62" s="183" customFormat="1" ht="18.75" customHeight="1" thickBot="1" x14ac:dyDescent="0.5">
      <c r="A2" s="184" t="s">
        <v>7</v>
      </c>
      <c r="B2" s="185" t="s">
        <v>8</v>
      </c>
      <c r="C2" s="185" t="s">
        <v>9</v>
      </c>
      <c r="D2" s="539" t="s">
        <v>10</v>
      </c>
      <c r="E2" s="543" t="s">
        <v>11</v>
      </c>
      <c r="F2" s="533" t="s">
        <v>12</v>
      </c>
      <c r="G2" s="534" t="s">
        <v>13</v>
      </c>
      <c r="H2" s="528" t="s">
        <v>14</v>
      </c>
      <c r="I2" s="185" t="s">
        <v>15</v>
      </c>
      <c r="J2" s="185" t="s">
        <v>16</v>
      </c>
      <c r="K2" s="529" t="s">
        <v>17</v>
      </c>
      <c r="L2" s="193" t="s">
        <v>18</v>
      </c>
      <c r="M2" s="193" t="s">
        <v>19</v>
      </c>
      <c r="N2" s="193" t="s">
        <v>20</v>
      </c>
      <c r="O2" s="193" t="s">
        <v>21</v>
      </c>
      <c r="P2" s="194" t="s">
        <v>22</v>
      </c>
      <c r="Q2" s="194" t="s">
        <v>23</v>
      </c>
      <c r="R2" s="194" t="s">
        <v>24</v>
      </c>
      <c r="S2" s="194" t="s">
        <v>25</v>
      </c>
      <c r="T2" s="379" t="s">
        <v>26</v>
      </c>
      <c r="U2" s="197" t="s">
        <v>27</v>
      </c>
      <c r="V2" s="167"/>
      <c r="W2" s="522" t="s">
        <v>28</v>
      </c>
      <c r="X2" s="359"/>
      <c r="Y2" s="611" t="s">
        <v>32</v>
      </c>
      <c r="Z2" s="612"/>
      <c r="AA2" s="519" t="s">
        <v>29</v>
      </c>
      <c r="AB2" s="166"/>
      <c r="AC2" s="359"/>
      <c r="AD2" s="428" t="s">
        <v>30</v>
      </c>
      <c r="AE2" s="494" t="s">
        <v>31</v>
      </c>
      <c r="AF2" s="495"/>
      <c r="AG2" s="496"/>
      <c r="AH2" s="376" t="s">
        <v>33</v>
      </c>
      <c r="AI2" s="359"/>
      <c r="AJ2" s="200" t="s">
        <v>34</v>
      </c>
      <c r="AK2" s="166"/>
      <c r="AL2" s="166"/>
      <c r="AM2" s="166"/>
      <c r="AN2" s="166"/>
      <c r="AO2" s="166"/>
      <c r="AP2" s="166"/>
      <c r="AQ2" s="167"/>
      <c r="AR2" s="502" t="s">
        <v>35</v>
      </c>
      <c r="AS2" s="166"/>
      <c r="AT2" s="166"/>
      <c r="AU2" s="166"/>
      <c r="AV2" s="359"/>
      <c r="AW2" s="376" t="s">
        <v>36</v>
      </c>
      <c r="AX2" s="359"/>
      <c r="AY2" s="203" t="s">
        <v>37</v>
      </c>
      <c r="AZ2" s="203" t="s">
        <v>38</v>
      </c>
      <c r="BA2" s="203" t="s">
        <v>39</v>
      </c>
      <c r="BB2" s="203" t="s">
        <v>40</v>
      </c>
      <c r="BC2" s="203" t="s">
        <v>41</v>
      </c>
      <c r="BD2" s="203" t="s">
        <v>42</v>
      </c>
      <c r="BE2" s="203" t="s">
        <v>43</v>
      </c>
      <c r="BF2" s="203" t="s">
        <v>44</v>
      </c>
      <c r="BG2" s="203" t="s">
        <v>45</v>
      </c>
      <c r="BH2" s="510" t="s">
        <v>46</v>
      </c>
      <c r="BI2" s="166"/>
      <c r="BJ2" s="359"/>
    </row>
    <row r="3" spans="1:62" s="183" customFormat="1" ht="54" customHeight="1" thickBot="1" x14ac:dyDescent="0.5">
      <c r="A3" s="204"/>
      <c r="B3" s="205"/>
      <c r="C3" s="205"/>
      <c r="D3" s="205"/>
      <c r="E3" s="462"/>
      <c r="F3" s="360"/>
      <c r="G3" s="363"/>
      <c r="H3" s="360"/>
      <c r="I3" s="205"/>
      <c r="J3" s="205"/>
      <c r="K3" s="363"/>
      <c r="L3" s="205"/>
      <c r="M3" s="205"/>
      <c r="N3" s="205"/>
      <c r="O3" s="205"/>
      <c r="P3" s="205"/>
      <c r="Q3" s="205"/>
      <c r="R3" s="205"/>
      <c r="S3" s="205"/>
      <c r="T3" s="462"/>
      <c r="U3" s="521" t="s">
        <v>47</v>
      </c>
      <c r="V3" s="521" t="s">
        <v>48</v>
      </c>
      <c r="W3" s="467" t="s">
        <v>47</v>
      </c>
      <c r="X3" s="523" t="s">
        <v>48</v>
      </c>
      <c r="Y3" s="617" t="s">
        <v>47</v>
      </c>
      <c r="Z3" s="442" t="s">
        <v>253</v>
      </c>
      <c r="AA3" s="467" t="s">
        <v>49</v>
      </c>
      <c r="AB3" s="212" t="s">
        <v>48</v>
      </c>
      <c r="AC3" s="520" t="s">
        <v>50</v>
      </c>
      <c r="AD3" s="205"/>
      <c r="AE3" s="546" t="s">
        <v>51</v>
      </c>
      <c r="AF3" s="547" t="s">
        <v>48</v>
      </c>
      <c r="AG3" s="548"/>
      <c r="AH3" s="377" t="s">
        <v>52</v>
      </c>
      <c r="AI3" s="378" t="s">
        <v>53</v>
      </c>
      <c r="AJ3" s="214" t="s">
        <v>54</v>
      </c>
      <c r="AK3" s="215" t="s">
        <v>55</v>
      </c>
      <c r="AL3" s="215" t="s">
        <v>56</v>
      </c>
      <c r="AM3" s="215" t="s">
        <v>57</v>
      </c>
      <c r="AN3" s="215" t="s">
        <v>58</v>
      </c>
      <c r="AO3" s="216" t="s">
        <v>59</v>
      </c>
      <c r="AP3" s="216" t="s">
        <v>60</v>
      </c>
      <c r="AQ3" s="215" t="s">
        <v>61</v>
      </c>
      <c r="AR3" s="503" t="s">
        <v>62</v>
      </c>
      <c r="AS3" s="219" t="s">
        <v>63</v>
      </c>
      <c r="AT3" s="219" t="s">
        <v>64</v>
      </c>
      <c r="AU3" s="219" t="s">
        <v>65</v>
      </c>
      <c r="AV3" s="504" t="s">
        <v>66</v>
      </c>
      <c r="AW3" s="377" t="s">
        <v>67</v>
      </c>
      <c r="AX3" s="378" t="s">
        <v>68</v>
      </c>
      <c r="AY3" s="205"/>
      <c r="AZ3" s="205"/>
      <c r="BA3" s="205"/>
      <c r="BB3" s="205"/>
      <c r="BC3" s="205"/>
      <c r="BD3" s="205"/>
      <c r="BE3" s="205"/>
      <c r="BF3" s="205"/>
      <c r="BG3" s="205"/>
      <c r="BH3" s="511" t="s">
        <v>69</v>
      </c>
      <c r="BI3" s="222" t="s">
        <v>70</v>
      </c>
      <c r="BJ3" s="361" t="s">
        <v>71</v>
      </c>
    </row>
    <row r="4" spans="1:62" s="183" customFormat="1" ht="14.25" customHeight="1" x14ac:dyDescent="0.45">
      <c r="A4" s="224">
        <v>2023</v>
      </c>
      <c r="B4" s="268">
        <v>11</v>
      </c>
      <c r="C4" s="268">
        <v>7</v>
      </c>
      <c r="D4" s="540">
        <v>0.4284722222222222</v>
      </c>
      <c r="E4" s="544" t="s">
        <v>103</v>
      </c>
      <c r="F4" s="535">
        <v>13.581060000000001</v>
      </c>
      <c r="G4" s="536">
        <v>100.57906</v>
      </c>
      <c r="H4" s="444">
        <v>2.2999999999999998</v>
      </c>
      <c r="I4" s="367">
        <v>1</v>
      </c>
      <c r="J4" s="530" t="s">
        <v>72</v>
      </c>
      <c r="K4" s="443">
        <v>0.5</v>
      </c>
      <c r="L4" s="668" t="s">
        <v>73</v>
      </c>
      <c r="M4" s="669" t="s">
        <v>73</v>
      </c>
      <c r="N4" s="670" t="s">
        <v>73</v>
      </c>
      <c r="O4" s="670" t="s">
        <v>73</v>
      </c>
      <c r="P4" s="669" t="s">
        <v>73</v>
      </c>
      <c r="Q4" s="669" t="s">
        <v>73</v>
      </c>
      <c r="R4" s="669" t="s">
        <v>73</v>
      </c>
      <c r="S4" s="671" t="s">
        <v>73</v>
      </c>
      <c r="T4" s="380">
        <v>0.3</v>
      </c>
      <c r="U4" s="335">
        <v>30.1</v>
      </c>
      <c r="V4" s="240">
        <v>30.544</v>
      </c>
      <c r="W4" s="343">
        <v>0.2</v>
      </c>
      <c r="X4" s="370">
        <v>0.23</v>
      </c>
      <c r="Y4" s="464">
        <v>7.11</v>
      </c>
      <c r="Z4" s="485" t="s">
        <v>73</v>
      </c>
      <c r="AA4" s="343">
        <v>3</v>
      </c>
      <c r="AB4" s="335">
        <v>2.2519999999999998</v>
      </c>
      <c r="AC4" s="370">
        <f>$AB$1*AB4+$AC$1</f>
        <v>3.1061694897898056</v>
      </c>
      <c r="AD4" s="331">
        <v>50.5</v>
      </c>
      <c r="AE4" s="341" t="s">
        <v>73</v>
      </c>
      <c r="AF4" s="336">
        <v>6.46</v>
      </c>
      <c r="AG4" s="485" t="s">
        <v>73</v>
      </c>
      <c r="AH4" s="341">
        <v>1696.3</v>
      </c>
      <c r="AI4" s="470">
        <v>6.7919999999999998</v>
      </c>
      <c r="AJ4" s="364">
        <v>6.7484430230000001</v>
      </c>
      <c r="AK4" s="244">
        <v>11831.68548</v>
      </c>
      <c r="AL4" s="244">
        <v>1688.1709880000001</v>
      </c>
      <c r="AM4" s="244">
        <v>4.1004302109999999</v>
      </c>
      <c r="AN4" s="244">
        <v>349.75926490000001</v>
      </c>
      <c r="AO4" s="244">
        <v>4.5855041999999999E-2</v>
      </c>
      <c r="AP4" s="244">
        <v>2.8749134999999999E-2</v>
      </c>
      <c r="AQ4" s="335">
        <f t="shared" ref="AQ4:AQ17" si="0">SUM(AL4:AN4)</f>
        <v>2042.0306831110001</v>
      </c>
      <c r="AR4" s="371">
        <v>2.510876644522599</v>
      </c>
      <c r="AS4" s="364">
        <v>68.458675670874968</v>
      </c>
      <c r="AT4" s="364">
        <v>9.9743587868407566</v>
      </c>
      <c r="AU4" s="364">
        <v>8.0469997156016149</v>
      </c>
      <c r="AV4" s="470">
        <v>44.92532848371053</v>
      </c>
      <c r="AW4" s="506" t="s">
        <v>73</v>
      </c>
      <c r="AX4" s="507" t="s">
        <v>73</v>
      </c>
      <c r="AY4" s="446" t="s">
        <v>73</v>
      </c>
      <c r="AZ4" s="311" t="s">
        <v>73</v>
      </c>
      <c r="BA4" s="311" t="s">
        <v>73</v>
      </c>
      <c r="BB4" s="311" t="s">
        <v>73</v>
      </c>
      <c r="BC4" s="311" t="s">
        <v>73</v>
      </c>
      <c r="BD4" s="311" t="s">
        <v>73</v>
      </c>
      <c r="BE4" s="311" t="s">
        <v>73</v>
      </c>
      <c r="BF4" s="311" t="s">
        <v>73</v>
      </c>
      <c r="BG4" s="311" t="s">
        <v>73</v>
      </c>
      <c r="BH4" s="512" t="s">
        <v>73</v>
      </c>
      <c r="BI4" s="446" t="s">
        <v>73</v>
      </c>
      <c r="BJ4" s="513" t="s">
        <v>73</v>
      </c>
    </row>
    <row r="5" spans="1:62" s="183" customFormat="1" ht="14.25" customHeight="1" x14ac:dyDescent="0.45">
      <c r="A5" s="224">
        <v>2023</v>
      </c>
      <c r="B5" s="268">
        <v>11</v>
      </c>
      <c r="C5" s="268">
        <v>7</v>
      </c>
      <c r="D5" s="540">
        <v>0.47291666666666665</v>
      </c>
      <c r="E5" s="544" t="s">
        <v>104</v>
      </c>
      <c r="F5" s="535">
        <v>13.67488</v>
      </c>
      <c r="G5" s="536">
        <v>100.52954</v>
      </c>
      <c r="H5" s="444">
        <v>0.5</v>
      </c>
      <c r="I5" s="367">
        <v>1</v>
      </c>
      <c r="J5" s="530" t="s">
        <v>72</v>
      </c>
      <c r="K5" s="443">
        <v>0.5</v>
      </c>
      <c r="L5" s="668" t="s">
        <v>73</v>
      </c>
      <c r="M5" s="669" t="s">
        <v>73</v>
      </c>
      <c r="N5" s="670" t="s">
        <v>73</v>
      </c>
      <c r="O5" s="670" t="s">
        <v>73</v>
      </c>
      <c r="P5" s="669" t="s">
        <v>73</v>
      </c>
      <c r="Q5" s="669" t="s">
        <v>73</v>
      </c>
      <c r="R5" s="669" t="s">
        <v>73</v>
      </c>
      <c r="S5" s="671" t="s">
        <v>73</v>
      </c>
      <c r="T5" s="380">
        <v>0.2</v>
      </c>
      <c r="U5" s="335">
        <v>30.3</v>
      </c>
      <c r="V5" s="335">
        <v>30.274999999999999</v>
      </c>
      <c r="W5" s="343">
        <v>0.1</v>
      </c>
      <c r="X5" s="370">
        <v>0.152</v>
      </c>
      <c r="Y5" s="464">
        <v>7.01</v>
      </c>
      <c r="Z5" s="485" t="s">
        <v>73</v>
      </c>
      <c r="AA5" s="343">
        <v>3.11</v>
      </c>
      <c r="AB5" s="335">
        <v>2.9260000000000002</v>
      </c>
      <c r="AC5" s="370">
        <f t="shared" ref="AC5:AC17" si="1">$AB$1*AB5+$AC$1</f>
        <v>3.5811751543200274</v>
      </c>
      <c r="AD5" s="331">
        <v>52</v>
      </c>
      <c r="AE5" s="341" t="s">
        <v>73</v>
      </c>
      <c r="AF5" s="336">
        <v>6.73</v>
      </c>
      <c r="AG5" s="485" t="s">
        <v>73</v>
      </c>
      <c r="AH5" s="341">
        <v>1620.2</v>
      </c>
      <c r="AI5" s="470">
        <v>6.7610000000000001</v>
      </c>
      <c r="AJ5" s="364">
        <v>6.7179168249999996</v>
      </c>
      <c r="AK5" s="244">
        <v>12147.12839</v>
      </c>
      <c r="AL5" s="244">
        <v>1613.055899</v>
      </c>
      <c r="AM5" s="244">
        <v>3.6322767059999999</v>
      </c>
      <c r="AN5" s="244">
        <v>359.68892190000003</v>
      </c>
      <c r="AO5" s="244">
        <v>2.9570470000000001E-2</v>
      </c>
      <c r="AP5" s="244">
        <v>1.8769215999999998E-2</v>
      </c>
      <c r="AQ5" s="335">
        <f t="shared" si="0"/>
        <v>1976.377097606</v>
      </c>
      <c r="AR5" s="371">
        <v>1.93460987364856</v>
      </c>
      <c r="AS5" s="364">
        <v>60.298038835936239</v>
      </c>
      <c r="AT5" s="364">
        <v>7.7578346119872545</v>
      </c>
      <c r="AU5" s="364">
        <v>2.3681170591627612</v>
      </c>
      <c r="AV5" s="470">
        <v>146.97194944624266</v>
      </c>
      <c r="AW5" s="506" t="s">
        <v>73</v>
      </c>
      <c r="AX5" s="507" t="s">
        <v>73</v>
      </c>
      <c r="AY5" s="446" t="s">
        <v>73</v>
      </c>
      <c r="AZ5" s="311" t="s">
        <v>73</v>
      </c>
      <c r="BA5" s="311" t="s">
        <v>73</v>
      </c>
      <c r="BB5" s="311" t="s">
        <v>73</v>
      </c>
      <c r="BC5" s="311" t="s">
        <v>73</v>
      </c>
      <c r="BD5" s="311" t="s">
        <v>73</v>
      </c>
      <c r="BE5" s="311" t="s">
        <v>73</v>
      </c>
      <c r="BF5" s="311" t="s">
        <v>73</v>
      </c>
      <c r="BG5" s="311" t="s">
        <v>73</v>
      </c>
      <c r="BH5" s="512" t="s">
        <v>73</v>
      </c>
      <c r="BI5" s="446" t="s">
        <v>73</v>
      </c>
      <c r="BJ5" s="513" t="s">
        <v>73</v>
      </c>
    </row>
    <row r="6" spans="1:62" s="183" customFormat="1" ht="14.25" customHeight="1" x14ac:dyDescent="0.45">
      <c r="A6" s="224">
        <v>2023</v>
      </c>
      <c r="B6" s="268">
        <v>11</v>
      </c>
      <c r="C6" s="268">
        <v>7</v>
      </c>
      <c r="D6" s="540">
        <v>0.56319444444444444</v>
      </c>
      <c r="E6" s="544" t="s">
        <v>105</v>
      </c>
      <c r="F6" s="535">
        <v>13.54072</v>
      </c>
      <c r="G6" s="536">
        <v>100.24854000000001</v>
      </c>
      <c r="H6" s="444">
        <v>1.8</v>
      </c>
      <c r="I6" s="367">
        <v>1</v>
      </c>
      <c r="J6" s="530" t="s">
        <v>72</v>
      </c>
      <c r="K6" s="443">
        <v>0.5</v>
      </c>
      <c r="L6" s="668" t="s">
        <v>73</v>
      </c>
      <c r="M6" s="669" t="s">
        <v>73</v>
      </c>
      <c r="N6" s="670" t="s">
        <v>73</v>
      </c>
      <c r="O6" s="670" t="s">
        <v>73</v>
      </c>
      <c r="P6" s="669" t="s">
        <v>73</v>
      </c>
      <c r="Q6" s="669" t="s">
        <v>73</v>
      </c>
      <c r="R6" s="669" t="s">
        <v>73</v>
      </c>
      <c r="S6" s="671" t="s">
        <v>73</v>
      </c>
      <c r="T6" s="380">
        <v>0.8</v>
      </c>
      <c r="U6" s="335">
        <v>30.2</v>
      </c>
      <c r="V6" s="335">
        <v>30.026</v>
      </c>
      <c r="W6" s="343">
        <v>0.5</v>
      </c>
      <c r="X6" s="370">
        <v>0.56499999999999995</v>
      </c>
      <c r="Y6" s="464">
        <v>7.02</v>
      </c>
      <c r="Z6" s="485" t="s">
        <v>73</v>
      </c>
      <c r="AA6" s="343">
        <v>0.70499999999999996</v>
      </c>
      <c r="AB6" s="335">
        <v>0.17499999999999999</v>
      </c>
      <c r="AC6" s="370">
        <f t="shared" si="1"/>
        <v>1.6423909063635878</v>
      </c>
      <c r="AD6" s="331">
        <v>12.1</v>
      </c>
      <c r="AE6" s="341" t="s">
        <v>73</v>
      </c>
      <c r="AF6" s="336">
        <v>7.01</v>
      </c>
      <c r="AG6" s="485" t="s">
        <v>73</v>
      </c>
      <c r="AH6" s="341">
        <v>2678.3</v>
      </c>
      <c r="AI6" s="470">
        <v>6.8639999999999999</v>
      </c>
      <c r="AJ6" s="364">
        <v>6.8228742469999997</v>
      </c>
      <c r="AK6" s="244">
        <v>15577.139510000001</v>
      </c>
      <c r="AL6" s="244">
        <v>2662.9373409999998</v>
      </c>
      <c r="AM6" s="244">
        <v>7.6846038480000001</v>
      </c>
      <c r="AN6" s="244">
        <v>463.61728720000002</v>
      </c>
      <c r="AO6" s="244">
        <v>0.14178656100000001</v>
      </c>
      <c r="AP6" s="244">
        <v>8.6377889999999999E-2</v>
      </c>
      <c r="AQ6" s="335">
        <f t="shared" si="0"/>
        <v>3134.2392320479998</v>
      </c>
      <c r="AR6" s="371">
        <v>7.9854109678259713</v>
      </c>
      <c r="AS6" s="364">
        <v>76.165943792761567</v>
      </c>
      <c r="AT6" s="364">
        <v>18.840455486254761</v>
      </c>
      <c r="AU6" s="364">
        <v>8.0469997156016149</v>
      </c>
      <c r="AV6" s="470">
        <v>15.895295515725913</v>
      </c>
      <c r="AW6" s="506" t="s">
        <v>73</v>
      </c>
      <c r="AX6" s="507" t="s">
        <v>73</v>
      </c>
      <c r="AY6" s="446" t="s">
        <v>73</v>
      </c>
      <c r="AZ6" s="311" t="s">
        <v>73</v>
      </c>
      <c r="BA6" s="311" t="s">
        <v>73</v>
      </c>
      <c r="BB6" s="311" t="s">
        <v>73</v>
      </c>
      <c r="BC6" s="311" t="s">
        <v>73</v>
      </c>
      <c r="BD6" s="311" t="s">
        <v>73</v>
      </c>
      <c r="BE6" s="311" t="s">
        <v>73</v>
      </c>
      <c r="BF6" s="311" t="s">
        <v>73</v>
      </c>
      <c r="BG6" s="311" t="s">
        <v>73</v>
      </c>
      <c r="BH6" s="512" t="s">
        <v>73</v>
      </c>
      <c r="BI6" s="446" t="s">
        <v>73</v>
      </c>
      <c r="BJ6" s="513" t="s">
        <v>73</v>
      </c>
    </row>
    <row r="7" spans="1:62" s="183" customFormat="1" ht="13.5" customHeight="1" x14ac:dyDescent="0.45">
      <c r="A7" s="224">
        <v>2023</v>
      </c>
      <c r="B7" s="268">
        <v>11</v>
      </c>
      <c r="C7" s="183">
        <v>7</v>
      </c>
      <c r="D7" s="540">
        <v>0.59861111111111109</v>
      </c>
      <c r="E7" s="544" t="s">
        <v>106</v>
      </c>
      <c r="F7" s="535">
        <v>13.577909999999999</v>
      </c>
      <c r="G7" s="536">
        <v>100.22914</v>
      </c>
      <c r="H7" s="444">
        <v>6.7</v>
      </c>
      <c r="I7" s="367">
        <v>1</v>
      </c>
      <c r="J7" s="530" t="s">
        <v>72</v>
      </c>
      <c r="K7" s="443">
        <v>0.5</v>
      </c>
      <c r="L7" s="668" t="s">
        <v>73</v>
      </c>
      <c r="M7" s="669" t="s">
        <v>73</v>
      </c>
      <c r="N7" s="670" t="s">
        <v>73</v>
      </c>
      <c r="O7" s="670" t="s">
        <v>73</v>
      </c>
      <c r="P7" s="669" t="s">
        <v>73</v>
      </c>
      <c r="Q7" s="669" t="s">
        <v>73</v>
      </c>
      <c r="R7" s="669" t="s">
        <v>73</v>
      </c>
      <c r="S7" s="671" t="s">
        <v>73</v>
      </c>
      <c r="T7" s="380">
        <v>0.7</v>
      </c>
      <c r="U7" s="335">
        <v>30.5</v>
      </c>
      <c r="V7" s="335">
        <v>30.494</v>
      </c>
      <c r="W7" s="343">
        <v>0.3</v>
      </c>
      <c r="X7" s="370">
        <v>0.317</v>
      </c>
      <c r="Y7" s="464">
        <v>7.19</v>
      </c>
      <c r="Z7" s="485" t="s">
        <v>73</v>
      </c>
      <c r="AA7" s="343">
        <v>0.90500000000000003</v>
      </c>
      <c r="AB7" s="335">
        <v>0.64200000000000002</v>
      </c>
      <c r="AC7" s="370">
        <f t="shared" si="1"/>
        <v>1.9715120418763676</v>
      </c>
      <c r="AD7" s="331">
        <v>9.36</v>
      </c>
      <c r="AE7" s="341" t="s">
        <v>73</v>
      </c>
      <c r="AF7" s="336">
        <v>6.72</v>
      </c>
      <c r="AG7" s="485" t="s">
        <v>73</v>
      </c>
      <c r="AH7" s="341">
        <v>2540.8000000000002</v>
      </c>
      <c r="AI7" s="470">
        <v>6.7229999999999999</v>
      </c>
      <c r="AJ7" s="364">
        <v>6.6787375649999996</v>
      </c>
      <c r="AK7" s="244">
        <v>20803.734359999999</v>
      </c>
      <c r="AL7" s="244">
        <v>2530.3484060000001</v>
      </c>
      <c r="AM7" s="244">
        <v>5.2724531710000004</v>
      </c>
      <c r="AN7" s="244">
        <v>613.05643450000002</v>
      </c>
      <c r="AO7" s="244">
        <v>7.0556067E-2</v>
      </c>
      <c r="AP7" s="244">
        <v>4.3871115000000002E-2</v>
      </c>
      <c r="AQ7" s="335">
        <f t="shared" si="0"/>
        <v>3148.6772936710004</v>
      </c>
      <c r="AR7" s="371">
        <v>5.4745343233033728</v>
      </c>
      <c r="AS7" s="364">
        <v>76.845996862339788</v>
      </c>
      <c r="AT7" s="364">
        <v>13.802900543405896</v>
      </c>
      <c r="AU7" s="364">
        <v>7.5411883049066581</v>
      </c>
      <c r="AV7" s="470">
        <v>11.732359356311999</v>
      </c>
      <c r="AW7" s="506" t="s">
        <v>73</v>
      </c>
      <c r="AX7" s="507" t="s">
        <v>73</v>
      </c>
      <c r="AY7" s="446" t="s">
        <v>73</v>
      </c>
      <c r="AZ7" s="311" t="s">
        <v>73</v>
      </c>
      <c r="BA7" s="311" t="s">
        <v>73</v>
      </c>
      <c r="BB7" s="311" t="s">
        <v>73</v>
      </c>
      <c r="BC7" s="311" t="s">
        <v>73</v>
      </c>
      <c r="BD7" s="311" t="s">
        <v>73</v>
      </c>
      <c r="BE7" s="311" t="s">
        <v>73</v>
      </c>
      <c r="BF7" s="311" t="s">
        <v>73</v>
      </c>
      <c r="BG7" s="311" t="s">
        <v>73</v>
      </c>
      <c r="BH7" s="512" t="s">
        <v>73</v>
      </c>
      <c r="BI7" s="446" t="s">
        <v>73</v>
      </c>
      <c r="BJ7" s="513" t="s">
        <v>73</v>
      </c>
    </row>
    <row r="8" spans="1:62" s="183" customFormat="1" ht="13.5" customHeight="1" x14ac:dyDescent="0.45">
      <c r="A8" s="224">
        <v>2023</v>
      </c>
      <c r="B8" s="268">
        <v>11</v>
      </c>
      <c r="C8" s="183">
        <v>7</v>
      </c>
      <c r="D8" s="540">
        <v>0.59861111111111109</v>
      </c>
      <c r="E8" s="544" t="s">
        <v>106</v>
      </c>
      <c r="F8" s="535">
        <v>13.577909999999999</v>
      </c>
      <c r="G8" s="536">
        <v>100.22914</v>
      </c>
      <c r="H8" s="444">
        <f>H7</f>
        <v>6.7</v>
      </c>
      <c r="I8" s="367">
        <v>2</v>
      </c>
      <c r="J8" s="530" t="s">
        <v>75</v>
      </c>
      <c r="K8" s="443">
        <v>3</v>
      </c>
      <c r="L8" s="668" t="s">
        <v>73</v>
      </c>
      <c r="M8" s="669" t="s">
        <v>73</v>
      </c>
      <c r="N8" s="670" t="s">
        <v>73</v>
      </c>
      <c r="O8" s="670" t="s">
        <v>73</v>
      </c>
      <c r="P8" s="669" t="s">
        <v>73</v>
      </c>
      <c r="Q8" s="669" t="s">
        <v>73</v>
      </c>
      <c r="R8" s="669" t="s">
        <v>73</v>
      </c>
      <c r="S8" s="671" t="s">
        <v>73</v>
      </c>
      <c r="T8" s="380" t="s">
        <v>73</v>
      </c>
      <c r="U8" s="335">
        <v>30.2</v>
      </c>
      <c r="V8" s="335">
        <v>30.23</v>
      </c>
      <c r="W8" s="343">
        <v>0.3</v>
      </c>
      <c r="X8" s="370">
        <v>0.318</v>
      </c>
      <c r="Y8" s="464">
        <v>7.15</v>
      </c>
      <c r="Z8" s="485" t="s">
        <v>73</v>
      </c>
      <c r="AA8" s="343">
        <v>0.67500000000000004</v>
      </c>
      <c r="AB8" s="335">
        <v>0.39</v>
      </c>
      <c r="AC8" s="370">
        <f t="shared" si="1"/>
        <v>1.7939134848116556</v>
      </c>
      <c r="AD8" s="331">
        <v>7.5</v>
      </c>
      <c r="AE8" s="341" t="s">
        <v>73</v>
      </c>
      <c r="AF8" s="336">
        <v>6.37</v>
      </c>
      <c r="AG8" s="485" t="s">
        <v>73</v>
      </c>
      <c r="AH8" s="341">
        <v>2535.8000000000002</v>
      </c>
      <c r="AI8" s="470">
        <v>6.7939999999999996</v>
      </c>
      <c r="AJ8" s="364">
        <v>6.7514206830000001</v>
      </c>
      <c r="AK8" s="244">
        <v>17516.299579999999</v>
      </c>
      <c r="AL8" s="244">
        <v>2523.5450930000002</v>
      </c>
      <c r="AM8" s="244">
        <v>6.161831319</v>
      </c>
      <c r="AN8" s="244">
        <v>519.34097220000001</v>
      </c>
      <c r="AO8" s="244">
        <v>8.2318601000000005E-2</v>
      </c>
      <c r="AP8" s="244">
        <v>5.1158270999999998E-2</v>
      </c>
      <c r="AQ8" s="335">
        <f t="shared" si="0"/>
        <v>3049.0478965190005</v>
      </c>
      <c r="AR8" s="371">
        <v>5.5980200599192376</v>
      </c>
      <c r="AS8" s="364">
        <v>69.365413096979282</v>
      </c>
      <c r="AT8" s="364">
        <v>16.120175817116376</v>
      </c>
      <c r="AU8" s="364">
        <v>7.9550340045661683</v>
      </c>
      <c r="AV8" s="470">
        <v>12.874762846688775</v>
      </c>
      <c r="AW8" s="506" t="s">
        <v>73</v>
      </c>
      <c r="AX8" s="507" t="s">
        <v>73</v>
      </c>
      <c r="AY8" s="446" t="s">
        <v>73</v>
      </c>
      <c r="AZ8" s="311" t="s">
        <v>73</v>
      </c>
      <c r="BA8" s="311" t="s">
        <v>73</v>
      </c>
      <c r="BB8" s="311" t="s">
        <v>73</v>
      </c>
      <c r="BC8" s="311" t="s">
        <v>73</v>
      </c>
      <c r="BD8" s="311" t="s">
        <v>73</v>
      </c>
      <c r="BE8" s="311" t="s">
        <v>73</v>
      </c>
      <c r="BF8" s="311" t="s">
        <v>73</v>
      </c>
      <c r="BG8" s="311" t="s">
        <v>73</v>
      </c>
      <c r="BH8" s="512" t="s">
        <v>73</v>
      </c>
      <c r="BI8" s="446" t="s">
        <v>73</v>
      </c>
      <c r="BJ8" s="513" t="s">
        <v>73</v>
      </c>
    </row>
    <row r="9" spans="1:62" s="183" customFormat="1" ht="13.5" customHeight="1" x14ac:dyDescent="0.45">
      <c r="A9" s="224">
        <v>2023</v>
      </c>
      <c r="B9" s="268">
        <v>11</v>
      </c>
      <c r="C9" s="183">
        <v>7</v>
      </c>
      <c r="D9" s="540">
        <v>0.59861111111111109</v>
      </c>
      <c r="E9" s="544" t="s">
        <v>106</v>
      </c>
      <c r="F9" s="535">
        <v>13.577909999999999</v>
      </c>
      <c r="G9" s="536">
        <v>100.22914</v>
      </c>
      <c r="H9" s="444">
        <f>H8</f>
        <v>6.7</v>
      </c>
      <c r="I9" s="367">
        <v>3</v>
      </c>
      <c r="J9" s="530" t="s">
        <v>74</v>
      </c>
      <c r="K9" s="443">
        <v>6</v>
      </c>
      <c r="L9" s="668" t="s">
        <v>73</v>
      </c>
      <c r="M9" s="669" t="s">
        <v>73</v>
      </c>
      <c r="N9" s="670" t="s">
        <v>73</v>
      </c>
      <c r="O9" s="670" t="s">
        <v>73</v>
      </c>
      <c r="P9" s="669" t="s">
        <v>73</v>
      </c>
      <c r="Q9" s="669" t="s">
        <v>73</v>
      </c>
      <c r="R9" s="669" t="s">
        <v>73</v>
      </c>
      <c r="S9" s="671" t="s">
        <v>73</v>
      </c>
      <c r="T9" s="380" t="s">
        <v>73</v>
      </c>
      <c r="U9" s="335">
        <v>30.2</v>
      </c>
      <c r="V9" s="335">
        <v>30.132000000000001</v>
      </c>
      <c r="W9" s="343">
        <v>0.3</v>
      </c>
      <c r="X9" s="370">
        <v>0.31900000000000001</v>
      </c>
      <c r="Y9" s="464">
        <v>7</v>
      </c>
      <c r="Z9" s="485" t="s">
        <v>73</v>
      </c>
      <c r="AA9" s="343">
        <v>0.47</v>
      </c>
      <c r="AB9" s="335">
        <v>0.216</v>
      </c>
      <c r="AC9" s="370">
        <f t="shared" si="1"/>
        <v>1.671285909695545</v>
      </c>
      <c r="AD9" s="331">
        <v>9</v>
      </c>
      <c r="AE9" s="341" t="s">
        <v>73</v>
      </c>
      <c r="AF9" s="336">
        <v>6.34</v>
      </c>
      <c r="AG9" s="485" t="s">
        <v>73</v>
      </c>
      <c r="AH9" s="341">
        <v>2548.6999999999998</v>
      </c>
      <c r="AI9" s="470">
        <v>6.77</v>
      </c>
      <c r="AJ9" s="364">
        <v>6.7281232629999996</v>
      </c>
      <c r="AK9" s="244">
        <v>18562.758819999999</v>
      </c>
      <c r="AL9" s="244">
        <v>2537.082296</v>
      </c>
      <c r="AM9" s="244">
        <v>5.8521065319999996</v>
      </c>
      <c r="AN9" s="244">
        <v>551.68822950000003</v>
      </c>
      <c r="AO9" s="244">
        <v>7.8198738000000004E-2</v>
      </c>
      <c r="AP9" s="244">
        <v>4.8586234999999998E-2</v>
      </c>
      <c r="AQ9" s="335">
        <f t="shared" si="0"/>
        <v>3094.6226320320002</v>
      </c>
      <c r="AR9" s="371">
        <v>5.4745343233033728</v>
      </c>
      <c r="AS9" s="364">
        <v>75.032522010131188</v>
      </c>
      <c r="AT9" s="364">
        <v>15.515669223974509</v>
      </c>
      <c r="AU9" s="364">
        <v>7.8630682935307226</v>
      </c>
      <c r="AV9" s="470">
        <v>20.867685984062305</v>
      </c>
      <c r="AW9" s="506" t="s">
        <v>73</v>
      </c>
      <c r="AX9" s="507" t="s">
        <v>73</v>
      </c>
      <c r="AY9" s="446" t="s">
        <v>73</v>
      </c>
      <c r="AZ9" s="311" t="s">
        <v>73</v>
      </c>
      <c r="BA9" s="311" t="s">
        <v>73</v>
      </c>
      <c r="BB9" s="311" t="s">
        <v>73</v>
      </c>
      <c r="BC9" s="311" t="s">
        <v>73</v>
      </c>
      <c r="BD9" s="311" t="s">
        <v>73</v>
      </c>
      <c r="BE9" s="311" t="s">
        <v>73</v>
      </c>
      <c r="BF9" s="311" t="s">
        <v>73</v>
      </c>
      <c r="BG9" s="311" t="s">
        <v>73</v>
      </c>
      <c r="BH9" s="512" t="s">
        <v>73</v>
      </c>
      <c r="BI9" s="446" t="s">
        <v>73</v>
      </c>
      <c r="BJ9" s="513" t="s">
        <v>73</v>
      </c>
    </row>
    <row r="10" spans="1:62" s="183" customFormat="1" ht="14.25" customHeight="1" x14ac:dyDescent="0.45">
      <c r="A10" s="224">
        <v>2023</v>
      </c>
      <c r="B10" s="268">
        <v>11</v>
      </c>
      <c r="C10" s="183">
        <v>7</v>
      </c>
      <c r="D10" s="540">
        <v>0.64652777777777781</v>
      </c>
      <c r="E10" s="544" t="s">
        <v>107</v>
      </c>
      <c r="F10" s="535">
        <v>13.60127</v>
      </c>
      <c r="G10" s="536">
        <v>100.22807</v>
      </c>
      <c r="H10" s="444">
        <v>1.1000000000000001</v>
      </c>
      <c r="I10" s="367">
        <v>1</v>
      </c>
      <c r="J10" s="530" t="s">
        <v>72</v>
      </c>
      <c r="K10" s="443">
        <v>0.5</v>
      </c>
      <c r="L10" s="668" t="s">
        <v>73</v>
      </c>
      <c r="M10" s="669" t="s">
        <v>73</v>
      </c>
      <c r="N10" s="670" t="s">
        <v>73</v>
      </c>
      <c r="O10" s="670" t="s">
        <v>73</v>
      </c>
      <c r="P10" s="669" t="s">
        <v>73</v>
      </c>
      <c r="Q10" s="669" t="s">
        <v>73</v>
      </c>
      <c r="R10" s="669" t="s">
        <v>73</v>
      </c>
      <c r="S10" s="671" t="s">
        <v>73</v>
      </c>
      <c r="T10" s="380">
        <v>0.6</v>
      </c>
      <c r="U10" s="335">
        <v>31.3</v>
      </c>
      <c r="V10" s="335">
        <v>30.805</v>
      </c>
      <c r="W10" s="343">
        <v>0.3</v>
      </c>
      <c r="X10" s="370">
        <v>0.32100000000000001</v>
      </c>
      <c r="Y10" s="464">
        <v>7.03</v>
      </c>
      <c r="Z10" s="485" t="s">
        <v>73</v>
      </c>
      <c r="AA10" s="343">
        <v>1.37</v>
      </c>
      <c r="AB10" s="335">
        <v>1.329</v>
      </c>
      <c r="AC10" s="370">
        <f t="shared" si="1"/>
        <v>2.4556795367313562</v>
      </c>
      <c r="AD10" s="331">
        <v>15</v>
      </c>
      <c r="AE10" s="341" t="s">
        <v>73</v>
      </c>
      <c r="AF10" s="336">
        <v>7.06</v>
      </c>
      <c r="AG10" s="485" t="s">
        <v>73</v>
      </c>
      <c r="AH10" s="341">
        <v>2538.9</v>
      </c>
      <c r="AI10" s="470">
        <v>6.8239999999999998</v>
      </c>
      <c r="AJ10" s="364">
        <v>6.7771748000000001</v>
      </c>
      <c r="AK10" s="244">
        <v>16586.802640000002</v>
      </c>
      <c r="AL10" s="244">
        <v>2525.5742380000002</v>
      </c>
      <c r="AM10" s="244">
        <v>6.673907764</v>
      </c>
      <c r="AN10" s="244">
        <v>485.21441110000001</v>
      </c>
      <c r="AO10" s="244">
        <v>9.0371416999999996E-2</v>
      </c>
      <c r="AP10" s="244">
        <v>5.6199805999999998E-2</v>
      </c>
      <c r="AQ10" s="335">
        <f t="shared" si="0"/>
        <v>3017.4625568640004</v>
      </c>
      <c r="AR10" s="371">
        <v>5.5156962355086607</v>
      </c>
      <c r="AS10" s="364">
        <v>73.89910022750081</v>
      </c>
      <c r="AT10" s="364">
        <v>14.407407136547757</v>
      </c>
      <c r="AU10" s="364">
        <v>7.0353768942116988</v>
      </c>
      <c r="AV10" s="470">
        <v>24.329029858827361</v>
      </c>
      <c r="AW10" s="506" t="s">
        <v>73</v>
      </c>
      <c r="AX10" s="507" t="s">
        <v>73</v>
      </c>
      <c r="AY10" s="446" t="s">
        <v>73</v>
      </c>
      <c r="AZ10" s="311" t="s">
        <v>73</v>
      </c>
      <c r="BA10" s="311" t="s">
        <v>73</v>
      </c>
      <c r="BB10" s="311" t="s">
        <v>73</v>
      </c>
      <c r="BC10" s="311" t="s">
        <v>73</v>
      </c>
      <c r="BD10" s="311" t="s">
        <v>73</v>
      </c>
      <c r="BE10" s="311" t="s">
        <v>73</v>
      </c>
      <c r="BF10" s="311" t="s">
        <v>73</v>
      </c>
      <c r="BG10" s="311" t="s">
        <v>73</v>
      </c>
      <c r="BH10" s="512" t="s">
        <v>73</v>
      </c>
      <c r="BI10" s="446" t="s">
        <v>73</v>
      </c>
      <c r="BJ10" s="513" t="s">
        <v>73</v>
      </c>
    </row>
    <row r="11" spans="1:62" s="183" customFormat="1" ht="14.25" customHeight="1" x14ac:dyDescent="0.45">
      <c r="A11" s="224">
        <v>2023</v>
      </c>
      <c r="B11" s="268">
        <v>11</v>
      </c>
      <c r="C11" s="183">
        <v>8</v>
      </c>
      <c r="D11" s="540">
        <v>0.35486111111111113</v>
      </c>
      <c r="E11" s="544" t="s">
        <v>108</v>
      </c>
      <c r="F11" s="535">
        <v>13.41137</v>
      </c>
      <c r="G11" s="536">
        <v>99.969710000000006</v>
      </c>
      <c r="H11" s="444">
        <v>3.8</v>
      </c>
      <c r="I11" s="367">
        <v>1</v>
      </c>
      <c r="J11" s="530" t="s">
        <v>72</v>
      </c>
      <c r="K11" s="443">
        <v>0.5</v>
      </c>
      <c r="L11" s="668" t="s">
        <v>73</v>
      </c>
      <c r="M11" s="669" t="s">
        <v>73</v>
      </c>
      <c r="N11" s="670" t="s">
        <v>73</v>
      </c>
      <c r="O11" s="670" t="s">
        <v>73</v>
      </c>
      <c r="P11" s="669" t="s">
        <v>73</v>
      </c>
      <c r="Q11" s="669" t="s">
        <v>73</v>
      </c>
      <c r="R11" s="669" t="s">
        <v>73</v>
      </c>
      <c r="S11" s="671" t="s">
        <v>73</v>
      </c>
      <c r="T11" s="380">
        <v>0.8</v>
      </c>
      <c r="U11" s="335">
        <v>30</v>
      </c>
      <c r="V11" s="335">
        <v>30.085999999999999</v>
      </c>
      <c r="W11" s="343">
        <v>0.2</v>
      </c>
      <c r="X11" s="370">
        <v>0.27</v>
      </c>
      <c r="Y11" s="464">
        <v>7.53</v>
      </c>
      <c r="Z11" s="485" t="s">
        <v>73</v>
      </c>
      <c r="AA11" s="343">
        <v>3.4750000000000001</v>
      </c>
      <c r="AB11" s="335">
        <v>3.2170000000000001</v>
      </c>
      <c r="AC11" s="370">
        <f t="shared" si="1"/>
        <v>3.78625920235904</v>
      </c>
      <c r="AD11" s="331">
        <v>9.36</v>
      </c>
      <c r="AE11" s="341" t="s">
        <v>73</v>
      </c>
      <c r="AF11" s="336">
        <v>2.72</v>
      </c>
      <c r="AG11" s="485" t="s">
        <v>73</v>
      </c>
      <c r="AH11" s="341">
        <v>2829.6</v>
      </c>
      <c r="AI11" s="470">
        <v>6.9950000000000001</v>
      </c>
      <c r="AJ11" s="364">
        <v>6.9534819109999999</v>
      </c>
      <c r="AK11" s="244">
        <v>12234.449720000001</v>
      </c>
      <c r="AL11" s="244">
        <v>2807.8877910000001</v>
      </c>
      <c r="AM11" s="244">
        <v>10.807504939999999</v>
      </c>
      <c r="AN11" s="244">
        <v>364.83441629999999</v>
      </c>
      <c r="AO11" s="244">
        <v>0.12987357999999999</v>
      </c>
      <c r="AP11" s="244">
        <v>8.1088598999999997E-2</v>
      </c>
      <c r="AQ11" s="335">
        <f t="shared" si="0"/>
        <v>3183.5297122400002</v>
      </c>
      <c r="AR11" s="371">
        <v>3.1283053276019266</v>
      </c>
      <c r="AS11" s="364">
        <v>41.936605957324069</v>
      </c>
      <c r="AT11" s="364">
        <v>3.6270395588511839</v>
      </c>
      <c r="AU11" s="364">
        <v>2.299142775886176</v>
      </c>
      <c r="AV11" s="470">
        <v>53.665972327341912</v>
      </c>
      <c r="AW11" s="506" t="s">
        <v>73</v>
      </c>
      <c r="AX11" s="507" t="s">
        <v>73</v>
      </c>
      <c r="AY11" s="446" t="s">
        <v>73</v>
      </c>
      <c r="AZ11" s="311" t="s">
        <v>73</v>
      </c>
      <c r="BA11" s="311" t="s">
        <v>73</v>
      </c>
      <c r="BB11" s="311" t="s">
        <v>73</v>
      </c>
      <c r="BC11" s="311" t="s">
        <v>73</v>
      </c>
      <c r="BD11" s="311" t="s">
        <v>73</v>
      </c>
      <c r="BE11" s="311" t="s">
        <v>73</v>
      </c>
      <c r="BF11" s="311" t="s">
        <v>73</v>
      </c>
      <c r="BG11" s="311" t="s">
        <v>73</v>
      </c>
      <c r="BH11" s="512" t="s">
        <v>73</v>
      </c>
      <c r="BI11" s="446" t="s">
        <v>73</v>
      </c>
      <c r="BJ11" s="513" t="s">
        <v>73</v>
      </c>
    </row>
    <row r="12" spans="1:62" s="183" customFormat="1" ht="14.25" customHeight="1" x14ac:dyDescent="0.45">
      <c r="A12" s="224">
        <v>2023</v>
      </c>
      <c r="B12" s="268">
        <v>11</v>
      </c>
      <c r="C12" s="183">
        <v>8</v>
      </c>
      <c r="D12" s="540">
        <v>0.35486111111111113</v>
      </c>
      <c r="E12" s="544" t="s">
        <v>108</v>
      </c>
      <c r="F12" s="535">
        <v>13.41137</v>
      </c>
      <c r="G12" s="536">
        <v>99.969710000000006</v>
      </c>
      <c r="H12" s="444">
        <f>H11</f>
        <v>3.8</v>
      </c>
      <c r="I12" s="367">
        <v>3</v>
      </c>
      <c r="J12" s="530" t="s">
        <v>74</v>
      </c>
      <c r="K12" s="443">
        <v>2.5</v>
      </c>
      <c r="L12" s="668" t="s">
        <v>73</v>
      </c>
      <c r="M12" s="669" t="s">
        <v>73</v>
      </c>
      <c r="N12" s="670" t="s">
        <v>73</v>
      </c>
      <c r="O12" s="670" t="s">
        <v>73</v>
      </c>
      <c r="P12" s="669" t="s">
        <v>73</v>
      </c>
      <c r="Q12" s="669" t="s">
        <v>73</v>
      </c>
      <c r="R12" s="669" t="s">
        <v>73</v>
      </c>
      <c r="S12" s="671" t="s">
        <v>73</v>
      </c>
      <c r="T12" s="380" t="s">
        <v>73</v>
      </c>
      <c r="U12" s="335">
        <v>29.9</v>
      </c>
      <c r="V12" s="335">
        <v>29.97</v>
      </c>
      <c r="W12" s="343">
        <v>0.2</v>
      </c>
      <c r="X12" s="370">
        <v>0.27400000000000002</v>
      </c>
      <c r="Y12" s="464">
        <v>7.52</v>
      </c>
      <c r="Z12" s="485" t="s">
        <v>73</v>
      </c>
      <c r="AA12" s="343">
        <v>3.4649999999999999</v>
      </c>
      <c r="AB12" s="335">
        <v>3.0880000000000001</v>
      </c>
      <c r="AC12" s="370">
        <f t="shared" si="1"/>
        <v>3.6953456552901995</v>
      </c>
      <c r="AD12" s="331">
        <v>9.4</v>
      </c>
      <c r="AE12" s="341" t="s">
        <v>73</v>
      </c>
      <c r="AF12" s="336">
        <v>2.91</v>
      </c>
      <c r="AG12" s="485" t="s">
        <v>73</v>
      </c>
      <c r="AH12" s="341">
        <v>2819.8</v>
      </c>
      <c r="AI12" s="470">
        <v>7.0119999999999996</v>
      </c>
      <c r="AJ12" s="364">
        <v>6.9705645089999999</v>
      </c>
      <c r="AK12" s="244">
        <v>11712.615610000001</v>
      </c>
      <c r="AL12" s="244">
        <v>2797.3780449999999</v>
      </c>
      <c r="AM12" s="244">
        <v>11.18989736</v>
      </c>
      <c r="AN12" s="244">
        <v>349.53945800000002</v>
      </c>
      <c r="AO12" s="244">
        <v>0.135968006</v>
      </c>
      <c r="AP12" s="244">
        <v>8.4843531E-2</v>
      </c>
      <c r="AQ12" s="335">
        <f t="shared" si="0"/>
        <v>3158.1074003600002</v>
      </c>
      <c r="AR12" s="371">
        <v>2.8813338543701961</v>
      </c>
      <c r="AS12" s="364">
        <v>32.869231696281027</v>
      </c>
      <c r="AT12" s="364">
        <v>4.3322972508500248</v>
      </c>
      <c r="AU12" s="364">
        <v>1.8623056484678027</v>
      </c>
      <c r="AV12" s="470">
        <v>49.015071718103194</v>
      </c>
      <c r="AW12" s="506" t="s">
        <v>73</v>
      </c>
      <c r="AX12" s="507" t="s">
        <v>73</v>
      </c>
      <c r="AY12" s="446" t="s">
        <v>73</v>
      </c>
      <c r="AZ12" s="311" t="s">
        <v>73</v>
      </c>
      <c r="BA12" s="311" t="s">
        <v>73</v>
      </c>
      <c r="BB12" s="311" t="s">
        <v>73</v>
      </c>
      <c r="BC12" s="311" t="s">
        <v>73</v>
      </c>
      <c r="BD12" s="311" t="s">
        <v>73</v>
      </c>
      <c r="BE12" s="311" t="s">
        <v>73</v>
      </c>
      <c r="BF12" s="311" t="s">
        <v>73</v>
      </c>
      <c r="BG12" s="311" t="s">
        <v>73</v>
      </c>
      <c r="BH12" s="512" t="s">
        <v>73</v>
      </c>
      <c r="BI12" s="446" t="s">
        <v>73</v>
      </c>
      <c r="BJ12" s="513" t="s">
        <v>73</v>
      </c>
    </row>
    <row r="13" spans="1:62" s="183" customFormat="1" ht="14.25" customHeight="1" x14ac:dyDescent="0.45">
      <c r="A13" s="224">
        <v>2023</v>
      </c>
      <c r="B13" s="268">
        <v>11</v>
      </c>
      <c r="C13" s="183">
        <v>8</v>
      </c>
      <c r="D13" s="540">
        <v>0.42222222222222222</v>
      </c>
      <c r="E13" s="544" t="s">
        <v>109</v>
      </c>
      <c r="F13" s="535">
        <v>13.37744</v>
      </c>
      <c r="G13" s="536">
        <v>99.995689999999996</v>
      </c>
      <c r="H13" s="444">
        <v>1.7</v>
      </c>
      <c r="I13" s="367">
        <v>1</v>
      </c>
      <c r="J13" s="530" t="s">
        <v>72</v>
      </c>
      <c r="K13" s="443">
        <v>0.5</v>
      </c>
      <c r="L13" s="668" t="s">
        <v>73</v>
      </c>
      <c r="M13" s="669" t="s">
        <v>73</v>
      </c>
      <c r="N13" s="670" t="s">
        <v>73</v>
      </c>
      <c r="O13" s="670" t="s">
        <v>73</v>
      </c>
      <c r="P13" s="669" t="s">
        <v>73</v>
      </c>
      <c r="Q13" s="669" t="s">
        <v>73</v>
      </c>
      <c r="R13" s="669" t="s">
        <v>73</v>
      </c>
      <c r="S13" s="671" t="s">
        <v>73</v>
      </c>
      <c r="T13" s="380">
        <v>0.4</v>
      </c>
      <c r="U13" s="335">
        <v>29.8</v>
      </c>
      <c r="V13" s="335">
        <v>30.053000000000001</v>
      </c>
      <c r="W13" s="343">
        <v>1.9</v>
      </c>
      <c r="X13" s="370">
        <v>2.1030000000000002</v>
      </c>
      <c r="Y13" s="464">
        <v>7.37</v>
      </c>
      <c r="Z13" s="485" t="s">
        <v>73</v>
      </c>
      <c r="AA13" s="343">
        <v>2.9350000000000001</v>
      </c>
      <c r="AB13" s="335">
        <v>2.7480000000000002</v>
      </c>
      <c r="AC13" s="370">
        <f t="shared" si="1"/>
        <v>3.4557285544886041</v>
      </c>
      <c r="AD13" s="331">
        <v>31.75</v>
      </c>
      <c r="AE13" s="341" t="s">
        <v>73</v>
      </c>
      <c r="AF13" s="336">
        <v>2.95</v>
      </c>
      <c r="AG13" s="485" t="s">
        <v>73</v>
      </c>
      <c r="AH13" s="341">
        <v>2860.7</v>
      </c>
      <c r="AI13" s="470">
        <v>7.359</v>
      </c>
      <c r="AJ13" s="364">
        <v>7.3120580610000001</v>
      </c>
      <c r="AK13" s="244">
        <v>5007.1105950000001</v>
      </c>
      <c r="AL13" s="244">
        <v>2803.117139</v>
      </c>
      <c r="AM13" s="244">
        <v>27.994174990000001</v>
      </c>
      <c r="AN13" s="244">
        <v>146.981211</v>
      </c>
      <c r="AO13" s="244">
        <v>0.89660748700000004</v>
      </c>
      <c r="AP13" s="244">
        <v>0.51536722400000001</v>
      </c>
      <c r="AQ13" s="335">
        <f t="shared" si="0"/>
        <v>2978.0925249899997</v>
      </c>
      <c r="AR13" s="371">
        <v>2.3873909079067337</v>
      </c>
      <c r="AS13" s="364">
        <v>32.869231696281027</v>
      </c>
      <c r="AT13" s="364">
        <v>7.0525769199884145</v>
      </c>
      <c r="AU13" s="364">
        <v>1.8852970762266645</v>
      </c>
      <c r="AV13" s="470">
        <v>30.137522795673902</v>
      </c>
      <c r="AW13" s="506" t="s">
        <v>73</v>
      </c>
      <c r="AX13" s="507" t="s">
        <v>73</v>
      </c>
      <c r="AY13" s="446" t="s">
        <v>73</v>
      </c>
      <c r="AZ13" s="311" t="s">
        <v>73</v>
      </c>
      <c r="BA13" s="311" t="s">
        <v>73</v>
      </c>
      <c r="BB13" s="311" t="s">
        <v>73</v>
      </c>
      <c r="BC13" s="311" t="s">
        <v>73</v>
      </c>
      <c r="BD13" s="311" t="s">
        <v>73</v>
      </c>
      <c r="BE13" s="311" t="s">
        <v>73</v>
      </c>
      <c r="BF13" s="311" t="s">
        <v>73</v>
      </c>
      <c r="BG13" s="311" t="s">
        <v>73</v>
      </c>
      <c r="BH13" s="512" t="s">
        <v>73</v>
      </c>
      <c r="BI13" s="446" t="s">
        <v>73</v>
      </c>
      <c r="BJ13" s="513" t="s">
        <v>73</v>
      </c>
    </row>
    <row r="14" spans="1:62" s="183" customFormat="1" ht="14.25" customHeight="1" x14ac:dyDescent="0.45">
      <c r="A14" s="224">
        <v>2023</v>
      </c>
      <c r="B14" s="268">
        <v>11</v>
      </c>
      <c r="C14" s="183">
        <v>8</v>
      </c>
      <c r="D14" s="540">
        <v>0.69374999999999998</v>
      </c>
      <c r="E14" s="544" t="s">
        <v>110</v>
      </c>
      <c r="F14" s="535">
        <v>13.46373</v>
      </c>
      <c r="G14" s="536">
        <v>99.942480000000003</v>
      </c>
      <c r="H14" s="444">
        <v>3.2</v>
      </c>
      <c r="I14" s="367">
        <v>1</v>
      </c>
      <c r="J14" s="530" t="s">
        <v>72</v>
      </c>
      <c r="K14" s="443">
        <v>0.5</v>
      </c>
      <c r="L14" s="668" t="s">
        <v>73</v>
      </c>
      <c r="M14" s="669" t="s">
        <v>73</v>
      </c>
      <c r="N14" s="670" t="s">
        <v>73</v>
      </c>
      <c r="O14" s="670" t="s">
        <v>73</v>
      </c>
      <c r="P14" s="669" t="s">
        <v>73</v>
      </c>
      <c r="Q14" s="669" t="s">
        <v>73</v>
      </c>
      <c r="R14" s="669" t="s">
        <v>73</v>
      </c>
      <c r="S14" s="671" t="s">
        <v>73</v>
      </c>
      <c r="T14" s="380">
        <v>0.7</v>
      </c>
      <c r="U14" s="335">
        <v>30.2</v>
      </c>
      <c r="V14" s="335">
        <v>30.329000000000001</v>
      </c>
      <c r="W14" s="343">
        <v>0.2</v>
      </c>
      <c r="X14" s="370">
        <v>0.27100000000000002</v>
      </c>
      <c r="Y14" s="464">
        <v>7.65</v>
      </c>
      <c r="Z14" s="485" t="s">
        <v>73</v>
      </c>
      <c r="AA14" s="343">
        <v>3.43</v>
      </c>
      <c r="AB14" s="335">
        <v>2.8940000000000001</v>
      </c>
      <c r="AC14" s="370">
        <f t="shared" si="1"/>
        <v>3.5586229565975245</v>
      </c>
      <c r="AD14" s="331">
        <v>14.21</v>
      </c>
      <c r="AE14" s="341" t="s">
        <v>73</v>
      </c>
      <c r="AF14" s="336">
        <v>2.81</v>
      </c>
      <c r="AG14" s="485" t="s">
        <v>73</v>
      </c>
      <c r="AH14" s="341">
        <v>2833.4</v>
      </c>
      <c r="AI14" s="470">
        <v>7.0359999999999996</v>
      </c>
      <c r="AJ14" s="364">
        <v>6.9917046620000001</v>
      </c>
      <c r="AK14" s="244">
        <v>11234.81558</v>
      </c>
      <c r="AL14" s="244">
        <v>2809.3704039999998</v>
      </c>
      <c r="AM14" s="244">
        <v>11.943919599999999</v>
      </c>
      <c r="AN14" s="244">
        <v>332.41492909999999</v>
      </c>
      <c r="AO14" s="244">
        <v>0.14415054799999999</v>
      </c>
      <c r="AP14" s="244">
        <v>9.0053251000000001E-2</v>
      </c>
      <c r="AQ14" s="335">
        <f t="shared" si="0"/>
        <v>3153.7292526999995</v>
      </c>
      <c r="AR14" s="371">
        <v>3.0048195909860613</v>
      </c>
      <c r="AS14" s="364">
        <v>59.617985766358011</v>
      </c>
      <c r="AT14" s="364">
        <v>4.8360527451349125</v>
      </c>
      <c r="AU14" s="364">
        <v>2.5750399089925171</v>
      </c>
      <c r="AV14" s="470">
        <v>54.886468646193549</v>
      </c>
      <c r="AW14" s="506" t="s">
        <v>73</v>
      </c>
      <c r="AX14" s="507" t="s">
        <v>73</v>
      </c>
      <c r="AY14" s="446" t="s">
        <v>73</v>
      </c>
      <c r="AZ14" s="311" t="s">
        <v>73</v>
      </c>
      <c r="BA14" s="311" t="s">
        <v>73</v>
      </c>
      <c r="BB14" s="311" t="s">
        <v>73</v>
      </c>
      <c r="BC14" s="311" t="s">
        <v>73</v>
      </c>
      <c r="BD14" s="311" t="s">
        <v>73</v>
      </c>
      <c r="BE14" s="311" t="s">
        <v>73</v>
      </c>
      <c r="BF14" s="311" t="s">
        <v>73</v>
      </c>
      <c r="BG14" s="311" t="s">
        <v>73</v>
      </c>
      <c r="BH14" s="512" t="s">
        <v>73</v>
      </c>
      <c r="BI14" s="446" t="s">
        <v>73</v>
      </c>
      <c r="BJ14" s="513" t="s">
        <v>73</v>
      </c>
    </row>
    <row r="15" spans="1:62" s="183" customFormat="1" ht="14.25" customHeight="1" x14ac:dyDescent="0.45">
      <c r="A15" s="224">
        <v>2023</v>
      </c>
      <c r="B15" s="268">
        <v>11</v>
      </c>
      <c r="C15" s="183">
        <v>8</v>
      </c>
      <c r="D15" s="540">
        <v>0.69374999999999998</v>
      </c>
      <c r="E15" s="544" t="s">
        <v>110</v>
      </c>
      <c r="F15" s="535">
        <v>13.46373</v>
      </c>
      <c r="G15" s="536">
        <v>99.942480000000003</v>
      </c>
      <c r="H15" s="444">
        <f>H14</f>
        <v>3.2</v>
      </c>
      <c r="I15" s="367">
        <v>3</v>
      </c>
      <c r="J15" s="530" t="s">
        <v>74</v>
      </c>
      <c r="K15" s="443">
        <v>2.5</v>
      </c>
      <c r="L15" s="668" t="s">
        <v>73</v>
      </c>
      <c r="M15" s="669" t="s">
        <v>73</v>
      </c>
      <c r="N15" s="670" t="s">
        <v>73</v>
      </c>
      <c r="O15" s="670" t="s">
        <v>73</v>
      </c>
      <c r="P15" s="669" t="s">
        <v>73</v>
      </c>
      <c r="Q15" s="669" t="s">
        <v>73</v>
      </c>
      <c r="R15" s="669" t="s">
        <v>73</v>
      </c>
      <c r="S15" s="671" t="s">
        <v>73</v>
      </c>
      <c r="T15" s="380" t="s">
        <v>73</v>
      </c>
      <c r="U15" s="335">
        <v>30.2</v>
      </c>
      <c r="V15" s="335">
        <v>30.324999999999999</v>
      </c>
      <c r="W15" s="343">
        <v>0.2</v>
      </c>
      <c r="X15" s="370">
        <v>0.27</v>
      </c>
      <c r="Y15" s="464">
        <v>7.64</v>
      </c>
      <c r="Z15" s="485" t="s">
        <v>73</v>
      </c>
      <c r="AA15" s="343">
        <v>3.63</v>
      </c>
      <c r="AB15" s="335">
        <v>2.8839999999999999</v>
      </c>
      <c r="AC15" s="370">
        <f t="shared" si="1"/>
        <v>3.5515753948092419</v>
      </c>
      <c r="AD15" s="331">
        <v>14.5</v>
      </c>
      <c r="AE15" s="341" t="s">
        <v>73</v>
      </c>
      <c r="AF15" s="336">
        <v>2.76</v>
      </c>
      <c r="AG15" s="485" t="s">
        <v>73</v>
      </c>
      <c r="AH15" s="341">
        <v>2831.6</v>
      </c>
      <c r="AI15" s="470">
        <v>7.04</v>
      </c>
      <c r="AJ15" s="364">
        <v>6.9956032319999997</v>
      </c>
      <c r="AK15" s="244">
        <v>11124.60622</v>
      </c>
      <c r="AL15" s="244">
        <v>2807.377305</v>
      </c>
      <c r="AM15" s="244">
        <v>12.04464391</v>
      </c>
      <c r="AN15" s="244">
        <v>329.15406250000001</v>
      </c>
      <c r="AO15" s="244">
        <v>0.14532854000000001</v>
      </c>
      <c r="AP15" s="244">
        <v>9.0791177000000001E-2</v>
      </c>
      <c r="AQ15" s="335">
        <f t="shared" si="0"/>
        <v>3148.5760114100003</v>
      </c>
      <c r="AR15" s="371">
        <v>3.0048195909860613</v>
      </c>
      <c r="AS15" s="364">
        <v>59.844670122884089</v>
      </c>
      <c r="AT15" s="364">
        <v>6.951825821131437</v>
      </c>
      <c r="AU15" s="364">
        <v>2.5060656257159319</v>
      </c>
      <c r="AV15" s="470">
        <v>54.955442929470131</v>
      </c>
      <c r="AW15" s="506" t="s">
        <v>73</v>
      </c>
      <c r="AX15" s="507" t="s">
        <v>73</v>
      </c>
      <c r="AY15" s="446" t="s">
        <v>73</v>
      </c>
      <c r="AZ15" s="311" t="s">
        <v>73</v>
      </c>
      <c r="BA15" s="311" t="s">
        <v>73</v>
      </c>
      <c r="BB15" s="311" t="s">
        <v>73</v>
      </c>
      <c r="BC15" s="311" t="s">
        <v>73</v>
      </c>
      <c r="BD15" s="311" t="s">
        <v>73</v>
      </c>
      <c r="BE15" s="311" t="s">
        <v>73</v>
      </c>
      <c r="BF15" s="311" t="s">
        <v>73</v>
      </c>
      <c r="BG15" s="311" t="s">
        <v>73</v>
      </c>
      <c r="BH15" s="512" t="s">
        <v>73</v>
      </c>
      <c r="BI15" s="446" t="s">
        <v>73</v>
      </c>
      <c r="BJ15" s="513" t="s">
        <v>73</v>
      </c>
    </row>
    <row r="16" spans="1:62" s="183" customFormat="1" ht="14.25" customHeight="1" x14ac:dyDescent="0.45">
      <c r="A16" s="224">
        <v>2023</v>
      </c>
      <c r="B16" s="268">
        <v>11</v>
      </c>
      <c r="C16" s="183">
        <v>8</v>
      </c>
      <c r="D16" s="540">
        <v>0.52777777777777779</v>
      </c>
      <c r="E16" s="544" t="s">
        <v>111</v>
      </c>
      <c r="F16" s="535">
        <v>13.215400000000001</v>
      </c>
      <c r="G16" s="536">
        <v>99.934219999999996</v>
      </c>
      <c r="H16" s="444">
        <v>1.7</v>
      </c>
      <c r="I16" s="367">
        <v>1</v>
      </c>
      <c r="J16" s="530" t="s">
        <v>72</v>
      </c>
      <c r="K16" s="443">
        <v>0.5</v>
      </c>
      <c r="L16" s="668" t="s">
        <v>73</v>
      </c>
      <c r="M16" s="669" t="s">
        <v>73</v>
      </c>
      <c r="N16" s="670" t="s">
        <v>73</v>
      </c>
      <c r="O16" s="670" t="s">
        <v>73</v>
      </c>
      <c r="P16" s="669" t="s">
        <v>73</v>
      </c>
      <c r="Q16" s="669" t="s">
        <v>73</v>
      </c>
      <c r="R16" s="669" t="s">
        <v>73</v>
      </c>
      <c r="S16" s="671" t="s">
        <v>73</v>
      </c>
      <c r="T16" s="380">
        <v>0.4</v>
      </c>
      <c r="U16" s="335">
        <v>30.3</v>
      </c>
      <c r="V16" s="335">
        <v>30.257000000000001</v>
      </c>
      <c r="W16" s="343">
        <v>0.9</v>
      </c>
      <c r="X16" s="370">
        <v>0.98099999999999998</v>
      </c>
      <c r="Y16" s="464">
        <v>7.22</v>
      </c>
      <c r="Z16" s="485" t="s">
        <v>73</v>
      </c>
      <c r="AA16" s="343">
        <v>2.25</v>
      </c>
      <c r="AB16" s="335">
        <v>2.1989999999999998</v>
      </c>
      <c r="AC16" s="370">
        <f t="shared" si="1"/>
        <v>3.0688174123119096</v>
      </c>
      <c r="AD16" s="331">
        <v>9.5</v>
      </c>
      <c r="AE16" s="341" t="s">
        <v>73</v>
      </c>
      <c r="AF16" s="336">
        <v>5.72</v>
      </c>
      <c r="AG16" s="485" t="s">
        <v>73</v>
      </c>
      <c r="AH16" s="341">
        <v>1165.0999999999999</v>
      </c>
      <c r="AI16" s="470">
        <v>6.6210000000000004</v>
      </c>
      <c r="AJ16" s="364">
        <v>6.57854896</v>
      </c>
      <c r="AK16" s="244">
        <v>11838.065479999999</v>
      </c>
      <c r="AL16" s="244">
        <v>1161.3530559999999</v>
      </c>
      <c r="AM16" s="244">
        <v>1.95890152</v>
      </c>
      <c r="AN16" s="244">
        <v>349.54752500000001</v>
      </c>
      <c r="AO16" s="244">
        <v>4.6623286E-2</v>
      </c>
      <c r="AP16" s="244">
        <v>2.7839045999999999E-2</v>
      </c>
      <c r="AQ16" s="335">
        <f t="shared" si="0"/>
        <v>1512.8594825199998</v>
      </c>
      <c r="AR16" s="371">
        <v>5.8449915331509681</v>
      </c>
      <c r="AS16" s="364">
        <v>162.30599927267048</v>
      </c>
      <c r="AT16" s="364">
        <v>4.7353016462779349</v>
      </c>
      <c r="AU16" s="364">
        <v>2.2301684926095908</v>
      </c>
      <c r="AV16" s="470">
        <v>10.938093884620548</v>
      </c>
      <c r="AW16" s="506" t="s">
        <v>73</v>
      </c>
      <c r="AX16" s="507" t="s">
        <v>73</v>
      </c>
      <c r="AY16" s="446" t="s">
        <v>73</v>
      </c>
      <c r="AZ16" s="311" t="s">
        <v>73</v>
      </c>
      <c r="BA16" s="311" t="s">
        <v>73</v>
      </c>
      <c r="BB16" s="311" t="s">
        <v>73</v>
      </c>
      <c r="BC16" s="311" t="s">
        <v>73</v>
      </c>
      <c r="BD16" s="311" t="s">
        <v>73</v>
      </c>
      <c r="BE16" s="311" t="s">
        <v>73</v>
      </c>
      <c r="BF16" s="311" t="s">
        <v>73</v>
      </c>
      <c r="BG16" s="311" t="s">
        <v>73</v>
      </c>
      <c r="BH16" s="512" t="s">
        <v>73</v>
      </c>
      <c r="BI16" s="446" t="s">
        <v>73</v>
      </c>
      <c r="BJ16" s="513" t="s">
        <v>73</v>
      </c>
    </row>
    <row r="17" spans="1:62" s="287" customFormat="1" ht="14.25" customHeight="1" x14ac:dyDescent="0.45">
      <c r="A17" s="285">
        <v>2023</v>
      </c>
      <c r="B17" s="286">
        <v>11</v>
      </c>
      <c r="C17" s="287">
        <v>8</v>
      </c>
      <c r="D17" s="541">
        <v>0.61388888888888882</v>
      </c>
      <c r="E17" s="545" t="s">
        <v>112</v>
      </c>
      <c r="F17" s="537">
        <v>13.11068</v>
      </c>
      <c r="G17" s="538">
        <v>99.948040000000006</v>
      </c>
      <c r="H17" s="445">
        <v>0.5</v>
      </c>
      <c r="I17" s="286">
        <v>1</v>
      </c>
      <c r="J17" s="293" t="s">
        <v>72</v>
      </c>
      <c r="K17" s="531">
        <v>0.5</v>
      </c>
      <c r="L17" s="672" t="s">
        <v>73</v>
      </c>
      <c r="M17" s="673" t="s">
        <v>73</v>
      </c>
      <c r="N17" s="672" t="s">
        <v>73</v>
      </c>
      <c r="O17" s="672" t="s">
        <v>73</v>
      </c>
      <c r="P17" s="673" t="s">
        <v>73</v>
      </c>
      <c r="Q17" s="673" t="s">
        <v>73</v>
      </c>
      <c r="R17" s="673" t="s">
        <v>73</v>
      </c>
      <c r="S17" s="673" t="s">
        <v>73</v>
      </c>
      <c r="T17" s="381">
        <v>0.4</v>
      </c>
      <c r="U17" s="302">
        <v>32</v>
      </c>
      <c r="V17" s="302">
        <v>30.228000000000002</v>
      </c>
      <c r="W17" s="438">
        <v>0.1</v>
      </c>
      <c r="X17" s="439">
        <v>0.11700000000000001</v>
      </c>
      <c r="Y17" s="465">
        <v>7.18</v>
      </c>
      <c r="Z17" s="500" t="s">
        <v>73</v>
      </c>
      <c r="AA17" s="438">
        <v>5.3</v>
      </c>
      <c r="AB17" s="302">
        <v>5.298</v>
      </c>
      <c r="AC17" s="439">
        <f t="shared" si="1"/>
        <v>5.2528568105005711</v>
      </c>
      <c r="AD17" s="306">
        <v>8.8699999999999992</v>
      </c>
      <c r="AE17" s="471" t="s">
        <v>73</v>
      </c>
      <c r="AF17" s="287">
        <v>2.68</v>
      </c>
      <c r="AG17" s="500" t="s">
        <v>73</v>
      </c>
      <c r="AH17" s="471">
        <v>2336.6</v>
      </c>
      <c r="AI17" s="472">
        <v>6.9669999999999996</v>
      </c>
      <c r="AJ17" s="304">
        <v>6.9236547799999997</v>
      </c>
      <c r="AK17" s="306">
        <v>10881.09288</v>
      </c>
      <c r="AL17" s="306">
        <v>2319.8362470000002</v>
      </c>
      <c r="AM17" s="306">
        <v>8.3602535279999994</v>
      </c>
      <c r="AN17" s="306">
        <v>322.71867900000001</v>
      </c>
      <c r="AO17" s="306">
        <v>5.6755422E-2</v>
      </c>
      <c r="AP17" s="306">
        <v>3.6233197000000002E-2</v>
      </c>
      <c r="AQ17" s="302">
        <f t="shared" si="0"/>
        <v>2650.9151795280004</v>
      </c>
      <c r="AR17" s="505">
        <v>4.4454865181711591</v>
      </c>
      <c r="AS17" s="304">
        <v>28.108860209233434</v>
      </c>
      <c r="AT17" s="304">
        <v>6.1458170302756177</v>
      </c>
      <c r="AU17" s="304">
        <v>1.149571387943088</v>
      </c>
      <c r="AV17" s="472">
        <v>4.9557138960454301</v>
      </c>
      <c r="AW17" s="508" t="s">
        <v>73</v>
      </c>
      <c r="AX17" s="509" t="s">
        <v>73</v>
      </c>
      <c r="AY17" s="313" t="s">
        <v>73</v>
      </c>
      <c r="AZ17" s="313" t="s">
        <v>73</v>
      </c>
      <c r="BA17" s="313" t="s">
        <v>73</v>
      </c>
      <c r="BB17" s="313" t="s">
        <v>73</v>
      </c>
      <c r="BC17" s="313" t="s">
        <v>73</v>
      </c>
      <c r="BD17" s="313" t="s">
        <v>73</v>
      </c>
      <c r="BE17" s="313" t="s">
        <v>73</v>
      </c>
      <c r="BF17" s="313" t="s">
        <v>73</v>
      </c>
      <c r="BG17" s="313" t="s">
        <v>73</v>
      </c>
      <c r="BH17" s="514" t="s">
        <v>73</v>
      </c>
      <c r="BI17" s="313" t="s">
        <v>73</v>
      </c>
      <c r="BJ17" s="515" t="s">
        <v>73</v>
      </c>
    </row>
    <row r="18" spans="1:62" ht="14.25" customHeight="1" x14ac:dyDescent="0.45">
      <c r="Y18" s="335"/>
      <c r="Z18" s="80"/>
      <c r="AG18" s="80"/>
    </row>
    <row r="19" spans="1:62" ht="14.25" customHeight="1" x14ac:dyDescent="0.45">
      <c r="Y19" s="335"/>
      <c r="Z19" s="80"/>
      <c r="AG19" s="80"/>
    </row>
    <row r="20" spans="1:62" ht="14.25" customHeight="1" x14ac:dyDescent="0.45">
      <c r="Y20" s="335"/>
      <c r="Z20" s="80"/>
      <c r="AG20" s="80"/>
    </row>
    <row r="21" spans="1:62" ht="14.25" customHeight="1" x14ac:dyDescent="0.45">
      <c r="Y21" s="335"/>
      <c r="Z21" s="80"/>
      <c r="AG21" s="80"/>
    </row>
    <row r="22" spans="1:62" ht="14.25" customHeight="1" x14ac:dyDescent="0.45">
      <c r="Y22" s="335"/>
      <c r="Z22" s="80"/>
      <c r="AG22" s="80"/>
    </row>
    <row r="23" spans="1:62" ht="14.25" customHeight="1" x14ac:dyDescent="0.45">
      <c r="Y23" s="335"/>
      <c r="Z23" s="80"/>
      <c r="AG23" s="80"/>
    </row>
    <row r="24" spans="1:62" ht="14.25" customHeight="1" x14ac:dyDescent="0.45">
      <c r="Y24" s="335"/>
      <c r="Z24" s="80"/>
      <c r="AG24" s="80"/>
    </row>
    <row r="25" spans="1:62" ht="14.25" customHeight="1" x14ac:dyDescent="0.45">
      <c r="Y25" s="335"/>
      <c r="Z25" s="80"/>
      <c r="AG25" s="80"/>
    </row>
    <row r="26" spans="1:62" ht="14.25" customHeight="1" x14ac:dyDescent="0.45">
      <c r="Y26" s="335"/>
      <c r="Z26" s="80"/>
      <c r="AG26" s="80"/>
    </row>
    <row r="27" spans="1:62" ht="14.25" customHeight="1" x14ac:dyDescent="0.45">
      <c r="Y27" s="335"/>
      <c r="Z27" s="80"/>
      <c r="AG27" s="80"/>
    </row>
    <row r="28" spans="1:62" ht="14.25" customHeight="1" x14ac:dyDescent="0.45">
      <c r="Y28" s="335"/>
      <c r="Z28" s="80"/>
      <c r="AG28" s="80"/>
    </row>
    <row r="29" spans="1:62" ht="14.25" customHeight="1" x14ac:dyDescent="0.45">
      <c r="Y29" s="335"/>
      <c r="Z29" s="80"/>
      <c r="AG29" s="80"/>
    </row>
    <row r="30" spans="1:62" ht="14.25" customHeight="1" x14ac:dyDescent="0.45">
      <c r="Y30" s="335"/>
      <c r="Z30" s="80"/>
      <c r="AG30" s="80"/>
    </row>
    <row r="31" spans="1:62" ht="14.25" customHeight="1" x14ac:dyDescent="0.45">
      <c r="Y31" s="335"/>
      <c r="Z31" s="80"/>
      <c r="AG31" s="80"/>
    </row>
    <row r="32" spans="1:62" ht="14.25" customHeight="1" x14ac:dyDescent="0.45">
      <c r="Y32" s="335"/>
      <c r="Z32" s="80"/>
      <c r="AG32" s="80"/>
    </row>
    <row r="33" spans="25:33" ht="14.25" customHeight="1" x14ac:dyDescent="0.45">
      <c r="Y33" s="335"/>
      <c r="Z33" s="80"/>
      <c r="AG33" s="80"/>
    </row>
    <row r="34" spans="25:33" ht="14.25" customHeight="1" x14ac:dyDescent="0.45">
      <c r="Y34" s="335"/>
      <c r="Z34" s="80"/>
      <c r="AG34" s="80"/>
    </row>
    <row r="35" spans="25:33" ht="14.25" customHeight="1" x14ac:dyDescent="0.45">
      <c r="Y35" s="335"/>
      <c r="Z35" s="80"/>
      <c r="AG35" s="80"/>
    </row>
    <row r="36" spans="25:33" ht="14.25" customHeight="1" x14ac:dyDescent="0.45">
      <c r="Y36" s="335"/>
      <c r="Z36" s="80"/>
      <c r="AG36" s="80"/>
    </row>
    <row r="37" spans="25:33" ht="14.25" customHeight="1" x14ac:dyDescent="0.45">
      <c r="Y37" s="335"/>
      <c r="Z37" s="80"/>
      <c r="AG37" s="80"/>
    </row>
    <row r="38" spans="25:33" ht="14.25" customHeight="1" x14ac:dyDescent="0.45">
      <c r="Y38" s="335"/>
      <c r="Z38" s="80"/>
      <c r="AG38" s="80"/>
    </row>
    <row r="39" spans="25:33" ht="14.25" customHeight="1" x14ac:dyDescent="0.45">
      <c r="Y39" s="335"/>
      <c r="Z39" s="80"/>
      <c r="AG39" s="80"/>
    </row>
    <row r="40" spans="25:33" ht="14.25" customHeight="1" x14ac:dyDescent="0.45">
      <c r="Y40" s="335"/>
      <c r="Z40" s="80"/>
      <c r="AG40" s="80"/>
    </row>
    <row r="41" spans="25:33" ht="14.25" customHeight="1" x14ac:dyDescent="0.45">
      <c r="Y41" s="335"/>
      <c r="Z41" s="80"/>
      <c r="AG41" s="80"/>
    </row>
    <row r="42" spans="25:33" ht="14.25" customHeight="1" x14ac:dyDescent="0.45">
      <c r="Y42" s="335"/>
      <c r="Z42" s="80"/>
      <c r="AG42" s="80"/>
    </row>
    <row r="43" spans="25:33" ht="14.25" customHeight="1" x14ac:dyDescent="0.45">
      <c r="Y43" s="335"/>
      <c r="Z43" s="80"/>
      <c r="AG43" s="80"/>
    </row>
    <row r="44" spans="25:33" ht="14.25" customHeight="1" x14ac:dyDescent="0.45">
      <c r="Y44" s="335"/>
      <c r="Z44" s="80"/>
      <c r="AG44" s="80"/>
    </row>
    <row r="45" spans="25:33" ht="14.25" customHeight="1" x14ac:dyDescent="0.45">
      <c r="Y45" s="335"/>
      <c r="Z45" s="80"/>
      <c r="AG45" s="80"/>
    </row>
    <row r="46" spans="25:33" ht="14.25" customHeight="1" x14ac:dyDescent="0.45">
      <c r="Y46" s="335"/>
      <c r="Z46" s="80"/>
      <c r="AG46" s="80"/>
    </row>
    <row r="47" spans="25:33" ht="14.25" customHeight="1" x14ac:dyDescent="0.45">
      <c r="Y47" s="335"/>
      <c r="Z47" s="80"/>
      <c r="AG47" s="80"/>
    </row>
    <row r="48" spans="25:33" ht="14.25" customHeight="1" x14ac:dyDescent="0.45">
      <c r="Y48" s="335"/>
      <c r="Z48" s="80"/>
      <c r="AG48" s="80"/>
    </row>
    <row r="49" spans="25:33" ht="14.25" customHeight="1" x14ac:dyDescent="0.45">
      <c r="Y49" s="335"/>
      <c r="Z49" s="80"/>
      <c r="AG49" s="80"/>
    </row>
    <row r="50" spans="25:33" ht="14.25" customHeight="1" x14ac:dyDescent="0.45">
      <c r="Y50" s="335"/>
      <c r="Z50" s="80"/>
      <c r="AG50" s="80"/>
    </row>
    <row r="51" spans="25:33" ht="14.25" customHeight="1" x14ac:dyDescent="0.45">
      <c r="Y51" s="335"/>
      <c r="Z51" s="80"/>
      <c r="AG51" s="80"/>
    </row>
    <row r="52" spans="25:33" ht="14.25" customHeight="1" x14ac:dyDescent="0.45">
      <c r="Y52" s="335"/>
      <c r="Z52" s="80"/>
      <c r="AG52" s="80"/>
    </row>
    <row r="53" spans="25:33" ht="14.25" customHeight="1" x14ac:dyDescent="0.45">
      <c r="Y53" s="335"/>
      <c r="Z53" s="80"/>
      <c r="AG53" s="80"/>
    </row>
    <row r="54" spans="25:33" ht="14.25" customHeight="1" x14ac:dyDescent="0.45">
      <c r="Y54" s="335"/>
      <c r="Z54" s="80"/>
      <c r="AG54" s="80"/>
    </row>
    <row r="55" spans="25:33" ht="14.25" customHeight="1" x14ac:dyDescent="0.45">
      <c r="Y55" s="335"/>
      <c r="Z55" s="80"/>
      <c r="AG55" s="80"/>
    </row>
    <row r="56" spans="25:33" ht="14.25" customHeight="1" x14ac:dyDescent="0.45">
      <c r="Y56" s="335"/>
      <c r="Z56" s="80"/>
      <c r="AG56" s="80"/>
    </row>
    <row r="57" spans="25:33" ht="14.25" customHeight="1" x14ac:dyDescent="0.45">
      <c r="Y57" s="335"/>
      <c r="Z57" s="80"/>
      <c r="AG57" s="80"/>
    </row>
    <row r="58" spans="25:33" ht="14.25" customHeight="1" x14ac:dyDescent="0.45">
      <c r="Y58" s="335"/>
      <c r="Z58" s="80"/>
      <c r="AG58" s="80"/>
    </row>
    <row r="59" spans="25:33" ht="14.25" customHeight="1" x14ac:dyDescent="0.45">
      <c r="Y59" s="335"/>
      <c r="Z59" s="80"/>
      <c r="AG59" s="80"/>
    </row>
    <row r="60" spans="25:33" ht="14.25" customHeight="1" x14ac:dyDescent="0.45">
      <c r="Y60" s="335"/>
      <c r="Z60" s="80"/>
      <c r="AG60" s="80"/>
    </row>
    <row r="61" spans="25:33" ht="14.25" customHeight="1" x14ac:dyDescent="0.45">
      <c r="Y61" s="335"/>
      <c r="Z61" s="80"/>
      <c r="AG61" s="80"/>
    </row>
    <row r="62" spans="25:33" ht="14.25" customHeight="1" x14ac:dyDescent="0.45">
      <c r="Y62" s="335"/>
      <c r="Z62" s="80"/>
      <c r="AG62" s="80"/>
    </row>
    <row r="63" spans="25:33" ht="14.25" customHeight="1" x14ac:dyDescent="0.45">
      <c r="Y63" s="335"/>
      <c r="Z63" s="80"/>
      <c r="AG63" s="80"/>
    </row>
    <row r="64" spans="25:33" ht="14.25" customHeight="1" x14ac:dyDescent="0.45">
      <c r="Y64" s="335"/>
      <c r="Z64" s="80"/>
      <c r="AG64" s="80"/>
    </row>
    <row r="65" spans="25:33" ht="14.25" customHeight="1" x14ac:dyDescent="0.45">
      <c r="Y65" s="335"/>
      <c r="Z65" s="80"/>
      <c r="AG65" s="80"/>
    </row>
    <row r="66" spans="25:33" ht="14.25" customHeight="1" x14ac:dyDescent="0.45">
      <c r="Y66" s="335"/>
      <c r="Z66" s="80"/>
      <c r="AG66" s="80"/>
    </row>
    <row r="67" spans="25:33" ht="14.25" customHeight="1" x14ac:dyDescent="0.45">
      <c r="Y67" s="335"/>
      <c r="Z67" s="80"/>
      <c r="AG67" s="80"/>
    </row>
    <row r="68" spans="25:33" ht="14.25" customHeight="1" x14ac:dyDescent="0.45">
      <c r="Y68" s="335"/>
      <c r="Z68" s="80"/>
      <c r="AG68" s="80"/>
    </row>
    <row r="69" spans="25:33" ht="14.25" customHeight="1" x14ac:dyDescent="0.45">
      <c r="Y69" s="335"/>
      <c r="Z69" s="80"/>
      <c r="AG69" s="80"/>
    </row>
    <row r="70" spans="25:33" ht="14.25" customHeight="1" x14ac:dyDescent="0.45">
      <c r="Y70" s="335"/>
      <c r="Z70" s="80"/>
      <c r="AG70" s="80"/>
    </row>
    <row r="71" spans="25:33" ht="14.25" customHeight="1" x14ac:dyDescent="0.45">
      <c r="Y71" s="335"/>
      <c r="Z71" s="80"/>
      <c r="AG71" s="80"/>
    </row>
    <row r="72" spans="25:33" ht="14.25" customHeight="1" x14ac:dyDescent="0.45">
      <c r="Y72" s="335"/>
      <c r="Z72" s="80"/>
      <c r="AG72" s="80"/>
    </row>
    <row r="73" spans="25:33" ht="14.25" customHeight="1" x14ac:dyDescent="0.45">
      <c r="Y73" s="335"/>
      <c r="Z73" s="80"/>
      <c r="AG73" s="80"/>
    </row>
    <row r="74" spans="25:33" ht="14.25" customHeight="1" x14ac:dyDescent="0.45">
      <c r="Y74" s="335"/>
      <c r="Z74" s="80"/>
      <c r="AG74" s="80"/>
    </row>
    <row r="75" spans="25:33" ht="14.25" customHeight="1" x14ac:dyDescent="0.45">
      <c r="Y75" s="335"/>
      <c r="Z75" s="80"/>
      <c r="AG75" s="80"/>
    </row>
    <row r="76" spans="25:33" ht="14.25" customHeight="1" x14ac:dyDescent="0.45">
      <c r="Y76" s="335"/>
      <c r="Z76" s="80"/>
      <c r="AG76" s="80"/>
    </row>
    <row r="77" spans="25:33" ht="14.25" customHeight="1" x14ac:dyDescent="0.45">
      <c r="Y77" s="335"/>
      <c r="Z77" s="80"/>
      <c r="AG77" s="80"/>
    </row>
    <row r="78" spans="25:33" ht="14.25" customHeight="1" x14ac:dyDescent="0.45">
      <c r="Y78" s="335"/>
      <c r="Z78" s="80"/>
      <c r="AG78" s="80"/>
    </row>
    <row r="79" spans="25:33" ht="14.25" customHeight="1" x14ac:dyDescent="0.45">
      <c r="Y79" s="335"/>
      <c r="Z79" s="80"/>
      <c r="AG79" s="80"/>
    </row>
    <row r="80" spans="25:33" ht="14.25" customHeight="1" x14ac:dyDescent="0.45">
      <c r="Y80" s="335"/>
      <c r="Z80" s="80"/>
      <c r="AG80" s="80"/>
    </row>
    <row r="81" spans="25:33" ht="14.25" customHeight="1" x14ac:dyDescent="0.45">
      <c r="Y81" s="335"/>
      <c r="Z81" s="80"/>
      <c r="AG81" s="80"/>
    </row>
    <row r="82" spans="25:33" ht="14.25" customHeight="1" x14ac:dyDescent="0.45">
      <c r="Y82" s="335"/>
      <c r="Z82" s="80"/>
      <c r="AG82" s="80"/>
    </row>
    <row r="83" spans="25:33" ht="14.25" customHeight="1" x14ac:dyDescent="0.45">
      <c r="Y83" s="335"/>
      <c r="Z83" s="80"/>
      <c r="AG83" s="80"/>
    </row>
    <row r="84" spans="25:33" ht="14.25" customHeight="1" x14ac:dyDescent="0.45">
      <c r="Y84" s="335"/>
      <c r="Z84" s="80"/>
      <c r="AG84" s="80"/>
    </row>
    <row r="85" spans="25:33" ht="14.25" customHeight="1" x14ac:dyDescent="0.45">
      <c r="Y85" s="335"/>
      <c r="Z85" s="80"/>
      <c r="AG85" s="80"/>
    </row>
    <row r="86" spans="25:33" ht="14.25" customHeight="1" x14ac:dyDescent="0.45">
      <c r="Y86" s="335"/>
      <c r="Z86" s="80"/>
      <c r="AG86" s="80"/>
    </row>
    <row r="87" spans="25:33" ht="14.25" customHeight="1" x14ac:dyDescent="0.45">
      <c r="Y87" s="335"/>
      <c r="Z87" s="80"/>
      <c r="AG87" s="80"/>
    </row>
    <row r="88" spans="25:33" ht="14.25" customHeight="1" x14ac:dyDescent="0.45">
      <c r="Y88" s="335"/>
      <c r="Z88" s="80"/>
      <c r="AG88" s="80"/>
    </row>
    <row r="89" spans="25:33" ht="14.25" customHeight="1" x14ac:dyDescent="0.45">
      <c r="Y89" s="335"/>
      <c r="Z89" s="80"/>
      <c r="AG89" s="80"/>
    </row>
    <row r="90" spans="25:33" ht="14.25" customHeight="1" x14ac:dyDescent="0.45">
      <c r="Y90" s="335"/>
      <c r="Z90" s="80"/>
      <c r="AG90" s="80"/>
    </row>
    <row r="91" spans="25:33" ht="14.25" customHeight="1" x14ac:dyDescent="0.45">
      <c r="Y91" s="335"/>
      <c r="Z91" s="80"/>
      <c r="AG91" s="80"/>
    </row>
    <row r="92" spans="25:33" ht="14.25" customHeight="1" x14ac:dyDescent="0.45">
      <c r="Y92" s="335"/>
      <c r="Z92" s="80"/>
      <c r="AG92" s="80"/>
    </row>
    <row r="93" spans="25:33" ht="14.25" customHeight="1" x14ac:dyDescent="0.45">
      <c r="Y93" s="335"/>
      <c r="Z93" s="80"/>
      <c r="AG93" s="80"/>
    </row>
    <row r="94" spans="25:33" ht="14.25" customHeight="1" x14ac:dyDescent="0.45">
      <c r="Y94" s="335"/>
      <c r="Z94" s="80"/>
      <c r="AG94" s="80"/>
    </row>
    <row r="95" spans="25:33" ht="14.25" customHeight="1" x14ac:dyDescent="0.45">
      <c r="Y95" s="335"/>
      <c r="Z95" s="80"/>
      <c r="AG95" s="80"/>
    </row>
    <row r="96" spans="25:33" ht="14.25" customHeight="1" x14ac:dyDescent="0.45">
      <c r="Y96" s="335"/>
      <c r="Z96" s="80"/>
      <c r="AG96" s="80"/>
    </row>
    <row r="97" spans="25:33" ht="14.25" customHeight="1" x14ac:dyDescent="0.45">
      <c r="Y97" s="335"/>
      <c r="Z97" s="80"/>
      <c r="AG97" s="80"/>
    </row>
    <row r="98" spans="25:33" ht="14.25" customHeight="1" x14ac:dyDescent="0.45">
      <c r="Y98" s="335"/>
      <c r="Z98" s="80"/>
      <c r="AG98" s="80"/>
    </row>
    <row r="99" spans="25:33" ht="14.25" customHeight="1" x14ac:dyDescent="0.45">
      <c r="Y99" s="335"/>
      <c r="Z99" s="80"/>
      <c r="AG99" s="80"/>
    </row>
    <row r="100" spans="25:33" ht="14.25" customHeight="1" x14ac:dyDescent="0.45">
      <c r="Y100" s="335"/>
      <c r="Z100" s="80"/>
      <c r="AG100" s="80"/>
    </row>
    <row r="101" spans="25:33" ht="14.25" customHeight="1" x14ac:dyDescent="0.45">
      <c r="Y101" s="335"/>
      <c r="Z101" s="80"/>
      <c r="AG101" s="80"/>
    </row>
    <row r="102" spans="25:33" ht="14.25" customHeight="1" x14ac:dyDescent="0.45">
      <c r="Y102" s="335"/>
      <c r="Z102" s="80"/>
      <c r="AG102" s="80"/>
    </row>
    <row r="103" spans="25:33" ht="14.25" customHeight="1" x14ac:dyDescent="0.45">
      <c r="Y103" s="335"/>
      <c r="Z103" s="80"/>
      <c r="AG103" s="80"/>
    </row>
    <row r="104" spans="25:33" ht="14.25" customHeight="1" x14ac:dyDescent="0.45">
      <c r="Y104" s="335"/>
      <c r="Z104" s="80"/>
      <c r="AG104" s="80"/>
    </row>
    <row r="105" spans="25:33" ht="14.25" customHeight="1" x14ac:dyDescent="0.45">
      <c r="Y105" s="335"/>
      <c r="Z105" s="80"/>
      <c r="AG105" s="80"/>
    </row>
    <row r="106" spans="25:33" ht="14.25" customHeight="1" x14ac:dyDescent="0.45">
      <c r="Y106" s="335"/>
      <c r="Z106" s="80"/>
      <c r="AG106" s="80"/>
    </row>
    <row r="107" spans="25:33" ht="14.25" customHeight="1" x14ac:dyDescent="0.45">
      <c r="Y107" s="335"/>
      <c r="Z107" s="80"/>
      <c r="AG107" s="80"/>
    </row>
    <row r="108" spans="25:33" ht="14.25" customHeight="1" x14ac:dyDescent="0.45">
      <c r="Y108" s="335"/>
      <c r="Z108" s="80"/>
      <c r="AG108" s="80"/>
    </row>
    <row r="109" spans="25:33" ht="14.25" customHeight="1" x14ac:dyDescent="0.45">
      <c r="Y109" s="335"/>
      <c r="Z109" s="80"/>
      <c r="AG109" s="80"/>
    </row>
    <row r="110" spans="25:33" ht="14.25" customHeight="1" x14ac:dyDescent="0.45">
      <c r="Y110" s="335"/>
      <c r="Z110" s="80"/>
      <c r="AG110" s="80"/>
    </row>
    <row r="111" spans="25:33" ht="14.25" customHeight="1" x14ac:dyDescent="0.45">
      <c r="Y111" s="335"/>
      <c r="Z111" s="80"/>
      <c r="AG111" s="80"/>
    </row>
    <row r="112" spans="25:33" ht="14.25" customHeight="1" x14ac:dyDescent="0.45">
      <c r="Y112" s="335"/>
      <c r="Z112" s="80"/>
      <c r="AG112" s="80"/>
    </row>
    <row r="113" spans="25:33" ht="14.25" customHeight="1" x14ac:dyDescent="0.45">
      <c r="Y113" s="335"/>
      <c r="Z113" s="80"/>
      <c r="AG113" s="80"/>
    </row>
    <row r="114" spans="25:33" ht="14.25" customHeight="1" x14ac:dyDescent="0.45">
      <c r="Y114" s="335"/>
      <c r="Z114" s="80"/>
      <c r="AG114" s="80"/>
    </row>
    <row r="115" spans="25:33" ht="14.25" customHeight="1" x14ac:dyDescent="0.45">
      <c r="Y115" s="335"/>
      <c r="Z115" s="80"/>
      <c r="AG115" s="80"/>
    </row>
    <row r="116" spans="25:33" ht="14.25" customHeight="1" x14ac:dyDescent="0.45">
      <c r="Y116" s="335"/>
      <c r="Z116" s="80"/>
      <c r="AG116" s="80"/>
    </row>
    <row r="117" spans="25:33" ht="14.25" customHeight="1" x14ac:dyDescent="0.45">
      <c r="Y117" s="335"/>
      <c r="Z117" s="80"/>
      <c r="AG117" s="80"/>
    </row>
    <row r="118" spans="25:33" ht="14.25" customHeight="1" x14ac:dyDescent="0.45">
      <c r="Y118" s="335"/>
      <c r="Z118" s="80"/>
      <c r="AG118" s="80"/>
    </row>
    <row r="119" spans="25:33" ht="14.25" customHeight="1" x14ac:dyDescent="0.45">
      <c r="Y119" s="335"/>
      <c r="Z119" s="80"/>
      <c r="AG119" s="80"/>
    </row>
    <row r="120" spans="25:33" ht="14.25" customHeight="1" x14ac:dyDescent="0.45">
      <c r="Y120" s="335"/>
      <c r="Z120" s="80"/>
      <c r="AG120" s="80"/>
    </row>
    <row r="121" spans="25:33" ht="14.25" customHeight="1" x14ac:dyDescent="0.45">
      <c r="Y121" s="335"/>
      <c r="Z121" s="80"/>
      <c r="AG121" s="80"/>
    </row>
    <row r="122" spans="25:33" ht="14.25" customHeight="1" x14ac:dyDescent="0.45">
      <c r="Y122" s="335"/>
      <c r="Z122" s="80"/>
      <c r="AG122" s="80"/>
    </row>
    <row r="123" spans="25:33" ht="14.25" customHeight="1" x14ac:dyDescent="0.45">
      <c r="Y123" s="335"/>
      <c r="Z123" s="80"/>
      <c r="AG123" s="80"/>
    </row>
    <row r="124" spans="25:33" ht="14.25" customHeight="1" x14ac:dyDescent="0.45">
      <c r="Y124" s="335"/>
      <c r="Z124" s="80"/>
      <c r="AG124" s="80"/>
    </row>
    <row r="125" spans="25:33" ht="14.25" customHeight="1" x14ac:dyDescent="0.45">
      <c r="Y125" s="335"/>
      <c r="Z125" s="80"/>
      <c r="AG125" s="80"/>
    </row>
    <row r="126" spans="25:33" ht="14.25" customHeight="1" x14ac:dyDescent="0.45">
      <c r="Y126" s="335"/>
      <c r="Z126" s="80"/>
      <c r="AG126" s="80"/>
    </row>
    <row r="127" spans="25:33" ht="14.25" customHeight="1" x14ac:dyDescent="0.45">
      <c r="Y127" s="335"/>
      <c r="Z127" s="80"/>
      <c r="AG127" s="80"/>
    </row>
    <row r="128" spans="25:33" ht="14.25" customHeight="1" x14ac:dyDescent="0.45">
      <c r="Y128" s="335"/>
      <c r="Z128" s="80"/>
      <c r="AG128" s="80"/>
    </row>
    <row r="129" spans="25:33" ht="14.25" customHeight="1" x14ac:dyDescent="0.45">
      <c r="Y129" s="335"/>
      <c r="Z129" s="80"/>
      <c r="AG129" s="80"/>
    </row>
    <row r="130" spans="25:33" ht="14.25" customHeight="1" x14ac:dyDescent="0.45">
      <c r="Y130" s="335"/>
      <c r="Z130" s="80"/>
      <c r="AG130" s="80"/>
    </row>
    <row r="131" spans="25:33" ht="14.25" customHeight="1" x14ac:dyDescent="0.45">
      <c r="Y131" s="335"/>
      <c r="Z131" s="80"/>
      <c r="AG131" s="80"/>
    </row>
    <row r="132" spans="25:33" ht="14.25" customHeight="1" x14ac:dyDescent="0.45">
      <c r="Y132" s="335"/>
      <c r="Z132" s="80"/>
      <c r="AG132" s="80"/>
    </row>
    <row r="133" spans="25:33" ht="14.25" customHeight="1" x14ac:dyDescent="0.45">
      <c r="Y133" s="335"/>
      <c r="Z133" s="80"/>
      <c r="AG133" s="80"/>
    </row>
    <row r="134" spans="25:33" ht="14.25" customHeight="1" x14ac:dyDescent="0.45">
      <c r="Y134" s="335"/>
      <c r="Z134" s="80"/>
      <c r="AG134" s="80"/>
    </row>
    <row r="135" spans="25:33" ht="14.25" customHeight="1" x14ac:dyDescent="0.45">
      <c r="Y135" s="335"/>
      <c r="Z135" s="80"/>
      <c r="AG135" s="80"/>
    </row>
    <row r="136" spans="25:33" ht="14.25" customHeight="1" x14ac:dyDescent="0.45">
      <c r="Y136" s="335"/>
      <c r="Z136" s="80"/>
      <c r="AG136" s="80"/>
    </row>
    <row r="137" spans="25:33" ht="14.25" customHeight="1" x14ac:dyDescent="0.45">
      <c r="Y137" s="335"/>
      <c r="Z137" s="80"/>
      <c r="AG137" s="80"/>
    </row>
    <row r="138" spans="25:33" ht="14.25" customHeight="1" x14ac:dyDescent="0.45">
      <c r="Y138" s="335"/>
      <c r="Z138" s="80"/>
      <c r="AG138" s="80"/>
    </row>
    <row r="139" spans="25:33" ht="14.25" customHeight="1" x14ac:dyDescent="0.45">
      <c r="Y139" s="335"/>
      <c r="Z139" s="80"/>
      <c r="AG139" s="80"/>
    </row>
    <row r="140" spans="25:33" ht="14.25" customHeight="1" x14ac:dyDescent="0.45">
      <c r="Y140" s="335"/>
      <c r="Z140" s="80"/>
      <c r="AG140" s="80"/>
    </row>
    <row r="141" spans="25:33" ht="14.25" customHeight="1" x14ac:dyDescent="0.45">
      <c r="Y141" s="335"/>
      <c r="Z141" s="80"/>
      <c r="AG141" s="80"/>
    </row>
    <row r="142" spans="25:33" ht="14.25" customHeight="1" x14ac:dyDescent="0.45">
      <c r="Y142" s="335"/>
      <c r="Z142" s="80"/>
      <c r="AG142" s="80"/>
    </row>
    <row r="143" spans="25:33" ht="14.25" customHeight="1" x14ac:dyDescent="0.45">
      <c r="Y143" s="335"/>
      <c r="Z143" s="80"/>
      <c r="AG143" s="80"/>
    </row>
    <row r="144" spans="25:33" ht="14.25" customHeight="1" x14ac:dyDescent="0.45">
      <c r="Y144" s="335"/>
      <c r="Z144" s="80"/>
      <c r="AG144" s="80"/>
    </row>
    <row r="145" spans="25:33" ht="14.25" customHeight="1" x14ac:dyDescent="0.45">
      <c r="Y145" s="335"/>
      <c r="Z145" s="80"/>
      <c r="AG145" s="80"/>
    </row>
    <row r="146" spans="25:33" ht="14.25" customHeight="1" x14ac:dyDescent="0.45">
      <c r="Y146" s="335"/>
      <c r="Z146" s="80"/>
      <c r="AG146" s="80"/>
    </row>
    <row r="147" spans="25:33" ht="14.25" customHeight="1" x14ac:dyDescent="0.45">
      <c r="Y147" s="335"/>
      <c r="Z147" s="80"/>
      <c r="AG147" s="80"/>
    </row>
    <row r="148" spans="25:33" ht="14.25" customHeight="1" x14ac:dyDescent="0.45">
      <c r="Y148" s="335"/>
      <c r="Z148" s="80"/>
      <c r="AG148" s="80"/>
    </row>
    <row r="149" spans="25:33" ht="14.25" customHeight="1" x14ac:dyDescent="0.45">
      <c r="Y149" s="335"/>
      <c r="Z149" s="80"/>
      <c r="AG149" s="80"/>
    </row>
    <row r="150" spans="25:33" ht="14.25" customHeight="1" x14ac:dyDescent="0.45">
      <c r="Y150" s="335"/>
      <c r="Z150" s="80"/>
      <c r="AG150" s="80"/>
    </row>
    <row r="151" spans="25:33" ht="14.25" customHeight="1" x14ac:dyDescent="0.45">
      <c r="Y151" s="335"/>
      <c r="Z151" s="80"/>
      <c r="AG151" s="80"/>
    </row>
    <row r="152" spans="25:33" ht="14.25" customHeight="1" x14ac:dyDescent="0.45">
      <c r="Y152" s="335"/>
      <c r="Z152" s="80"/>
      <c r="AG152" s="80"/>
    </row>
    <row r="153" spans="25:33" ht="14.25" customHeight="1" x14ac:dyDescent="0.45">
      <c r="Y153" s="335"/>
      <c r="Z153" s="80"/>
      <c r="AG153" s="80"/>
    </row>
    <row r="154" spans="25:33" ht="14.25" customHeight="1" x14ac:dyDescent="0.45">
      <c r="Y154" s="335"/>
      <c r="Z154" s="80"/>
      <c r="AG154" s="80"/>
    </row>
    <row r="155" spans="25:33" ht="14.25" customHeight="1" x14ac:dyDescent="0.45">
      <c r="Y155" s="335"/>
      <c r="Z155" s="80"/>
      <c r="AG155" s="80"/>
    </row>
    <row r="156" spans="25:33" ht="14.25" customHeight="1" x14ac:dyDescent="0.45">
      <c r="Y156" s="335"/>
      <c r="Z156" s="80"/>
      <c r="AG156" s="80"/>
    </row>
    <row r="157" spans="25:33" ht="14.25" customHeight="1" x14ac:dyDescent="0.45">
      <c r="Y157" s="335"/>
      <c r="Z157" s="80"/>
      <c r="AG157" s="80"/>
    </row>
    <row r="158" spans="25:33" ht="14.25" customHeight="1" x14ac:dyDescent="0.45">
      <c r="Y158" s="80"/>
      <c r="Z158" s="80"/>
      <c r="AG158" s="80"/>
    </row>
    <row r="159" spans="25:33" ht="14.25" customHeight="1" x14ac:dyDescent="0.45">
      <c r="Y159" s="80"/>
      <c r="Z159" s="80"/>
      <c r="AG159" s="80"/>
    </row>
    <row r="160" spans="25:33" ht="14.25" customHeight="1" x14ac:dyDescent="0.45">
      <c r="Y160" s="80"/>
      <c r="Z160" s="80"/>
      <c r="AG160" s="80"/>
    </row>
    <row r="161" spans="25:33" ht="14.25" customHeight="1" x14ac:dyDescent="0.45">
      <c r="Y161" s="80"/>
      <c r="Z161" s="80"/>
      <c r="AG161" s="80"/>
    </row>
    <row r="162" spans="25:33" ht="14.25" customHeight="1" x14ac:dyDescent="0.45">
      <c r="Y162" s="80"/>
      <c r="Z162" s="80"/>
      <c r="AG162" s="80"/>
    </row>
    <row r="163" spans="25:33" ht="14.25" customHeight="1" x14ac:dyDescent="0.45">
      <c r="Y163" s="80"/>
      <c r="Z163" s="80"/>
      <c r="AG163" s="80"/>
    </row>
    <row r="164" spans="25:33" ht="14.25" customHeight="1" x14ac:dyDescent="0.45">
      <c r="Y164" s="80"/>
      <c r="Z164" s="80"/>
      <c r="AG164" s="80"/>
    </row>
    <row r="165" spans="25:33" ht="14.25" customHeight="1" x14ac:dyDescent="0.45">
      <c r="Y165" s="80"/>
      <c r="Z165" s="80"/>
      <c r="AG165" s="80"/>
    </row>
    <row r="166" spans="25:33" ht="14.25" customHeight="1" x14ac:dyDescent="0.45">
      <c r="Y166" s="80"/>
      <c r="Z166" s="80"/>
      <c r="AG166" s="80"/>
    </row>
    <row r="167" spans="25:33" ht="14.25" customHeight="1" x14ac:dyDescent="0.45">
      <c r="Y167" s="80"/>
      <c r="Z167" s="80"/>
      <c r="AG167" s="80"/>
    </row>
    <row r="168" spans="25:33" ht="14.25" customHeight="1" x14ac:dyDescent="0.45">
      <c r="Y168" s="80"/>
      <c r="Z168" s="80"/>
      <c r="AG168" s="80"/>
    </row>
    <row r="169" spans="25:33" ht="14.25" customHeight="1" x14ac:dyDescent="0.45">
      <c r="Y169" s="80"/>
      <c r="Z169" s="80"/>
      <c r="AG169" s="80"/>
    </row>
    <row r="170" spans="25:33" ht="14.25" customHeight="1" x14ac:dyDescent="0.45">
      <c r="Y170" s="80"/>
      <c r="Z170" s="80"/>
      <c r="AG170" s="80"/>
    </row>
    <row r="171" spans="25:33" ht="14.25" customHeight="1" x14ac:dyDescent="0.45">
      <c r="Y171" s="80"/>
      <c r="Z171" s="80"/>
      <c r="AG171" s="80"/>
    </row>
    <row r="172" spans="25:33" ht="14.25" customHeight="1" x14ac:dyDescent="0.45">
      <c r="Y172" s="80"/>
      <c r="Z172" s="80"/>
      <c r="AG172" s="80"/>
    </row>
    <row r="173" spans="25:33" ht="14.25" customHeight="1" x14ac:dyDescent="0.45">
      <c r="Y173" s="80"/>
      <c r="Z173" s="80"/>
      <c r="AG173" s="80"/>
    </row>
    <row r="174" spans="25:33" ht="14.25" customHeight="1" x14ac:dyDescent="0.45">
      <c r="Y174" s="80"/>
      <c r="Z174" s="80"/>
      <c r="AG174" s="80"/>
    </row>
    <row r="175" spans="25:33" ht="14.25" customHeight="1" x14ac:dyDescent="0.45">
      <c r="Y175" s="80"/>
      <c r="Z175" s="80"/>
      <c r="AG175" s="80"/>
    </row>
    <row r="176" spans="25:33" ht="14.25" customHeight="1" x14ac:dyDescent="0.45">
      <c r="Y176" s="80"/>
      <c r="Z176" s="80"/>
      <c r="AG176" s="80"/>
    </row>
    <row r="177" spans="25:33" ht="14.25" customHeight="1" x14ac:dyDescent="0.45">
      <c r="Y177" s="80"/>
      <c r="Z177" s="80"/>
      <c r="AG177" s="80"/>
    </row>
    <row r="178" spans="25:33" ht="14.25" customHeight="1" x14ac:dyDescent="0.45">
      <c r="Y178" s="80"/>
      <c r="Z178" s="80"/>
      <c r="AG178" s="80"/>
    </row>
    <row r="179" spans="25:33" ht="14.25" customHeight="1" x14ac:dyDescent="0.45">
      <c r="Y179" s="80"/>
      <c r="Z179" s="80"/>
      <c r="AG179" s="80"/>
    </row>
    <row r="180" spans="25:33" ht="14.25" customHeight="1" x14ac:dyDescent="0.45">
      <c r="Y180" s="80"/>
      <c r="Z180" s="80"/>
      <c r="AG180" s="80"/>
    </row>
    <row r="181" spans="25:33" ht="14.25" customHeight="1" x14ac:dyDescent="0.45">
      <c r="Y181" s="80"/>
      <c r="Z181" s="80"/>
      <c r="AG181" s="80"/>
    </row>
    <row r="182" spans="25:33" ht="14.25" customHeight="1" x14ac:dyDescent="0.45">
      <c r="Y182" s="80"/>
      <c r="Z182" s="80"/>
      <c r="AG182" s="80"/>
    </row>
    <row r="183" spans="25:33" ht="14.25" customHeight="1" x14ac:dyDescent="0.45">
      <c r="Y183" s="80"/>
      <c r="Z183" s="80"/>
      <c r="AG183" s="80"/>
    </row>
    <row r="184" spans="25:33" ht="14.25" customHeight="1" x14ac:dyDescent="0.45">
      <c r="Y184" s="80"/>
      <c r="Z184" s="80"/>
      <c r="AG184" s="80"/>
    </row>
    <row r="185" spans="25:33" ht="14.25" customHeight="1" x14ac:dyDescent="0.45">
      <c r="Y185" s="80"/>
      <c r="Z185" s="80"/>
      <c r="AG185" s="80"/>
    </row>
    <row r="186" spans="25:33" ht="14.25" customHeight="1" x14ac:dyDescent="0.45">
      <c r="Y186" s="80"/>
      <c r="Z186" s="80"/>
      <c r="AG186" s="80"/>
    </row>
    <row r="187" spans="25:33" ht="14.25" customHeight="1" x14ac:dyDescent="0.45">
      <c r="Y187" s="80"/>
      <c r="Z187" s="80"/>
      <c r="AG187" s="80"/>
    </row>
    <row r="188" spans="25:33" ht="14.25" customHeight="1" x14ac:dyDescent="0.45">
      <c r="Y188" s="80"/>
      <c r="Z188" s="80"/>
      <c r="AG188" s="80"/>
    </row>
    <row r="189" spans="25:33" ht="14.25" customHeight="1" x14ac:dyDescent="0.45">
      <c r="Y189" s="80"/>
      <c r="Z189" s="80"/>
      <c r="AG189" s="80"/>
    </row>
    <row r="190" spans="25:33" ht="14.25" customHeight="1" x14ac:dyDescent="0.45">
      <c r="Y190" s="80"/>
      <c r="Z190" s="80"/>
      <c r="AG190" s="80"/>
    </row>
    <row r="191" spans="25:33" ht="14.25" customHeight="1" x14ac:dyDescent="0.45">
      <c r="Y191" s="80"/>
      <c r="Z191" s="80"/>
      <c r="AG191" s="80"/>
    </row>
    <row r="192" spans="25:33" ht="14.25" customHeight="1" x14ac:dyDescent="0.45">
      <c r="Y192" s="80"/>
      <c r="Z192" s="80"/>
      <c r="AG192" s="80"/>
    </row>
    <row r="193" spans="25:33" ht="14.25" customHeight="1" x14ac:dyDescent="0.45">
      <c r="Y193" s="80"/>
      <c r="Z193" s="80"/>
      <c r="AG193" s="80"/>
    </row>
    <row r="194" spans="25:33" ht="14.25" customHeight="1" x14ac:dyDescent="0.45">
      <c r="Y194" s="80"/>
      <c r="Z194" s="80"/>
      <c r="AG194" s="80"/>
    </row>
    <row r="195" spans="25:33" ht="14.25" customHeight="1" x14ac:dyDescent="0.45">
      <c r="Y195" s="80"/>
      <c r="Z195" s="80"/>
      <c r="AG195" s="80"/>
    </row>
    <row r="196" spans="25:33" ht="14.25" customHeight="1" x14ac:dyDescent="0.45">
      <c r="Y196" s="80"/>
      <c r="Z196" s="80"/>
      <c r="AG196" s="80"/>
    </row>
    <row r="197" spans="25:33" ht="14.25" customHeight="1" x14ac:dyDescent="0.45">
      <c r="Y197" s="80"/>
      <c r="Z197" s="80"/>
      <c r="AG197" s="80"/>
    </row>
    <row r="198" spans="25:33" ht="14.25" customHeight="1" x14ac:dyDescent="0.45">
      <c r="Y198" s="80"/>
      <c r="Z198" s="80"/>
      <c r="AG198" s="80"/>
    </row>
    <row r="199" spans="25:33" ht="14.25" customHeight="1" x14ac:dyDescent="0.45">
      <c r="Y199" s="80"/>
      <c r="Z199" s="80"/>
      <c r="AG199" s="80"/>
    </row>
    <row r="200" spans="25:33" ht="14.25" customHeight="1" x14ac:dyDescent="0.45">
      <c r="Y200" s="80"/>
      <c r="Z200" s="80"/>
      <c r="AG200" s="80"/>
    </row>
    <row r="201" spans="25:33" ht="14.25" customHeight="1" x14ac:dyDescent="0.45">
      <c r="Y201" s="80"/>
      <c r="Z201" s="80"/>
      <c r="AG201" s="80"/>
    </row>
    <row r="202" spans="25:33" ht="14.25" customHeight="1" x14ac:dyDescent="0.45">
      <c r="Y202" s="80"/>
      <c r="Z202" s="80"/>
      <c r="AG202" s="80"/>
    </row>
    <row r="203" spans="25:33" ht="14.25" customHeight="1" x14ac:dyDescent="0.45">
      <c r="Y203" s="80"/>
      <c r="Z203" s="80"/>
      <c r="AG203" s="80"/>
    </row>
    <row r="204" spans="25:33" ht="14.25" customHeight="1" x14ac:dyDescent="0.45">
      <c r="Y204" s="80"/>
      <c r="Z204" s="80"/>
      <c r="AG204" s="80"/>
    </row>
    <row r="205" spans="25:33" ht="14.25" customHeight="1" x14ac:dyDescent="0.45">
      <c r="Y205" s="80"/>
      <c r="Z205" s="80"/>
      <c r="AG205" s="80"/>
    </row>
    <row r="206" spans="25:33" ht="14.25" customHeight="1" x14ac:dyDescent="0.45">
      <c r="Y206" s="80"/>
      <c r="Z206" s="80"/>
      <c r="AG206" s="80"/>
    </row>
    <row r="207" spans="25:33" ht="14.25" customHeight="1" x14ac:dyDescent="0.45">
      <c r="Y207" s="80"/>
      <c r="Z207" s="80"/>
      <c r="AG207" s="80"/>
    </row>
    <row r="208" spans="25:33" ht="14.25" customHeight="1" x14ac:dyDescent="0.45">
      <c r="Y208" s="80"/>
      <c r="Z208" s="80"/>
      <c r="AG208" s="80"/>
    </row>
    <row r="209" spans="25:33" ht="14.25" customHeight="1" x14ac:dyDescent="0.45">
      <c r="Y209" s="80"/>
      <c r="Z209" s="80"/>
      <c r="AG209" s="80"/>
    </row>
    <row r="210" spans="25:33" ht="14.25" customHeight="1" x14ac:dyDescent="0.45">
      <c r="Y210" s="80"/>
      <c r="Z210" s="80"/>
      <c r="AG210" s="80"/>
    </row>
    <row r="211" spans="25:33" ht="14.25" customHeight="1" x14ac:dyDescent="0.45">
      <c r="Y211" s="80"/>
      <c r="Z211" s="80"/>
      <c r="AG211" s="80"/>
    </row>
    <row r="212" spans="25:33" ht="14.25" customHeight="1" x14ac:dyDescent="0.45">
      <c r="Y212" s="80"/>
      <c r="Z212" s="80"/>
      <c r="AG212" s="80"/>
    </row>
    <row r="213" spans="25:33" ht="14.25" customHeight="1" x14ac:dyDescent="0.45">
      <c r="Y213" s="80"/>
      <c r="Z213" s="80"/>
      <c r="AG213" s="80"/>
    </row>
    <row r="214" spans="25:33" ht="14.25" customHeight="1" x14ac:dyDescent="0.45">
      <c r="Y214" s="80"/>
      <c r="Z214" s="80"/>
      <c r="AG214" s="80"/>
    </row>
    <row r="215" spans="25:33" ht="14.25" customHeight="1" x14ac:dyDescent="0.45">
      <c r="Y215" s="80"/>
      <c r="Z215" s="80"/>
      <c r="AG215" s="80"/>
    </row>
    <row r="216" spans="25:33" ht="14.25" customHeight="1" x14ac:dyDescent="0.45">
      <c r="Y216" s="80"/>
      <c r="Z216" s="80"/>
      <c r="AG216" s="80"/>
    </row>
    <row r="217" spans="25:33" ht="14.25" customHeight="1" x14ac:dyDescent="0.45">
      <c r="Y217" s="80"/>
      <c r="Z217" s="80"/>
      <c r="AG217" s="80"/>
    </row>
    <row r="218" spans="25:33" ht="14.25" customHeight="1" x14ac:dyDescent="0.45">
      <c r="Y218" s="80"/>
      <c r="Z218" s="80"/>
      <c r="AG218" s="80"/>
    </row>
    <row r="219" spans="25:33" ht="14.25" customHeight="1" x14ac:dyDescent="0.45">
      <c r="Y219" s="80"/>
      <c r="Z219" s="80"/>
      <c r="AG219" s="80"/>
    </row>
    <row r="220" spans="25:33" ht="14.25" customHeight="1" x14ac:dyDescent="0.45">
      <c r="Y220" s="80"/>
      <c r="Z220" s="80"/>
      <c r="AG220" s="80"/>
    </row>
    <row r="221" spans="25:33" ht="14.25" customHeight="1" x14ac:dyDescent="0.45">
      <c r="Y221" s="80"/>
      <c r="Z221" s="80"/>
      <c r="AG221" s="80"/>
    </row>
    <row r="222" spans="25:33" ht="14.25" customHeight="1" x14ac:dyDescent="0.45">
      <c r="Y222" s="80"/>
      <c r="Z222" s="80"/>
      <c r="AG222" s="80"/>
    </row>
    <row r="223" spans="25:33" ht="14.25" customHeight="1" x14ac:dyDescent="0.45">
      <c r="Y223" s="80"/>
      <c r="Z223" s="80"/>
      <c r="AG223" s="80"/>
    </row>
    <row r="224" spans="25:33" ht="14.25" customHeight="1" x14ac:dyDescent="0.45">
      <c r="Y224" s="80"/>
      <c r="Z224" s="80"/>
      <c r="AG224" s="80"/>
    </row>
    <row r="225" spans="25:33" ht="14.25" customHeight="1" x14ac:dyDescent="0.45">
      <c r="Y225" s="80"/>
      <c r="Z225" s="80"/>
      <c r="AG225" s="80"/>
    </row>
    <row r="226" spans="25:33" ht="14.25" customHeight="1" x14ac:dyDescent="0.45">
      <c r="Y226" s="80"/>
      <c r="Z226" s="80"/>
      <c r="AG226" s="80"/>
    </row>
    <row r="227" spans="25:33" ht="14.25" customHeight="1" x14ac:dyDescent="0.45">
      <c r="Y227" s="80"/>
      <c r="Z227" s="80"/>
      <c r="AG227" s="80"/>
    </row>
    <row r="228" spans="25:33" ht="14.25" customHeight="1" x14ac:dyDescent="0.45">
      <c r="Y228" s="80"/>
      <c r="Z228" s="80"/>
      <c r="AG228" s="80"/>
    </row>
    <row r="229" spans="25:33" ht="14.25" customHeight="1" x14ac:dyDescent="0.45">
      <c r="Y229" s="80"/>
      <c r="Z229" s="80"/>
      <c r="AG229" s="80"/>
    </row>
    <row r="230" spans="25:33" ht="14.25" customHeight="1" x14ac:dyDescent="0.45">
      <c r="Y230" s="80"/>
      <c r="Z230" s="80"/>
      <c r="AG230" s="80"/>
    </row>
    <row r="231" spans="25:33" ht="14.25" customHeight="1" x14ac:dyDescent="0.45">
      <c r="Y231" s="80"/>
      <c r="Z231" s="80"/>
      <c r="AG231" s="80"/>
    </row>
    <row r="232" spans="25:33" ht="14.25" customHeight="1" x14ac:dyDescent="0.45">
      <c r="Y232" s="80"/>
      <c r="Z232" s="80"/>
      <c r="AG232" s="80"/>
    </row>
    <row r="233" spans="25:33" ht="14.25" customHeight="1" x14ac:dyDescent="0.45">
      <c r="Y233" s="80"/>
      <c r="Z233" s="80"/>
      <c r="AG233" s="80"/>
    </row>
    <row r="234" spans="25:33" ht="14.25" customHeight="1" x14ac:dyDescent="0.45">
      <c r="Y234" s="80"/>
      <c r="Z234" s="80"/>
      <c r="AG234" s="80"/>
    </row>
    <row r="235" spans="25:33" ht="14.25" customHeight="1" x14ac:dyDescent="0.45">
      <c r="Y235" s="80"/>
      <c r="Z235" s="80"/>
      <c r="AG235" s="80"/>
    </row>
    <row r="236" spans="25:33" ht="14.25" customHeight="1" x14ac:dyDescent="0.45">
      <c r="Y236" s="80"/>
      <c r="Z236" s="80"/>
      <c r="AG236" s="80"/>
    </row>
    <row r="237" spans="25:33" ht="14.25" customHeight="1" x14ac:dyDescent="0.45">
      <c r="Y237" s="80"/>
      <c r="Z237" s="80"/>
      <c r="AG237" s="80"/>
    </row>
    <row r="238" spans="25:33" ht="14.25" customHeight="1" x14ac:dyDescent="0.45">
      <c r="Y238" s="80"/>
      <c r="Z238" s="80"/>
      <c r="AG238" s="80"/>
    </row>
    <row r="239" spans="25:33" ht="14.25" customHeight="1" x14ac:dyDescent="0.45">
      <c r="Y239" s="80"/>
      <c r="Z239" s="80"/>
      <c r="AG239" s="80"/>
    </row>
    <row r="240" spans="25:33" ht="14.25" customHeight="1" x14ac:dyDescent="0.45">
      <c r="Y240" s="80"/>
      <c r="Z240" s="80"/>
      <c r="AG240" s="80"/>
    </row>
    <row r="241" spans="25:33" ht="14.25" customHeight="1" x14ac:dyDescent="0.45">
      <c r="Y241" s="80"/>
      <c r="Z241" s="80"/>
      <c r="AG241" s="80"/>
    </row>
    <row r="242" spans="25:33" ht="14.25" customHeight="1" x14ac:dyDescent="0.45">
      <c r="Y242" s="80"/>
      <c r="Z242" s="80"/>
      <c r="AG242" s="80"/>
    </row>
    <row r="243" spans="25:33" ht="14.25" customHeight="1" x14ac:dyDescent="0.45">
      <c r="Y243" s="80"/>
      <c r="Z243" s="80"/>
      <c r="AG243" s="80"/>
    </row>
    <row r="244" spans="25:33" ht="14.25" customHeight="1" x14ac:dyDescent="0.45">
      <c r="Y244" s="80"/>
      <c r="Z244" s="80"/>
      <c r="AG244" s="80"/>
    </row>
    <row r="245" spans="25:33" ht="14.25" customHeight="1" x14ac:dyDescent="0.45">
      <c r="Y245" s="80"/>
      <c r="Z245" s="80"/>
      <c r="AG245" s="80"/>
    </row>
    <row r="246" spans="25:33" ht="14.25" customHeight="1" x14ac:dyDescent="0.45">
      <c r="Y246" s="80"/>
      <c r="Z246" s="80"/>
      <c r="AG246" s="80"/>
    </row>
    <row r="247" spans="25:33" ht="14.25" customHeight="1" x14ac:dyDescent="0.45">
      <c r="Y247" s="80"/>
      <c r="Z247" s="80"/>
      <c r="AG247" s="80"/>
    </row>
    <row r="248" spans="25:33" ht="14.25" customHeight="1" x14ac:dyDescent="0.45">
      <c r="Y248" s="80"/>
      <c r="Z248" s="80"/>
      <c r="AG248" s="80"/>
    </row>
    <row r="249" spans="25:33" ht="14.25" customHeight="1" x14ac:dyDescent="0.45">
      <c r="Y249" s="80"/>
      <c r="Z249" s="80"/>
      <c r="AG249" s="80"/>
    </row>
    <row r="250" spans="25:33" ht="14.25" customHeight="1" x14ac:dyDescent="0.45">
      <c r="Y250" s="80"/>
      <c r="Z250" s="80"/>
      <c r="AG250" s="80"/>
    </row>
    <row r="251" spans="25:33" ht="14.25" customHeight="1" x14ac:dyDescent="0.45">
      <c r="Y251" s="80"/>
      <c r="Z251" s="80"/>
      <c r="AG251" s="80"/>
    </row>
    <row r="252" spans="25:33" ht="14.25" customHeight="1" x14ac:dyDescent="0.45">
      <c r="Y252" s="80"/>
      <c r="Z252" s="80"/>
      <c r="AG252" s="80"/>
    </row>
    <row r="253" spans="25:33" ht="14.25" customHeight="1" x14ac:dyDescent="0.45">
      <c r="Y253" s="80"/>
      <c r="Z253" s="80"/>
      <c r="AG253" s="80"/>
    </row>
    <row r="254" spans="25:33" ht="14.25" customHeight="1" x14ac:dyDescent="0.45">
      <c r="Y254" s="80"/>
      <c r="Z254" s="80"/>
      <c r="AG254" s="80"/>
    </row>
    <row r="255" spans="25:33" ht="14.25" customHeight="1" x14ac:dyDescent="0.45">
      <c r="Y255" s="80"/>
      <c r="Z255" s="80"/>
      <c r="AG255" s="80"/>
    </row>
    <row r="256" spans="25:33" ht="14.25" customHeight="1" x14ac:dyDescent="0.45">
      <c r="Y256" s="80"/>
      <c r="Z256" s="80"/>
      <c r="AG256" s="80"/>
    </row>
    <row r="257" spans="25:33" ht="14.25" customHeight="1" x14ac:dyDescent="0.45">
      <c r="Y257" s="80"/>
      <c r="Z257" s="80"/>
      <c r="AG257" s="80"/>
    </row>
    <row r="258" spans="25:33" ht="14.25" customHeight="1" x14ac:dyDescent="0.45">
      <c r="Y258" s="80"/>
      <c r="Z258" s="80"/>
      <c r="AG258" s="80"/>
    </row>
    <row r="259" spans="25:33" ht="14.25" customHeight="1" x14ac:dyDescent="0.45">
      <c r="Y259" s="80"/>
      <c r="Z259" s="80"/>
      <c r="AG259" s="80"/>
    </row>
    <row r="260" spans="25:33" ht="14.25" customHeight="1" x14ac:dyDescent="0.45">
      <c r="Y260" s="80"/>
      <c r="Z260" s="80"/>
      <c r="AG260" s="80"/>
    </row>
    <row r="261" spans="25:33" ht="14.25" customHeight="1" x14ac:dyDescent="0.45">
      <c r="Y261" s="80"/>
      <c r="Z261" s="80"/>
      <c r="AG261" s="80"/>
    </row>
    <row r="262" spans="25:33" ht="14.25" customHeight="1" x14ac:dyDescent="0.45">
      <c r="Y262" s="80"/>
      <c r="Z262" s="80"/>
      <c r="AG262" s="80"/>
    </row>
    <row r="263" spans="25:33" ht="14.25" customHeight="1" x14ac:dyDescent="0.45">
      <c r="Y263" s="80"/>
      <c r="Z263" s="80"/>
      <c r="AG263" s="80"/>
    </row>
    <row r="264" spans="25:33" ht="14.25" customHeight="1" x14ac:dyDescent="0.45">
      <c r="Y264" s="80"/>
      <c r="Z264" s="80"/>
      <c r="AG264" s="80"/>
    </row>
    <row r="265" spans="25:33" ht="14.25" customHeight="1" x14ac:dyDescent="0.45">
      <c r="Y265" s="80"/>
      <c r="Z265" s="80"/>
      <c r="AG265" s="80"/>
    </row>
    <row r="266" spans="25:33" ht="14.25" customHeight="1" x14ac:dyDescent="0.45">
      <c r="Y266" s="80"/>
      <c r="Z266" s="80"/>
      <c r="AG266" s="80"/>
    </row>
    <row r="267" spans="25:33" ht="14.25" customHeight="1" x14ac:dyDescent="0.45">
      <c r="Y267" s="80"/>
      <c r="Z267" s="80"/>
      <c r="AG267" s="80"/>
    </row>
    <row r="268" spans="25:33" ht="14.25" customHeight="1" x14ac:dyDescent="0.45">
      <c r="Y268" s="80"/>
      <c r="Z268" s="80"/>
      <c r="AG268" s="80"/>
    </row>
    <row r="269" spans="25:33" ht="14.25" customHeight="1" x14ac:dyDescent="0.45">
      <c r="Y269" s="80"/>
      <c r="Z269" s="80"/>
      <c r="AG269" s="80"/>
    </row>
    <row r="270" spans="25:33" ht="14.25" customHeight="1" x14ac:dyDescent="0.45">
      <c r="Y270" s="80"/>
      <c r="Z270" s="80"/>
      <c r="AG270" s="80"/>
    </row>
    <row r="271" spans="25:33" ht="14.25" customHeight="1" x14ac:dyDescent="0.45">
      <c r="Y271" s="80"/>
      <c r="Z271" s="80"/>
      <c r="AG271" s="80"/>
    </row>
    <row r="272" spans="25:33" ht="14.25" customHeight="1" x14ac:dyDescent="0.45">
      <c r="Y272" s="80"/>
      <c r="Z272" s="80"/>
      <c r="AG272" s="80"/>
    </row>
    <row r="273" spans="25:33" ht="14.25" customHeight="1" x14ac:dyDescent="0.45">
      <c r="Y273" s="80"/>
      <c r="Z273" s="80"/>
      <c r="AG273" s="80"/>
    </row>
    <row r="274" spans="25:33" ht="14.25" customHeight="1" x14ac:dyDescent="0.45">
      <c r="Y274" s="80"/>
      <c r="Z274" s="80"/>
      <c r="AG274" s="80"/>
    </row>
    <row r="275" spans="25:33" ht="14.25" customHeight="1" x14ac:dyDescent="0.45">
      <c r="Y275" s="80"/>
      <c r="Z275" s="80"/>
      <c r="AG275" s="80"/>
    </row>
    <row r="276" spans="25:33" ht="14.25" customHeight="1" x14ac:dyDescent="0.45">
      <c r="Y276" s="80"/>
      <c r="Z276" s="80"/>
      <c r="AG276" s="80"/>
    </row>
    <row r="277" spans="25:33" ht="14.25" customHeight="1" x14ac:dyDescent="0.45">
      <c r="Y277" s="80"/>
      <c r="Z277" s="80"/>
      <c r="AG277" s="80"/>
    </row>
    <row r="278" spans="25:33" ht="14.25" customHeight="1" x14ac:dyDescent="0.45">
      <c r="Y278" s="80"/>
      <c r="Z278" s="80"/>
      <c r="AG278" s="80"/>
    </row>
    <row r="279" spans="25:33" ht="14.25" customHeight="1" x14ac:dyDescent="0.45">
      <c r="Y279" s="80"/>
      <c r="Z279" s="80"/>
      <c r="AG279" s="80"/>
    </row>
    <row r="280" spans="25:33" ht="14.25" customHeight="1" x14ac:dyDescent="0.45">
      <c r="Y280" s="80"/>
      <c r="Z280" s="80"/>
      <c r="AG280" s="80"/>
    </row>
    <row r="281" spans="25:33" ht="14.25" customHeight="1" x14ac:dyDescent="0.45">
      <c r="Y281" s="80"/>
      <c r="Z281" s="80"/>
      <c r="AG281" s="80"/>
    </row>
    <row r="282" spans="25:33" ht="14.25" customHeight="1" x14ac:dyDescent="0.45">
      <c r="Y282" s="80"/>
      <c r="Z282" s="80"/>
      <c r="AG282" s="80"/>
    </row>
    <row r="283" spans="25:33" ht="14.25" customHeight="1" x14ac:dyDescent="0.45">
      <c r="Y283" s="80"/>
      <c r="Z283" s="80"/>
      <c r="AG283" s="80"/>
    </row>
    <row r="284" spans="25:33" ht="14.25" customHeight="1" x14ac:dyDescent="0.45">
      <c r="Y284" s="80"/>
      <c r="Z284" s="80"/>
      <c r="AG284" s="80"/>
    </row>
    <row r="285" spans="25:33" ht="14.25" customHeight="1" x14ac:dyDescent="0.45">
      <c r="Y285" s="80"/>
      <c r="Z285" s="80"/>
      <c r="AG285" s="80"/>
    </row>
    <row r="286" spans="25:33" ht="14.25" customHeight="1" x14ac:dyDescent="0.45">
      <c r="Y286" s="80"/>
      <c r="Z286" s="80"/>
      <c r="AG286" s="80"/>
    </row>
    <row r="287" spans="25:33" ht="14.25" customHeight="1" x14ac:dyDescent="0.45">
      <c r="Y287" s="80"/>
      <c r="Z287" s="80"/>
      <c r="AG287" s="80"/>
    </row>
    <row r="288" spans="25:33" ht="14.25" customHeight="1" x14ac:dyDescent="0.45">
      <c r="Y288" s="80"/>
      <c r="Z288" s="80"/>
      <c r="AG288" s="80"/>
    </row>
    <row r="289" spans="25:33" ht="14.25" customHeight="1" x14ac:dyDescent="0.45">
      <c r="Y289" s="80"/>
      <c r="Z289" s="80"/>
      <c r="AG289" s="80"/>
    </row>
    <row r="290" spans="25:33" ht="14.25" customHeight="1" x14ac:dyDescent="0.45">
      <c r="Y290" s="80"/>
      <c r="Z290" s="80"/>
      <c r="AG290" s="80"/>
    </row>
    <row r="291" spans="25:33" ht="14.25" customHeight="1" x14ac:dyDescent="0.45">
      <c r="Y291" s="80"/>
      <c r="Z291" s="80"/>
      <c r="AG291" s="80"/>
    </row>
    <row r="292" spans="25:33" ht="14.25" customHeight="1" x14ac:dyDescent="0.45">
      <c r="Y292" s="80"/>
      <c r="Z292" s="80"/>
      <c r="AG292" s="80"/>
    </row>
    <row r="293" spans="25:33" ht="14.25" customHeight="1" x14ac:dyDescent="0.45">
      <c r="Y293" s="80"/>
      <c r="Z293" s="80"/>
      <c r="AG293" s="80"/>
    </row>
    <row r="294" spans="25:33" ht="14.25" customHeight="1" x14ac:dyDescent="0.45">
      <c r="Y294" s="80"/>
      <c r="Z294" s="80"/>
      <c r="AG294" s="80"/>
    </row>
    <row r="295" spans="25:33" ht="14.25" customHeight="1" x14ac:dyDescent="0.45">
      <c r="Y295" s="80"/>
      <c r="Z295" s="80"/>
      <c r="AG295" s="80"/>
    </row>
    <row r="296" spans="25:33" ht="14.25" customHeight="1" x14ac:dyDescent="0.45">
      <c r="Y296" s="80"/>
      <c r="Z296" s="80"/>
      <c r="AG296" s="80"/>
    </row>
    <row r="297" spans="25:33" ht="14.25" customHeight="1" x14ac:dyDescent="0.45">
      <c r="Y297" s="80"/>
      <c r="Z297" s="80"/>
      <c r="AG297" s="80"/>
    </row>
    <row r="298" spans="25:33" ht="14.25" customHeight="1" x14ac:dyDescent="0.45">
      <c r="Y298" s="80"/>
      <c r="Z298" s="80"/>
      <c r="AG298" s="80"/>
    </row>
    <row r="299" spans="25:33" ht="14.25" customHeight="1" x14ac:dyDescent="0.45">
      <c r="Y299" s="80"/>
      <c r="Z299" s="80"/>
      <c r="AG299" s="80"/>
    </row>
    <row r="300" spans="25:33" ht="14.25" customHeight="1" x14ac:dyDescent="0.45">
      <c r="Y300" s="80"/>
      <c r="Z300" s="80"/>
      <c r="AG300" s="80"/>
    </row>
    <row r="301" spans="25:33" ht="14.25" customHeight="1" x14ac:dyDescent="0.45">
      <c r="Y301" s="80"/>
      <c r="Z301" s="80"/>
      <c r="AG301" s="80"/>
    </row>
    <row r="302" spans="25:33" ht="14.25" customHeight="1" x14ac:dyDescent="0.45">
      <c r="Y302" s="80"/>
      <c r="Z302" s="80"/>
      <c r="AG302" s="80"/>
    </row>
    <row r="303" spans="25:33" ht="14.25" customHeight="1" x14ac:dyDescent="0.45">
      <c r="Y303" s="80"/>
      <c r="Z303" s="80"/>
      <c r="AG303" s="80"/>
    </row>
    <row r="304" spans="25:33" ht="14.25" customHeight="1" x14ac:dyDescent="0.45">
      <c r="Y304" s="80"/>
      <c r="Z304" s="80"/>
      <c r="AG304" s="80"/>
    </row>
    <row r="305" spans="25:33" ht="14.25" customHeight="1" x14ac:dyDescent="0.45">
      <c r="Y305" s="80"/>
      <c r="Z305" s="80"/>
      <c r="AG305" s="80"/>
    </row>
    <row r="306" spans="25:33" ht="14.25" customHeight="1" x14ac:dyDescent="0.45">
      <c r="Y306" s="80"/>
      <c r="Z306" s="80"/>
      <c r="AG306" s="80"/>
    </row>
    <row r="307" spans="25:33" ht="14.25" customHeight="1" x14ac:dyDescent="0.45">
      <c r="Y307" s="80"/>
      <c r="Z307" s="80"/>
      <c r="AG307" s="80"/>
    </row>
    <row r="308" spans="25:33" ht="14.25" customHeight="1" x14ac:dyDescent="0.45">
      <c r="Y308" s="80"/>
      <c r="Z308" s="80"/>
      <c r="AG308" s="80"/>
    </row>
    <row r="309" spans="25:33" ht="14.25" customHeight="1" x14ac:dyDescent="0.45">
      <c r="Y309" s="80"/>
      <c r="Z309" s="80"/>
      <c r="AG309" s="80"/>
    </row>
    <row r="310" spans="25:33" ht="14.25" customHeight="1" x14ac:dyDescent="0.45">
      <c r="Y310" s="80"/>
      <c r="Z310" s="80"/>
      <c r="AG310" s="80"/>
    </row>
    <row r="311" spans="25:33" ht="14.25" customHeight="1" x14ac:dyDescent="0.45">
      <c r="Y311" s="80"/>
      <c r="Z311" s="80"/>
      <c r="AG311" s="80"/>
    </row>
    <row r="312" spans="25:33" ht="14.25" customHeight="1" x14ac:dyDescent="0.45">
      <c r="Y312" s="80"/>
      <c r="Z312" s="80"/>
      <c r="AG312" s="80"/>
    </row>
    <row r="313" spans="25:33" ht="14.25" customHeight="1" x14ac:dyDescent="0.45">
      <c r="Y313" s="80"/>
      <c r="Z313" s="80"/>
      <c r="AG313" s="80"/>
    </row>
    <row r="314" spans="25:33" ht="14.25" customHeight="1" x14ac:dyDescent="0.45">
      <c r="Y314" s="80"/>
      <c r="Z314" s="80"/>
      <c r="AG314" s="80"/>
    </row>
    <row r="315" spans="25:33" ht="14.25" customHeight="1" x14ac:dyDescent="0.45">
      <c r="Y315" s="80"/>
      <c r="Z315" s="80"/>
      <c r="AG315" s="80"/>
    </row>
    <row r="316" spans="25:33" ht="14.25" customHeight="1" x14ac:dyDescent="0.45">
      <c r="Y316" s="80"/>
      <c r="Z316" s="80"/>
      <c r="AG316" s="80"/>
    </row>
    <row r="317" spans="25:33" ht="14.25" customHeight="1" x14ac:dyDescent="0.45">
      <c r="Y317" s="80"/>
      <c r="Z317" s="80"/>
      <c r="AG317" s="80"/>
    </row>
    <row r="318" spans="25:33" ht="14.25" customHeight="1" x14ac:dyDescent="0.45">
      <c r="Y318" s="80"/>
      <c r="Z318" s="80"/>
      <c r="AG318" s="80"/>
    </row>
    <row r="319" spans="25:33" ht="14.25" customHeight="1" x14ac:dyDescent="0.45">
      <c r="Y319" s="80"/>
      <c r="Z319" s="80"/>
      <c r="AG319" s="80"/>
    </row>
    <row r="320" spans="25:33" ht="14.25" customHeight="1" x14ac:dyDescent="0.45">
      <c r="Y320" s="80"/>
      <c r="Z320" s="80"/>
      <c r="AG320" s="80"/>
    </row>
    <row r="321" spans="25:33" ht="14.25" customHeight="1" x14ac:dyDescent="0.45">
      <c r="Y321" s="80"/>
      <c r="Z321" s="80"/>
      <c r="AG321" s="80"/>
    </row>
    <row r="322" spans="25:33" ht="14.25" customHeight="1" x14ac:dyDescent="0.45">
      <c r="Y322" s="80"/>
      <c r="Z322" s="80"/>
      <c r="AG322" s="80"/>
    </row>
    <row r="323" spans="25:33" ht="14.25" customHeight="1" x14ac:dyDescent="0.45">
      <c r="Y323" s="80"/>
      <c r="Z323" s="80"/>
      <c r="AG323" s="80"/>
    </row>
    <row r="324" spans="25:33" ht="14.25" customHeight="1" x14ac:dyDescent="0.45">
      <c r="Y324" s="80"/>
      <c r="Z324" s="80"/>
      <c r="AG324" s="80"/>
    </row>
    <row r="325" spans="25:33" ht="14.25" customHeight="1" x14ac:dyDescent="0.45">
      <c r="Y325" s="80"/>
      <c r="Z325" s="80"/>
      <c r="AG325" s="80"/>
    </row>
    <row r="326" spans="25:33" ht="14.25" customHeight="1" x14ac:dyDescent="0.45">
      <c r="Y326" s="80"/>
      <c r="Z326" s="80"/>
      <c r="AG326" s="80"/>
    </row>
    <row r="327" spans="25:33" ht="14.25" customHeight="1" x14ac:dyDescent="0.45">
      <c r="Y327" s="80"/>
      <c r="Z327" s="80"/>
      <c r="AG327" s="80"/>
    </row>
    <row r="328" spans="25:33" ht="14.25" customHeight="1" x14ac:dyDescent="0.45">
      <c r="Y328" s="80"/>
      <c r="Z328" s="80"/>
      <c r="AG328" s="80"/>
    </row>
    <row r="329" spans="25:33" ht="14.25" customHeight="1" x14ac:dyDescent="0.45">
      <c r="Y329" s="80"/>
      <c r="Z329" s="80"/>
      <c r="AG329" s="80"/>
    </row>
    <row r="330" spans="25:33" ht="14.25" customHeight="1" x14ac:dyDescent="0.45">
      <c r="Y330" s="80"/>
      <c r="Z330" s="80"/>
      <c r="AG330" s="80"/>
    </row>
    <row r="331" spans="25:33" ht="14.25" customHeight="1" x14ac:dyDescent="0.45">
      <c r="Y331" s="80"/>
      <c r="Z331" s="80"/>
      <c r="AG331" s="80"/>
    </row>
    <row r="332" spans="25:33" ht="14.25" customHeight="1" x14ac:dyDescent="0.45">
      <c r="Y332" s="80"/>
      <c r="Z332" s="80"/>
      <c r="AG332" s="80"/>
    </row>
    <row r="333" spans="25:33" ht="14.25" customHeight="1" x14ac:dyDescent="0.45">
      <c r="Y333" s="80"/>
      <c r="Z333" s="80"/>
      <c r="AG333" s="80"/>
    </row>
    <row r="334" spans="25:33" ht="14.25" customHeight="1" x14ac:dyDescent="0.45">
      <c r="Y334" s="80"/>
      <c r="Z334" s="80"/>
      <c r="AG334" s="80"/>
    </row>
    <row r="335" spans="25:33" ht="14.25" customHeight="1" x14ac:dyDescent="0.45">
      <c r="Y335" s="80"/>
      <c r="Z335" s="80"/>
      <c r="AG335" s="80"/>
    </row>
    <row r="336" spans="25:33" ht="14.25" customHeight="1" x14ac:dyDescent="0.45">
      <c r="Y336" s="80"/>
      <c r="Z336" s="80"/>
      <c r="AG336" s="80"/>
    </row>
    <row r="337" spans="25:33" ht="14.25" customHeight="1" x14ac:dyDescent="0.45">
      <c r="Y337" s="80"/>
      <c r="Z337" s="80"/>
      <c r="AG337" s="80"/>
    </row>
    <row r="338" spans="25:33" ht="14.25" customHeight="1" x14ac:dyDescent="0.45">
      <c r="Y338" s="80"/>
      <c r="Z338" s="80"/>
      <c r="AG338" s="80"/>
    </row>
    <row r="339" spans="25:33" ht="14.25" customHeight="1" x14ac:dyDescent="0.45">
      <c r="Y339" s="80"/>
      <c r="Z339" s="80"/>
      <c r="AG339" s="80"/>
    </row>
    <row r="340" spans="25:33" ht="14.25" customHeight="1" x14ac:dyDescent="0.45">
      <c r="Y340" s="80"/>
      <c r="Z340" s="80"/>
      <c r="AG340" s="80"/>
    </row>
    <row r="341" spans="25:33" ht="14.25" customHeight="1" x14ac:dyDescent="0.45">
      <c r="Y341" s="80"/>
      <c r="Z341" s="80"/>
      <c r="AG341" s="80"/>
    </row>
    <row r="342" spans="25:33" ht="14.25" customHeight="1" x14ac:dyDescent="0.45">
      <c r="Y342" s="80"/>
      <c r="Z342" s="80"/>
      <c r="AG342" s="80"/>
    </row>
    <row r="343" spans="25:33" ht="14.25" customHeight="1" x14ac:dyDescent="0.45">
      <c r="Y343" s="80"/>
      <c r="Z343" s="80"/>
      <c r="AG343" s="80"/>
    </row>
    <row r="344" spans="25:33" ht="14.25" customHeight="1" x14ac:dyDescent="0.45">
      <c r="Y344" s="80"/>
      <c r="Z344" s="80"/>
      <c r="AG344" s="80"/>
    </row>
    <row r="345" spans="25:33" ht="14.25" customHeight="1" x14ac:dyDescent="0.45">
      <c r="Y345" s="80"/>
      <c r="Z345" s="80"/>
      <c r="AG345" s="80"/>
    </row>
    <row r="346" spans="25:33" ht="14.25" customHeight="1" x14ac:dyDescent="0.45">
      <c r="Y346" s="80"/>
      <c r="Z346" s="80"/>
      <c r="AG346" s="80"/>
    </row>
    <row r="347" spans="25:33" ht="14.25" customHeight="1" x14ac:dyDescent="0.45">
      <c r="Y347" s="80"/>
      <c r="Z347" s="80"/>
      <c r="AG347" s="80"/>
    </row>
    <row r="348" spans="25:33" ht="14.25" customHeight="1" x14ac:dyDescent="0.45">
      <c r="Y348" s="80"/>
      <c r="Z348" s="80"/>
      <c r="AG348" s="80"/>
    </row>
    <row r="349" spans="25:33" ht="14.25" customHeight="1" x14ac:dyDescent="0.45">
      <c r="Y349" s="80"/>
      <c r="Z349" s="80"/>
      <c r="AG349" s="80"/>
    </row>
    <row r="350" spans="25:33" ht="14.25" customHeight="1" x14ac:dyDescent="0.45">
      <c r="Y350" s="80"/>
      <c r="Z350" s="80"/>
      <c r="AG350" s="80"/>
    </row>
    <row r="351" spans="25:33" ht="14.25" customHeight="1" x14ac:dyDescent="0.45">
      <c r="Y351" s="80"/>
      <c r="Z351" s="80"/>
      <c r="AG351" s="80"/>
    </row>
    <row r="352" spans="25:33" ht="14.25" customHeight="1" x14ac:dyDescent="0.45">
      <c r="Y352" s="80"/>
      <c r="Z352" s="80"/>
      <c r="AG352" s="80"/>
    </row>
    <row r="353" spans="25:33" ht="14.25" customHeight="1" x14ac:dyDescent="0.45">
      <c r="Y353" s="80"/>
      <c r="Z353" s="80"/>
      <c r="AG353" s="80"/>
    </row>
    <row r="354" spans="25:33" ht="14.25" customHeight="1" x14ac:dyDescent="0.45">
      <c r="Y354" s="80"/>
      <c r="Z354" s="80"/>
      <c r="AG354" s="80"/>
    </row>
    <row r="355" spans="25:33" ht="14.25" customHeight="1" x14ac:dyDescent="0.45">
      <c r="Y355" s="80"/>
      <c r="Z355" s="80"/>
      <c r="AG355" s="80"/>
    </row>
    <row r="356" spans="25:33" ht="14.25" customHeight="1" x14ac:dyDescent="0.45">
      <c r="Y356" s="80"/>
      <c r="Z356" s="80"/>
      <c r="AG356" s="80"/>
    </row>
    <row r="357" spans="25:33" ht="14.25" customHeight="1" x14ac:dyDescent="0.45">
      <c r="Y357" s="80"/>
      <c r="Z357" s="80"/>
      <c r="AG357" s="80"/>
    </row>
    <row r="358" spans="25:33" ht="14.25" customHeight="1" x14ac:dyDescent="0.45">
      <c r="Y358" s="80"/>
      <c r="Z358" s="80"/>
      <c r="AG358" s="80"/>
    </row>
    <row r="359" spans="25:33" ht="14.25" customHeight="1" x14ac:dyDescent="0.45">
      <c r="Y359" s="80"/>
      <c r="Z359" s="80"/>
      <c r="AG359" s="80"/>
    </row>
    <row r="360" spans="25:33" ht="14.25" customHeight="1" x14ac:dyDescent="0.45">
      <c r="Y360" s="80"/>
      <c r="Z360" s="80"/>
      <c r="AG360" s="80"/>
    </row>
    <row r="361" spans="25:33" ht="14.25" customHeight="1" x14ac:dyDescent="0.45">
      <c r="Y361" s="80"/>
      <c r="Z361" s="80"/>
      <c r="AG361" s="80"/>
    </row>
    <row r="362" spans="25:33" ht="14.25" customHeight="1" x14ac:dyDescent="0.45">
      <c r="Y362" s="80"/>
      <c r="Z362" s="80"/>
      <c r="AG362" s="80"/>
    </row>
    <row r="363" spans="25:33" ht="14.25" customHeight="1" x14ac:dyDescent="0.45">
      <c r="Y363" s="80"/>
      <c r="Z363" s="80"/>
      <c r="AG363" s="80"/>
    </row>
    <row r="364" spans="25:33" ht="14.25" customHeight="1" x14ac:dyDescent="0.45">
      <c r="Y364" s="80"/>
      <c r="Z364" s="80"/>
      <c r="AG364" s="80"/>
    </row>
    <row r="365" spans="25:33" ht="14.25" customHeight="1" x14ac:dyDescent="0.45">
      <c r="Y365" s="80"/>
      <c r="Z365" s="80"/>
      <c r="AG365" s="80"/>
    </row>
    <row r="366" spans="25:33" ht="14.25" customHeight="1" x14ac:dyDescent="0.45">
      <c r="Y366" s="80"/>
      <c r="Z366" s="80"/>
      <c r="AG366" s="80"/>
    </row>
    <row r="367" spans="25:33" ht="14.25" customHeight="1" x14ac:dyDescent="0.45">
      <c r="Y367" s="80"/>
      <c r="Z367" s="80"/>
      <c r="AG367" s="80"/>
    </row>
    <row r="368" spans="25:33" ht="14.25" customHeight="1" x14ac:dyDescent="0.45">
      <c r="Y368" s="80"/>
      <c r="Z368" s="80"/>
      <c r="AG368" s="80"/>
    </row>
    <row r="369" spans="25:33" ht="14.25" customHeight="1" x14ac:dyDescent="0.45">
      <c r="Y369" s="80"/>
      <c r="Z369" s="80"/>
      <c r="AG369" s="80"/>
    </row>
    <row r="370" spans="25:33" ht="14.25" customHeight="1" x14ac:dyDescent="0.45">
      <c r="Y370" s="80"/>
      <c r="Z370" s="80"/>
      <c r="AG370" s="80"/>
    </row>
    <row r="371" spans="25:33" ht="14.25" customHeight="1" x14ac:dyDescent="0.45">
      <c r="Y371" s="80"/>
      <c r="Z371" s="80"/>
      <c r="AG371" s="80"/>
    </row>
    <row r="372" spans="25:33" ht="14.25" customHeight="1" x14ac:dyDescent="0.45">
      <c r="Y372" s="80"/>
      <c r="Z372" s="80"/>
      <c r="AG372" s="80"/>
    </row>
    <row r="373" spans="25:33" ht="14.25" customHeight="1" x14ac:dyDescent="0.45">
      <c r="Y373" s="80"/>
      <c r="Z373" s="80"/>
      <c r="AG373" s="80"/>
    </row>
    <row r="374" spans="25:33" ht="14.25" customHeight="1" x14ac:dyDescent="0.45">
      <c r="Y374" s="80"/>
      <c r="Z374" s="80"/>
      <c r="AG374" s="80"/>
    </row>
    <row r="375" spans="25:33" ht="14.25" customHeight="1" x14ac:dyDescent="0.45">
      <c r="Y375" s="80"/>
      <c r="Z375" s="80"/>
      <c r="AG375" s="80"/>
    </row>
    <row r="376" spans="25:33" ht="14.25" customHeight="1" x14ac:dyDescent="0.45">
      <c r="Y376" s="80"/>
      <c r="Z376" s="80"/>
      <c r="AG376" s="80"/>
    </row>
    <row r="377" spans="25:33" ht="14.25" customHeight="1" x14ac:dyDescent="0.45">
      <c r="Y377" s="80"/>
      <c r="Z377" s="80"/>
      <c r="AG377" s="80"/>
    </row>
    <row r="378" spans="25:33" ht="14.25" customHeight="1" x14ac:dyDescent="0.45">
      <c r="Y378" s="80"/>
      <c r="Z378" s="80"/>
      <c r="AG378" s="80"/>
    </row>
    <row r="379" spans="25:33" ht="14.25" customHeight="1" x14ac:dyDescent="0.45">
      <c r="Y379" s="80"/>
      <c r="Z379" s="80"/>
      <c r="AG379" s="80"/>
    </row>
    <row r="380" spans="25:33" ht="14.25" customHeight="1" x14ac:dyDescent="0.45">
      <c r="Y380" s="80"/>
      <c r="Z380" s="80"/>
      <c r="AG380" s="80"/>
    </row>
    <row r="381" spans="25:33" ht="14.25" customHeight="1" x14ac:dyDescent="0.45">
      <c r="Y381" s="80"/>
      <c r="Z381" s="80"/>
      <c r="AG381" s="80"/>
    </row>
    <row r="382" spans="25:33" ht="14.25" customHeight="1" x14ac:dyDescent="0.45">
      <c r="Y382" s="80"/>
      <c r="Z382" s="80"/>
      <c r="AG382" s="80"/>
    </row>
    <row r="383" spans="25:33" ht="14.25" customHeight="1" x14ac:dyDescent="0.45">
      <c r="Y383" s="80"/>
      <c r="Z383" s="80"/>
      <c r="AG383" s="80"/>
    </row>
    <row r="384" spans="25:33" ht="14.25" customHeight="1" x14ac:dyDescent="0.45">
      <c r="Y384" s="80"/>
      <c r="Z384" s="80"/>
      <c r="AG384" s="80"/>
    </row>
    <row r="385" spans="25:33" ht="14.25" customHeight="1" x14ac:dyDescent="0.45">
      <c r="Y385" s="80"/>
      <c r="Z385" s="80"/>
      <c r="AG385" s="80"/>
    </row>
    <row r="386" spans="25:33" ht="14.25" customHeight="1" x14ac:dyDescent="0.45">
      <c r="Y386" s="80"/>
      <c r="Z386" s="80"/>
      <c r="AG386" s="80"/>
    </row>
    <row r="387" spans="25:33" ht="14.25" customHeight="1" x14ac:dyDescent="0.45">
      <c r="Y387" s="80"/>
      <c r="Z387" s="80"/>
      <c r="AG387" s="80"/>
    </row>
    <row r="388" spans="25:33" ht="14.25" customHeight="1" x14ac:dyDescent="0.45">
      <c r="Y388" s="80"/>
      <c r="Z388" s="80"/>
      <c r="AG388" s="80"/>
    </row>
    <row r="389" spans="25:33" ht="14.25" customHeight="1" x14ac:dyDescent="0.45">
      <c r="Y389" s="80"/>
      <c r="Z389" s="80"/>
      <c r="AG389" s="80"/>
    </row>
    <row r="390" spans="25:33" ht="14.25" customHeight="1" x14ac:dyDescent="0.45">
      <c r="Y390" s="80"/>
      <c r="Z390" s="80"/>
      <c r="AG390" s="80"/>
    </row>
    <row r="391" spans="25:33" ht="14.25" customHeight="1" x14ac:dyDescent="0.45">
      <c r="Y391" s="80"/>
      <c r="Z391" s="80"/>
      <c r="AG391" s="80"/>
    </row>
    <row r="392" spans="25:33" ht="14.25" customHeight="1" x14ac:dyDescent="0.45">
      <c r="Y392" s="80"/>
      <c r="Z392" s="80"/>
      <c r="AG392" s="80"/>
    </row>
    <row r="393" spans="25:33" ht="14.25" customHeight="1" x14ac:dyDescent="0.45">
      <c r="Y393" s="80"/>
      <c r="Z393" s="80"/>
      <c r="AG393" s="80"/>
    </row>
    <row r="394" spans="25:33" ht="14.25" customHeight="1" x14ac:dyDescent="0.45">
      <c r="Y394" s="80"/>
      <c r="Z394" s="80"/>
      <c r="AG394" s="80"/>
    </row>
    <row r="395" spans="25:33" ht="14.25" customHeight="1" x14ac:dyDescent="0.45">
      <c r="Y395" s="80"/>
      <c r="Z395" s="80"/>
      <c r="AG395" s="80"/>
    </row>
    <row r="396" spans="25:33" ht="14.25" customHeight="1" x14ac:dyDescent="0.45">
      <c r="Y396" s="80"/>
      <c r="Z396" s="80"/>
      <c r="AG396" s="80"/>
    </row>
    <row r="397" spans="25:33" ht="14.25" customHeight="1" x14ac:dyDescent="0.45">
      <c r="Y397" s="80"/>
      <c r="Z397" s="80"/>
      <c r="AG397" s="80"/>
    </row>
    <row r="398" spans="25:33" ht="14.25" customHeight="1" x14ac:dyDescent="0.45">
      <c r="Y398" s="80"/>
      <c r="Z398" s="80"/>
      <c r="AG398" s="80"/>
    </row>
    <row r="399" spans="25:33" ht="14.25" customHeight="1" x14ac:dyDescent="0.45">
      <c r="Y399" s="80"/>
      <c r="Z399" s="80"/>
      <c r="AG399" s="80"/>
    </row>
    <row r="400" spans="25:33" ht="14.25" customHeight="1" x14ac:dyDescent="0.45">
      <c r="Y400" s="80"/>
      <c r="Z400" s="80"/>
      <c r="AG400" s="80"/>
    </row>
    <row r="401" spans="25:33" ht="14.25" customHeight="1" x14ac:dyDescent="0.45">
      <c r="Y401" s="80"/>
      <c r="Z401" s="80"/>
      <c r="AG401" s="80"/>
    </row>
    <row r="402" spans="25:33" ht="14.25" customHeight="1" x14ac:dyDescent="0.45">
      <c r="Y402" s="80"/>
      <c r="Z402" s="80"/>
      <c r="AG402" s="80"/>
    </row>
    <row r="403" spans="25:33" ht="14.25" customHeight="1" x14ac:dyDescent="0.45">
      <c r="Y403" s="80"/>
      <c r="Z403" s="80"/>
      <c r="AG403" s="80"/>
    </row>
    <row r="404" spans="25:33" ht="14.25" customHeight="1" x14ac:dyDescent="0.45">
      <c r="Y404" s="80"/>
      <c r="Z404" s="80"/>
      <c r="AG404" s="80"/>
    </row>
    <row r="405" spans="25:33" ht="14.25" customHeight="1" x14ac:dyDescent="0.45">
      <c r="Y405" s="80"/>
      <c r="Z405" s="80"/>
      <c r="AG405" s="80"/>
    </row>
    <row r="406" spans="25:33" ht="14.25" customHeight="1" x14ac:dyDescent="0.45">
      <c r="Y406" s="80"/>
      <c r="Z406" s="80"/>
      <c r="AG406" s="80"/>
    </row>
    <row r="407" spans="25:33" ht="14.25" customHeight="1" x14ac:dyDescent="0.45">
      <c r="Y407" s="80"/>
      <c r="Z407" s="80"/>
      <c r="AG407" s="80"/>
    </row>
    <row r="408" spans="25:33" ht="14.25" customHeight="1" x14ac:dyDescent="0.45">
      <c r="Y408" s="80"/>
      <c r="Z408" s="80"/>
      <c r="AG408" s="80"/>
    </row>
    <row r="409" spans="25:33" ht="14.25" customHeight="1" x14ac:dyDescent="0.45">
      <c r="Y409" s="80"/>
      <c r="Z409" s="80"/>
      <c r="AG409" s="80"/>
    </row>
    <row r="410" spans="25:33" ht="14.25" customHeight="1" x14ac:dyDescent="0.45">
      <c r="Y410" s="80"/>
      <c r="Z410" s="80"/>
      <c r="AG410" s="80"/>
    </row>
    <row r="411" spans="25:33" ht="14.25" customHeight="1" x14ac:dyDescent="0.45">
      <c r="Y411" s="80"/>
      <c r="Z411" s="80"/>
      <c r="AG411" s="80"/>
    </row>
    <row r="412" spans="25:33" ht="14.25" customHeight="1" x14ac:dyDescent="0.45">
      <c r="Y412" s="80"/>
      <c r="Z412" s="80"/>
      <c r="AG412" s="80"/>
    </row>
    <row r="413" spans="25:33" ht="14.25" customHeight="1" x14ac:dyDescent="0.45">
      <c r="Y413" s="80"/>
      <c r="Z413" s="80"/>
      <c r="AG413" s="80"/>
    </row>
    <row r="414" spans="25:33" ht="14.25" customHeight="1" x14ac:dyDescent="0.45">
      <c r="Y414" s="80"/>
      <c r="Z414" s="80"/>
      <c r="AG414" s="80"/>
    </row>
    <row r="415" spans="25:33" ht="14.25" customHeight="1" x14ac:dyDescent="0.45">
      <c r="Y415" s="80"/>
      <c r="Z415" s="80"/>
      <c r="AG415" s="80"/>
    </row>
    <row r="416" spans="25:33" ht="14.25" customHeight="1" x14ac:dyDescent="0.45">
      <c r="Y416" s="80"/>
      <c r="Z416" s="80"/>
      <c r="AG416" s="80"/>
    </row>
    <row r="417" spans="25:33" ht="14.25" customHeight="1" x14ac:dyDescent="0.45">
      <c r="Y417" s="80"/>
      <c r="Z417" s="80"/>
      <c r="AG417" s="80"/>
    </row>
    <row r="418" spans="25:33" ht="14.25" customHeight="1" x14ac:dyDescent="0.45">
      <c r="Y418" s="80"/>
      <c r="Z418" s="80"/>
      <c r="AG418" s="80"/>
    </row>
    <row r="419" spans="25:33" ht="14.25" customHeight="1" x14ac:dyDescent="0.45">
      <c r="Y419" s="80"/>
      <c r="Z419" s="80"/>
      <c r="AG419" s="80"/>
    </row>
    <row r="420" spans="25:33" ht="14.25" customHeight="1" x14ac:dyDescent="0.45">
      <c r="Y420" s="80"/>
      <c r="Z420" s="80"/>
      <c r="AG420" s="80"/>
    </row>
    <row r="421" spans="25:33" ht="14.25" customHeight="1" x14ac:dyDescent="0.45">
      <c r="Y421" s="80"/>
      <c r="Z421" s="80"/>
      <c r="AG421" s="80"/>
    </row>
    <row r="422" spans="25:33" ht="14.25" customHeight="1" x14ac:dyDescent="0.45">
      <c r="Y422" s="80"/>
      <c r="Z422" s="80"/>
      <c r="AG422" s="80"/>
    </row>
    <row r="423" spans="25:33" ht="14.25" customHeight="1" x14ac:dyDescent="0.45">
      <c r="Y423" s="80"/>
      <c r="Z423" s="80"/>
      <c r="AG423" s="80"/>
    </row>
    <row r="424" spans="25:33" ht="14.25" customHeight="1" x14ac:dyDescent="0.45">
      <c r="Y424" s="80"/>
      <c r="Z424" s="80"/>
      <c r="AG424" s="80"/>
    </row>
    <row r="425" spans="25:33" ht="14.25" customHeight="1" x14ac:dyDescent="0.45">
      <c r="Y425" s="80"/>
      <c r="Z425" s="80"/>
      <c r="AG425" s="80"/>
    </row>
    <row r="426" spans="25:33" ht="14.25" customHeight="1" x14ac:dyDescent="0.45">
      <c r="Y426" s="80"/>
      <c r="Z426" s="80"/>
      <c r="AG426" s="80"/>
    </row>
    <row r="427" spans="25:33" ht="14.25" customHeight="1" x14ac:dyDescent="0.45">
      <c r="Y427" s="80"/>
      <c r="Z427" s="80"/>
      <c r="AG427" s="80"/>
    </row>
    <row r="428" spans="25:33" ht="14.25" customHeight="1" x14ac:dyDescent="0.45">
      <c r="Y428" s="80"/>
      <c r="Z428" s="80"/>
      <c r="AG428" s="80"/>
    </row>
    <row r="429" spans="25:33" ht="14.25" customHeight="1" x14ac:dyDescent="0.45">
      <c r="Y429" s="80"/>
      <c r="Z429" s="80"/>
      <c r="AG429" s="80"/>
    </row>
    <row r="430" spans="25:33" ht="14.25" customHeight="1" x14ac:dyDescent="0.45">
      <c r="Y430" s="80"/>
      <c r="Z430" s="80"/>
      <c r="AG430" s="80"/>
    </row>
    <row r="431" spans="25:33" ht="14.25" customHeight="1" x14ac:dyDescent="0.45">
      <c r="Y431" s="80"/>
      <c r="Z431" s="80"/>
      <c r="AG431" s="80"/>
    </row>
    <row r="432" spans="25:33" ht="14.25" customHeight="1" x14ac:dyDescent="0.45">
      <c r="Y432" s="80"/>
      <c r="Z432" s="80"/>
      <c r="AG432" s="80"/>
    </row>
    <row r="433" spans="25:33" ht="14.25" customHeight="1" x14ac:dyDescent="0.45">
      <c r="Y433" s="80"/>
      <c r="Z433" s="80"/>
      <c r="AG433" s="80"/>
    </row>
    <row r="434" spans="25:33" ht="14.25" customHeight="1" x14ac:dyDescent="0.45">
      <c r="Y434" s="80"/>
      <c r="Z434" s="80"/>
      <c r="AG434" s="80"/>
    </row>
    <row r="435" spans="25:33" ht="14.25" customHeight="1" x14ac:dyDescent="0.45">
      <c r="Y435" s="80"/>
      <c r="Z435" s="80"/>
      <c r="AG435" s="80"/>
    </row>
    <row r="436" spans="25:33" ht="14.25" customHeight="1" x14ac:dyDescent="0.45">
      <c r="Y436" s="80"/>
      <c r="Z436" s="80"/>
      <c r="AG436" s="80"/>
    </row>
    <row r="437" spans="25:33" ht="14.25" customHeight="1" x14ac:dyDescent="0.45">
      <c r="Y437" s="80"/>
      <c r="Z437" s="80"/>
      <c r="AG437" s="80"/>
    </row>
    <row r="438" spans="25:33" ht="14.25" customHeight="1" x14ac:dyDescent="0.45">
      <c r="Y438" s="80"/>
      <c r="Z438" s="80"/>
      <c r="AG438" s="80"/>
    </row>
    <row r="439" spans="25:33" ht="14.25" customHeight="1" x14ac:dyDescent="0.45">
      <c r="Y439" s="80"/>
      <c r="Z439" s="80"/>
      <c r="AG439" s="80"/>
    </row>
    <row r="440" spans="25:33" ht="14.25" customHeight="1" x14ac:dyDescent="0.45">
      <c r="Y440" s="80"/>
      <c r="Z440" s="80"/>
      <c r="AG440" s="80"/>
    </row>
    <row r="441" spans="25:33" ht="14.25" customHeight="1" x14ac:dyDescent="0.45">
      <c r="Y441" s="80"/>
      <c r="Z441" s="80"/>
      <c r="AG441" s="80"/>
    </row>
    <row r="442" spans="25:33" ht="14.25" customHeight="1" x14ac:dyDescent="0.45">
      <c r="Y442" s="80"/>
      <c r="Z442" s="80"/>
      <c r="AG442" s="80"/>
    </row>
    <row r="443" spans="25:33" ht="14.25" customHeight="1" x14ac:dyDescent="0.45">
      <c r="Y443" s="80"/>
      <c r="Z443" s="80"/>
      <c r="AG443" s="80"/>
    </row>
    <row r="444" spans="25:33" ht="14.25" customHeight="1" x14ac:dyDescent="0.45">
      <c r="Y444" s="80"/>
      <c r="Z444" s="80"/>
      <c r="AG444" s="80"/>
    </row>
    <row r="445" spans="25:33" ht="14.25" customHeight="1" x14ac:dyDescent="0.45">
      <c r="Y445" s="80"/>
      <c r="Z445" s="80"/>
      <c r="AG445" s="80"/>
    </row>
    <row r="446" spans="25:33" ht="14.25" customHeight="1" x14ac:dyDescent="0.45">
      <c r="Y446" s="80"/>
      <c r="Z446" s="80"/>
      <c r="AG446" s="80"/>
    </row>
    <row r="447" spans="25:33" ht="14.25" customHeight="1" x14ac:dyDescent="0.45">
      <c r="Y447" s="80"/>
      <c r="Z447" s="80"/>
      <c r="AG447" s="80"/>
    </row>
    <row r="448" spans="25:33" ht="14.25" customHeight="1" x14ac:dyDescent="0.45">
      <c r="Y448" s="80"/>
      <c r="Z448" s="80"/>
      <c r="AG448" s="80"/>
    </row>
    <row r="449" spans="25:33" ht="14.25" customHeight="1" x14ac:dyDescent="0.45">
      <c r="Y449" s="80"/>
      <c r="Z449" s="80"/>
      <c r="AG449" s="80"/>
    </row>
    <row r="450" spans="25:33" ht="14.25" customHeight="1" x14ac:dyDescent="0.45">
      <c r="Y450" s="80"/>
      <c r="Z450" s="80"/>
      <c r="AG450" s="80"/>
    </row>
    <row r="451" spans="25:33" ht="14.25" customHeight="1" x14ac:dyDescent="0.45">
      <c r="Y451" s="80"/>
      <c r="Z451" s="80"/>
      <c r="AG451" s="80"/>
    </row>
    <row r="452" spans="25:33" ht="14.25" customHeight="1" x14ac:dyDescent="0.45">
      <c r="Y452" s="80"/>
      <c r="Z452" s="80"/>
      <c r="AG452" s="80"/>
    </row>
    <row r="453" spans="25:33" ht="14.25" customHeight="1" x14ac:dyDescent="0.45">
      <c r="Y453" s="80"/>
      <c r="Z453" s="80"/>
      <c r="AG453" s="80"/>
    </row>
    <row r="454" spans="25:33" ht="14.25" customHeight="1" x14ac:dyDescent="0.45">
      <c r="Y454" s="80"/>
      <c r="Z454" s="80"/>
      <c r="AG454" s="80"/>
    </row>
    <row r="455" spans="25:33" ht="14.25" customHeight="1" x14ac:dyDescent="0.45">
      <c r="Y455" s="80"/>
      <c r="Z455" s="80"/>
      <c r="AG455" s="80"/>
    </row>
    <row r="456" spans="25:33" ht="14.25" customHeight="1" x14ac:dyDescent="0.45">
      <c r="Y456" s="80"/>
      <c r="Z456" s="80"/>
      <c r="AG456" s="80"/>
    </row>
    <row r="457" spans="25:33" ht="14.25" customHeight="1" x14ac:dyDescent="0.45">
      <c r="Y457" s="80"/>
      <c r="Z457" s="80"/>
      <c r="AG457" s="80"/>
    </row>
    <row r="458" spans="25:33" ht="14.25" customHeight="1" x14ac:dyDescent="0.45">
      <c r="Y458" s="80"/>
      <c r="Z458" s="80"/>
      <c r="AG458" s="80"/>
    </row>
    <row r="459" spans="25:33" ht="14.25" customHeight="1" x14ac:dyDescent="0.45">
      <c r="Y459" s="80"/>
      <c r="Z459" s="80"/>
      <c r="AG459" s="80"/>
    </row>
    <row r="460" spans="25:33" ht="14.25" customHeight="1" x14ac:dyDescent="0.45">
      <c r="Y460" s="80"/>
      <c r="Z460" s="80"/>
      <c r="AG460" s="80"/>
    </row>
    <row r="461" spans="25:33" ht="14.25" customHeight="1" x14ac:dyDescent="0.45">
      <c r="Y461" s="80"/>
      <c r="Z461" s="80"/>
      <c r="AG461" s="80"/>
    </row>
    <row r="462" spans="25:33" ht="14.25" customHeight="1" x14ac:dyDescent="0.45">
      <c r="Y462" s="80"/>
      <c r="Z462" s="80"/>
      <c r="AG462" s="80"/>
    </row>
    <row r="463" spans="25:33" ht="14.25" customHeight="1" x14ac:dyDescent="0.45">
      <c r="Y463" s="80"/>
      <c r="Z463" s="80"/>
      <c r="AG463" s="80"/>
    </row>
    <row r="464" spans="25:33" ht="14.25" customHeight="1" x14ac:dyDescent="0.45">
      <c r="Y464" s="80"/>
      <c r="Z464" s="80"/>
      <c r="AG464" s="80"/>
    </row>
    <row r="465" spans="25:33" ht="14.25" customHeight="1" x14ac:dyDescent="0.45">
      <c r="Y465" s="80"/>
      <c r="Z465" s="80"/>
      <c r="AG465" s="80"/>
    </row>
    <row r="466" spans="25:33" ht="14.25" customHeight="1" x14ac:dyDescent="0.45">
      <c r="Y466" s="80"/>
      <c r="Z466" s="80"/>
      <c r="AG466" s="80"/>
    </row>
    <row r="467" spans="25:33" ht="14.25" customHeight="1" x14ac:dyDescent="0.45">
      <c r="Y467" s="80"/>
      <c r="Z467" s="80"/>
      <c r="AG467" s="80"/>
    </row>
    <row r="468" spans="25:33" ht="14.25" customHeight="1" x14ac:dyDescent="0.45">
      <c r="Y468" s="80"/>
      <c r="Z468" s="80"/>
      <c r="AG468" s="80"/>
    </row>
    <row r="469" spans="25:33" ht="14.25" customHeight="1" x14ac:dyDescent="0.45">
      <c r="Y469" s="80"/>
      <c r="Z469" s="80"/>
      <c r="AG469" s="80"/>
    </row>
    <row r="470" spans="25:33" ht="14.25" customHeight="1" x14ac:dyDescent="0.45">
      <c r="Y470" s="80"/>
      <c r="Z470" s="80"/>
      <c r="AG470" s="80"/>
    </row>
    <row r="471" spans="25:33" ht="14.25" customHeight="1" x14ac:dyDescent="0.45">
      <c r="Y471" s="80"/>
      <c r="Z471" s="80"/>
      <c r="AG471" s="80"/>
    </row>
    <row r="472" spans="25:33" ht="14.25" customHeight="1" x14ac:dyDescent="0.45">
      <c r="Y472" s="80"/>
      <c r="Z472" s="80"/>
      <c r="AG472" s="80"/>
    </row>
    <row r="473" spans="25:33" ht="14.25" customHeight="1" x14ac:dyDescent="0.45">
      <c r="Y473" s="80"/>
      <c r="Z473" s="80"/>
      <c r="AG473" s="80"/>
    </row>
    <row r="474" spans="25:33" ht="14.25" customHeight="1" x14ac:dyDescent="0.45">
      <c r="Y474" s="80"/>
      <c r="Z474" s="80"/>
      <c r="AG474" s="80"/>
    </row>
    <row r="475" spans="25:33" ht="14.25" customHeight="1" x14ac:dyDescent="0.45">
      <c r="Y475" s="80"/>
      <c r="Z475" s="80"/>
      <c r="AG475" s="80"/>
    </row>
    <row r="476" spans="25:33" ht="14.25" customHeight="1" x14ac:dyDescent="0.45">
      <c r="Y476" s="80"/>
      <c r="Z476" s="80"/>
      <c r="AG476" s="80"/>
    </row>
    <row r="477" spans="25:33" ht="14.25" customHeight="1" x14ac:dyDescent="0.45">
      <c r="Y477" s="80"/>
      <c r="Z477" s="80"/>
      <c r="AG477" s="80"/>
    </row>
    <row r="478" spans="25:33" ht="14.25" customHeight="1" x14ac:dyDescent="0.45">
      <c r="Y478" s="80"/>
      <c r="Z478" s="80"/>
      <c r="AG478" s="80"/>
    </row>
    <row r="479" spans="25:33" ht="14.25" customHeight="1" x14ac:dyDescent="0.45">
      <c r="Y479" s="80"/>
      <c r="Z479" s="80"/>
      <c r="AG479" s="80"/>
    </row>
    <row r="480" spans="25:33" ht="14.25" customHeight="1" x14ac:dyDescent="0.45">
      <c r="Y480" s="80"/>
      <c r="Z480" s="80"/>
      <c r="AG480" s="80"/>
    </row>
    <row r="481" spans="25:33" ht="14.25" customHeight="1" x14ac:dyDescent="0.45">
      <c r="Y481" s="80"/>
      <c r="Z481" s="80"/>
      <c r="AG481" s="80"/>
    </row>
    <row r="482" spans="25:33" ht="14.25" customHeight="1" x14ac:dyDescent="0.45">
      <c r="Y482" s="80"/>
      <c r="Z482" s="80"/>
      <c r="AG482" s="80"/>
    </row>
    <row r="483" spans="25:33" ht="14.25" customHeight="1" x14ac:dyDescent="0.45">
      <c r="Y483" s="80"/>
      <c r="Z483" s="80"/>
      <c r="AG483" s="80"/>
    </row>
    <row r="484" spans="25:33" ht="14.25" customHeight="1" x14ac:dyDescent="0.45">
      <c r="Y484" s="80"/>
      <c r="Z484" s="80"/>
      <c r="AG484" s="80"/>
    </row>
    <row r="485" spans="25:33" ht="14.25" customHeight="1" x14ac:dyDescent="0.45">
      <c r="Y485" s="80"/>
      <c r="Z485" s="80"/>
      <c r="AG485" s="80"/>
    </row>
    <row r="486" spans="25:33" ht="14.25" customHeight="1" x14ac:dyDescent="0.45">
      <c r="Y486" s="80"/>
      <c r="Z486" s="80"/>
      <c r="AG486" s="80"/>
    </row>
    <row r="487" spans="25:33" ht="14.25" customHeight="1" x14ac:dyDescent="0.45">
      <c r="Y487" s="80"/>
      <c r="Z487" s="80"/>
      <c r="AG487" s="80"/>
    </row>
    <row r="488" spans="25:33" ht="14.25" customHeight="1" x14ac:dyDescent="0.45">
      <c r="Y488" s="80"/>
      <c r="Z488" s="80"/>
      <c r="AG488" s="80"/>
    </row>
    <row r="489" spans="25:33" ht="14.25" customHeight="1" x14ac:dyDescent="0.45">
      <c r="Y489" s="80"/>
      <c r="Z489" s="80"/>
      <c r="AG489" s="80"/>
    </row>
    <row r="490" spans="25:33" ht="14.25" customHeight="1" x14ac:dyDescent="0.45">
      <c r="Y490" s="80"/>
      <c r="Z490" s="80"/>
      <c r="AG490" s="80"/>
    </row>
    <row r="491" spans="25:33" ht="14.25" customHeight="1" x14ac:dyDescent="0.45">
      <c r="Y491" s="80"/>
      <c r="Z491" s="80"/>
      <c r="AG491" s="80"/>
    </row>
    <row r="492" spans="25:33" ht="14.25" customHeight="1" x14ac:dyDescent="0.45">
      <c r="Y492" s="80"/>
      <c r="Z492" s="80"/>
      <c r="AG492" s="80"/>
    </row>
    <row r="493" spans="25:33" ht="14.25" customHeight="1" x14ac:dyDescent="0.45">
      <c r="Y493" s="80"/>
      <c r="Z493" s="80"/>
      <c r="AG493" s="80"/>
    </row>
    <row r="494" spans="25:33" ht="14.25" customHeight="1" x14ac:dyDescent="0.45">
      <c r="Y494" s="80"/>
      <c r="Z494" s="80"/>
      <c r="AG494" s="80"/>
    </row>
    <row r="495" spans="25:33" ht="14.25" customHeight="1" x14ac:dyDescent="0.45">
      <c r="Y495" s="80"/>
      <c r="Z495" s="80"/>
      <c r="AG495" s="80"/>
    </row>
    <row r="496" spans="25:33" ht="14.25" customHeight="1" x14ac:dyDescent="0.45">
      <c r="Y496" s="80"/>
      <c r="Z496" s="80"/>
      <c r="AG496" s="80"/>
    </row>
    <row r="497" spans="25:33" ht="14.25" customHeight="1" x14ac:dyDescent="0.45">
      <c r="Y497" s="80"/>
      <c r="Z497" s="80"/>
      <c r="AG497" s="80"/>
    </row>
    <row r="498" spans="25:33" ht="14.25" customHeight="1" x14ac:dyDescent="0.45">
      <c r="Y498" s="80"/>
      <c r="Z498" s="80"/>
      <c r="AG498" s="80"/>
    </row>
    <row r="499" spans="25:33" ht="14.25" customHeight="1" x14ac:dyDescent="0.45">
      <c r="Y499" s="80"/>
      <c r="Z499" s="80"/>
      <c r="AG499" s="80"/>
    </row>
    <row r="500" spans="25:33" ht="14.25" customHeight="1" x14ac:dyDescent="0.45">
      <c r="Y500" s="80"/>
      <c r="Z500" s="80"/>
      <c r="AG500" s="80"/>
    </row>
    <row r="501" spans="25:33" ht="14.25" customHeight="1" x14ac:dyDescent="0.45">
      <c r="Y501" s="80"/>
      <c r="Z501" s="80"/>
      <c r="AG501" s="80"/>
    </row>
    <row r="502" spans="25:33" ht="14.25" customHeight="1" x14ac:dyDescent="0.45">
      <c r="Y502" s="80"/>
      <c r="Z502" s="80"/>
      <c r="AG502" s="80"/>
    </row>
    <row r="503" spans="25:33" ht="14.25" customHeight="1" x14ac:dyDescent="0.45">
      <c r="Y503" s="80"/>
      <c r="Z503" s="80"/>
      <c r="AG503" s="80"/>
    </row>
    <row r="504" spans="25:33" ht="14.25" customHeight="1" x14ac:dyDescent="0.45">
      <c r="Y504" s="80"/>
      <c r="Z504" s="80"/>
      <c r="AG504" s="80"/>
    </row>
    <row r="505" spans="25:33" ht="14.25" customHeight="1" x14ac:dyDescent="0.45">
      <c r="Y505" s="80"/>
      <c r="Z505" s="80"/>
      <c r="AG505" s="80"/>
    </row>
    <row r="506" spans="25:33" ht="14.25" customHeight="1" x14ac:dyDescent="0.45">
      <c r="Y506" s="80"/>
      <c r="Z506" s="80"/>
      <c r="AG506" s="80"/>
    </row>
    <row r="507" spans="25:33" ht="14.25" customHeight="1" x14ac:dyDescent="0.45">
      <c r="Y507" s="80"/>
      <c r="Z507" s="80"/>
      <c r="AG507" s="80"/>
    </row>
    <row r="508" spans="25:33" ht="14.25" customHeight="1" x14ac:dyDescent="0.45">
      <c r="Y508" s="80"/>
      <c r="Z508" s="80"/>
      <c r="AG508" s="80"/>
    </row>
    <row r="509" spans="25:33" ht="14.25" customHeight="1" x14ac:dyDescent="0.45">
      <c r="Y509" s="80"/>
      <c r="Z509" s="80"/>
      <c r="AG509" s="80"/>
    </row>
    <row r="510" spans="25:33" ht="14.25" customHeight="1" x14ac:dyDescent="0.45">
      <c r="Y510" s="80"/>
      <c r="Z510" s="80"/>
      <c r="AG510" s="80"/>
    </row>
    <row r="511" spans="25:33" ht="14.25" customHeight="1" x14ac:dyDescent="0.45">
      <c r="Y511" s="80"/>
      <c r="Z511" s="80"/>
      <c r="AG511" s="80"/>
    </row>
    <row r="512" spans="25:33" ht="14.25" customHeight="1" x14ac:dyDescent="0.45">
      <c r="Y512" s="80"/>
      <c r="Z512" s="80"/>
      <c r="AG512" s="80"/>
    </row>
    <row r="513" spans="25:33" ht="14.25" customHeight="1" x14ac:dyDescent="0.45">
      <c r="Y513" s="80"/>
      <c r="Z513" s="80"/>
      <c r="AG513" s="80"/>
    </row>
    <row r="514" spans="25:33" ht="14.25" customHeight="1" x14ac:dyDescent="0.45">
      <c r="Y514" s="80"/>
      <c r="Z514" s="80"/>
      <c r="AG514" s="80"/>
    </row>
    <row r="515" spans="25:33" ht="14.25" customHeight="1" x14ac:dyDescent="0.45">
      <c r="Y515" s="80"/>
      <c r="Z515" s="80"/>
      <c r="AG515" s="80"/>
    </row>
    <row r="516" spans="25:33" ht="14.25" customHeight="1" x14ac:dyDescent="0.45">
      <c r="Y516" s="80"/>
      <c r="Z516" s="80"/>
      <c r="AG516" s="80"/>
    </row>
    <row r="517" spans="25:33" ht="14.25" customHeight="1" x14ac:dyDescent="0.45">
      <c r="Y517" s="80"/>
      <c r="Z517" s="80"/>
      <c r="AG517" s="80"/>
    </row>
    <row r="518" spans="25:33" ht="14.25" customHeight="1" x14ac:dyDescent="0.45">
      <c r="Y518" s="80"/>
      <c r="Z518" s="80"/>
      <c r="AG518" s="80"/>
    </row>
    <row r="519" spans="25:33" ht="14.25" customHeight="1" x14ac:dyDescent="0.45">
      <c r="Y519" s="80"/>
      <c r="Z519" s="80"/>
      <c r="AG519" s="80"/>
    </row>
    <row r="520" spans="25:33" ht="14.25" customHeight="1" x14ac:dyDescent="0.45">
      <c r="Y520" s="80"/>
      <c r="Z520" s="80"/>
      <c r="AG520" s="80"/>
    </row>
    <row r="521" spans="25:33" ht="14.25" customHeight="1" x14ac:dyDescent="0.45">
      <c r="Y521" s="80"/>
      <c r="Z521" s="80"/>
      <c r="AG521" s="80"/>
    </row>
    <row r="522" spans="25:33" ht="14.25" customHeight="1" x14ac:dyDescent="0.45">
      <c r="Y522" s="80"/>
      <c r="Z522" s="80"/>
      <c r="AG522" s="80"/>
    </row>
    <row r="523" spans="25:33" ht="14.25" customHeight="1" x14ac:dyDescent="0.45">
      <c r="Y523" s="80"/>
      <c r="Z523" s="80"/>
      <c r="AG523" s="80"/>
    </row>
    <row r="524" spans="25:33" ht="14.25" customHeight="1" x14ac:dyDescent="0.45">
      <c r="Y524" s="80"/>
      <c r="Z524" s="80"/>
      <c r="AG524" s="80"/>
    </row>
    <row r="525" spans="25:33" ht="14.25" customHeight="1" x14ac:dyDescent="0.45">
      <c r="Y525" s="80"/>
      <c r="Z525" s="80"/>
      <c r="AG525" s="80"/>
    </row>
    <row r="526" spans="25:33" ht="14.25" customHeight="1" x14ac:dyDescent="0.45">
      <c r="Y526" s="80"/>
      <c r="Z526" s="80"/>
      <c r="AG526" s="80"/>
    </row>
    <row r="527" spans="25:33" ht="14.25" customHeight="1" x14ac:dyDescent="0.45">
      <c r="Y527" s="80"/>
      <c r="Z527" s="80"/>
      <c r="AG527" s="80"/>
    </row>
    <row r="528" spans="25:33" ht="14.25" customHeight="1" x14ac:dyDescent="0.45">
      <c r="Y528" s="80"/>
      <c r="Z528" s="80"/>
      <c r="AG528" s="80"/>
    </row>
    <row r="529" spans="25:33" ht="14.25" customHeight="1" x14ac:dyDescent="0.45">
      <c r="Y529" s="80"/>
      <c r="Z529" s="80"/>
      <c r="AG529" s="80"/>
    </row>
    <row r="530" spans="25:33" ht="14.25" customHeight="1" x14ac:dyDescent="0.45">
      <c r="Y530" s="80"/>
      <c r="Z530" s="80"/>
      <c r="AG530" s="80"/>
    </row>
    <row r="531" spans="25:33" ht="14.25" customHeight="1" x14ac:dyDescent="0.45">
      <c r="Y531" s="80"/>
      <c r="Z531" s="80"/>
      <c r="AG531" s="80"/>
    </row>
    <row r="532" spans="25:33" ht="14.25" customHeight="1" x14ac:dyDescent="0.45">
      <c r="Y532" s="80"/>
      <c r="Z532" s="80"/>
      <c r="AG532" s="80"/>
    </row>
    <row r="533" spans="25:33" ht="14.25" customHeight="1" x14ac:dyDescent="0.45">
      <c r="Y533" s="80"/>
      <c r="Z533" s="80"/>
      <c r="AG533" s="80"/>
    </row>
    <row r="534" spans="25:33" ht="14.25" customHeight="1" x14ac:dyDescent="0.45">
      <c r="Y534" s="80"/>
      <c r="Z534" s="80"/>
      <c r="AG534" s="80"/>
    </row>
    <row r="535" spans="25:33" ht="14.25" customHeight="1" x14ac:dyDescent="0.45">
      <c r="Y535" s="80"/>
      <c r="Z535" s="80"/>
      <c r="AG535" s="80"/>
    </row>
    <row r="536" spans="25:33" ht="14.25" customHeight="1" x14ac:dyDescent="0.45">
      <c r="Y536" s="80"/>
      <c r="Z536" s="80"/>
      <c r="AG536" s="80"/>
    </row>
    <row r="537" spans="25:33" ht="14.25" customHeight="1" x14ac:dyDescent="0.45">
      <c r="Y537" s="80"/>
      <c r="Z537" s="80"/>
      <c r="AG537" s="80"/>
    </row>
    <row r="538" spans="25:33" ht="14.25" customHeight="1" x14ac:dyDescent="0.45">
      <c r="Y538" s="80"/>
      <c r="Z538" s="80"/>
      <c r="AG538" s="80"/>
    </row>
    <row r="539" spans="25:33" ht="14.25" customHeight="1" x14ac:dyDescent="0.45">
      <c r="Y539" s="80"/>
      <c r="Z539" s="80"/>
      <c r="AG539" s="80"/>
    </row>
    <row r="540" spans="25:33" ht="14.25" customHeight="1" x14ac:dyDescent="0.45">
      <c r="Y540" s="80"/>
      <c r="Z540" s="80"/>
      <c r="AG540" s="80"/>
    </row>
    <row r="541" spans="25:33" ht="14.25" customHeight="1" x14ac:dyDescent="0.45">
      <c r="Y541" s="80"/>
      <c r="Z541" s="80"/>
      <c r="AG541" s="80"/>
    </row>
    <row r="542" spans="25:33" ht="14.25" customHeight="1" x14ac:dyDescent="0.45">
      <c r="Y542" s="80"/>
      <c r="Z542" s="80"/>
      <c r="AG542" s="80"/>
    </row>
    <row r="543" spans="25:33" ht="14.25" customHeight="1" x14ac:dyDescent="0.45">
      <c r="Y543" s="80"/>
      <c r="Z543" s="80"/>
      <c r="AG543" s="80"/>
    </row>
    <row r="544" spans="25:33" ht="14.25" customHeight="1" x14ac:dyDescent="0.45">
      <c r="Y544" s="80"/>
      <c r="Z544" s="80"/>
      <c r="AG544" s="80"/>
    </row>
    <row r="545" spans="25:33" ht="14.25" customHeight="1" x14ac:dyDescent="0.45">
      <c r="Y545" s="80"/>
      <c r="Z545" s="80"/>
      <c r="AG545" s="80"/>
    </row>
    <row r="546" spans="25:33" ht="14.25" customHeight="1" x14ac:dyDescent="0.45">
      <c r="Y546" s="80"/>
      <c r="Z546" s="80"/>
      <c r="AG546" s="80"/>
    </row>
    <row r="547" spans="25:33" ht="14.25" customHeight="1" x14ac:dyDescent="0.45">
      <c r="Y547" s="80"/>
      <c r="Z547" s="80"/>
      <c r="AG547" s="80"/>
    </row>
    <row r="548" spans="25:33" ht="14.25" customHeight="1" x14ac:dyDescent="0.45">
      <c r="Y548" s="80"/>
      <c r="Z548" s="80"/>
      <c r="AG548" s="80"/>
    </row>
    <row r="549" spans="25:33" ht="14.25" customHeight="1" x14ac:dyDescent="0.45">
      <c r="Y549" s="80"/>
      <c r="Z549" s="80"/>
      <c r="AG549" s="80"/>
    </row>
    <row r="550" spans="25:33" ht="14.25" customHeight="1" x14ac:dyDescent="0.45">
      <c r="Y550" s="80"/>
      <c r="Z550" s="80"/>
      <c r="AG550" s="80"/>
    </row>
    <row r="551" spans="25:33" ht="14.25" customHeight="1" x14ac:dyDescent="0.45">
      <c r="Y551" s="80"/>
      <c r="Z551" s="80"/>
      <c r="AG551" s="80"/>
    </row>
    <row r="552" spans="25:33" ht="14.25" customHeight="1" x14ac:dyDescent="0.45">
      <c r="Y552" s="80"/>
      <c r="Z552" s="80"/>
      <c r="AG552" s="80"/>
    </row>
    <row r="553" spans="25:33" ht="14.25" customHeight="1" x14ac:dyDescent="0.45">
      <c r="Y553" s="80"/>
      <c r="Z553" s="80"/>
      <c r="AG553" s="80"/>
    </row>
    <row r="554" spans="25:33" ht="14.25" customHeight="1" x14ac:dyDescent="0.45">
      <c r="Y554" s="80"/>
      <c r="Z554" s="80"/>
      <c r="AG554" s="80"/>
    </row>
    <row r="555" spans="25:33" ht="14.25" customHeight="1" x14ac:dyDescent="0.45">
      <c r="Y555" s="80"/>
      <c r="Z555" s="80"/>
      <c r="AG555" s="80"/>
    </row>
    <row r="556" spans="25:33" ht="14.25" customHeight="1" x14ac:dyDescent="0.45">
      <c r="Y556" s="80"/>
      <c r="Z556" s="80"/>
      <c r="AG556" s="80"/>
    </row>
    <row r="557" spans="25:33" ht="14.25" customHeight="1" x14ac:dyDescent="0.45">
      <c r="Y557" s="80"/>
      <c r="Z557" s="80"/>
      <c r="AG557" s="80"/>
    </row>
    <row r="558" spans="25:33" ht="14.25" customHeight="1" x14ac:dyDescent="0.45">
      <c r="Y558" s="80"/>
      <c r="Z558" s="80"/>
      <c r="AG558" s="80"/>
    </row>
    <row r="559" spans="25:33" ht="14.25" customHeight="1" x14ac:dyDescent="0.45">
      <c r="Y559" s="80"/>
      <c r="Z559" s="80"/>
      <c r="AG559" s="80"/>
    </row>
    <row r="560" spans="25:33" ht="14.25" customHeight="1" x14ac:dyDescent="0.45">
      <c r="Y560" s="80"/>
      <c r="Z560" s="80"/>
      <c r="AG560" s="80"/>
    </row>
    <row r="561" spans="25:33" ht="14.25" customHeight="1" x14ac:dyDescent="0.45">
      <c r="Y561" s="80"/>
      <c r="Z561" s="80"/>
      <c r="AG561" s="80"/>
    </row>
    <row r="562" spans="25:33" ht="14.25" customHeight="1" x14ac:dyDescent="0.45">
      <c r="Y562" s="80"/>
      <c r="Z562" s="80"/>
      <c r="AG562" s="80"/>
    </row>
    <row r="563" spans="25:33" ht="14.25" customHeight="1" x14ac:dyDescent="0.45">
      <c r="Y563" s="80"/>
      <c r="Z563" s="80"/>
      <c r="AG563" s="80"/>
    </row>
    <row r="564" spans="25:33" ht="14.25" customHeight="1" x14ac:dyDescent="0.45">
      <c r="Y564" s="80"/>
      <c r="Z564" s="80"/>
      <c r="AG564" s="80"/>
    </row>
    <row r="565" spans="25:33" ht="14.25" customHeight="1" x14ac:dyDescent="0.45">
      <c r="Y565" s="80"/>
      <c r="Z565" s="80"/>
      <c r="AG565" s="80"/>
    </row>
    <row r="566" spans="25:33" ht="14.25" customHeight="1" x14ac:dyDescent="0.45">
      <c r="Y566" s="80"/>
      <c r="Z566" s="80"/>
      <c r="AG566" s="80"/>
    </row>
    <row r="567" spans="25:33" ht="14.25" customHeight="1" x14ac:dyDescent="0.45">
      <c r="Y567" s="80"/>
      <c r="Z567" s="80"/>
      <c r="AG567" s="80"/>
    </row>
    <row r="568" spans="25:33" ht="14.25" customHeight="1" x14ac:dyDescent="0.45">
      <c r="Y568" s="80"/>
      <c r="Z568" s="80"/>
      <c r="AG568" s="80"/>
    </row>
    <row r="569" spans="25:33" ht="14.25" customHeight="1" x14ac:dyDescent="0.45">
      <c r="Y569" s="80"/>
      <c r="Z569" s="80"/>
      <c r="AG569" s="80"/>
    </row>
    <row r="570" spans="25:33" ht="14.25" customHeight="1" x14ac:dyDescent="0.45">
      <c r="Y570" s="80"/>
      <c r="Z570" s="80"/>
      <c r="AG570" s="80"/>
    </row>
    <row r="571" spans="25:33" ht="14.25" customHeight="1" x14ac:dyDescent="0.45">
      <c r="Y571" s="80"/>
      <c r="Z571" s="80"/>
      <c r="AG571" s="80"/>
    </row>
    <row r="572" spans="25:33" ht="14.25" customHeight="1" x14ac:dyDescent="0.45">
      <c r="Y572" s="80"/>
      <c r="Z572" s="80"/>
      <c r="AG572" s="80"/>
    </row>
    <row r="573" spans="25:33" ht="14.25" customHeight="1" x14ac:dyDescent="0.45">
      <c r="Y573" s="80"/>
      <c r="Z573" s="80"/>
      <c r="AG573" s="80"/>
    </row>
    <row r="574" spans="25:33" ht="14.25" customHeight="1" x14ac:dyDescent="0.45">
      <c r="Y574" s="80"/>
      <c r="Z574" s="80"/>
      <c r="AG574" s="80"/>
    </row>
    <row r="575" spans="25:33" ht="14.25" customHeight="1" x14ac:dyDescent="0.45">
      <c r="Y575" s="80"/>
      <c r="Z575" s="80"/>
      <c r="AG575" s="80"/>
    </row>
    <row r="576" spans="25:33" ht="14.25" customHeight="1" x14ac:dyDescent="0.45">
      <c r="Y576" s="80"/>
      <c r="Z576" s="80"/>
      <c r="AG576" s="80"/>
    </row>
    <row r="577" spans="25:33" ht="14.25" customHeight="1" x14ac:dyDescent="0.45">
      <c r="Y577" s="80"/>
      <c r="Z577" s="80"/>
      <c r="AG577" s="80"/>
    </row>
    <row r="578" spans="25:33" ht="14.25" customHeight="1" x14ac:dyDescent="0.45">
      <c r="Y578" s="80"/>
      <c r="Z578" s="80"/>
      <c r="AG578" s="80"/>
    </row>
    <row r="579" spans="25:33" ht="14.25" customHeight="1" x14ac:dyDescent="0.45">
      <c r="Y579" s="80"/>
      <c r="Z579" s="80"/>
      <c r="AG579" s="80"/>
    </row>
    <row r="580" spans="25:33" ht="14.25" customHeight="1" x14ac:dyDescent="0.45">
      <c r="Y580" s="80"/>
      <c r="Z580" s="80"/>
      <c r="AG580" s="80"/>
    </row>
    <row r="581" spans="25:33" ht="14.25" customHeight="1" x14ac:dyDescent="0.45">
      <c r="Y581" s="80"/>
      <c r="Z581" s="80"/>
      <c r="AG581" s="80"/>
    </row>
    <row r="582" spans="25:33" ht="14.25" customHeight="1" x14ac:dyDescent="0.45">
      <c r="Y582" s="80"/>
      <c r="Z582" s="80"/>
      <c r="AG582" s="80"/>
    </row>
    <row r="583" spans="25:33" ht="14.25" customHeight="1" x14ac:dyDescent="0.45">
      <c r="Y583" s="80"/>
      <c r="Z583" s="80"/>
      <c r="AG583" s="80"/>
    </row>
    <row r="584" spans="25:33" ht="14.25" customHeight="1" x14ac:dyDescent="0.45">
      <c r="Y584" s="80"/>
      <c r="Z584" s="80"/>
      <c r="AG584" s="80"/>
    </row>
    <row r="585" spans="25:33" ht="14.25" customHeight="1" x14ac:dyDescent="0.45">
      <c r="Y585" s="80"/>
      <c r="Z585" s="80"/>
      <c r="AG585" s="80"/>
    </row>
    <row r="586" spans="25:33" ht="14.25" customHeight="1" x14ac:dyDescent="0.45">
      <c r="Y586" s="80"/>
      <c r="Z586" s="80"/>
      <c r="AG586" s="80"/>
    </row>
    <row r="587" spans="25:33" ht="14.25" customHeight="1" x14ac:dyDescent="0.45">
      <c r="Y587" s="80"/>
      <c r="Z587" s="80"/>
      <c r="AG587" s="80"/>
    </row>
    <row r="588" spans="25:33" ht="14.25" customHeight="1" x14ac:dyDescent="0.45">
      <c r="Y588" s="80"/>
      <c r="Z588" s="80"/>
      <c r="AG588" s="80"/>
    </row>
    <row r="589" spans="25:33" ht="14.25" customHeight="1" x14ac:dyDescent="0.45">
      <c r="Y589" s="80"/>
      <c r="Z589" s="80"/>
      <c r="AG589" s="80"/>
    </row>
    <row r="590" spans="25:33" ht="14.25" customHeight="1" x14ac:dyDescent="0.45">
      <c r="Y590" s="80"/>
      <c r="Z590" s="80"/>
      <c r="AG590" s="80"/>
    </row>
    <row r="591" spans="25:33" ht="14.25" customHeight="1" x14ac:dyDescent="0.45">
      <c r="Y591" s="80"/>
      <c r="Z591" s="80"/>
      <c r="AG591" s="80"/>
    </row>
    <row r="592" spans="25:33" ht="14.25" customHeight="1" x14ac:dyDescent="0.45">
      <c r="Y592" s="80"/>
      <c r="Z592" s="80"/>
      <c r="AG592" s="80"/>
    </row>
    <row r="593" spans="25:33" ht="14.25" customHeight="1" x14ac:dyDescent="0.45">
      <c r="Y593" s="80"/>
      <c r="Z593" s="80"/>
      <c r="AG593" s="80"/>
    </row>
    <row r="594" spans="25:33" ht="14.25" customHeight="1" x14ac:dyDescent="0.45">
      <c r="Y594" s="80"/>
      <c r="Z594" s="80"/>
      <c r="AG594" s="80"/>
    </row>
    <row r="595" spans="25:33" ht="14.25" customHeight="1" x14ac:dyDescent="0.45">
      <c r="Y595" s="80"/>
      <c r="Z595" s="80"/>
      <c r="AG595" s="80"/>
    </row>
    <row r="596" spans="25:33" ht="14.25" customHeight="1" x14ac:dyDescent="0.45">
      <c r="Y596" s="80"/>
      <c r="Z596" s="80"/>
      <c r="AG596" s="80"/>
    </row>
    <row r="597" spans="25:33" ht="14.25" customHeight="1" x14ac:dyDescent="0.45">
      <c r="Y597" s="80"/>
      <c r="Z597" s="80"/>
      <c r="AG597" s="80"/>
    </row>
    <row r="598" spans="25:33" ht="14.25" customHeight="1" x14ac:dyDescent="0.45">
      <c r="Y598" s="80"/>
      <c r="Z598" s="80"/>
      <c r="AG598" s="80"/>
    </row>
    <row r="599" spans="25:33" ht="14.25" customHeight="1" x14ac:dyDescent="0.45">
      <c r="Y599" s="80"/>
      <c r="Z599" s="80"/>
      <c r="AG599" s="80"/>
    </row>
    <row r="600" spans="25:33" ht="14.25" customHeight="1" x14ac:dyDescent="0.45">
      <c r="Y600" s="80"/>
      <c r="Z600" s="80"/>
      <c r="AG600" s="80"/>
    </row>
    <row r="601" spans="25:33" ht="14.25" customHeight="1" x14ac:dyDescent="0.45">
      <c r="Y601" s="80"/>
      <c r="Z601" s="80"/>
      <c r="AG601" s="80"/>
    </row>
    <row r="602" spans="25:33" ht="14.25" customHeight="1" x14ac:dyDescent="0.45">
      <c r="Y602" s="80"/>
      <c r="Z602" s="80"/>
      <c r="AG602" s="80"/>
    </row>
    <row r="603" spans="25:33" ht="14.25" customHeight="1" x14ac:dyDescent="0.45">
      <c r="Y603" s="80"/>
      <c r="Z603" s="80"/>
      <c r="AG603" s="80"/>
    </row>
    <row r="604" spans="25:33" ht="14.25" customHeight="1" x14ac:dyDescent="0.45">
      <c r="Y604" s="80"/>
      <c r="Z604" s="80"/>
      <c r="AG604" s="80"/>
    </row>
    <row r="605" spans="25:33" ht="14.25" customHeight="1" x14ac:dyDescent="0.45">
      <c r="Y605" s="80"/>
      <c r="Z605" s="80"/>
      <c r="AG605" s="80"/>
    </row>
    <row r="606" spans="25:33" ht="14.25" customHeight="1" x14ac:dyDescent="0.45">
      <c r="Y606" s="80"/>
      <c r="Z606" s="80"/>
      <c r="AG606" s="80"/>
    </row>
    <row r="607" spans="25:33" ht="14.25" customHeight="1" x14ac:dyDescent="0.45">
      <c r="Y607" s="80"/>
      <c r="Z607" s="80"/>
      <c r="AG607" s="80"/>
    </row>
    <row r="608" spans="25:33" ht="14.25" customHeight="1" x14ac:dyDescent="0.45">
      <c r="Y608" s="80"/>
      <c r="Z608" s="80"/>
      <c r="AG608" s="80"/>
    </row>
    <row r="609" spans="25:33" ht="14.25" customHeight="1" x14ac:dyDescent="0.45">
      <c r="Y609" s="80"/>
      <c r="Z609" s="80"/>
      <c r="AG609" s="80"/>
    </row>
    <row r="610" spans="25:33" ht="14.25" customHeight="1" x14ac:dyDescent="0.45">
      <c r="Y610" s="80"/>
      <c r="Z610" s="80"/>
      <c r="AG610" s="80"/>
    </row>
    <row r="611" spans="25:33" ht="14.25" customHeight="1" x14ac:dyDescent="0.45">
      <c r="Y611" s="80"/>
      <c r="Z611" s="80"/>
      <c r="AG611" s="80"/>
    </row>
    <row r="612" spans="25:33" ht="14.25" customHeight="1" x14ac:dyDescent="0.45">
      <c r="Y612" s="80"/>
      <c r="Z612" s="80"/>
      <c r="AG612" s="80"/>
    </row>
    <row r="613" spans="25:33" ht="14.25" customHeight="1" x14ac:dyDescent="0.45">
      <c r="Y613" s="80"/>
      <c r="Z613" s="80"/>
      <c r="AG613" s="80"/>
    </row>
    <row r="614" spans="25:33" ht="14.25" customHeight="1" x14ac:dyDescent="0.45">
      <c r="Y614" s="80"/>
      <c r="Z614" s="80"/>
      <c r="AG614" s="80"/>
    </row>
    <row r="615" spans="25:33" ht="14.25" customHeight="1" x14ac:dyDescent="0.45">
      <c r="Y615" s="80"/>
      <c r="Z615" s="80"/>
      <c r="AG615" s="80"/>
    </row>
    <row r="616" spans="25:33" ht="14.25" customHeight="1" x14ac:dyDescent="0.45">
      <c r="Y616" s="80"/>
      <c r="Z616" s="80"/>
      <c r="AG616" s="80"/>
    </row>
    <row r="617" spans="25:33" ht="14.25" customHeight="1" x14ac:dyDescent="0.45">
      <c r="Y617" s="80"/>
      <c r="Z617" s="80"/>
      <c r="AG617" s="80"/>
    </row>
    <row r="618" spans="25:33" ht="14.25" customHeight="1" x14ac:dyDescent="0.45">
      <c r="Y618" s="80"/>
      <c r="Z618" s="80"/>
      <c r="AG618" s="80"/>
    </row>
    <row r="619" spans="25:33" ht="14.25" customHeight="1" x14ac:dyDescent="0.45">
      <c r="Y619" s="80"/>
      <c r="Z619" s="80"/>
      <c r="AG619" s="80"/>
    </row>
    <row r="620" spans="25:33" ht="14.25" customHeight="1" x14ac:dyDescent="0.45">
      <c r="Y620" s="80"/>
      <c r="Z620" s="80"/>
      <c r="AG620" s="80"/>
    </row>
    <row r="621" spans="25:33" ht="14.25" customHeight="1" x14ac:dyDescent="0.45">
      <c r="Y621" s="80"/>
      <c r="Z621" s="80"/>
      <c r="AG621" s="80"/>
    </row>
    <row r="622" spans="25:33" ht="14.25" customHeight="1" x14ac:dyDescent="0.45">
      <c r="Y622" s="80"/>
      <c r="Z622" s="80"/>
      <c r="AG622" s="80"/>
    </row>
    <row r="623" spans="25:33" ht="14.25" customHeight="1" x14ac:dyDescent="0.45">
      <c r="Y623" s="80"/>
      <c r="Z623" s="80"/>
      <c r="AG623" s="80"/>
    </row>
    <row r="624" spans="25:33" ht="14.25" customHeight="1" x14ac:dyDescent="0.45">
      <c r="Y624" s="80"/>
      <c r="Z624" s="80"/>
      <c r="AG624" s="80"/>
    </row>
    <row r="625" spans="25:33" ht="14.25" customHeight="1" x14ac:dyDescent="0.45">
      <c r="Y625" s="80"/>
      <c r="Z625" s="80"/>
      <c r="AG625" s="80"/>
    </row>
    <row r="626" spans="25:33" ht="14.25" customHeight="1" x14ac:dyDescent="0.45">
      <c r="Y626" s="80"/>
      <c r="Z626" s="80"/>
      <c r="AG626" s="80"/>
    </row>
    <row r="627" spans="25:33" ht="14.25" customHeight="1" x14ac:dyDescent="0.45">
      <c r="Y627" s="80"/>
      <c r="Z627" s="80"/>
      <c r="AG627" s="80"/>
    </row>
    <row r="628" spans="25:33" ht="14.25" customHeight="1" x14ac:dyDescent="0.45">
      <c r="Y628" s="80"/>
      <c r="Z628" s="80"/>
      <c r="AG628" s="80"/>
    </row>
    <row r="629" spans="25:33" ht="14.25" customHeight="1" x14ac:dyDescent="0.45">
      <c r="Y629" s="80"/>
      <c r="Z629" s="80"/>
      <c r="AG629" s="80"/>
    </row>
    <row r="630" spans="25:33" ht="14.25" customHeight="1" x14ac:dyDescent="0.45">
      <c r="Y630" s="80"/>
      <c r="Z630" s="80"/>
      <c r="AG630" s="80"/>
    </row>
    <row r="631" spans="25:33" ht="14.25" customHeight="1" x14ac:dyDescent="0.45">
      <c r="Y631" s="80"/>
      <c r="Z631" s="80"/>
      <c r="AG631" s="80"/>
    </row>
    <row r="632" spans="25:33" ht="14.25" customHeight="1" x14ac:dyDescent="0.45">
      <c r="Y632" s="80"/>
      <c r="Z632" s="80"/>
      <c r="AG632" s="80"/>
    </row>
    <row r="633" spans="25:33" ht="14.25" customHeight="1" x14ac:dyDescent="0.45">
      <c r="Y633" s="80"/>
      <c r="Z633" s="80"/>
      <c r="AG633" s="80"/>
    </row>
    <row r="634" spans="25:33" ht="14.25" customHeight="1" x14ac:dyDescent="0.45">
      <c r="Y634" s="80"/>
      <c r="Z634" s="80"/>
      <c r="AG634" s="80"/>
    </row>
    <row r="635" spans="25:33" ht="14.25" customHeight="1" x14ac:dyDescent="0.45">
      <c r="Y635" s="80"/>
      <c r="Z635" s="80"/>
      <c r="AG635" s="80"/>
    </row>
    <row r="636" spans="25:33" ht="14.25" customHeight="1" x14ac:dyDescent="0.45">
      <c r="Y636" s="80"/>
      <c r="Z636" s="80"/>
      <c r="AG636" s="80"/>
    </row>
    <row r="637" spans="25:33" ht="14.25" customHeight="1" x14ac:dyDescent="0.45">
      <c r="Y637" s="80"/>
      <c r="Z637" s="80"/>
      <c r="AG637" s="80"/>
    </row>
    <row r="638" spans="25:33" ht="14.25" customHeight="1" x14ac:dyDescent="0.45">
      <c r="Y638" s="80"/>
      <c r="Z638" s="80"/>
      <c r="AG638" s="80"/>
    </row>
    <row r="639" spans="25:33" ht="14.25" customHeight="1" x14ac:dyDescent="0.45">
      <c r="Y639" s="80"/>
      <c r="Z639" s="80"/>
      <c r="AG639" s="80"/>
    </row>
    <row r="640" spans="25:33" ht="14.25" customHeight="1" x14ac:dyDescent="0.45">
      <c r="Y640" s="80"/>
      <c r="Z640" s="80"/>
      <c r="AG640" s="80"/>
    </row>
    <row r="641" spans="25:33" ht="14.25" customHeight="1" x14ac:dyDescent="0.45">
      <c r="Y641" s="80"/>
      <c r="Z641" s="80"/>
      <c r="AG641" s="80"/>
    </row>
    <row r="642" spans="25:33" ht="14.25" customHeight="1" x14ac:dyDescent="0.45">
      <c r="Y642" s="80"/>
      <c r="Z642" s="80"/>
      <c r="AG642" s="80"/>
    </row>
    <row r="643" spans="25:33" ht="14.25" customHeight="1" x14ac:dyDescent="0.45">
      <c r="Y643" s="80"/>
      <c r="Z643" s="80"/>
      <c r="AG643" s="80"/>
    </row>
    <row r="644" spans="25:33" ht="14.25" customHeight="1" x14ac:dyDescent="0.45">
      <c r="Y644" s="80"/>
      <c r="Z644" s="80"/>
      <c r="AG644" s="80"/>
    </row>
    <row r="645" spans="25:33" ht="14.25" customHeight="1" x14ac:dyDescent="0.45">
      <c r="Y645" s="80"/>
      <c r="Z645" s="80"/>
      <c r="AG645" s="80"/>
    </row>
    <row r="646" spans="25:33" ht="14.25" customHeight="1" x14ac:dyDescent="0.45">
      <c r="Y646" s="80"/>
      <c r="Z646" s="80"/>
      <c r="AG646" s="80"/>
    </row>
    <row r="647" spans="25:33" ht="14.25" customHeight="1" x14ac:dyDescent="0.45">
      <c r="Y647" s="80"/>
      <c r="Z647" s="80"/>
      <c r="AG647" s="80"/>
    </row>
    <row r="648" spans="25:33" ht="14.25" customHeight="1" x14ac:dyDescent="0.45">
      <c r="Y648" s="80"/>
      <c r="Z648" s="80"/>
      <c r="AG648" s="80"/>
    </row>
    <row r="649" spans="25:33" ht="14.25" customHeight="1" x14ac:dyDescent="0.45">
      <c r="Y649" s="80"/>
      <c r="Z649" s="80"/>
      <c r="AG649" s="80"/>
    </row>
    <row r="650" spans="25:33" ht="14.25" customHeight="1" x14ac:dyDescent="0.45">
      <c r="Y650" s="80"/>
      <c r="Z650" s="80"/>
      <c r="AG650" s="80"/>
    </row>
    <row r="651" spans="25:33" ht="14.25" customHeight="1" x14ac:dyDescent="0.45">
      <c r="Y651" s="80"/>
      <c r="Z651" s="80"/>
      <c r="AG651" s="80"/>
    </row>
    <row r="652" spans="25:33" ht="14.25" customHeight="1" x14ac:dyDescent="0.45">
      <c r="Y652" s="80"/>
      <c r="Z652" s="80"/>
      <c r="AG652" s="80"/>
    </row>
    <row r="653" spans="25:33" ht="14.25" customHeight="1" x14ac:dyDescent="0.45">
      <c r="Y653" s="80"/>
      <c r="Z653" s="80"/>
      <c r="AG653" s="80"/>
    </row>
    <row r="654" spans="25:33" ht="14.25" customHeight="1" x14ac:dyDescent="0.45">
      <c r="Y654" s="80"/>
      <c r="Z654" s="80"/>
      <c r="AG654" s="80"/>
    </row>
    <row r="655" spans="25:33" ht="14.25" customHeight="1" x14ac:dyDescent="0.45">
      <c r="Y655" s="80"/>
      <c r="Z655" s="80"/>
      <c r="AG655" s="80"/>
    </row>
    <row r="656" spans="25:33" ht="14.25" customHeight="1" x14ac:dyDescent="0.45">
      <c r="Y656" s="80"/>
      <c r="Z656" s="80"/>
      <c r="AG656" s="80"/>
    </row>
    <row r="657" spans="25:33" ht="14.25" customHeight="1" x14ac:dyDescent="0.45">
      <c r="Y657" s="80"/>
      <c r="Z657" s="80"/>
      <c r="AG657" s="80"/>
    </row>
    <row r="658" spans="25:33" ht="14.25" customHeight="1" x14ac:dyDescent="0.45">
      <c r="Y658" s="80"/>
      <c r="Z658" s="80"/>
      <c r="AG658" s="80"/>
    </row>
    <row r="659" spans="25:33" ht="14.25" customHeight="1" x14ac:dyDescent="0.45">
      <c r="Y659" s="80"/>
      <c r="Z659" s="80"/>
      <c r="AG659" s="80"/>
    </row>
    <row r="660" spans="25:33" ht="14.25" customHeight="1" x14ac:dyDescent="0.45">
      <c r="Y660" s="80"/>
      <c r="Z660" s="80"/>
      <c r="AG660" s="80"/>
    </row>
    <row r="661" spans="25:33" ht="14.25" customHeight="1" x14ac:dyDescent="0.45">
      <c r="Y661" s="80"/>
      <c r="Z661" s="80"/>
      <c r="AG661" s="80"/>
    </row>
    <row r="662" spans="25:33" ht="14.25" customHeight="1" x14ac:dyDescent="0.45">
      <c r="Y662" s="80"/>
      <c r="Z662" s="80"/>
      <c r="AG662" s="80"/>
    </row>
    <row r="663" spans="25:33" ht="14.25" customHeight="1" x14ac:dyDescent="0.45">
      <c r="Y663" s="80"/>
      <c r="Z663" s="80"/>
      <c r="AG663" s="80"/>
    </row>
    <row r="664" spans="25:33" ht="14.25" customHeight="1" x14ac:dyDescent="0.45">
      <c r="Y664" s="80"/>
      <c r="Z664" s="80"/>
      <c r="AG664" s="80"/>
    </row>
    <row r="665" spans="25:33" ht="14.25" customHeight="1" x14ac:dyDescent="0.45">
      <c r="Y665" s="80"/>
      <c r="Z665" s="80"/>
      <c r="AG665" s="80"/>
    </row>
    <row r="666" spans="25:33" ht="14.25" customHeight="1" x14ac:dyDescent="0.45">
      <c r="Y666" s="80"/>
      <c r="Z666" s="80"/>
      <c r="AG666" s="80"/>
    </row>
    <row r="667" spans="25:33" ht="14.25" customHeight="1" x14ac:dyDescent="0.45">
      <c r="Y667" s="80"/>
      <c r="Z667" s="80"/>
      <c r="AG667" s="80"/>
    </row>
    <row r="668" spans="25:33" ht="14.25" customHeight="1" x14ac:dyDescent="0.45">
      <c r="Y668" s="80"/>
      <c r="Z668" s="80"/>
      <c r="AG668" s="80"/>
    </row>
    <row r="669" spans="25:33" ht="14.25" customHeight="1" x14ac:dyDescent="0.45">
      <c r="Y669" s="80"/>
      <c r="Z669" s="80"/>
      <c r="AG669" s="80"/>
    </row>
    <row r="670" spans="25:33" ht="14.25" customHeight="1" x14ac:dyDescent="0.45">
      <c r="Y670" s="80"/>
      <c r="Z670" s="80"/>
      <c r="AG670" s="80"/>
    </row>
    <row r="671" spans="25:33" ht="14.25" customHeight="1" x14ac:dyDescent="0.45">
      <c r="Y671" s="80"/>
      <c r="Z671" s="80"/>
      <c r="AG671" s="80"/>
    </row>
    <row r="672" spans="25:33" ht="14.25" customHeight="1" x14ac:dyDescent="0.45">
      <c r="Y672" s="80"/>
      <c r="Z672" s="80"/>
      <c r="AG672" s="80"/>
    </row>
    <row r="673" spans="25:33" ht="14.25" customHeight="1" x14ac:dyDescent="0.45">
      <c r="Y673" s="80"/>
      <c r="Z673" s="80"/>
      <c r="AG673" s="80"/>
    </row>
    <row r="674" spans="25:33" ht="14.25" customHeight="1" x14ac:dyDescent="0.45">
      <c r="Y674" s="80"/>
      <c r="Z674" s="80"/>
      <c r="AG674" s="80"/>
    </row>
    <row r="675" spans="25:33" ht="14.25" customHeight="1" x14ac:dyDescent="0.45">
      <c r="Y675" s="80"/>
      <c r="Z675" s="80"/>
      <c r="AG675" s="80"/>
    </row>
    <row r="676" spans="25:33" ht="14.25" customHeight="1" x14ac:dyDescent="0.45">
      <c r="Y676" s="80"/>
      <c r="Z676" s="80"/>
      <c r="AG676" s="80"/>
    </row>
    <row r="677" spans="25:33" ht="14.25" customHeight="1" x14ac:dyDescent="0.45">
      <c r="Y677" s="80"/>
      <c r="Z677" s="80"/>
      <c r="AG677" s="80"/>
    </row>
    <row r="678" spans="25:33" ht="14.25" customHeight="1" x14ac:dyDescent="0.45">
      <c r="Y678" s="80"/>
      <c r="Z678" s="80"/>
      <c r="AG678" s="80"/>
    </row>
    <row r="679" spans="25:33" ht="14.25" customHeight="1" x14ac:dyDescent="0.45">
      <c r="Y679" s="80"/>
      <c r="Z679" s="80"/>
      <c r="AG679" s="80"/>
    </row>
    <row r="680" spans="25:33" ht="14.25" customHeight="1" x14ac:dyDescent="0.45">
      <c r="Y680" s="80"/>
      <c r="Z680" s="80"/>
      <c r="AG680" s="80"/>
    </row>
    <row r="681" spans="25:33" ht="14.25" customHeight="1" x14ac:dyDescent="0.45">
      <c r="Y681" s="80"/>
      <c r="Z681" s="80"/>
      <c r="AG681" s="80"/>
    </row>
    <row r="682" spans="25:33" ht="14.25" customHeight="1" x14ac:dyDescent="0.45">
      <c r="Y682" s="80"/>
      <c r="Z682" s="80"/>
      <c r="AG682" s="80"/>
    </row>
    <row r="683" spans="25:33" ht="14.25" customHeight="1" x14ac:dyDescent="0.45">
      <c r="Y683" s="80"/>
      <c r="Z683" s="80"/>
      <c r="AG683" s="80"/>
    </row>
    <row r="684" spans="25:33" ht="14.25" customHeight="1" x14ac:dyDescent="0.45">
      <c r="Y684" s="80"/>
      <c r="Z684" s="80"/>
      <c r="AG684" s="80"/>
    </row>
    <row r="685" spans="25:33" ht="14.25" customHeight="1" x14ac:dyDescent="0.45">
      <c r="Y685" s="80"/>
      <c r="Z685" s="80"/>
      <c r="AG685" s="80"/>
    </row>
    <row r="686" spans="25:33" ht="14.25" customHeight="1" x14ac:dyDescent="0.45">
      <c r="Y686" s="80"/>
      <c r="Z686" s="80"/>
      <c r="AG686" s="80"/>
    </row>
    <row r="687" spans="25:33" ht="14.25" customHeight="1" x14ac:dyDescent="0.45">
      <c r="Y687" s="80"/>
      <c r="Z687" s="80"/>
      <c r="AG687" s="80"/>
    </row>
    <row r="688" spans="25:33" ht="14.25" customHeight="1" x14ac:dyDescent="0.45">
      <c r="Y688" s="80"/>
      <c r="Z688" s="80"/>
      <c r="AG688" s="80"/>
    </row>
    <row r="689" spans="25:33" ht="14.25" customHeight="1" x14ac:dyDescent="0.45">
      <c r="Y689" s="80"/>
      <c r="Z689" s="80"/>
      <c r="AG689" s="80"/>
    </row>
    <row r="690" spans="25:33" ht="14.25" customHeight="1" x14ac:dyDescent="0.45">
      <c r="Y690" s="80"/>
      <c r="Z690" s="80"/>
      <c r="AG690" s="80"/>
    </row>
    <row r="691" spans="25:33" ht="14.25" customHeight="1" x14ac:dyDescent="0.45">
      <c r="Y691" s="80"/>
      <c r="Z691" s="80"/>
      <c r="AG691" s="80"/>
    </row>
    <row r="692" spans="25:33" ht="14.25" customHeight="1" x14ac:dyDescent="0.45">
      <c r="Y692" s="80"/>
      <c r="Z692" s="80"/>
      <c r="AG692" s="80"/>
    </row>
    <row r="693" spans="25:33" ht="14.25" customHeight="1" x14ac:dyDescent="0.45">
      <c r="Y693" s="80"/>
      <c r="Z693" s="80"/>
      <c r="AG693" s="80"/>
    </row>
    <row r="694" spans="25:33" ht="14.25" customHeight="1" x14ac:dyDescent="0.45">
      <c r="Y694" s="80"/>
      <c r="Z694" s="80"/>
      <c r="AG694" s="80"/>
    </row>
    <row r="695" spans="25:33" ht="14.25" customHeight="1" x14ac:dyDescent="0.45">
      <c r="Y695" s="80"/>
      <c r="Z695" s="80"/>
      <c r="AG695" s="80"/>
    </row>
    <row r="696" spans="25:33" ht="14.25" customHeight="1" x14ac:dyDescent="0.45">
      <c r="Y696" s="80"/>
      <c r="Z696" s="80"/>
      <c r="AG696" s="80"/>
    </row>
    <row r="697" spans="25:33" ht="14.25" customHeight="1" x14ac:dyDescent="0.45">
      <c r="Y697" s="80"/>
      <c r="Z697" s="80"/>
      <c r="AG697" s="80"/>
    </row>
    <row r="698" spans="25:33" ht="14.25" customHeight="1" x14ac:dyDescent="0.45">
      <c r="Y698" s="80"/>
      <c r="Z698" s="80"/>
      <c r="AG698" s="80"/>
    </row>
    <row r="699" spans="25:33" ht="14.25" customHeight="1" x14ac:dyDescent="0.45">
      <c r="Y699" s="80"/>
      <c r="Z699" s="80"/>
      <c r="AG699" s="80"/>
    </row>
    <row r="700" spans="25:33" ht="14.25" customHeight="1" x14ac:dyDescent="0.45">
      <c r="Y700" s="80"/>
      <c r="Z700" s="80"/>
      <c r="AG700" s="80"/>
    </row>
    <row r="701" spans="25:33" ht="14.25" customHeight="1" x14ac:dyDescent="0.45">
      <c r="Y701" s="80"/>
      <c r="Z701" s="80"/>
      <c r="AG701" s="80"/>
    </row>
    <row r="702" spans="25:33" ht="14.25" customHeight="1" x14ac:dyDescent="0.45">
      <c r="Y702" s="80"/>
      <c r="Z702" s="80"/>
      <c r="AG702" s="80"/>
    </row>
    <row r="703" spans="25:33" ht="14.25" customHeight="1" x14ac:dyDescent="0.45">
      <c r="Y703" s="80"/>
      <c r="Z703" s="80"/>
      <c r="AG703" s="80"/>
    </row>
    <row r="704" spans="25:33" ht="14.25" customHeight="1" x14ac:dyDescent="0.45">
      <c r="Y704" s="80"/>
      <c r="Z704" s="80"/>
      <c r="AG704" s="80"/>
    </row>
    <row r="705" spans="25:33" ht="14.25" customHeight="1" x14ac:dyDescent="0.45">
      <c r="Y705" s="80"/>
      <c r="Z705" s="80"/>
      <c r="AG705" s="80"/>
    </row>
    <row r="706" spans="25:33" ht="14.25" customHeight="1" x14ac:dyDescent="0.45">
      <c r="Y706" s="80"/>
      <c r="Z706" s="80"/>
      <c r="AG706" s="80"/>
    </row>
    <row r="707" spans="25:33" ht="14.25" customHeight="1" x14ac:dyDescent="0.45">
      <c r="Y707" s="80"/>
      <c r="Z707" s="80"/>
      <c r="AG707" s="80"/>
    </row>
    <row r="708" spans="25:33" ht="14.25" customHeight="1" x14ac:dyDescent="0.45">
      <c r="Y708" s="80"/>
      <c r="Z708" s="80"/>
      <c r="AG708" s="80"/>
    </row>
    <row r="709" spans="25:33" ht="14.25" customHeight="1" x14ac:dyDescent="0.45">
      <c r="Y709" s="80"/>
      <c r="Z709" s="80"/>
      <c r="AG709" s="80"/>
    </row>
    <row r="710" spans="25:33" ht="14.25" customHeight="1" x14ac:dyDescent="0.45">
      <c r="Y710" s="80"/>
      <c r="Z710" s="80"/>
      <c r="AG710" s="80"/>
    </row>
    <row r="711" spans="25:33" ht="14.25" customHeight="1" x14ac:dyDescent="0.45">
      <c r="Y711" s="80"/>
      <c r="Z711" s="80"/>
      <c r="AG711" s="80"/>
    </row>
    <row r="712" spans="25:33" ht="14.25" customHeight="1" x14ac:dyDescent="0.45">
      <c r="Y712" s="80"/>
      <c r="Z712" s="80"/>
      <c r="AG712" s="80"/>
    </row>
    <row r="713" spans="25:33" ht="14.25" customHeight="1" x14ac:dyDescent="0.45">
      <c r="Y713" s="80"/>
      <c r="Z713" s="80"/>
      <c r="AG713" s="80"/>
    </row>
    <row r="714" spans="25:33" ht="14.25" customHeight="1" x14ac:dyDescent="0.45">
      <c r="Y714" s="80"/>
      <c r="Z714" s="80"/>
      <c r="AG714" s="80"/>
    </row>
    <row r="715" spans="25:33" ht="14.25" customHeight="1" x14ac:dyDescent="0.45">
      <c r="Y715" s="80"/>
      <c r="Z715" s="80"/>
      <c r="AG715" s="80"/>
    </row>
    <row r="716" spans="25:33" ht="14.25" customHeight="1" x14ac:dyDescent="0.45">
      <c r="Y716" s="80"/>
      <c r="Z716" s="80"/>
      <c r="AG716" s="80"/>
    </row>
    <row r="717" spans="25:33" ht="14.25" customHeight="1" x14ac:dyDescent="0.45">
      <c r="Y717" s="80"/>
      <c r="Z717" s="80"/>
      <c r="AG717" s="80"/>
    </row>
    <row r="718" spans="25:33" ht="14.25" customHeight="1" x14ac:dyDescent="0.45">
      <c r="Y718" s="80"/>
      <c r="Z718" s="80"/>
      <c r="AG718" s="80"/>
    </row>
    <row r="719" spans="25:33" ht="14.25" customHeight="1" x14ac:dyDescent="0.45">
      <c r="Y719" s="80"/>
      <c r="Z719" s="80"/>
      <c r="AG719" s="80"/>
    </row>
    <row r="720" spans="25:33" ht="14.25" customHeight="1" x14ac:dyDescent="0.45">
      <c r="Y720" s="80"/>
      <c r="Z720" s="80"/>
      <c r="AG720" s="80"/>
    </row>
    <row r="721" spans="25:33" ht="14.25" customHeight="1" x14ac:dyDescent="0.45">
      <c r="Y721" s="80"/>
      <c r="Z721" s="80"/>
      <c r="AG721" s="80"/>
    </row>
    <row r="722" spans="25:33" ht="14.25" customHeight="1" x14ac:dyDescent="0.45">
      <c r="Y722" s="80"/>
      <c r="Z722" s="80"/>
      <c r="AG722" s="80"/>
    </row>
    <row r="723" spans="25:33" ht="14.25" customHeight="1" x14ac:dyDescent="0.45">
      <c r="Y723" s="80"/>
      <c r="Z723" s="80"/>
      <c r="AG723" s="80"/>
    </row>
    <row r="724" spans="25:33" ht="14.25" customHeight="1" x14ac:dyDescent="0.45">
      <c r="Y724" s="80"/>
      <c r="Z724" s="80"/>
      <c r="AG724" s="80"/>
    </row>
    <row r="725" spans="25:33" ht="14.25" customHeight="1" x14ac:dyDescent="0.45">
      <c r="Y725" s="80"/>
      <c r="Z725" s="80"/>
      <c r="AG725" s="80"/>
    </row>
    <row r="726" spans="25:33" ht="14.25" customHeight="1" x14ac:dyDescent="0.45">
      <c r="Y726" s="80"/>
      <c r="Z726" s="80"/>
      <c r="AG726" s="80"/>
    </row>
    <row r="727" spans="25:33" ht="14.25" customHeight="1" x14ac:dyDescent="0.45">
      <c r="Y727" s="80"/>
      <c r="Z727" s="80"/>
      <c r="AG727" s="80"/>
    </row>
    <row r="728" spans="25:33" ht="14.25" customHeight="1" x14ac:dyDescent="0.45">
      <c r="Y728" s="80"/>
      <c r="Z728" s="80"/>
      <c r="AG728" s="80"/>
    </row>
    <row r="729" spans="25:33" ht="14.25" customHeight="1" x14ac:dyDescent="0.45">
      <c r="Y729" s="80"/>
      <c r="Z729" s="80"/>
      <c r="AG729" s="80"/>
    </row>
    <row r="730" spans="25:33" ht="14.25" customHeight="1" x14ac:dyDescent="0.45">
      <c r="Y730" s="80"/>
      <c r="Z730" s="80"/>
      <c r="AG730" s="80"/>
    </row>
    <row r="731" spans="25:33" ht="14.25" customHeight="1" x14ac:dyDescent="0.45">
      <c r="Y731" s="80"/>
      <c r="Z731" s="80"/>
      <c r="AG731" s="80"/>
    </row>
    <row r="732" spans="25:33" ht="14.25" customHeight="1" x14ac:dyDescent="0.45">
      <c r="Y732" s="80"/>
      <c r="Z732" s="80"/>
      <c r="AG732" s="80"/>
    </row>
    <row r="733" spans="25:33" ht="14.25" customHeight="1" x14ac:dyDescent="0.45">
      <c r="Y733" s="80"/>
      <c r="Z733" s="80"/>
      <c r="AG733" s="80"/>
    </row>
    <row r="734" spans="25:33" ht="14.25" customHeight="1" x14ac:dyDescent="0.45">
      <c r="Y734" s="80"/>
      <c r="Z734" s="80"/>
      <c r="AG734" s="80"/>
    </row>
    <row r="735" spans="25:33" ht="14.25" customHeight="1" x14ac:dyDescent="0.45">
      <c r="Y735" s="80"/>
      <c r="Z735" s="80"/>
      <c r="AG735" s="80"/>
    </row>
    <row r="736" spans="25:33" ht="14.25" customHeight="1" x14ac:dyDescent="0.45">
      <c r="Y736" s="80"/>
      <c r="Z736" s="80"/>
      <c r="AG736" s="80"/>
    </row>
    <row r="737" spans="25:33" ht="14.25" customHeight="1" x14ac:dyDescent="0.45">
      <c r="Y737" s="80"/>
      <c r="Z737" s="80"/>
      <c r="AG737" s="80"/>
    </row>
    <row r="738" spans="25:33" ht="14.25" customHeight="1" x14ac:dyDescent="0.45">
      <c r="Y738" s="80"/>
      <c r="Z738" s="80"/>
      <c r="AG738" s="80"/>
    </row>
    <row r="739" spans="25:33" ht="14.25" customHeight="1" x14ac:dyDescent="0.45">
      <c r="Y739" s="80"/>
      <c r="Z739" s="80"/>
      <c r="AG739" s="80"/>
    </row>
    <row r="740" spans="25:33" ht="14.25" customHeight="1" x14ac:dyDescent="0.45">
      <c r="Y740" s="80"/>
      <c r="Z740" s="80"/>
      <c r="AG740" s="80"/>
    </row>
    <row r="741" spans="25:33" ht="14.25" customHeight="1" x14ac:dyDescent="0.45">
      <c r="Y741" s="80"/>
      <c r="Z741" s="80"/>
      <c r="AG741" s="80"/>
    </row>
    <row r="742" spans="25:33" ht="14.25" customHeight="1" x14ac:dyDescent="0.45">
      <c r="Y742" s="80"/>
      <c r="Z742" s="80"/>
      <c r="AG742" s="80"/>
    </row>
    <row r="743" spans="25:33" ht="14.25" customHeight="1" x14ac:dyDescent="0.45">
      <c r="Y743" s="80"/>
      <c r="Z743" s="80"/>
      <c r="AG743" s="80"/>
    </row>
    <row r="744" spans="25:33" ht="14.25" customHeight="1" x14ac:dyDescent="0.45">
      <c r="Y744" s="80"/>
      <c r="Z744" s="80"/>
      <c r="AG744" s="80"/>
    </row>
    <row r="745" spans="25:33" ht="14.25" customHeight="1" x14ac:dyDescent="0.45">
      <c r="Y745" s="80"/>
      <c r="Z745" s="80"/>
      <c r="AG745" s="80"/>
    </row>
    <row r="746" spans="25:33" ht="14.25" customHeight="1" x14ac:dyDescent="0.45">
      <c r="Y746" s="80"/>
      <c r="Z746" s="80"/>
      <c r="AG746" s="80"/>
    </row>
    <row r="747" spans="25:33" ht="14.25" customHeight="1" x14ac:dyDescent="0.45">
      <c r="Y747" s="80"/>
      <c r="Z747" s="80"/>
      <c r="AG747" s="80"/>
    </row>
    <row r="748" spans="25:33" ht="14.25" customHeight="1" x14ac:dyDescent="0.45">
      <c r="Y748" s="80"/>
      <c r="Z748" s="80"/>
      <c r="AG748" s="80"/>
    </row>
    <row r="749" spans="25:33" ht="14.25" customHeight="1" x14ac:dyDescent="0.45">
      <c r="Y749" s="80"/>
      <c r="Z749" s="80"/>
      <c r="AG749" s="80"/>
    </row>
    <row r="750" spans="25:33" ht="14.25" customHeight="1" x14ac:dyDescent="0.45">
      <c r="Y750" s="80"/>
      <c r="Z750" s="80"/>
      <c r="AG750" s="80"/>
    </row>
    <row r="751" spans="25:33" ht="14.25" customHeight="1" x14ac:dyDescent="0.45">
      <c r="Y751" s="80"/>
      <c r="Z751" s="80"/>
      <c r="AG751" s="80"/>
    </row>
    <row r="752" spans="25:33" ht="14.25" customHeight="1" x14ac:dyDescent="0.45">
      <c r="Y752" s="80"/>
      <c r="Z752" s="80"/>
      <c r="AG752" s="80"/>
    </row>
    <row r="753" spans="25:33" ht="14.25" customHeight="1" x14ac:dyDescent="0.45">
      <c r="Y753" s="80"/>
      <c r="Z753" s="80"/>
      <c r="AG753" s="80"/>
    </row>
    <row r="754" spans="25:33" ht="14.25" customHeight="1" x14ac:dyDescent="0.45">
      <c r="Y754" s="80"/>
      <c r="Z754" s="80"/>
      <c r="AG754" s="80"/>
    </row>
    <row r="755" spans="25:33" ht="14.25" customHeight="1" x14ac:dyDescent="0.45">
      <c r="Y755" s="80"/>
      <c r="Z755" s="80"/>
      <c r="AG755" s="80"/>
    </row>
    <row r="756" spans="25:33" ht="14.25" customHeight="1" x14ac:dyDescent="0.45">
      <c r="Y756" s="80"/>
      <c r="Z756" s="80"/>
      <c r="AG756" s="80"/>
    </row>
    <row r="757" spans="25:33" ht="14.25" customHeight="1" x14ac:dyDescent="0.45">
      <c r="Y757" s="80"/>
      <c r="Z757" s="80"/>
      <c r="AG757" s="80"/>
    </row>
    <row r="758" spans="25:33" ht="14.25" customHeight="1" x14ac:dyDescent="0.45">
      <c r="Y758" s="80"/>
      <c r="Z758" s="80"/>
      <c r="AG758" s="80"/>
    </row>
    <row r="759" spans="25:33" ht="14.25" customHeight="1" x14ac:dyDescent="0.45">
      <c r="Y759" s="80"/>
      <c r="Z759" s="80"/>
      <c r="AG759" s="80"/>
    </row>
    <row r="760" spans="25:33" ht="14.25" customHeight="1" x14ac:dyDescent="0.45">
      <c r="Y760" s="80"/>
      <c r="Z760" s="80"/>
      <c r="AG760" s="80"/>
    </row>
    <row r="761" spans="25:33" ht="14.25" customHeight="1" x14ac:dyDescent="0.45">
      <c r="Y761" s="80"/>
      <c r="Z761" s="80"/>
      <c r="AG761" s="80"/>
    </row>
    <row r="762" spans="25:33" ht="14.25" customHeight="1" x14ac:dyDescent="0.45">
      <c r="Y762" s="80"/>
      <c r="Z762" s="80"/>
      <c r="AG762" s="80"/>
    </row>
    <row r="763" spans="25:33" ht="14.25" customHeight="1" x14ac:dyDescent="0.45">
      <c r="Y763" s="80"/>
      <c r="Z763" s="80"/>
      <c r="AG763" s="80"/>
    </row>
    <row r="764" spans="25:33" ht="14.25" customHeight="1" x14ac:dyDescent="0.45">
      <c r="Y764" s="80"/>
      <c r="Z764" s="80"/>
      <c r="AG764" s="80"/>
    </row>
    <row r="765" spans="25:33" ht="14.25" customHeight="1" x14ac:dyDescent="0.45">
      <c r="Y765" s="80"/>
      <c r="Z765" s="80"/>
      <c r="AG765" s="80"/>
    </row>
    <row r="766" spans="25:33" ht="14.25" customHeight="1" x14ac:dyDescent="0.45">
      <c r="Y766" s="80"/>
      <c r="Z766" s="80"/>
      <c r="AG766" s="80"/>
    </row>
    <row r="767" spans="25:33" ht="14.25" customHeight="1" x14ac:dyDescent="0.45">
      <c r="Y767" s="80"/>
      <c r="Z767" s="80"/>
      <c r="AG767" s="80"/>
    </row>
    <row r="768" spans="25:33" ht="14.25" customHeight="1" x14ac:dyDescent="0.45">
      <c r="Y768" s="80"/>
      <c r="Z768" s="80"/>
      <c r="AG768" s="80"/>
    </row>
    <row r="769" spans="25:33" ht="14.25" customHeight="1" x14ac:dyDescent="0.45">
      <c r="Y769" s="80"/>
      <c r="Z769" s="80"/>
      <c r="AG769" s="80"/>
    </row>
    <row r="770" spans="25:33" ht="14.25" customHeight="1" x14ac:dyDescent="0.45">
      <c r="Y770" s="80"/>
      <c r="Z770" s="80"/>
      <c r="AG770" s="80"/>
    </row>
    <row r="771" spans="25:33" ht="14.25" customHeight="1" x14ac:dyDescent="0.45">
      <c r="Y771" s="80"/>
      <c r="Z771" s="80"/>
      <c r="AG771" s="80"/>
    </row>
    <row r="772" spans="25:33" ht="14.25" customHeight="1" x14ac:dyDescent="0.45">
      <c r="Y772" s="80"/>
      <c r="Z772" s="80"/>
      <c r="AG772" s="80"/>
    </row>
    <row r="773" spans="25:33" ht="14.25" customHeight="1" x14ac:dyDescent="0.45">
      <c r="Y773" s="80"/>
      <c r="Z773" s="80"/>
      <c r="AG773" s="80"/>
    </row>
    <row r="774" spans="25:33" ht="14.25" customHeight="1" x14ac:dyDescent="0.45">
      <c r="Y774" s="80"/>
      <c r="Z774" s="80"/>
      <c r="AG774" s="80"/>
    </row>
    <row r="775" spans="25:33" ht="14.25" customHeight="1" x14ac:dyDescent="0.45">
      <c r="Y775" s="80"/>
      <c r="Z775" s="80"/>
      <c r="AG775" s="80"/>
    </row>
    <row r="776" spans="25:33" ht="14.25" customHeight="1" x14ac:dyDescent="0.45">
      <c r="Y776" s="80"/>
      <c r="Z776" s="80"/>
      <c r="AG776" s="80"/>
    </row>
    <row r="777" spans="25:33" ht="14.25" customHeight="1" x14ac:dyDescent="0.45">
      <c r="Y777" s="80"/>
      <c r="Z777" s="80"/>
      <c r="AG777" s="80"/>
    </row>
    <row r="778" spans="25:33" ht="14.25" customHeight="1" x14ac:dyDescent="0.45">
      <c r="Y778" s="80"/>
      <c r="Z778" s="80"/>
      <c r="AG778" s="80"/>
    </row>
    <row r="779" spans="25:33" ht="14.25" customHeight="1" x14ac:dyDescent="0.45">
      <c r="Y779" s="80"/>
      <c r="Z779" s="80"/>
      <c r="AG779" s="80"/>
    </row>
    <row r="780" spans="25:33" ht="14.25" customHeight="1" x14ac:dyDescent="0.45">
      <c r="Y780" s="80"/>
      <c r="Z780" s="80"/>
      <c r="AG780" s="80"/>
    </row>
    <row r="781" spans="25:33" ht="14.25" customHeight="1" x14ac:dyDescent="0.45">
      <c r="Y781" s="80"/>
      <c r="Z781" s="80"/>
      <c r="AG781" s="80"/>
    </row>
    <row r="782" spans="25:33" ht="14.25" customHeight="1" x14ac:dyDescent="0.45">
      <c r="Y782" s="80"/>
      <c r="Z782" s="80"/>
      <c r="AG782" s="80"/>
    </row>
    <row r="783" spans="25:33" ht="14.25" customHeight="1" x14ac:dyDescent="0.45">
      <c r="Y783" s="80"/>
      <c r="Z783" s="80"/>
      <c r="AG783" s="80"/>
    </row>
    <row r="784" spans="25:33" ht="14.25" customHeight="1" x14ac:dyDescent="0.45">
      <c r="Y784" s="80"/>
      <c r="Z784" s="80"/>
      <c r="AG784" s="80"/>
    </row>
    <row r="785" spans="25:33" ht="14.25" customHeight="1" x14ac:dyDescent="0.45">
      <c r="Y785" s="80"/>
      <c r="Z785" s="80"/>
      <c r="AG785" s="80"/>
    </row>
    <row r="786" spans="25:33" ht="14.25" customHeight="1" x14ac:dyDescent="0.45">
      <c r="Y786" s="80"/>
      <c r="Z786" s="80"/>
      <c r="AG786" s="80"/>
    </row>
    <row r="787" spans="25:33" ht="14.25" customHeight="1" x14ac:dyDescent="0.45">
      <c r="Y787" s="80"/>
      <c r="Z787" s="80"/>
      <c r="AG787" s="80"/>
    </row>
    <row r="788" spans="25:33" ht="14.25" customHeight="1" x14ac:dyDescent="0.45">
      <c r="Y788" s="80"/>
      <c r="Z788" s="80"/>
      <c r="AG788" s="80"/>
    </row>
    <row r="789" spans="25:33" ht="14.25" customHeight="1" x14ac:dyDescent="0.45">
      <c r="Y789" s="80"/>
      <c r="Z789" s="80"/>
      <c r="AG789" s="80"/>
    </row>
    <row r="790" spans="25:33" ht="14.25" customHeight="1" x14ac:dyDescent="0.45">
      <c r="Y790" s="80"/>
      <c r="Z790" s="80"/>
      <c r="AG790" s="80"/>
    </row>
    <row r="791" spans="25:33" ht="14.25" customHeight="1" x14ac:dyDescent="0.45">
      <c r="Y791" s="80"/>
      <c r="Z791" s="80"/>
      <c r="AG791" s="80"/>
    </row>
    <row r="792" spans="25:33" ht="14.25" customHeight="1" x14ac:dyDescent="0.45">
      <c r="Y792" s="80"/>
      <c r="Z792" s="80"/>
      <c r="AG792" s="80"/>
    </row>
    <row r="793" spans="25:33" ht="14.25" customHeight="1" x14ac:dyDescent="0.45">
      <c r="Y793" s="80"/>
      <c r="Z793" s="80"/>
      <c r="AG793" s="80"/>
    </row>
    <row r="794" spans="25:33" ht="14.25" customHeight="1" x14ac:dyDescent="0.45">
      <c r="Y794" s="80"/>
      <c r="Z794" s="80"/>
      <c r="AG794" s="80"/>
    </row>
    <row r="795" spans="25:33" ht="14.25" customHeight="1" x14ac:dyDescent="0.45">
      <c r="Y795" s="80"/>
      <c r="Z795" s="80"/>
      <c r="AG795" s="80"/>
    </row>
    <row r="796" spans="25:33" ht="14.25" customHeight="1" x14ac:dyDescent="0.45">
      <c r="Y796" s="80"/>
      <c r="Z796" s="80"/>
      <c r="AG796" s="80"/>
    </row>
    <row r="797" spans="25:33" ht="14.25" customHeight="1" x14ac:dyDescent="0.45">
      <c r="Y797" s="80"/>
      <c r="Z797" s="80"/>
      <c r="AG797" s="80"/>
    </row>
    <row r="798" spans="25:33" ht="14.25" customHeight="1" x14ac:dyDescent="0.45">
      <c r="Y798" s="80"/>
      <c r="Z798" s="80"/>
      <c r="AG798" s="80"/>
    </row>
    <row r="799" spans="25:33" ht="14.25" customHeight="1" x14ac:dyDescent="0.45">
      <c r="Y799" s="80"/>
      <c r="Z799" s="80"/>
      <c r="AG799" s="80"/>
    </row>
    <row r="800" spans="25:33" ht="14.25" customHeight="1" x14ac:dyDescent="0.45">
      <c r="Y800" s="80"/>
      <c r="Z800" s="80"/>
      <c r="AG800" s="80"/>
    </row>
    <row r="801" spans="25:33" ht="14.25" customHeight="1" x14ac:dyDescent="0.45">
      <c r="Y801" s="80"/>
      <c r="Z801" s="80"/>
      <c r="AG801" s="80"/>
    </row>
    <row r="802" spans="25:33" ht="14.25" customHeight="1" x14ac:dyDescent="0.45">
      <c r="Y802" s="80"/>
      <c r="Z802" s="80"/>
      <c r="AG802" s="80"/>
    </row>
    <row r="803" spans="25:33" ht="14.25" customHeight="1" x14ac:dyDescent="0.45">
      <c r="Y803" s="80"/>
      <c r="Z803" s="80"/>
      <c r="AG803" s="80"/>
    </row>
    <row r="804" spans="25:33" ht="14.25" customHeight="1" x14ac:dyDescent="0.45">
      <c r="Y804" s="80"/>
      <c r="Z804" s="80"/>
      <c r="AG804" s="80"/>
    </row>
    <row r="805" spans="25:33" ht="14.25" customHeight="1" x14ac:dyDescent="0.45">
      <c r="Y805" s="80"/>
      <c r="Z805" s="80"/>
      <c r="AG805" s="80"/>
    </row>
    <row r="806" spans="25:33" ht="14.25" customHeight="1" x14ac:dyDescent="0.45">
      <c r="Y806" s="80"/>
      <c r="Z806" s="80"/>
      <c r="AG806" s="80"/>
    </row>
    <row r="807" spans="25:33" ht="14.25" customHeight="1" x14ac:dyDescent="0.45">
      <c r="Y807" s="80"/>
      <c r="Z807" s="80"/>
      <c r="AG807" s="80"/>
    </row>
    <row r="808" spans="25:33" ht="14.25" customHeight="1" x14ac:dyDescent="0.45">
      <c r="Y808" s="80"/>
      <c r="Z808" s="80"/>
      <c r="AG808" s="80"/>
    </row>
    <row r="809" spans="25:33" ht="14.25" customHeight="1" x14ac:dyDescent="0.45">
      <c r="Y809" s="80"/>
      <c r="Z809" s="80"/>
      <c r="AG809" s="80"/>
    </row>
    <row r="810" spans="25:33" ht="14.25" customHeight="1" x14ac:dyDescent="0.45">
      <c r="Y810" s="80"/>
      <c r="Z810" s="80"/>
      <c r="AG810" s="80"/>
    </row>
    <row r="811" spans="25:33" ht="14.25" customHeight="1" x14ac:dyDescent="0.45">
      <c r="Y811" s="80"/>
      <c r="Z811" s="80"/>
      <c r="AG811" s="80"/>
    </row>
    <row r="812" spans="25:33" ht="14.25" customHeight="1" x14ac:dyDescent="0.45">
      <c r="Y812" s="80"/>
      <c r="Z812" s="80"/>
      <c r="AG812" s="80"/>
    </row>
    <row r="813" spans="25:33" ht="14.25" customHeight="1" x14ac:dyDescent="0.45">
      <c r="Y813" s="80"/>
      <c r="Z813" s="80"/>
      <c r="AG813" s="80"/>
    </row>
    <row r="814" spans="25:33" ht="14.25" customHeight="1" x14ac:dyDescent="0.45">
      <c r="Y814" s="80"/>
      <c r="Z814" s="80"/>
      <c r="AG814" s="80"/>
    </row>
    <row r="815" spans="25:33" ht="14.25" customHeight="1" x14ac:dyDescent="0.45">
      <c r="Y815" s="80"/>
      <c r="Z815" s="80"/>
      <c r="AG815" s="80"/>
    </row>
    <row r="816" spans="25:33" ht="14.25" customHeight="1" x14ac:dyDescent="0.45">
      <c r="Y816" s="80"/>
      <c r="Z816" s="80"/>
      <c r="AG816" s="80"/>
    </row>
    <row r="817" spans="25:33" ht="14.25" customHeight="1" x14ac:dyDescent="0.45">
      <c r="Y817" s="80"/>
      <c r="Z817" s="80"/>
      <c r="AG817" s="80"/>
    </row>
    <row r="818" spans="25:33" ht="14.25" customHeight="1" x14ac:dyDescent="0.45">
      <c r="Y818" s="80"/>
      <c r="Z818" s="80"/>
      <c r="AG818" s="80"/>
    </row>
    <row r="819" spans="25:33" ht="14.25" customHeight="1" x14ac:dyDescent="0.45">
      <c r="Y819" s="80"/>
      <c r="Z819" s="80"/>
      <c r="AG819" s="80"/>
    </row>
    <row r="820" spans="25:33" ht="14.25" customHeight="1" x14ac:dyDescent="0.45">
      <c r="Y820" s="80"/>
      <c r="Z820" s="80"/>
      <c r="AG820" s="80"/>
    </row>
    <row r="821" spans="25:33" ht="14.25" customHeight="1" x14ac:dyDescent="0.45">
      <c r="Y821" s="80"/>
      <c r="Z821" s="80"/>
      <c r="AG821" s="80"/>
    </row>
    <row r="822" spans="25:33" ht="14.25" customHeight="1" x14ac:dyDescent="0.45">
      <c r="Y822" s="80"/>
      <c r="Z822" s="80"/>
      <c r="AG822" s="80"/>
    </row>
    <row r="823" spans="25:33" ht="14.25" customHeight="1" x14ac:dyDescent="0.45">
      <c r="Y823" s="80"/>
      <c r="Z823" s="80"/>
      <c r="AG823" s="80"/>
    </row>
    <row r="824" spans="25:33" ht="14.25" customHeight="1" x14ac:dyDescent="0.45">
      <c r="Y824" s="80"/>
      <c r="Z824" s="80"/>
      <c r="AG824" s="80"/>
    </row>
    <row r="825" spans="25:33" ht="14.25" customHeight="1" x14ac:dyDescent="0.45">
      <c r="Y825" s="80"/>
      <c r="Z825" s="80"/>
      <c r="AG825" s="80"/>
    </row>
    <row r="826" spans="25:33" ht="14.25" customHeight="1" x14ac:dyDescent="0.45">
      <c r="Y826" s="80"/>
      <c r="Z826" s="80"/>
      <c r="AG826" s="80"/>
    </row>
    <row r="827" spans="25:33" ht="14.25" customHeight="1" x14ac:dyDescent="0.45">
      <c r="Y827" s="80"/>
      <c r="Z827" s="80"/>
      <c r="AG827" s="80"/>
    </row>
    <row r="828" spans="25:33" ht="14.25" customHeight="1" x14ac:dyDescent="0.45">
      <c r="Y828" s="80"/>
      <c r="Z828" s="80"/>
      <c r="AG828" s="80"/>
    </row>
    <row r="829" spans="25:33" ht="14.25" customHeight="1" x14ac:dyDescent="0.45">
      <c r="Y829" s="80"/>
      <c r="Z829" s="80"/>
      <c r="AG829" s="80"/>
    </row>
    <row r="830" spans="25:33" ht="14.25" customHeight="1" x14ac:dyDescent="0.45">
      <c r="Y830" s="80"/>
      <c r="Z830" s="80"/>
      <c r="AG830" s="80"/>
    </row>
    <row r="831" spans="25:33" ht="14.25" customHeight="1" x14ac:dyDescent="0.45">
      <c r="Y831" s="80"/>
      <c r="Z831" s="80"/>
      <c r="AG831" s="80"/>
    </row>
    <row r="832" spans="25:33" ht="14.25" customHeight="1" x14ac:dyDescent="0.45">
      <c r="Y832" s="80"/>
      <c r="Z832" s="80"/>
      <c r="AG832" s="80"/>
    </row>
    <row r="833" spans="25:33" ht="14.25" customHeight="1" x14ac:dyDescent="0.45">
      <c r="Y833" s="80"/>
      <c r="Z833" s="80"/>
      <c r="AG833" s="80"/>
    </row>
    <row r="834" spans="25:33" ht="14.25" customHeight="1" x14ac:dyDescent="0.45">
      <c r="Y834" s="80"/>
      <c r="Z834" s="80"/>
      <c r="AG834" s="80"/>
    </row>
    <row r="835" spans="25:33" ht="14.25" customHeight="1" x14ac:dyDescent="0.45">
      <c r="Y835" s="80"/>
      <c r="Z835" s="80"/>
      <c r="AG835" s="80"/>
    </row>
    <row r="836" spans="25:33" ht="14.25" customHeight="1" x14ac:dyDescent="0.45">
      <c r="Y836" s="80"/>
      <c r="Z836" s="80"/>
      <c r="AG836" s="80"/>
    </row>
    <row r="837" spans="25:33" ht="14.25" customHeight="1" x14ac:dyDescent="0.45">
      <c r="Y837" s="80"/>
      <c r="Z837" s="80"/>
      <c r="AG837" s="80"/>
    </row>
    <row r="838" spans="25:33" ht="14.25" customHeight="1" x14ac:dyDescent="0.45">
      <c r="Y838" s="80"/>
      <c r="Z838" s="80"/>
      <c r="AG838" s="80"/>
    </row>
    <row r="839" spans="25:33" ht="14.25" customHeight="1" x14ac:dyDescent="0.45">
      <c r="Y839" s="80"/>
      <c r="Z839" s="80"/>
      <c r="AG839" s="80"/>
    </row>
    <row r="840" spans="25:33" ht="14.25" customHeight="1" x14ac:dyDescent="0.45">
      <c r="Y840" s="80"/>
      <c r="Z840" s="80"/>
      <c r="AG840" s="80"/>
    </row>
    <row r="841" spans="25:33" ht="14.25" customHeight="1" x14ac:dyDescent="0.45">
      <c r="Y841" s="80"/>
      <c r="Z841" s="80"/>
      <c r="AG841" s="80"/>
    </row>
    <row r="842" spans="25:33" ht="14.25" customHeight="1" x14ac:dyDescent="0.45">
      <c r="Y842" s="80"/>
      <c r="Z842" s="80"/>
      <c r="AG842" s="80"/>
    </row>
    <row r="843" spans="25:33" ht="14.25" customHeight="1" x14ac:dyDescent="0.45">
      <c r="Y843" s="80"/>
      <c r="Z843" s="80"/>
      <c r="AG843" s="80"/>
    </row>
    <row r="844" spans="25:33" ht="14.25" customHeight="1" x14ac:dyDescent="0.45">
      <c r="Y844" s="80"/>
      <c r="Z844" s="80"/>
      <c r="AG844" s="80"/>
    </row>
    <row r="845" spans="25:33" ht="14.25" customHeight="1" x14ac:dyDescent="0.45">
      <c r="Y845" s="80"/>
      <c r="Z845" s="80"/>
      <c r="AG845" s="80"/>
    </row>
    <row r="846" spans="25:33" ht="14.25" customHeight="1" x14ac:dyDescent="0.45">
      <c r="Y846" s="80"/>
      <c r="Z846" s="80"/>
      <c r="AG846" s="80"/>
    </row>
    <row r="847" spans="25:33" ht="14.25" customHeight="1" x14ac:dyDescent="0.45">
      <c r="Y847" s="80"/>
      <c r="Z847" s="80"/>
      <c r="AG847" s="80"/>
    </row>
    <row r="848" spans="25:33" ht="14.25" customHeight="1" x14ac:dyDescent="0.45">
      <c r="Y848" s="80"/>
      <c r="Z848" s="80"/>
      <c r="AG848" s="80"/>
    </row>
    <row r="849" spans="25:33" ht="14.25" customHeight="1" x14ac:dyDescent="0.45">
      <c r="Y849" s="80"/>
      <c r="Z849" s="80"/>
      <c r="AG849" s="80"/>
    </row>
    <row r="850" spans="25:33" ht="14.25" customHeight="1" x14ac:dyDescent="0.45">
      <c r="Y850" s="80"/>
      <c r="Z850" s="80"/>
      <c r="AG850" s="80"/>
    </row>
    <row r="851" spans="25:33" ht="14.25" customHeight="1" x14ac:dyDescent="0.45">
      <c r="Y851" s="80"/>
      <c r="Z851" s="80"/>
      <c r="AG851" s="80"/>
    </row>
    <row r="852" spans="25:33" ht="14.25" customHeight="1" x14ac:dyDescent="0.45">
      <c r="Y852" s="80"/>
      <c r="Z852" s="80"/>
      <c r="AG852" s="80"/>
    </row>
    <row r="853" spans="25:33" ht="14.25" customHeight="1" x14ac:dyDescent="0.45">
      <c r="Y853" s="80"/>
      <c r="Z853" s="80"/>
      <c r="AG853" s="80"/>
    </row>
    <row r="854" spans="25:33" ht="14.25" customHeight="1" x14ac:dyDescent="0.45">
      <c r="Y854" s="80"/>
      <c r="Z854" s="80"/>
      <c r="AG854" s="80"/>
    </row>
    <row r="855" spans="25:33" ht="14.25" customHeight="1" x14ac:dyDescent="0.45">
      <c r="Y855" s="80"/>
      <c r="Z855" s="80"/>
      <c r="AG855" s="80"/>
    </row>
    <row r="856" spans="25:33" ht="14.25" customHeight="1" x14ac:dyDescent="0.45">
      <c r="Y856" s="80"/>
      <c r="Z856" s="80"/>
      <c r="AG856" s="80"/>
    </row>
    <row r="857" spans="25:33" ht="14.25" customHeight="1" x14ac:dyDescent="0.45">
      <c r="Y857" s="80"/>
      <c r="Z857" s="80"/>
      <c r="AG857" s="80"/>
    </row>
    <row r="858" spans="25:33" ht="14.25" customHeight="1" x14ac:dyDescent="0.45">
      <c r="Y858" s="80"/>
      <c r="Z858" s="80"/>
      <c r="AG858" s="80"/>
    </row>
    <row r="859" spans="25:33" ht="14.25" customHeight="1" x14ac:dyDescent="0.45">
      <c r="Y859" s="80"/>
      <c r="Z859" s="80"/>
      <c r="AG859" s="80"/>
    </row>
    <row r="860" spans="25:33" ht="14.25" customHeight="1" x14ac:dyDescent="0.45">
      <c r="Y860" s="80"/>
      <c r="Z860" s="80"/>
      <c r="AG860" s="80"/>
    </row>
    <row r="861" spans="25:33" ht="14.25" customHeight="1" x14ac:dyDescent="0.45">
      <c r="Y861" s="80"/>
      <c r="Z861" s="80"/>
      <c r="AG861" s="80"/>
    </row>
    <row r="862" spans="25:33" ht="14.25" customHeight="1" x14ac:dyDescent="0.45">
      <c r="Y862" s="80"/>
      <c r="Z862" s="80"/>
      <c r="AG862" s="80"/>
    </row>
    <row r="863" spans="25:33" ht="14.25" customHeight="1" x14ac:dyDescent="0.45">
      <c r="Y863" s="80"/>
      <c r="Z863" s="80"/>
      <c r="AG863" s="80"/>
    </row>
    <row r="864" spans="25:33" ht="14.25" customHeight="1" x14ac:dyDescent="0.45">
      <c r="Y864" s="80"/>
      <c r="Z864" s="80"/>
      <c r="AG864" s="80"/>
    </row>
    <row r="865" spans="25:33" ht="14.25" customHeight="1" x14ac:dyDescent="0.45">
      <c r="Y865" s="80"/>
      <c r="Z865" s="80"/>
      <c r="AG865" s="80"/>
    </row>
    <row r="866" spans="25:33" ht="14.25" customHeight="1" x14ac:dyDescent="0.45">
      <c r="Y866" s="80"/>
      <c r="Z866" s="80"/>
      <c r="AG866" s="80"/>
    </row>
    <row r="867" spans="25:33" ht="14.25" customHeight="1" x14ac:dyDescent="0.45">
      <c r="Y867" s="80"/>
      <c r="Z867" s="80"/>
      <c r="AG867" s="80"/>
    </row>
    <row r="868" spans="25:33" ht="14.25" customHeight="1" x14ac:dyDescent="0.45">
      <c r="Y868" s="80"/>
      <c r="Z868" s="80"/>
      <c r="AG868" s="80"/>
    </row>
    <row r="869" spans="25:33" ht="14.25" customHeight="1" x14ac:dyDescent="0.45">
      <c r="Y869" s="80"/>
      <c r="Z869" s="80"/>
      <c r="AG869" s="80"/>
    </row>
    <row r="870" spans="25:33" ht="14.25" customHeight="1" x14ac:dyDescent="0.45">
      <c r="Y870" s="80"/>
      <c r="Z870" s="80"/>
      <c r="AG870" s="80"/>
    </row>
    <row r="871" spans="25:33" ht="14.25" customHeight="1" x14ac:dyDescent="0.45">
      <c r="Y871" s="80"/>
      <c r="Z871" s="80"/>
      <c r="AG871" s="80"/>
    </row>
    <row r="872" spans="25:33" ht="14.25" customHeight="1" x14ac:dyDescent="0.45">
      <c r="Y872" s="80"/>
      <c r="Z872" s="80"/>
      <c r="AG872" s="80"/>
    </row>
    <row r="873" spans="25:33" ht="14.25" customHeight="1" x14ac:dyDescent="0.45">
      <c r="Y873" s="80"/>
      <c r="Z873" s="80"/>
      <c r="AG873" s="80"/>
    </row>
    <row r="874" spans="25:33" ht="14.25" customHeight="1" x14ac:dyDescent="0.45">
      <c r="Y874" s="80"/>
      <c r="Z874" s="80"/>
      <c r="AG874" s="80"/>
    </row>
    <row r="875" spans="25:33" ht="14.25" customHeight="1" x14ac:dyDescent="0.45">
      <c r="Y875" s="80"/>
      <c r="Z875" s="80"/>
      <c r="AG875" s="80"/>
    </row>
    <row r="876" spans="25:33" ht="14.25" customHeight="1" x14ac:dyDescent="0.45">
      <c r="Y876" s="80"/>
      <c r="Z876" s="80"/>
      <c r="AG876" s="80"/>
    </row>
    <row r="877" spans="25:33" ht="14.25" customHeight="1" x14ac:dyDescent="0.45">
      <c r="Y877" s="80"/>
      <c r="Z877" s="80"/>
      <c r="AG877" s="80"/>
    </row>
    <row r="878" spans="25:33" ht="14.25" customHeight="1" x14ac:dyDescent="0.45">
      <c r="Y878" s="80"/>
      <c r="Z878" s="80"/>
      <c r="AG878" s="80"/>
    </row>
    <row r="879" spans="25:33" ht="14.25" customHeight="1" x14ac:dyDescent="0.45">
      <c r="Y879" s="80"/>
      <c r="Z879" s="80"/>
      <c r="AG879" s="80"/>
    </row>
    <row r="880" spans="25:33" ht="14.25" customHeight="1" x14ac:dyDescent="0.45">
      <c r="Y880" s="80"/>
      <c r="Z880" s="80"/>
      <c r="AG880" s="80"/>
    </row>
    <row r="881" spans="25:33" ht="14.25" customHeight="1" x14ac:dyDescent="0.45">
      <c r="Y881" s="80"/>
      <c r="Z881" s="80"/>
      <c r="AG881" s="80"/>
    </row>
    <row r="882" spans="25:33" ht="14.25" customHeight="1" x14ac:dyDescent="0.45">
      <c r="Y882" s="80"/>
      <c r="Z882" s="80"/>
      <c r="AG882" s="80"/>
    </row>
    <row r="883" spans="25:33" ht="14.25" customHeight="1" x14ac:dyDescent="0.45">
      <c r="Y883" s="80"/>
      <c r="Z883" s="80"/>
      <c r="AG883" s="80"/>
    </row>
    <row r="884" spans="25:33" ht="14.25" customHeight="1" x14ac:dyDescent="0.45">
      <c r="Y884" s="80"/>
      <c r="Z884" s="80"/>
      <c r="AG884" s="80"/>
    </row>
    <row r="885" spans="25:33" ht="14.25" customHeight="1" x14ac:dyDescent="0.45">
      <c r="Y885" s="80"/>
      <c r="Z885" s="80"/>
      <c r="AG885" s="80"/>
    </row>
    <row r="886" spans="25:33" ht="14.25" customHeight="1" x14ac:dyDescent="0.45">
      <c r="Y886" s="80"/>
      <c r="Z886" s="80"/>
      <c r="AG886" s="80"/>
    </row>
    <row r="887" spans="25:33" ht="14.25" customHeight="1" x14ac:dyDescent="0.45">
      <c r="Y887" s="80"/>
      <c r="Z887" s="80"/>
      <c r="AG887" s="80"/>
    </row>
    <row r="888" spans="25:33" ht="14.25" customHeight="1" x14ac:dyDescent="0.45">
      <c r="Y888" s="80"/>
      <c r="Z888" s="80"/>
      <c r="AG888" s="80"/>
    </row>
    <row r="889" spans="25:33" ht="14.25" customHeight="1" x14ac:dyDescent="0.45">
      <c r="Y889" s="80"/>
      <c r="Z889" s="80"/>
      <c r="AG889" s="80"/>
    </row>
    <row r="890" spans="25:33" ht="14.25" customHeight="1" x14ac:dyDescent="0.45">
      <c r="Y890" s="80"/>
      <c r="Z890" s="80"/>
      <c r="AG890" s="80"/>
    </row>
    <row r="891" spans="25:33" ht="14.25" customHeight="1" x14ac:dyDescent="0.45">
      <c r="Y891" s="80"/>
      <c r="Z891" s="80"/>
      <c r="AG891" s="80"/>
    </row>
    <row r="892" spans="25:33" ht="14.25" customHeight="1" x14ac:dyDescent="0.45">
      <c r="Y892" s="80"/>
      <c r="Z892" s="80"/>
      <c r="AG892" s="80"/>
    </row>
    <row r="893" spans="25:33" ht="14.25" customHeight="1" x14ac:dyDescent="0.45">
      <c r="Y893" s="80"/>
      <c r="Z893" s="80"/>
      <c r="AG893" s="80"/>
    </row>
    <row r="894" spans="25:33" ht="14.25" customHeight="1" x14ac:dyDescent="0.45">
      <c r="Y894" s="80"/>
      <c r="Z894" s="80"/>
      <c r="AG894" s="80"/>
    </row>
    <row r="895" spans="25:33" ht="14.25" customHeight="1" x14ac:dyDescent="0.45">
      <c r="Y895" s="80"/>
      <c r="Z895" s="80"/>
      <c r="AG895" s="80"/>
    </row>
    <row r="896" spans="25:33" ht="14.25" customHeight="1" x14ac:dyDescent="0.45">
      <c r="Y896" s="80"/>
      <c r="Z896" s="80"/>
      <c r="AG896" s="80"/>
    </row>
    <row r="897" spans="25:33" ht="14.25" customHeight="1" x14ac:dyDescent="0.45">
      <c r="Y897" s="80"/>
      <c r="Z897" s="80"/>
      <c r="AG897" s="80"/>
    </row>
    <row r="898" spans="25:33" ht="14.25" customHeight="1" x14ac:dyDescent="0.45">
      <c r="Y898" s="80"/>
      <c r="Z898" s="80"/>
      <c r="AG898" s="80"/>
    </row>
    <row r="899" spans="25:33" ht="14.25" customHeight="1" x14ac:dyDescent="0.45">
      <c r="Y899" s="80"/>
      <c r="Z899" s="80"/>
      <c r="AG899" s="80"/>
    </row>
    <row r="900" spans="25:33" ht="14.25" customHeight="1" x14ac:dyDescent="0.45">
      <c r="Y900" s="80"/>
      <c r="Z900" s="80"/>
      <c r="AG900" s="80"/>
    </row>
    <row r="901" spans="25:33" ht="14.25" customHeight="1" x14ac:dyDescent="0.45">
      <c r="Y901" s="80"/>
      <c r="Z901" s="80"/>
      <c r="AG901" s="80"/>
    </row>
    <row r="902" spans="25:33" ht="14.25" customHeight="1" x14ac:dyDescent="0.45">
      <c r="Y902" s="80"/>
      <c r="Z902" s="80"/>
      <c r="AG902" s="80"/>
    </row>
    <row r="903" spans="25:33" ht="14.25" customHeight="1" x14ac:dyDescent="0.45">
      <c r="Y903" s="80"/>
      <c r="Z903" s="80"/>
      <c r="AG903" s="80"/>
    </row>
    <row r="904" spans="25:33" ht="14.25" customHeight="1" x14ac:dyDescent="0.45">
      <c r="Y904" s="80"/>
      <c r="Z904" s="80"/>
      <c r="AG904" s="80"/>
    </row>
    <row r="905" spans="25:33" ht="14.25" customHeight="1" x14ac:dyDescent="0.45">
      <c r="Y905" s="80"/>
      <c r="Z905" s="80"/>
      <c r="AG905" s="80"/>
    </row>
    <row r="906" spans="25:33" ht="14.25" customHeight="1" x14ac:dyDescent="0.45">
      <c r="Y906" s="80"/>
      <c r="Z906" s="80"/>
      <c r="AG906" s="80"/>
    </row>
    <row r="907" spans="25:33" ht="14.25" customHeight="1" x14ac:dyDescent="0.45">
      <c r="Y907" s="80"/>
      <c r="Z907" s="80"/>
      <c r="AG907" s="80"/>
    </row>
    <row r="908" spans="25:33" ht="14.25" customHeight="1" x14ac:dyDescent="0.45">
      <c r="Y908" s="80"/>
      <c r="Z908" s="80"/>
      <c r="AG908" s="80"/>
    </row>
    <row r="909" spans="25:33" ht="14.25" customHeight="1" x14ac:dyDescent="0.45">
      <c r="Y909" s="80"/>
      <c r="Z909" s="80"/>
      <c r="AG909" s="80"/>
    </row>
    <row r="910" spans="25:33" ht="14.25" customHeight="1" x14ac:dyDescent="0.45">
      <c r="Y910" s="80"/>
      <c r="Z910" s="80"/>
      <c r="AG910" s="80"/>
    </row>
    <row r="911" spans="25:33" ht="14.25" customHeight="1" x14ac:dyDescent="0.45">
      <c r="Y911" s="80"/>
      <c r="Z911" s="80"/>
      <c r="AG911" s="80"/>
    </row>
    <row r="912" spans="25:33" ht="14.25" customHeight="1" x14ac:dyDescent="0.45">
      <c r="Y912" s="80"/>
      <c r="Z912" s="80"/>
      <c r="AG912" s="80"/>
    </row>
    <row r="913" spans="25:33" ht="14.25" customHeight="1" x14ac:dyDescent="0.45">
      <c r="Y913" s="80"/>
      <c r="Z913" s="80"/>
      <c r="AG913" s="80"/>
    </row>
    <row r="914" spans="25:33" ht="14.25" customHeight="1" x14ac:dyDescent="0.45">
      <c r="Y914" s="80"/>
      <c r="Z914" s="80"/>
      <c r="AG914" s="80"/>
    </row>
    <row r="915" spans="25:33" ht="14.25" customHeight="1" x14ac:dyDescent="0.45">
      <c r="Y915" s="80"/>
      <c r="Z915" s="80"/>
      <c r="AG915" s="80"/>
    </row>
    <row r="916" spans="25:33" ht="14.25" customHeight="1" x14ac:dyDescent="0.45">
      <c r="Y916" s="80"/>
      <c r="Z916" s="80"/>
      <c r="AG916" s="80"/>
    </row>
    <row r="917" spans="25:33" ht="14.25" customHeight="1" x14ac:dyDescent="0.45">
      <c r="Y917" s="80"/>
      <c r="Z917" s="80"/>
      <c r="AG917" s="80"/>
    </row>
    <row r="918" spans="25:33" ht="14.25" customHeight="1" x14ac:dyDescent="0.45">
      <c r="Y918" s="80"/>
      <c r="Z918" s="80"/>
      <c r="AG918" s="80"/>
    </row>
    <row r="919" spans="25:33" ht="14.25" customHeight="1" x14ac:dyDescent="0.45">
      <c r="Y919" s="80"/>
      <c r="Z919" s="80"/>
      <c r="AG919" s="80"/>
    </row>
    <row r="920" spans="25:33" ht="14.25" customHeight="1" x14ac:dyDescent="0.45">
      <c r="Y920" s="80"/>
      <c r="Z920" s="80"/>
      <c r="AG920" s="80"/>
    </row>
    <row r="921" spans="25:33" ht="14.25" customHeight="1" x14ac:dyDescent="0.45">
      <c r="Y921" s="80"/>
      <c r="Z921" s="80"/>
      <c r="AG921" s="80"/>
    </row>
    <row r="922" spans="25:33" ht="14.25" customHeight="1" x14ac:dyDescent="0.45">
      <c r="Y922" s="80"/>
      <c r="Z922" s="80"/>
      <c r="AG922" s="80"/>
    </row>
    <row r="923" spans="25:33" ht="14.25" customHeight="1" x14ac:dyDescent="0.45">
      <c r="Y923" s="80"/>
      <c r="Z923" s="80"/>
      <c r="AG923" s="80"/>
    </row>
    <row r="924" spans="25:33" ht="14.25" customHeight="1" x14ac:dyDescent="0.45">
      <c r="Y924" s="80"/>
      <c r="Z924" s="80"/>
      <c r="AG924" s="80"/>
    </row>
    <row r="925" spans="25:33" ht="14.25" customHeight="1" x14ac:dyDescent="0.45">
      <c r="Y925" s="80"/>
      <c r="Z925" s="80"/>
      <c r="AG925" s="80"/>
    </row>
    <row r="926" spans="25:33" ht="14.25" customHeight="1" x14ac:dyDescent="0.45">
      <c r="Y926" s="80"/>
      <c r="Z926" s="80"/>
      <c r="AG926" s="80"/>
    </row>
    <row r="927" spans="25:33" ht="14.25" customHeight="1" x14ac:dyDescent="0.45">
      <c r="Y927" s="80"/>
      <c r="Z927" s="80"/>
      <c r="AG927" s="80"/>
    </row>
    <row r="928" spans="25:33" ht="14.25" customHeight="1" x14ac:dyDescent="0.45">
      <c r="Y928" s="80"/>
      <c r="Z928" s="80"/>
      <c r="AG928" s="80"/>
    </row>
    <row r="929" spans="25:33" ht="14.25" customHeight="1" x14ac:dyDescent="0.45">
      <c r="Y929" s="80"/>
      <c r="Z929" s="80"/>
      <c r="AG929" s="80"/>
    </row>
    <row r="930" spans="25:33" ht="14.25" customHeight="1" x14ac:dyDescent="0.45">
      <c r="Y930" s="80"/>
      <c r="Z930" s="80"/>
      <c r="AG930" s="80"/>
    </row>
    <row r="931" spans="25:33" ht="14.25" customHeight="1" x14ac:dyDescent="0.45">
      <c r="Y931" s="80"/>
      <c r="Z931" s="80"/>
      <c r="AG931" s="80"/>
    </row>
    <row r="932" spans="25:33" ht="14.25" customHeight="1" x14ac:dyDescent="0.45">
      <c r="Y932" s="80"/>
      <c r="Z932" s="80"/>
      <c r="AG932" s="80"/>
    </row>
    <row r="933" spans="25:33" ht="14.25" customHeight="1" x14ac:dyDescent="0.45">
      <c r="Y933" s="80"/>
      <c r="Z933" s="80"/>
      <c r="AG933" s="80"/>
    </row>
    <row r="934" spans="25:33" ht="14.25" customHeight="1" x14ac:dyDescent="0.45">
      <c r="Y934" s="80"/>
      <c r="Z934" s="80"/>
      <c r="AG934" s="80"/>
    </row>
    <row r="935" spans="25:33" ht="14.25" customHeight="1" x14ac:dyDescent="0.45">
      <c r="Y935" s="80"/>
      <c r="Z935" s="80"/>
      <c r="AG935" s="80"/>
    </row>
    <row r="936" spans="25:33" ht="14.25" customHeight="1" x14ac:dyDescent="0.45">
      <c r="Y936" s="80"/>
      <c r="Z936" s="80"/>
      <c r="AG936" s="80"/>
    </row>
    <row r="937" spans="25:33" ht="14.25" customHeight="1" x14ac:dyDescent="0.45">
      <c r="Y937" s="80"/>
      <c r="Z937" s="80"/>
      <c r="AG937" s="80"/>
    </row>
    <row r="938" spans="25:33" ht="14.25" customHeight="1" x14ac:dyDescent="0.45">
      <c r="Y938" s="80"/>
      <c r="Z938" s="80"/>
      <c r="AG938" s="80"/>
    </row>
    <row r="939" spans="25:33" ht="14.25" customHeight="1" x14ac:dyDescent="0.45">
      <c r="Y939" s="80"/>
      <c r="Z939" s="80"/>
      <c r="AG939" s="80"/>
    </row>
    <row r="940" spans="25:33" ht="14.25" customHeight="1" x14ac:dyDescent="0.45">
      <c r="Y940" s="80"/>
      <c r="Z940" s="80"/>
      <c r="AG940" s="80"/>
    </row>
    <row r="941" spans="25:33" ht="14.25" customHeight="1" x14ac:dyDescent="0.45">
      <c r="Y941" s="80"/>
      <c r="Z941" s="80"/>
      <c r="AG941" s="80"/>
    </row>
    <row r="942" spans="25:33" ht="14.25" customHeight="1" x14ac:dyDescent="0.45">
      <c r="Y942" s="80"/>
      <c r="Z942" s="80"/>
      <c r="AG942" s="80"/>
    </row>
    <row r="943" spans="25:33" ht="14.25" customHeight="1" x14ac:dyDescent="0.45">
      <c r="Y943" s="80"/>
      <c r="Z943" s="80"/>
      <c r="AG943" s="80"/>
    </row>
    <row r="944" spans="25:33" ht="14.25" customHeight="1" x14ac:dyDescent="0.45">
      <c r="Y944" s="80"/>
      <c r="Z944" s="80"/>
      <c r="AG944" s="80"/>
    </row>
    <row r="945" spans="25:33" ht="14.25" customHeight="1" x14ac:dyDescent="0.45">
      <c r="Y945" s="80"/>
      <c r="Z945" s="80"/>
      <c r="AG945" s="80"/>
    </row>
    <row r="946" spans="25:33" ht="14.25" customHeight="1" x14ac:dyDescent="0.45">
      <c r="Y946" s="80"/>
      <c r="Z946" s="80"/>
      <c r="AG946" s="80"/>
    </row>
    <row r="947" spans="25:33" ht="14.25" customHeight="1" x14ac:dyDescent="0.45">
      <c r="Y947" s="80"/>
      <c r="Z947" s="80"/>
      <c r="AG947" s="80"/>
    </row>
    <row r="948" spans="25:33" ht="14.25" customHeight="1" x14ac:dyDescent="0.45">
      <c r="Y948" s="80"/>
      <c r="Z948" s="80"/>
      <c r="AG948" s="80"/>
    </row>
    <row r="949" spans="25:33" ht="14.25" customHeight="1" x14ac:dyDescent="0.45">
      <c r="Y949" s="80"/>
      <c r="Z949" s="80"/>
      <c r="AG949" s="80"/>
    </row>
    <row r="950" spans="25:33" ht="14.25" customHeight="1" x14ac:dyDescent="0.45">
      <c r="Y950" s="80"/>
      <c r="Z950" s="80"/>
      <c r="AG950" s="80"/>
    </row>
    <row r="951" spans="25:33" ht="14.25" customHeight="1" x14ac:dyDescent="0.45">
      <c r="Y951" s="80"/>
      <c r="Z951" s="80"/>
      <c r="AG951" s="80"/>
    </row>
    <row r="952" spans="25:33" ht="14.25" customHeight="1" x14ac:dyDescent="0.45">
      <c r="Y952" s="80"/>
      <c r="Z952" s="80"/>
      <c r="AG952" s="80"/>
    </row>
    <row r="953" spans="25:33" ht="14.25" customHeight="1" x14ac:dyDescent="0.45">
      <c r="Y953" s="80"/>
      <c r="Z953" s="80"/>
      <c r="AG953" s="80"/>
    </row>
    <row r="954" spans="25:33" ht="14.25" customHeight="1" x14ac:dyDescent="0.45">
      <c r="Y954" s="80"/>
      <c r="Z954" s="80"/>
      <c r="AG954" s="80"/>
    </row>
    <row r="955" spans="25:33" ht="14.25" customHeight="1" x14ac:dyDescent="0.45">
      <c r="Y955" s="80"/>
      <c r="Z955" s="80"/>
      <c r="AG955" s="80"/>
    </row>
    <row r="956" spans="25:33" ht="14.25" customHeight="1" x14ac:dyDescent="0.45">
      <c r="Y956" s="80"/>
      <c r="Z956" s="80"/>
      <c r="AG956" s="80"/>
    </row>
    <row r="957" spans="25:33" ht="14.25" customHeight="1" x14ac:dyDescent="0.45">
      <c r="Y957" s="80"/>
      <c r="Z957" s="80"/>
      <c r="AG957" s="80"/>
    </row>
    <row r="958" spans="25:33" ht="14.25" customHeight="1" x14ac:dyDescent="0.45">
      <c r="Y958" s="80"/>
      <c r="Z958" s="80"/>
      <c r="AG958" s="80"/>
    </row>
    <row r="959" spans="25:33" ht="14.25" customHeight="1" x14ac:dyDescent="0.45">
      <c r="Y959" s="80"/>
      <c r="Z959" s="80"/>
      <c r="AG959" s="80"/>
    </row>
    <row r="960" spans="25:33" ht="14.25" customHeight="1" x14ac:dyDescent="0.45">
      <c r="Y960" s="80"/>
      <c r="Z960" s="80"/>
      <c r="AG960" s="80"/>
    </row>
    <row r="961" spans="25:33" ht="14.25" customHeight="1" x14ac:dyDescent="0.45">
      <c r="Y961" s="80"/>
      <c r="Z961" s="80"/>
      <c r="AG961" s="80"/>
    </row>
    <row r="962" spans="25:33" ht="14.25" customHeight="1" x14ac:dyDescent="0.45">
      <c r="Y962" s="80"/>
      <c r="Z962" s="80"/>
      <c r="AG962" s="80"/>
    </row>
    <row r="963" spans="25:33" ht="14.25" customHeight="1" x14ac:dyDescent="0.45">
      <c r="Y963" s="80"/>
      <c r="Z963" s="80"/>
      <c r="AG963" s="80"/>
    </row>
    <row r="964" spans="25:33" ht="14.25" customHeight="1" x14ac:dyDescent="0.45">
      <c r="Y964" s="80"/>
      <c r="Z964" s="80"/>
      <c r="AG964" s="80"/>
    </row>
    <row r="965" spans="25:33" ht="14.25" customHeight="1" x14ac:dyDescent="0.45">
      <c r="Y965" s="80"/>
      <c r="Z965" s="80"/>
      <c r="AG965" s="80"/>
    </row>
    <row r="966" spans="25:33" ht="14.25" customHeight="1" x14ac:dyDescent="0.45">
      <c r="Y966" s="80"/>
      <c r="Z966" s="80"/>
      <c r="AG966" s="80"/>
    </row>
    <row r="967" spans="25:33" ht="14.25" customHeight="1" x14ac:dyDescent="0.45">
      <c r="Y967" s="80"/>
      <c r="Z967" s="80"/>
      <c r="AG967" s="80"/>
    </row>
    <row r="968" spans="25:33" ht="14.25" customHeight="1" x14ac:dyDescent="0.45">
      <c r="Y968" s="80"/>
      <c r="Z968" s="80"/>
      <c r="AG968" s="80"/>
    </row>
    <row r="969" spans="25:33" ht="14.25" customHeight="1" x14ac:dyDescent="0.45">
      <c r="Y969" s="80"/>
      <c r="Z969" s="80"/>
      <c r="AG969" s="80"/>
    </row>
    <row r="970" spans="25:33" ht="14.25" customHeight="1" x14ac:dyDescent="0.45">
      <c r="Y970" s="80"/>
      <c r="Z970" s="80"/>
      <c r="AG970" s="80"/>
    </row>
    <row r="971" spans="25:33" ht="14.25" customHeight="1" x14ac:dyDescent="0.45">
      <c r="Y971" s="80"/>
      <c r="Z971" s="80"/>
      <c r="AG971" s="80"/>
    </row>
    <row r="972" spans="25:33" ht="14.25" customHeight="1" x14ac:dyDescent="0.45">
      <c r="Y972" s="80"/>
      <c r="Z972" s="80"/>
      <c r="AG972" s="80"/>
    </row>
    <row r="973" spans="25:33" ht="14.25" customHeight="1" x14ac:dyDescent="0.45">
      <c r="Y973" s="80"/>
      <c r="Z973" s="80"/>
      <c r="AG973" s="80"/>
    </row>
    <row r="974" spans="25:33" ht="14.25" customHeight="1" x14ac:dyDescent="0.45">
      <c r="Y974" s="80"/>
      <c r="Z974" s="80"/>
      <c r="AG974" s="80"/>
    </row>
    <row r="975" spans="25:33" ht="14.25" customHeight="1" x14ac:dyDescent="0.45">
      <c r="Y975" s="80"/>
      <c r="Z975" s="80"/>
      <c r="AG975" s="80"/>
    </row>
    <row r="976" spans="25:33" ht="14.25" customHeight="1" x14ac:dyDescent="0.45">
      <c r="Y976" s="80"/>
      <c r="Z976" s="80"/>
      <c r="AG976" s="80"/>
    </row>
    <row r="977" spans="25:33" ht="14.25" customHeight="1" x14ac:dyDescent="0.45">
      <c r="Y977" s="80"/>
      <c r="Z977" s="80"/>
      <c r="AG977" s="80"/>
    </row>
    <row r="978" spans="25:33" ht="14.25" customHeight="1" x14ac:dyDescent="0.45">
      <c r="Y978" s="80"/>
      <c r="Z978" s="80"/>
      <c r="AG978" s="80"/>
    </row>
    <row r="979" spans="25:33" ht="14.25" customHeight="1" x14ac:dyDescent="0.45">
      <c r="Y979" s="80"/>
      <c r="Z979" s="80"/>
      <c r="AG979" s="80"/>
    </row>
    <row r="980" spans="25:33" ht="14.25" customHeight="1" x14ac:dyDescent="0.45">
      <c r="Y980" s="80"/>
      <c r="Z980" s="80"/>
      <c r="AG980" s="80"/>
    </row>
    <row r="981" spans="25:33" ht="14.25" customHeight="1" x14ac:dyDescent="0.45">
      <c r="Y981" s="80"/>
      <c r="Z981" s="80"/>
      <c r="AG981" s="80"/>
    </row>
    <row r="982" spans="25:33" ht="14.25" customHeight="1" x14ac:dyDescent="0.45">
      <c r="Y982" s="80"/>
      <c r="Z982" s="80"/>
      <c r="AG982" s="80"/>
    </row>
    <row r="983" spans="25:33" ht="14.25" customHeight="1" x14ac:dyDescent="0.45">
      <c r="Y983" s="80"/>
      <c r="Z983" s="80"/>
      <c r="AG983" s="80"/>
    </row>
    <row r="984" spans="25:33" ht="14.25" customHeight="1" x14ac:dyDescent="0.45">
      <c r="Y984" s="80"/>
      <c r="Z984" s="80"/>
      <c r="AG984" s="80"/>
    </row>
    <row r="985" spans="25:33" ht="14.25" customHeight="1" x14ac:dyDescent="0.45">
      <c r="Y985" s="80"/>
      <c r="Z985" s="80"/>
      <c r="AG985" s="80"/>
    </row>
    <row r="986" spans="25:33" ht="14.25" customHeight="1" x14ac:dyDescent="0.45">
      <c r="Y986" s="80"/>
      <c r="Z986" s="80"/>
      <c r="AG986" s="80"/>
    </row>
    <row r="987" spans="25:33" ht="14.25" customHeight="1" x14ac:dyDescent="0.45">
      <c r="Y987" s="80"/>
      <c r="Z987" s="80"/>
      <c r="AG987" s="80"/>
    </row>
    <row r="988" spans="25:33" ht="14.25" customHeight="1" x14ac:dyDescent="0.45">
      <c r="Y988" s="80"/>
      <c r="Z988" s="80"/>
      <c r="AG988" s="80"/>
    </row>
    <row r="989" spans="25:33" ht="14.25" customHeight="1" x14ac:dyDescent="0.45">
      <c r="Y989" s="80"/>
      <c r="Z989" s="80"/>
      <c r="AG989" s="80"/>
    </row>
    <row r="990" spans="25:33" ht="14.25" customHeight="1" x14ac:dyDescent="0.45">
      <c r="Y990" s="80"/>
      <c r="Z990" s="80"/>
      <c r="AG990" s="80"/>
    </row>
    <row r="991" spans="25:33" ht="14.25" customHeight="1" x14ac:dyDescent="0.45">
      <c r="Y991" s="80"/>
      <c r="Z991" s="80"/>
      <c r="AG991" s="80"/>
    </row>
    <row r="992" spans="25:33" ht="14.25" customHeight="1" x14ac:dyDescent="0.45">
      <c r="Y992" s="80"/>
      <c r="Z992" s="80"/>
      <c r="AG992" s="80"/>
    </row>
    <row r="993" spans="25:33" ht="14.25" customHeight="1" x14ac:dyDescent="0.45">
      <c r="Y993" s="80"/>
      <c r="Z993" s="80"/>
      <c r="AG993" s="80"/>
    </row>
    <row r="994" spans="25:33" ht="14.25" customHeight="1" x14ac:dyDescent="0.45">
      <c r="Y994" s="80"/>
      <c r="Z994" s="80"/>
      <c r="AG994" s="80"/>
    </row>
    <row r="995" spans="25:33" ht="14.25" customHeight="1" x14ac:dyDescent="0.45">
      <c r="Y995" s="80"/>
      <c r="Z995" s="80"/>
      <c r="AG995" s="80"/>
    </row>
    <row r="996" spans="25:33" ht="14.25" customHeight="1" x14ac:dyDescent="0.45">
      <c r="Y996" s="80"/>
      <c r="Z996" s="80"/>
      <c r="AG996" s="80"/>
    </row>
    <row r="997" spans="25:33" ht="14.25" customHeight="1" x14ac:dyDescent="0.45">
      <c r="Y997" s="80"/>
      <c r="Z997" s="80"/>
      <c r="AG997" s="80"/>
    </row>
    <row r="998" spans="25:33" ht="14.25" customHeight="1" x14ac:dyDescent="0.45">
      <c r="Y998" s="80"/>
      <c r="Z998" s="80"/>
      <c r="AG998" s="80"/>
    </row>
    <row r="999" spans="25:33" ht="14.25" customHeight="1" x14ac:dyDescent="0.45">
      <c r="Y999" s="80"/>
      <c r="Z999" s="80"/>
      <c r="AG999" s="80"/>
    </row>
    <row r="1000" spans="25:33" ht="14.25" customHeight="1" x14ac:dyDescent="0.45">
      <c r="Y1000" s="80"/>
      <c r="Z1000" s="80"/>
      <c r="AG1000" s="80"/>
    </row>
  </sheetData>
  <mergeCells count="47">
    <mergeCell ref="BH2:BJ2"/>
    <mergeCell ref="AE2:AG2"/>
    <mergeCell ref="Y2:Z2"/>
    <mergeCell ref="BB2:BB3"/>
    <mergeCell ref="BC2:BC3"/>
    <mergeCell ref="BD2:BD3"/>
    <mergeCell ref="BE2:BE3"/>
    <mergeCell ref="BF2:BF3"/>
    <mergeCell ref="BG2:BG3"/>
    <mergeCell ref="AR2:AV2"/>
    <mergeCell ref="AW2:AX2"/>
    <mergeCell ref="AY2:AY3"/>
    <mergeCell ref="AZ2:AZ3"/>
    <mergeCell ref="BA2:BA3"/>
    <mergeCell ref="AH2:AI2"/>
    <mergeCell ref="AJ2:AQ2"/>
    <mergeCell ref="T2:T3"/>
    <mergeCell ref="U2:V2"/>
    <mergeCell ref="W2:X2"/>
    <mergeCell ref="AA2:AC2"/>
    <mergeCell ref="AD2:AD3"/>
    <mergeCell ref="N2:N3"/>
    <mergeCell ref="O2:O3"/>
    <mergeCell ref="P2:P3"/>
    <mergeCell ref="Q2:Q3"/>
    <mergeCell ref="R2:R3"/>
    <mergeCell ref="S2:S3"/>
    <mergeCell ref="H2:H3"/>
    <mergeCell ref="I2:I3"/>
    <mergeCell ref="J2:J3"/>
    <mergeCell ref="K2:K3"/>
    <mergeCell ref="L2:L3"/>
    <mergeCell ref="M2:M3"/>
    <mergeCell ref="AR1:AV1"/>
    <mergeCell ref="AY1:BJ1"/>
    <mergeCell ref="A2:A3"/>
    <mergeCell ref="B2:B3"/>
    <mergeCell ref="C2:C3"/>
    <mergeCell ref="D2:D3"/>
    <mergeCell ref="E2:E3"/>
    <mergeCell ref="F2:F3"/>
    <mergeCell ref="G2:G3"/>
    <mergeCell ref="A1:D1"/>
    <mergeCell ref="F1:G1"/>
    <mergeCell ref="L1:S1"/>
    <mergeCell ref="T1:X1"/>
    <mergeCell ref="AH1:AQ1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CD3EE-0063-41C0-9BC8-979159ECD70E}">
  <dimension ref="A1:BJ1024"/>
  <sheetViews>
    <sheetView zoomScale="72" zoomScaleNormal="75" workbookViewId="0">
      <pane xSplit="11" ySplit="3" topLeftCell="AZ296" activePane="bottomRight" state="frozen"/>
      <selection pane="topRight" activeCell="L1" sqref="L1"/>
      <selection pane="bottomLeft" activeCell="A4" sqref="A4"/>
      <selection pane="bottomRight" activeCell="BE317" sqref="BE317"/>
    </sheetView>
  </sheetViews>
  <sheetFormatPr defaultColWidth="10.59765625" defaultRowHeight="15" customHeight="1" x14ac:dyDescent="0.45"/>
  <cols>
    <col min="1" max="24" width="10.59765625" style="336"/>
    <col min="25" max="26" width="10.59765625" style="75"/>
    <col min="27" max="31" width="10.59765625" style="336"/>
    <col min="32" max="33" width="10.59765625" style="337"/>
    <col min="34" max="43" width="10.59765625" style="336"/>
    <col min="44" max="48" width="10.59765625" style="75"/>
    <col min="49" max="50" width="10.59765625" style="633"/>
    <col min="51" max="16384" width="10.59765625" style="336"/>
  </cols>
  <sheetData>
    <row r="1" spans="1:62" s="183" customFormat="1" ht="14.25" customHeight="1" thickBot="1" x14ac:dyDescent="0.5">
      <c r="A1" s="165" t="s">
        <v>0</v>
      </c>
      <c r="B1" s="166"/>
      <c r="C1" s="166"/>
      <c r="D1" s="167"/>
      <c r="E1" s="168"/>
      <c r="F1" s="169" t="s">
        <v>1</v>
      </c>
      <c r="G1" s="167"/>
      <c r="H1" s="170"/>
      <c r="I1" s="171"/>
      <c r="J1" s="171"/>
      <c r="K1" s="172"/>
      <c r="L1" s="453" t="s">
        <v>2</v>
      </c>
      <c r="M1" s="454"/>
      <c r="N1" s="454"/>
      <c r="O1" s="454"/>
      <c r="P1" s="454"/>
      <c r="Q1" s="454"/>
      <c r="R1" s="454"/>
      <c r="S1" s="455"/>
      <c r="T1" s="174" t="s">
        <v>3</v>
      </c>
      <c r="U1" s="166"/>
      <c r="V1" s="166"/>
      <c r="W1" s="316"/>
      <c r="X1" s="316"/>
      <c r="Y1" s="631"/>
      <c r="Z1" s="638"/>
      <c r="AA1" s="429">
        <f>SQRT(CORREL(AA4:AA174,AB4:AB174))</f>
        <v>0.81995000185124933</v>
      </c>
      <c r="AB1" s="176">
        <v>0.65565353858143649</v>
      </c>
      <c r="AC1" s="429">
        <v>2.4111997298911749</v>
      </c>
      <c r="AD1" s="425"/>
      <c r="AE1" s="338"/>
      <c r="AF1" s="339">
        <v>2.4535825211182782</v>
      </c>
      <c r="AG1" s="339">
        <v>0.83469271902566877</v>
      </c>
      <c r="AH1" s="179" t="s">
        <v>4</v>
      </c>
      <c r="AI1" s="166"/>
      <c r="AJ1" s="166"/>
      <c r="AK1" s="166"/>
      <c r="AL1" s="166"/>
      <c r="AM1" s="166"/>
      <c r="AN1" s="166"/>
      <c r="AO1" s="166"/>
      <c r="AP1" s="166"/>
      <c r="AQ1" s="167"/>
      <c r="AR1" s="352" t="s">
        <v>5</v>
      </c>
      <c r="AS1" s="132"/>
      <c r="AT1" s="132"/>
      <c r="AU1" s="132"/>
      <c r="AV1" s="125"/>
      <c r="AW1" s="374"/>
      <c r="AX1" s="375"/>
      <c r="AY1" s="355" t="s">
        <v>6</v>
      </c>
      <c r="AZ1" s="356"/>
      <c r="BA1" s="356"/>
      <c r="BB1" s="356"/>
      <c r="BC1" s="356"/>
      <c r="BD1" s="356"/>
      <c r="BE1" s="356"/>
      <c r="BF1" s="356"/>
      <c r="BG1" s="356"/>
      <c r="BH1" s="356"/>
      <c r="BI1" s="356"/>
      <c r="BJ1" s="357"/>
    </row>
    <row r="2" spans="1:62" s="183" customFormat="1" ht="14.25" customHeight="1" thickBot="1" x14ac:dyDescent="0.5">
      <c r="A2" s="184" t="s">
        <v>7</v>
      </c>
      <c r="B2" s="185" t="s">
        <v>8</v>
      </c>
      <c r="C2" s="185" t="s">
        <v>9</v>
      </c>
      <c r="D2" s="186" t="s">
        <v>10</v>
      </c>
      <c r="E2" s="187" t="s">
        <v>11</v>
      </c>
      <c r="F2" s="188" t="s">
        <v>12</v>
      </c>
      <c r="G2" s="189" t="s">
        <v>13</v>
      </c>
      <c r="H2" s="190" t="s">
        <v>14</v>
      </c>
      <c r="I2" s="185" t="s">
        <v>15</v>
      </c>
      <c r="J2" s="185" t="s">
        <v>16</v>
      </c>
      <c r="K2" s="191" t="s">
        <v>17</v>
      </c>
      <c r="L2" s="456" t="s">
        <v>18</v>
      </c>
      <c r="M2" s="193" t="s">
        <v>19</v>
      </c>
      <c r="N2" s="193" t="s">
        <v>20</v>
      </c>
      <c r="O2" s="193" t="s">
        <v>21</v>
      </c>
      <c r="P2" s="194" t="s">
        <v>22</v>
      </c>
      <c r="Q2" s="194" t="s">
        <v>23</v>
      </c>
      <c r="R2" s="194" t="s">
        <v>24</v>
      </c>
      <c r="S2" s="457" t="s">
        <v>25</v>
      </c>
      <c r="T2" s="451" t="s">
        <v>26</v>
      </c>
      <c r="U2" s="625" t="s">
        <v>27</v>
      </c>
      <c r="V2" s="626"/>
      <c r="W2" s="627" t="s">
        <v>28</v>
      </c>
      <c r="X2" s="632"/>
      <c r="Y2" s="611" t="s">
        <v>32</v>
      </c>
      <c r="Z2" s="612"/>
      <c r="AA2" s="629" t="s">
        <v>29</v>
      </c>
      <c r="AB2" s="628"/>
      <c r="AC2" s="628"/>
      <c r="AD2" s="461" t="s">
        <v>30</v>
      </c>
      <c r="AE2" s="550" t="s">
        <v>31</v>
      </c>
      <c r="AF2" s="551"/>
      <c r="AG2" s="552"/>
      <c r="AH2" s="376" t="s">
        <v>33</v>
      </c>
      <c r="AI2" s="359"/>
      <c r="AJ2" s="368" t="s">
        <v>34</v>
      </c>
      <c r="AK2" s="166"/>
      <c r="AL2" s="166"/>
      <c r="AM2" s="166"/>
      <c r="AN2" s="166"/>
      <c r="AO2" s="166"/>
      <c r="AP2" s="166"/>
      <c r="AQ2" s="359"/>
      <c r="AR2" s="353" t="s">
        <v>35</v>
      </c>
      <c r="AS2" s="132"/>
      <c r="AT2" s="132"/>
      <c r="AU2" s="132"/>
      <c r="AV2" s="125"/>
      <c r="AW2" s="376" t="s">
        <v>36</v>
      </c>
      <c r="AX2" s="359"/>
      <c r="AY2" s="358" t="s">
        <v>37</v>
      </c>
      <c r="AZ2" s="203" t="s">
        <v>38</v>
      </c>
      <c r="BA2" s="203" t="s">
        <v>39</v>
      </c>
      <c r="BB2" s="203" t="s">
        <v>40</v>
      </c>
      <c r="BC2" s="203" t="s">
        <v>41</v>
      </c>
      <c r="BD2" s="203" t="s">
        <v>42</v>
      </c>
      <c r="BE2" s="203" t="s">
        <v>43</v>
      </c>
      <c r="BF2" s="203" t="s">
        <v>44</v>
      </c>
      <c r="BG2" s="362" t="s">
        <v>45</v>
      </c>
      <c r="BH2" s="182" t="s">
        <v>46</v>
      </c>
      <c r="BI2" s="166"/>
      <c r="BJ2" s="359"/>
    </row>
    <row r="3" spans="1:62" s="183" customFormat="1" ht="66" customHeight="1" thickBot="1" x14ac:dyDescent="0.5">
      <c r="A3" s="204"/>
      <c r="B3" s="205"/>
      <c r="C3" s="205"/>
      <c r="D3" s="206"/>
      <c r="E3" s="207"/>
      <c r="F3" s="204"/>
      <c r="G3" s="206"/>
      <c r="H3" s="204"/>
      <c r="I3" s="205"/>
      <c r="J3" s="205"/>
      <c r="K3" s="205"/>
      <c r="L3" s="360"/>
      <c r="M3" s="205"/>
      <c r="N3" s="459"/>
      <c r="O3" s="205"/>
      <c r="P3" s="205"/>
      <c r="Q3" s="205"/>
      <c r="R3" s="205"/>
      <c r="S3" s="363"/>
      <c r="T3" s="452"/>
      <c r="U3" s="441" t="s">
        <v>47</v>
      </c>
      <c r="V3" s="405" t="s">
        <v>48</v>
      </c>
      <c r="W3" s="436" t="s">
        <v>47</v>
      </c>
      <c r="X3" s="437" t="s">
        <v>48</v>
      </c>
      <c r="Y3" s="637" t="s">
        <v>47</v>
      </c>
      <c r="Z3" s="639" t="s">
        <v>253</v>
      </c>
      <c r="AA3" s="435" t="s">
        <v>49</v>
      </c>
      <c r="AB3" s="431" t="s">
        <v>48</v>
      </c>
      <c r="AC3" s="460" t="s">
        <v>50</v>
      </c>
      <c r="AD3" s="462"/>
      <c r="AE3" s="340" t="s">
        <v>51</v>
      </c>
      <c r="AF3" s="333" t="s">
        <v>48</v>
      </c>
      <c r="AG3" s="334" t="s">
        <v>50</v>
      </c>
      <c r="AH3" s="377" t="s">
        <v>52</v>
      </c>
      <c r="AI3" s="469" t="s">
        <v>53</v>
      </c>
      <c r="AJ3" s="266" t="s">
        <v>54</v>
      </c>
      <c r="AK3" s="215" t="s">
        <v>55</v>
      </c>
      <c r="AL3" s="215" t="s">
        <v>56</v>
      </c>
      <c r="AM3" s="215" t="s">
        <v>57</v>
      </c>
      <c r="AN3" s="215" t="s">
        <v>58</v>
      </c>
      <c r="AO3" s="216" t="s">
        <v>59</v>
      </c>
      <c r="AP3" s="216" t="s">
        <v>60</v>
      </c>
      <c r="AQ3" s="369" t="s">
        <v>61</v>
      </c>
      <c r="AR3" s="354" t="s">
        <v>62</v>
      </c>
      <c r="AS3" s="354" t="s">
        <v>63</v>
      </c>
      <c r="AT3" s="354" t="s">
        <v>64</v>
      </c>
      <c r="AU3" s="354" t="s">
        <v>65</v>
      </c>
      <c r="AV3" s="354" t="s">
        <v>66</v>
      </c>
      <c r="AW3" s="377" t="s">
        <v>67</v>
      </c>
      <c r="AX3" s="378" t="s">
        <v>68</v>
      </c>
      <c r="AY3" s="360"/>
      <c r="AZ3" s="205"/>
      <c r="BA3" s="205"/>
      <c r="BB3" s="205"/>
      <c r="BC3" s="205"/>
      <c r="BD3" s="205"/>
      <c r="BE3" s="205"/>
      <c r="BF3" s="205"/>
      <c r="BG3" s="363"/>
      <c r="BH3" s="222" t="s">
        <v>69</v>
      </c>
      <c r="BI3" s="222" t="s">
        <v>70</v>
      </c>
      <c r="BJ3" s="361" t="s">
        <v>71</v>
      </c>
    </row>
    <row r="4" spans="1:62" s="183" customFormat="1" ht="14.25" customHeight="1" x14ac:dyDescent="0.45">
      <c r="A4" s="224">
        <v>2024</v>
      </c>
      <c r="B4" s="268">
        <v>7</v>
      </c>
      <c r="C4" s="268">
        <v>5</v>
      </c>
      <c r="D4" s="320">
        <v>0.55208333333333337</v>
      </c>
      <c r="E4" s="226">
        <v>1</v>
      </c>
      <c r="F4" s="227">
        <v>13.265051</v>
      </c>
      <c r="G4" s="228">
        <v>99.942642000000006</v>
      </c>
      <c r="H4" s="229">
        <v>1.6</v>
      </c>
      <c r="I4" s="268">
        <v>1</v>
      </c>
      <c r="J4" s="230" t="s">
        <v>72</v>
      </c>
      <c r="K4" s="231">
        <v>0.5</v>
      </c>
      <c r="L4" s="674" t="s">
        <v>73</v>
      </c>
      <c r="M4" s="671" t="s">
        <v>73</v>
      </c>
      <c r="N4" s="668" t="s">
        <v>73</v>
      </c>
      <c r="O4" s="668" t="s">
        <v>73</v>
      </c>
      <c r="P4" s="671" t="s">
        <v>73</v>
      </c>
      <c r="Q4" s="671" t="s">
        <v>73</v>
      </c>
      <c r="R4" s="671" t="s">
        <v>73</v>
      </c>
      <c r="S4" s="675" t="s">
        <v>73</v>
      </c>
      <c r="T4" s="434">
        <v>0.4</v>
      </c>
      <c r="U4" s="343">
        <v>31.8</v>
      </c>
      <c r="V4" s="335">
        <v>31.634</v>
      </c>
      <c r="W4" s="343">
        <v>15</v>
      </c>
      <c r="X4" s="370">
        <v>16.183</v>
      </c>
      <c r="Y4" s="474">
        <v>7.38</v>
      </c>
      <c r="Z4" s="640">
        <v>6.96</v>
      </c>
      <c r="AA4" s="240">
        <v>3.09</v>
      </c>
      <c r="AB4" s="240">
        <v>2.7829999999999999</v>
      </c>
      <c r="AC4" s="240">
        <f>AB4*$AB$1+$AC$1</f>
        <v>4.2358835277633125</v>
      </c>
      <c r="AD4" s="463">
        <v>93.333333333333314</v>
      </c>
      <c r="AE4" s="345">
        <v>16.48</v>
      </c>
      <c r="AF4" s="329">
        <v>6.7</v>
      </c>
      <c r="AG4" s="337">
        <f>AF4*$AF$1+$AG$1</f>
        <v>17.273695610518132</v>
      </c>
      <c r="AH4" s="681" t="s">
        <v>73</v>
      </c>
      <c r="AI4" s="682" t="s">
        <v>73</v>
      </c>
      <c r="AJ4" s="683" t="s">
        <v>73</v>
      </c>
      <c r="AK4" s="684" t="s">
        <v>73</v>
      </c>
      <c r="AL4" s="684" t="s">
        <v>73</v>
      </c>
      <c r="AM4" s="684" t="s">
        <v>73</v>
      </c>
      <c r="AN4" s="684" t="s">
        <v>73</v>
      </c>
      <c r="AO4" s="684" t="s">
        <v>73</v>
      </c>
      <c r="AP4" s="684" t="s">
        <v>73</v>
      </c>
      <c r="AQ4" s="685" t="s">
        <v>73</v>
      </c>
      <c r="AR4" s="79">
        <v>6.3163467757442255</v>
      </c>
      <c r="AS4" s="37">
        <v>153.07776040229353</v>
      </c>
      <c r="AT4" s="37">
        <v>16.531887455199495</v>
      </c>
      <c r="AU4" s="37">
        <v>10.432569437522041</v>
      </c>
      <c r="AV4" s="79">
        <v>17.710240216920862</v>
      </c>
      <c r="AW4" s="694" t="s">
        <v>73</v>
      </c>
      <c r="AX4" s="695" t="s">
        <v>73</v>
      </c>
      <c r="AY4" s="473" t="s">
        <v>73</v>
      </c>
      <c r="AZ4" s="676" t="s">
        <v>73</v>
      </c>
      <c r="BA4" s="676" t="s">
        <v>73</v>
      </c>
      <c r="BB4" s="676" t="s">
        <v>73</v>
      </c>
      <c r="BC4" s="676" t="s">
        <v>73</v>
      </c>
      <c r="BD4" s="676" t="s">
        <v>73</v>
      </c>
      <c r="BE4" s="676" t="s">
        <v>73</v>
      </c>
      <c r="BF4" s="676" t="s">
        <v>73</v>
      </c>
      <c r="BG4" s="677" t="s">
        <v>73</v>
      </c>
      <c r="BH4" s="676" t="s">
        <v>73</v>
      </c>
      <c r="BI4" s="676" t="s">
        <v>73</v>
      </c>
      <c r="BJ4" s="677" t="s">
        <v>73</v>
      </c>
    </row>
    <row r="5" spans="1:62" s="183" customFormat="1" ht="14.25" customHeight="1" x14ac:dyDescent="0.45">
      <c r="A5" s="224"/>
      <c r="B5" s="268"/>
      <c r="C5" s="268"/>
      <c r="D5" s="320"/>
      <c r="E5" s="226"/>
      <c r="F5" s="227">
        <v>13.265051</v>
      </c>
      <c r="G5" s="228">
        <v>99.942642000000006</v>
      </c>
      <c r="H5" s="444">
        <f>H4</f>
        <v>1.6</v>
      </c>
      <c r="I5" s="268"/>
      <c r="J5" s="230" t="s">
        <v>75</v>
      </c>
      <c r="K5" s="231"/>
      <c r="L5" s="674" t="s">
        <v>73</v>
      </c>
      <c r="M5" s="671" t="s">
        <v>73</v>
      </c>
      <c r="N5" s="668" t="s">
        <v>73</v>
      </c>
      <c r="O5" s="668" t="s">
        <v>73</v>
      </c>
      <c r="P5" s="671" t="s">
        <v>73</v>
      </c>
      <c r="Q5" s="671" t="s">
        <v>73</v>
      </c>
      <c r="R5" s="671" t="s">
        <v>73</v>
      </c>
      <c r="S5" s="675" t="s">
        <v>73</v>
      </c>
      <c r="T5" s="434" t="s">
        <v>73</v>
      </c>
      <c r="U5" s="343" t="s">
        <v>73</v>
      </c>
      <c r="V5" s="335" t="s">
        <v>73</v>
      </c>
      <c r="W5" s="343" t="s">
        <v>73</v>
      </c>
      <c r="X5" s="370" t="s">
        <v>73</v>
      </c>
      <c r="Y5" s="474" t="s">
        <v>73</v>
      </c>
      <c r="Z5" s="640" t="s">
        <v>73</v>
      </c>
      <c r="AA5" s="240" t="s">
        <v>73</v>
      </c>
      <c r="AB5" s="240" t="s">
        <v>73</v>
      </c>
      <c r="AC5" s="240" t="s">
        <v>73</v>
      </c>
      <c r="AD5" s="463" t="s">
        <v>73</v>
      </c>
      <c r="AE5" s="344" t="s">
        <v>73</v>
      </c>
      <c r="AF5" s="335" t="s">
        <v>73</v>
      </c>
      <c r="AG5" s="337" t="s">
        <v>73</v>
      </c>
      <c r="AH5" s="681" t="s">
        <v>73</v>
      </c>
      <c r="AI5" s="507" t="s">
        <v>73</v>
      </c>
      <c r="AJ5" s="683" t="s">
        <v>73</v>
      </c>
      <c r="AK5" s="684" t="s">
        <v>73</v>
      </c>
      <c r="AL5" s="684" t="s">
        <v>73</v>
      </c>
      <c r="AM5" s="684" t="s">
        <v>73</v>
      </c>
      <c r="AN5" s="684" t="s">
        <v>73</v>
      </c>
      <c r="AO5" s="684" t="s">
        <v>73</v>
      </c>
      <c r="AP5" s="684" t="s">
        <v>73</v>
      </c>
      <c r="AQ5" s="686" t="s">
        <v>73</v>
      </c>
      <c r="AR5" s="79" t="s">
        <v>73</v>
      </c>
      <c r="AS5" s="37" t="s">
        <v>73</v>
      </c>
      <c r="AT5" s="37" t="s">
        <v>73</v>
      </c>
      <c r="AU5" s="37" t="s">
        <v>73</v>
      </c>
      <c r="AV5" s="79" t="s">
        <v>73</v>
      </c>
      <c r="AW5" s="694" t="s">
        <v>73</v>
      </c>
      <c r="AX5" s="695" t="s">
        <v>73</v>
      </c>
      <c r="AY5" s="473" t="s">
        <v>73</v>
      </c>
      <c r="AZ5" s="676" t="s">
        <v>73</v>
      </c>
      <c r="BA5" s="676" t="s">
        <v>73</v>
      </c>
      <c r="BB5" s="676" t="s">
        <v>73</v>
      </c>
      <c r="BC5" s="676" t="s">
        <v>73</v>
      </c>
      <c r="BD5" s="676" t="s">
        <v>73</v>
      </c>
      <c r="BE5" s="676" t="s">
        <v>73</v>
      </c>
      <c r="BF5" s="676" t="s">
        <v>73</v>
      </c>
      <c r="BG5" s="677" t="s">
        <v>73</v>
      </c>
      <c r="BH5" s="676" t="s">
        <v>73</v>
      </c>
      <c r="BI5" s="676" t="s">
        <v>73</v>
      </c>
      <c r="BJ5" s="677" t="s">
        <v>73</v>
      </c>
    </row>
    <row r="6" spans="1:62" s="183" customFormat="1" ht="14.25" customHeight="1" x14ac:dyDescent="0.45">
      <c r="A6" s="224"/>
      <c r="B6" s="268"/>
      <c r="C6" s="268"/>
      <c r="D6" s="320"/>
      <c r="E6" s="226"/>
      <c r="F6" s="227">
        <v>13.265051</v>
      </c>
      <c r="G6" s="228">
        <v>99.942642000000006</v>
      </c>
      <c r="H6" s="444">
        <f>H5</f>
        <v>1.6</v>
      </c>
      <c r="I6" s="268"/>
      <c r="J6" s="230" t="s">
        <v>74</v>
      </c>
      <c r="K6" s="231"/>
      <c r="L6" s="674" t="s">
        <v>73</v>
      </c>
      <c r="M6" s="671" t="s">
        <v>73</v>
      </c>
      <c r="N6" s="668" t="s">
        <v>73</v>
      </c>
      <c r="O6" s="668" t="s">
        <v>73</v>
      </c>
      <c r="P6" s="671" t="s">
        <v>73</v>
      </c>
      <c r="Q6" s="671" t="s">
        <v>73</v>
      </c>
      <c r="R6" s="671" t="s">
        <v>73</v>
      </c>
      <c r="S6" s="675" t="s">
        <v>73</v>
      </c>
      <c r="T6" s="434" t="s">
        <v>73</v>
      </c>
      <c r="U6" s="343" t="s">
        <v>73</v>
      </c>
      <c r="V6" s="335" t="s">
        <v>73</v>
      </c>
      <c r="W6" s="343" t="s">
        <v>73</v>
      </c>
      <c r="X6" s="370" t="s">
        <v>73</v>
      </c>
      <c r="Y6" s="474" t="s">
        <v>73</v>
      </c>
      <c r="Z6" s="640" t="s">
        <v>73</v>
      </c>
      <c r="AA6" s="240" t="s">
        <v>73</v>
      </c>
      <c r="AB6" s="240" t="s">
        <v>73</v>
      </c>
      <c r="AC6" s="240" t="s">
        <v>73</v>
      </c>
      <c r="AD6" s="463" t="s">
        <v>73</v>
      </c>
      <c r="AE6" s="344" t="s">
        <v>73</v>
      </c>
      <c r="AF6" s="335" t="s">
        <v>73</v>
      </c>
      <c r="AG6" s="337" t="s">
        <v>73</v>
      </c>
      <c r="AH6" s="681" t="s">
        <v>73</v>
      </c>
      <c r="AI6" s="507" t="s">
        <v>73</v>
      </c>
      <c r="AJ6" s="683" t="s">
        <v>73</v>
      </c>
      <c r="AK6" s="684" t="s">
        <v>73</v>
      </c>
      <c r="AL6" s="684" t="s">
        <v>73</v>
      </c>
      <c r="AM6" s="684" t="s">
        <v>73</v>
      </c>
      <c r="AN6" s="684" t="s">
        <v>73</v>
      </c>
      <c r="AO6" s="684" t="s">
        <v>73</v>
      </c>
      <c r="AP6" s="684" t="s">
        <v>73</v>
      </c>
      <c r="AQ6" s="686" t="s">
        <v>73</v>
      </c>
      <c r="AR6" s="79" t="s">
        <v>73</v>
      </c>
      <c r="AS6" s="37" t="s">
        <v>73</v>
      </c>
      <c r="AT6" s="37" t="s">
        <v>73</v>
      </c>
      <c r="AU6" s="37" t="s">
        <v>73</v>
      </c>
      <c r="AV6" s="79" t="s">
        <v>73</v>
      </c>
      <c r="AW6" s="694" t="s">
        <v>73</v>
      </c>
      <c r="AX6" s="695" t="s">
        <v>73</v>
      </c>
      <c r="AY6" s="473" t="s">
        <v>73</v>
      </c>
      <c r="AZ6" s="676" t="s">
        <v>73</v>
      </c>
      <c r="BA6" s="676" t="s">
        <v>73</v>
      </c>
      <c r="BB6" s="676" t="s">
        <v>73</v>
      </c>
      <c r="BC6" s="676" t="s">
        <v>73</v>
      </c>
      <c r="BD6" s="676" t="s">
        <v>73</v>
      </c>
      <c r="BE6" s="676" t="s">
        <v>73</v>
      </c>
      <c r="BF6" s="676" t="s">
        <v>73</v>
      </c>
      <c r="BG6" s="677" t="s">
        <v>73</v>
      </c>
      <c r="BH6" s="676" t="s">
        <v>73</v>
      </c>
      <c r="BI6" s="676" t="s">
        <v>73</v>
      </c>
      <c r="BJ6" s="677" t="s">
        <v>73</v>
      </c>
    </row>
    <row r="7" spans="1:62" s="183" customFormat="1" ht="14.25" customHeight="1" x14ac:dyDescent="0.45">
      <c r="A7" s="183">
        <v>2024</v>
      </c>
      <c r="B7" s="183">
        <v>7</v>
      </c>
      <c r="C7" s="183">
        <v>3</v>
      </c>
      <c r="D7" s="320">
        <v>0.5625</v>
      </c>
      <c r="E7" s="322">
        <v>2</v>
      </c>
      <c r="F7" s="227">
        <v>13.274559999999999</v>
      </c>
      <c r="G7" s="228">
        <v>100.00163999999999</v>
      </c>
      <c r="H7" s="183">
        <v>5.2</v>
      </c>
      <c r="I7" s="183">
        <v>3</v>
      </c>
      <c r="J7" s="230" t="s">
        <v>72</v>
      </c>
      <c r="K7" s="183">
        <v>0.5</v>
      </c>
      <c r="L7" s="674" t="s">
        <v>73</v>
      </c>
      <c r="M7" s="671" t="s">
        <v>73</v>
      </c>
      <c r="N7" s="668" t="s">
        <v>73</v>
      </c>
      <c r="O7" s="668" t="s">
        <v>73</v>
      </c>
      <c r="P7" s="671" t="s">
        <v>73</v>
      </c>
      <c r="Q7" s="671" t="s">
        <v>73</v>
      </c>
      <c r="R7" s="671" t="s">
        <v>73</v>
      </c>
      <c r="S7" s="675" t="s">
        <v>73</v>
      </c>
      <c r="T7" s="434">
        <v>0.3</v>
      </c>
      <c r="U7" s="343">
        <v>31</v>
      </c>
      <c r="V7" s="335">
        <v>31.218</v>
      </c>
      <c r="W7" s="343">
        <v>27.1</v>
      </c>
      <c r="X7" s="370">
        <v>29.684999999999999</v>
      </c>
      <c r="Y7" s="474">
        <v>8.0399999999999991</v>
      </c>
      <c r="Z7" s="640">
        <v>8.41</v>
      </c>
      <c r="AA7" s="240">
        <v>5.49</v>
      </c>
      <c r="AB7" s="240">
        <v>5.718</v>
      </c>
      <c r="AC7" s="240">
        <f t="shared" ref="AC7:AC19" si="0">AB7*$AB$1+$AC$1</f>
        <v>6.1602266634998291</v>
      </c>
      <c r="AD7" s="463">
        <v>49.600000000000009</v>
      </c>
      <c r="AE7" s="345">
        <v>16.79</v>
      </c>
      <c r="AF7" s="329">
        <v>4.67</v>
      </c>
      <c r="AG7" s="337">
        <f>AF7*$AF$1+$AG$1</f>
        <v>12.292923092648028</v>
      </c>
      <c r="AH7" s="681" t="s">
        <v>73</v>
      </c>
      <c r="AI7" s="507" t="s">
        <v>73</v>
      </c>
      <c r="AJ7" s="683" t="s">
        <v>73</v>
      </c>
      <c r="AK7" s="684" t="s">
        <v>73</v>
      </c>
      <c r="AL7" s="684" t="s">
        <v>73</v>
      </c>
      <c r="AM7" s="684" t="s">
        <v>73</v>
      </c>
      <c r="AN7" s="684" t="s">
        <v>73</v>
      </c>
      <c r="AO7" s="684" t="s">
        <v>73</v>
      </c>
      <c r="AP7" s="684" t="s">
        <v>73</v>
      </c>
      <c r="AQ7" s="686" t="s">
        <v>73</v>
      </c>
      <c r="AR7" s="79">
        <v>0.70831518649118308</v>
      </c>
      <c r="AS7" s="37">
        <v>45.632831160357973</v>
      </c>
      <c r="AT7" s="37">
        <v>6.9563345401178642</v>
      </c>
      <c r="AU7" s="37">
        <v>0.53327791595731222</v>
      </c>
      <c r="AV7" s="79">
        <v>8.3071469022143543</v>
      </c>
      <c r="AW7" s="694" t="s">
        <v>73</v>
      </c>
      <c r="AX7" s="695" t="s">
        <v>73</v>
      </c>
      <c r="AY7" s="473" t="s">
        <v>73</v>
      </c>
      <c r="AZ7" s="676" t="s">
        <v>73</v>
      </c>
      <c r="BA7" s="676" t="s">
        <v>73</v>
      </c>
      <c r="BB7" s="676" t="s">
        <v>73</v>
      </c>
      <c r="BC7" s="676" t="s">
        <v>73</v>
      </c>
      <c r="BD7" s="676" t="s">
        <v>73</v>
      </c>
      <c r="BE7" s="676" t="s">
        <v>73</v>
      </c>
      <c r="BF7" s="676" t="s">
        <v>73</v>
      </c>
      <c r="BG7" s="677" t="s">
        <v>73</v>
      </c>
      <c r="BH7" s="676" t="s">
        <v>73</v>
      </c>
      <c r="BI7" s="676" t="s">
        <v>73</v>
      </c>
      <c r="BJ7" s="677" t="s">
        <v>73</v>
      </c>
    </row>
    <row r="8" spans="1:62" s="183" customFormat="1" ht="14.25" customHeight="1" x14ac:dyDescent="0.45">
      <c r="A8" s="224"/>
      <c r="B8" s="268"/>
      <c r="C8" s="268"/>
      <c r="D8" s="320"/>
      <c r="E8" s="226"/>
      <c r="F8" s="227">
        <v>13.274559999999999</v>
      </c>
      <c r="G8" s="228">
        <v>100.00163999999999</v>
      </c>
      <c r="H8" s="444">
        <f>H7</f>
        <v>5.2</v>
      </c>
      <c r="I8" s="268"/>
      <c r="J8" s="230" t="s">
        <v>75</v>
      </c>
      <c r="K8" s="231">
        <v>2.5</v>
      </c>
      <c r="L8" s="674" t="s">
        <v>73</v>
      </c>
      <c r="M8" s="671" t="s">
        <v>73</v>
      </c>
      <c r="N8" s="668" t="s">
        <v>73</v>
      </c>
      <c r="O8" s="668" t="s">
        <v>73</v>
      </c>
      <c r="P8" s="671" t="s">
        <v>73</v>
      </c>
      <c r="Q8" s="671" t="s">
        <v>73</v>
      </c>
      <c r="R8" s="671" t="s">
        <v>73</v>
      </c>
      <c r="S8" s="675" t="s">
        <v>73</v>
      </c>
      <c r="T8" s="434" t="s">
        <v>73</v>
      </c>
      <c r="U8" s="343">
        <v>30.3</v>
      </c>
      <c r="V8" s="335">
        <v>31.206</v>
      </c>
      <c r="W8" s="343">
        <v>27</v>
      </c>
      <c r="X8" s="370">
        <v>29.696999999999999</v>
      </c>
      <c r="Y8" s="474">
        <v>8.0399999999999991</v>
      </c>
      <c r="Z8" s="640">
        <v>8.39</v>
      </c>
      <c r="AA8" s="240">
        <v>5.74</v>
      </c>
      <c r="AB8" s="240">
        <v>5.6669999999999998</v>
      </c>
      <c r="AC8" s="240">
        <f t="shared" si="0"/>
        <v>6.1267883330321755</v>
      </c>
      <c r="AD8" s="463">
        <v>53.375000000000007</v>
      </c>
      <c r="AE8" s="344" t="s">
        <v>73</v>
      </c>
      <c r="AF8" s="335">
        <v>4.9800000000000004</v>
      </c>
      <c r="AG8" s="337">
        <f>AF8*$AF$1+$AG$1</f>
        <v>13.053533674194696</v>
      </c>
      <c r="AH8" s="681" t="s">
        <v>73</v>
      </c>
      <c r="AI8" s="507" t="s">
        <v>73</v>
      </c>
      <c r="AJ8" s="683" t="s">
        <v>73</v>
      </c>
      <c r="AK8" s="684" t="s">
        <v>73</v>
      </c>
      <c r="AL8" s="684" t="s">
        <v>73</v>
      </c>
      <c r="AM8" s="684" t="s">
        <v>73</v>
      </c>
      <c r="AN8" s="684" t="s">
        <v>73</v>
      </c>
      <c r="AO8" s="684" t="s">
        <v>73</v>
      </c>
      <c r="AP8" s="684" t="s">
        <v>73</v>
      </c>
      <c r="AQ8" s="686" t="s">
        <v>73</v>
      </c>
      <c r="AR8" s="79">
        <v>0.66102930309123586</v>
      </c>
      <c r="AS8" s="37">
        <v>45.265748716966876</v>
      </c>
      <c r="AT8" s="37">
        <v>3.5767276289125816</v>
      </c>
      <c r="AU8" s="37">
        <v>0.44348842369822172</v>
      </c>
      <c r="AV8" s="79">
        <v>5.3939984403643386</v>
      </c>
      <c r="AW8" s="694" t="s">
        <v>73</v>
      </c>
      <c r="AX8" s="695" t="s">
        <v>73</v>
      </c>
      <c r="AY8" s="473" t="s">
        <v>73</v>
      </c>
      <c r="AZ8" s="676" t="s">
        <v>73</v>
      </c>
      <c r="BA8" s="676" t="s">
        <v>73</v>
      </c>
      <c r="BB8" s="676" t="s">
        <v>73</v>
      </c>
      <c r="BC8" s="676" t="s">
        <v>73</v>
      </c>
      <c r="BD8" s="676" t="s">
        <v>73</v>
      </c>
      <c r="BE8" s="676" t="s">
        <v>73</v>
      </c>
      <c r="BF8" s="676" t="s">
        <v>73</v>
      </c>
      <c r="BG8" s="677" t="s">
        <v>73</v>
      </c>
      <c r="BH8" s="676" t="s">
        <v>73</v>
      </c>
      <c r="BI8" s="676" t="s">
        <v>73</v>
      </c>
      <c r="BJ8" s="677" t="s">
        <v>73</v>
      </c>
    </row>
    <row r="9" spans="1:62" s="183" customFormat="1" ht="14.25" customHeight="1" x14ac:dyDescent="0.45">
      <c r="A9" s="224"/>
      <c r="B9" s="268"/>
      <c r="C9" s="268"/>
      <c r="D9" s="320"/>
      <c r="E9" s="226"/>
      <c r="F9" s="227">
        <v>13.274559999999999</v>
      </c>
      <c r="G9" s="228">
        <v>100.00163999999999</v>
      </c>
      <c r="H9" s="444">
        <f>H8</f>
        <v>5.2</v>
      </c>
      <c r="I9" s="268"/>
      <c r="J9" s="230" t="s">
        <v>74</v>
      </c>
      <c r="K9" s="231">
        <v>4</v>
      </c>
      <c r="L9" s="674" t="s">
        <v>73</v>
      </c>
      <c r="M9" s="671" t="s">
        <v>73</v>
      </c>
      <c r="N9" s="668" t="s">
        <v>73</v>
      </c>
      <c r="O9" s="668" t="s">
        <v>73</v>
      </c>
      <c r="P9" s="671" t="s">
        <v>73</v>
      </c>
      <c r="Q9" s="671" t="s">
        <v>73</v>
      </c>
      <c r="R9" s="671" t="s">
        <v>73</v>
      </c>
      <c r="S9" s="675" t="s">
        <v>73</v>
      </c>
      <c r="T9" s="434" t="s">
        <v>73</v>
      </c>
      <c r="U9" s="343">
        <v>30.3</v>
      </c>
      <c r="V9" s="335">
        <v>31.201000000000001</v>
      </c>
      <c r="W9" s="343">
        <v>27.2</v>
      </c>
      <c r="X9" s="370">
        <v>29.757000000000001</v>
      </c>
      <c r="Y9" s="474">
        <v>8.01</v>
      </c>
      <c r="Z9" s="640">
        <v>8.3800000000000008</v>
      </c>
      <c r="AA9" s="240">
        <v>5.86</v>
      </c>
      <c r="AB9" s="240">
        <v>5.625</v>
      </c>
      <c r="AC9" s="240">
        <f t="shared" si="0"/>
        <v>6.099250884411755</v>
      </c>
      <c r="AD9" s="463">
        <v>54.666666666666686</v>
      </c>
      <c r="AE9" s="344" t="s">
        <v>73</v>
      </c>
      <c r="AF9" s="335">
        <v>4.76</v>
      </c>
      <c r="AG9" s="337">
        <f>AF9*$AF$1+$AG$1</f>
        <v>12.513745519548674</v>
      </c>
      <c r="AH9" s="681" t="s">
        <v>73</v>
      </c>
      <c r="AI9" s="507" t="s">
        <v>73</v>
      </c>
      <c r="AJ9" s="683" t="s">
        <v>73</v>
      </c>
      <c r="AK9" s="684" t="s">
        <v>73</v>
      </c>
      <c r="AL9" s="684" t="s">
        <v>73</v>
      </c>
      <c r="AM9" s="684" t="s">
        <v>73</v>
      </c>
      <c r="AN9" s="684" t="s">
        <v>73</v>
      </c>
      <c r="AO9" s="684" t="s">
        <v>73</v>
      </c>
      <c r="AP9" s="684" t="s">
        <v>73</v>
      </c>
      <c r="AQ9" s="686" t="s">
        <v>73</v>
      </c>
      <c r="AR9" s="79">
        <v>0.61374341969128865</v>
      </c>
      <c r="AS9" s="37">
        <v>44.715125051880243</v>
      </c>
      <c r="AT9" s="37">
        <v>3.5767276289125816</v>
      </c>
      <c r="AU9" s="37">
        <v>0.51083054289253971</v>
      </c>
      <c r="AV9" s="79">
        <v>3.1375987471465607</v>
      </c>
      <c r="AW9" s="694" t="s">
        <v>73</v>
      </c>
      <c r="AX9" s="695" t="s">
        <v>73</v>
      </c>
      <c r="AY9" s="473" t="s">
        <v>73</v>
      </c>
      <c r="AZ9" s="676" t="s">
        <v>73</v>
      </c>
      <c r="BA9" s="676" t="s">
        <v>73</v>
      </c>
      <c r="BB9" s="676" t="s">
        <v>73</v>
      </c>
      <c r="BC9" s="676" t="s">
        <v>73</v>
      </c>
      <c r="BD9" s="676" t="s">
        <v>73</v>
      </c>
      <c r="BE9" s="676" t="s">
        <v>73</v>
      </c>
      <c r="BF9" s="676" t="s">
        <v>73</v>
      </c>
      <c r="BG9" s="677" t="s">
        <v>73</v>
      </c>
      <c r="BH9" s="676" t="s">
        <v>73</v>
      </c>
      <c r="BI9" s="676" t="s">
        <v>73</v>
      </c>
      <c r="BJ9" s="677" t="s">
        <v>73</v>
      </c>
    </row>
    <row r="10" spans="1:62" s="183" customFormat="1" ht="14.25" customHeight="1" x14ac:dyDescent="0.45">
      <c r="A10" s="224">
        <v>2024</v>
      </c>
      <c r="B10" s="268">
        <v>7</v>
      </c>
      <c r="C10" s="268">
        <v>3</v>
      </c>
      <c r="D10" s="320">
        <v>0.53611111111111109</v>
      </c>
      <c r="E10" s="226">
        <v>3</v>
      </c>
      <c r="F10" s="227">
        <v>13.263310000000001</v>
      </c>
      <c r="G10" s="228">
        <v>100.06690999999999</v>
      </c>
      <c r="H10" s="229">
        <v>8.1999999999999993</v>
      </c>
      <c r="I10" s="268">
        <v>3</v>
      </c>
      <c r="J10" s="230" t="s">
        <v>72</v>
      </c>
      <c r="K10" s="231">
        <v>0.5</v>
      </c>
      <c r="L10" s="674" t="s">
        <v>73</v>
      </c>
      <c r="M10" s="671" t="s">
        <v>73</v>
      </c>
      <c r="N10" s="668" t="s">
        <v>73</v>
      </c>
      <c r="O10" s="668" t="s">
        <v>73</v>
      </c>
      <c r="P10" s="671" t="s">
        <v>73</v>
      </c>
      <c r="Q10" s="671" t="s">
        <v>73</v>
      </c>
      <c r="R10" s="671" t="s">
        <v>73</v>
      </c>
      <c r="S10" s="675" t="s">
        <v>73</v>
      </c>
      <c r="T10" s="434">
        <v>1</v>
      </c>
      <c r="U10" s="343">
        <v>31.1</v>
      </c>
      <c r="V10" s="335">
        <v>31.67</v>
      </c>
      <c r="W10" s="343">
        <v>27.3</v>
      </c>
      <c r="X10" s="370">
        <v>29.786000000000001</v>
      </c>
      <c r="Y10" s="474">
        <v>8.1199999999999992</v>
      </c>
      <c r="Z10" s="640">
        <v>8.67</v>
      </c>
      <c r="AA10" s="240">
        <v>7.04</v>
      </c>
      <c r="AB10" s="240">
        <v>7.3449999999999998</v>
      </c>
      <c r="AC10" s="240">
        <f t="shared" si="0"/>
        <v>7.2269749707718258</v>
      </c>
      <c r="AD10" s="463">
        <v>10.54999999999999</v>
      </c>
      <c r="AE10" s="345">
        <v>16.309999999999999</v>
      </c>
      <c r="AF10" s="329">
        <v>4.99</v>
      </c>
      <c r="AG10" s="337">
        <f>AF10*$AF$1+$AG$1</f>
        <v>13.078069499405878</v>
      </c>
      <c r="AH10" s="681" t="s">
        <v>73</v>
      </c>
      <c r="AI10" s="507" t="s">
        <v>73</v>
      </c>
      <c r="AJ10" s="683" t="s">
        <v>73</v>
      </c>
      <c r="AK10" s="684" t="s">
        <v>73</v>
      </c>
      <c r="AL10" s="684" t="s">
        <v>73</v>
      </c>
      <c r="AM10" s="684" t="s">
        <v>73</v>
      </c>
      <c r="AN10" s="684" t="s">
        <v>73</v>
      </c>
      <c r="AO10" s="684" t="s">
        <v>73</v>
      </c>
      <c r="AP10" s="684" t="s">
        <v>73</v>
      </c>
      <c r="AQ10" s="686" t="s">
        <v>73</v>
      </c>
      <c r="AR10" s="79">
        <v>0.51180712150610896</v>
      </c>
      <c r="AS10" s="37">
        <v>34.253275415234036</v>
      </c>
      <c r="AT10" s="37">
        <v>4.139995447446795</v>
      </c>
      <c r="AU10" s="37">
        <v>0.15167257385617763</v>
      </c>
      <c r="AV10" s="79">
        <v>2.2619037257081502</v>
      </c>
      <c r="AW10" s="694" t="s">
        <v>73</v>
      </c>
      <c r="AX10" s="695" t="s">
        <v>73</v>
      </c>
      <c r="AY10" s="473" t="s">
        <v>73</v>
      </c>
      <c r="AZ10" s="676" t="s">
        <v>73</v>
      </c>
      <c r="BA10" s="676" t="s">
        <v>73</v>
      </c>
      <c r="BB10" s="676" t="s">
        <v>73</v>
      </c>
      <c r="BC10" s="676" t="s">
        <v>73</v>
      </c>
      <c r="BD10" s="676" t="s">
        <v>73</v>
      </c>
      <c r="BE10" s="676" t="s">
        <v>73</v>
      </c>
      <c r="BF10" s="676" t="s">
        <v>73</v>
      </c>
      <c r="BG10" s="677" t="s">
        <v>73</v>
      </c>
      <c r="BH10" s="676" t="s">
        <v>73</v>
      </c>
      <c r="BI10" s="676" t="s">
        <v>73</v>
      </c>
      <c r="BJ10" s="677" t="s">
        <v>73</v>
      </c>
    </row>
    <row r="11" spans="1:62" s="183" customFormat="1" ht="14.25" customHeight="1" x14ac:dyDescent="0.45">
      <c r="A11" s="224"/>
      <c r="B11" s="268"/>
      <c r="C11" s="268"/>
      <c r="D11" s="320"/>
      <c r="E11" s="226"/>
      <c r="F11" s="227">
        <v>13.263310000000001</v>
      </c>
      <c r="G11" s="228">
        <v>100.06690999999999</v>
      </c>
      <c r="H11" s="444">
        <f>H10</f>
        <v>8.1999999999999993</v>
      </c>
      <c r="I11" s="268"/>
      <c r="J11" s="230" t="s">
        <v>75</v>
      </c>
      <c r="K11" s="231">
        <v>4</v>
      </c>
      <c r="L11" s="674" t="s">
        <v>73</v>
      </c>
      <c r="M11" s="671" t="s">
        <v>73</v>
      </c>
      <c r="N11" s="668" t="s">
        <v>73</v>
      </c>
      <c r="O11" s="668" t="s">
        <v>73</v>
      </c>
      <c r="P11" s="671" t="s">
        <v>73</v>
      </c>
      <c r="Q11" s="671" t="s">
        <v>73</v>
      </c>
      <c r="R11" s="671" t="s">
        <v>73</v>
      </c>
      <c r="S11" s="675" t="s">
        <v>73</v>
      </c>
      <c r="T11" s="434" t="s">
        <v>73</v>
      </c>
      <c r="U11" s="343">
        <v>30.8</v>
      </c>
      <c r="V11" s="335">
        <v>30.716999999999999</v>
      </c>
      <c r="W11" s="343">
        <v>27.6</v>
      </c>
      <c r="X11" s="370">
        <v>31.222000000000001</v>
      </c>
      <c r="Y11" s="474">
        <v>8.14</v>
      </c>
      <c r="Z11" s="640">
        <v>8.48</v>
      </c>
      <c r="AA11" s="240">
        <v>7.22</v>
      </c>
      <c r="AB11" s="240">
        <v>5.6589999999999998</v>
      </c>
      <c r="AC11" s="240">
        <f t="shared" si="0"/>
        <v>6.121543104723524</v>
      </c>
      <c r="AD11" s="463">
        <v>8.4499999999999993</v>
      </c>
      <c r="AE11" s="344" t="s">
        <v>73</v>
      </c>
      <c r="AF11" s="335">
        <v>4.3099999999999996</v>
      </c>
      <c r="AG11" s="337">
        <f>AF11*$AF$1+$AG$1</f>
        <v>11.409633385045446</v>
      </c>
      <c r="AH11" s="681" t="s">
        <v>73</v>
      </c>
      <c r="AI11" s="507" t="s">
        <v>73</v>
      </c>
      <c r="AJ11" s="683" t="s">
        <v>73</v>
      </c>
      <c r="AK11" s="684" t="s">
        <v>73</v>
      </c>
      <c r="AL11" s="684" t="s">
        <v>73</v>
      </c>
      <c r="AM11" s="684" t="s">
        <v>73</v>
      </c>
      <c r="AN11" s="684" t="s">
        <v>73</v>
      </c>
      <c r="AO11" s="684" t="s">
        <v>73</v>
      </c>
      <c r="AP11" s="684" t="s">
        <v>73</v>
      </c>
      <c r="AQ11" s="686" t="s">
        <v>73</v>
      </c>
      <c r="AR11" s="79">
        <v>0.39003356232628839</v>
      </c>
      <c r="AS11" s="37">
        <v>25.076214330456654</v>
      </c>
      <c r="AT11" s="37">
        <v>0.66182817738786326</v>
      </c>
      <c r="AU11" s="37">
        <v>0.10677782772663237</v>
      </c>
      <c r="AV11" s="79">
        <v>1.5209829324446587</v>
      </c>
      <c r="AW11" s="694" t="s">
        <v>73</v>
      </c>
      <c r="AX11" s="695" t="s">
        <v>73</v>
      </c>
      <c r="AY11" s="473" t="s">
        <v>73</v>
      </c>
      <c r="AZ11" s="676" t="s">
        <v>73</v>
      </c>
      <c r="BA11" s="676" t="s">
        <v>73</v>
      </c>
      <c r="BB11" s="676" t="s">
        <v>73</v>
      </c>
      <c r="BC11" s="676" t="s">
        <v>73</v>
      </c>
      <c r="BD11" s="676" t="s">
        <v>73</v>
      </c>
      <c r="BE11" s="676" t="s">
        <v>73</v>
      </c>
      <c r="BF11" s="676" t="s">
        <v>73</v>
      </c>
      <c r="BG11" s="677" t="s">
        <v>73</v>
      </c>
      <c r="BH11" s="676" t="s">
        <v>73</v>
      </c>
      <c r="BI11" s="676" t="s">
        <v>73</v>
      </c>
      <c r="BJ11" s="677" t="s">
        <v>73</v>
      </c>
    </row>
    <row r="12" spans="1:62" s="183" customFormat="1" ht="14.25" customHeight="1" x14ac:dyDescent="0.45">
      <c r="A12" s="224"/>
      <c r="B12" s="268"/>
      <c r="C12" s="268"/>
      <c r="D12" s="320"/>
      <c r="E12" s="226"/>
      <c r="F12" s="227">
        <v>13.263310000000001</v>
      </c>
      <c r="G12" s="228">
        <v>100.06690999999999</v>
      </c>
      <c r="H12" s="444">
        <f>H11</f>
        <v>8.1999999999999993</v>
      </c>
      <c r="I12" s="268"/>
      <c r="J12" s="230" t="s">
        <v>74</v>
      </c>
      <c r="K12" s="231">
        <v>7</v>
      </c>
      <c r="L12" s="674" t="s">
        <v>73</v>
      </c>
      <c r="M12" s="671" t="s">
        <v>73</v>
      </c>
      <c r="N12" s="668" t="s">
        <v>73</v>
      </c>
      <c r="O12" s="668" t="s">
        <v>73</v>
      </c>
      <c r="P12" s="671" t="s">
        <v>73</v>
      </c>
      <c r="Q12" s="671" t="s">
        <v>73</v>
      </c>
      <c r="R12" s="671" t="s">
        <v>73</v>
      </c>
      <c r="S12" s="675" t="s">
        <v>73</v>
      </c>
      <c r="T12" s="434" t="s">
        <v>73</v>
      </c>
      <c r="U12" s="343">
        <v>30.6</v>
      </c>
      <c r="V12" s="335">
        <v>30.722000000000001</v>
      </c>
      <c r="W12" s="343">
        <v>28.4</v>
      </c>
      <c r="X12" s="370">
        <v>31.367999999999999</v>
      </c>
      <c r="Y12" s="474">
        <v>8.0299999999999994</v>
      </c>
      <c r="Z12" s="640">
        <v>8.4</v>
      </c>
      <c r="AA12" s="240">
        <v>4.4000000000000004</v>
      </c>
      <c r="AB12" s="240">
        <v>4.2809999999999997</v>
      </c>
      <c r="AC12" s="240">
        <f t="shared" si="0"/>
        <v>5.2180525285583048</v>
      </c>
      <c r="AD12" s="463">
        <v>15.950000000000006</v>
      </c>
      <c r="AE12" s="344" t="s">
        <v>73</v>
      </c>
      <c r="AF12" s="335">
        <v>4.18</v>
      </c>
      <c r="AG12" s="337">
        <f>AF12*$AF$1+$AG$1</f>
        <v>11.09066765730007</v>
      </c>
      <c r="AH12" s="681" t="s">
        <v>73</v>
      </c>
      <c r="AI12" s="507" t="s">
        <v>73</v>
      </c>
      <c r="AJ12" s="683" t="s">
        <v>73</v>
      </c>
      <c r="AK12" s="684" t="s">
        <v>73</v>
      </c>
      <c r="AL12" s="684" t="s">
        <v>73</v>
      </c>
      <c r="AM12" s="684" t="s">
        <v>73</v>
      </c>
      <c r="AN12" s="684" t="s">
        <v>73</v>
      </c>
      <c r="AO12" s="684" t="s">
        <v>73</v>
      </c>
      <c r="AP12" s="684" t="s">
        <v>73</v>
      </c>
      <c r="AQ12" s="686" t="s">
        <v>73</v>
      </c>
      <c r="AR12" s="79">
        <v>0.59298949429265613</v>
      </c>
      <c r="AS12" s="37">
        <v>27.645791434194322</v>
      </c>
      <c r="AT12" s="37">
        <v>2.6734989578671979</v>
      </c>
      <c r="AU12" s="37">
        <v>0.33125155837435866</v>
      </c>
      <c r="AV12" s="79">
        <v>1.8016763342638846</v>
      </c>
      <c r="AW12" s="694" t="s">
        <v>73</v>
      </c>
      <c r="AX12" s="695" t="s">
        <v>73</v>
      </c>
      <c r="AY12" s="473" t="s">
        <v>73</v>
      </c>
      <c r="AZ12" s="676" t="s">
        <v>73</v>
      </c>
      <c r="BA12" s="676" t="s">
        <v>73</v>
      </c>
      <c r="BB12" s="676" t="s">
        <v>73</v>
      </c>
      <c r="BC12" s="676" t="s">
        <v>73</v>
      </c>
      <c r="BD12" s="676" t="s">
        <v>73</v>
      </c>
      <c r="BE12" s="676" t="s">
        <v>73</v>
      </c>
      <c r="BF12" s="676" t="s">
        <v>73</v>
      </c>
      <c r="BG12" s="677" t="s">
        <v>73</v>
      </c>
      <c r="BH12" s="676" t="s">
        <v>73</v>
      </c>
      <c r="BI12" s="676" t="s">
        <v>73</v>
      </c>
      <c r="BJ12" s="677" t="s">
        <v>73</v>
      </c>
    </row>
    <row r="13" spans="1:62" s="183" customFormat="1" ht="14.25" customHeight="1" x14ac:dyDescent="0.45">
      <c r="A13" s="224">
        <v>2024</v>
      </c>
      <c r="B13" s="268">
        <v>7</v>
      </c>
      <c r="C13" s="268">
        <v>3</v>
      </c>
      <c r="D13" s="320">
        <v>0.40416666666666662</v>
      </c>
      <c r="E13" s="226">
        <v>4</v>
      </c>
      <c r="F13" s="227">
        <v>13.289350000000001</v>
      </c>
      <c r="G13" s="228">
        <v>100.13554000000001</v>
      </c>
      <c r="H13" s="229">
        <v>9.5</v>
      </c>
      <c r="I13" s="268">
        <v>3</v>
      </c>
      <c r="J13" s="230" t="s">
        <v>72</v>
      </c>
      <c r="K13" s="231">
        <v>0.5</v>
      </c>
      <c r="L13" s="674" t="s">
        <v>73</v>
      </c>
      <c r="M13" s="671" t="s">
        <v>73</v>
      </c>
      <c r="N13" s="668" t="s">
        <v>73</v>
      </c>
      <c r="O13" s="668" t="s">
        <v>73</v>
      </c>
      <c r="P13" s="671" t="s">
        <v>73</v>
      </c>
      <c r="Q13" s="671" t="s">
        <v>73</v>
      </c>
      <c r="R13" s="671" t="s">
        <v>73</v>
      </c>
      <c r="S13" s="675" t="s">
        <v>73</v>
      </c>
      <c r="T13" s="434">
        <v>3.8</v>
      </c>
      <c r="U13" s="343">
        <v>30.8</v>
      </c>
      <c r="V13" s="335">
        <v>30.856000000000002</v>
      </c>
      <c r="W13" s="343">
        <v>27.8</v>
      </c>
      <c r="X13" s="370">
        <v>30.463999999999999</v>
      </c>
      <c r="Y13" s="474">
        <v>8.06</v>
      </c>
      <c r="Z13" s="640">
        <v>8.77</v>
      </c>
      <c r="AA13" s="240">
        <v>6.11</v>
      </c>
      <c r="AB13" s="240">
        <v>6.18</v>
      </c>
      <c r="AC13" s="240">
        <f t="shared" si="0"/>
        <v>6.463138598324452</v>
      </c>
      <c r="AD13" s="463">
        <v>6.5999999999999943</v>
      </c>
      <c r="AE13" s="345">
        <v>2.61</v>
      </c>
      <c r="AF13" s="329">
        <v>1.1499999999999999</v>
      </c>
      <c r="AG13" s="337">
        <f>AF13*$AF$1+$AG$1</f>
        <v>3.6563126183116887</v>
      </c>
      <c r="AH13" s="681" t="s">
        <v>73</v>
      </c>
      <c r="AI13" s="507" t="s">
        <v>73</v>
      </c>
      <c r="AJ13" s="683" t="s">
        <v>73</v>
      </c>
      <c r="AK13" s="684" t="s">
        <v>73</v>
      </c>
      <c r="AL13" s="684" t="s">
        <v>73</v>
      </c>
      <c r="AM13" s="684" t="s">
        <v>73</v>
      </c>
      <c r="AN13" s="684" t="s">
        <v>73</v>
      </c>
      <c r="AO13" s="684" t="s">
        <v>73</v>
      </c>
      <c r="AP13" s="684" t="s">
        <v>73</v>
      </c>
      <c r="AQ13" s="686" t="s">
        <v>73</v>
      </c>
      <c r="AR13" s="79">
        <v>0.2276688167531942</v>
      </c>
      <c r="AS13" s="37">
        <v>30.765992203018627</v>
      </c>
      <c r="AT13" s="37">
        <v>1.9090640612850507</v>
      </c>
      <c r="AU13" s="37">
        <v>0.10677782772663237</v>
      </c>
      <c r="AV13" s="79">
        <v>2.1945391090672621</v>
      </c>
      <c r="AW13" s="694" t="s">
        <v>73</v>
      </c>
      <c r="AX13" s="695" t="s">
        <v>73</v>
      </c>
      <c r="AY13" s="473" t="s">
        <v>73</v>
      </c>
      <c r="AZ13" s="676" t="s">
        <v>73</v>
      </c>
      <c r="BA13" s="676" t="s">
        <v>73</v>
      </c>
      <c r="BB13" s="676" t="s">
        <v>73</v>
      </c>
      <c r="BC13" s="676" t="s">
        <v>73</v>
      </c>
      <c r="BD13" s="676" t="s">
        <v>73</v>
      </c>
      <c r="BE13" s="676" t="s">
        <v>73</v>
      </c>
      <c r="BF13" s="676" t="s">
        <v>73</v>
      </c>
      <c r="BG13" s="677" t="s">
        <v>73</v>
      </c>
      <c r="BH13" s="676" t="s">
        <v>73</v>
      </c>
      <c r="BI13" s="676" t="s">
        <v>73</v>
      </c>
      <c r="BJ13" s="677" t="s">
        <v>73</v>
      </c>
    </row>
    <row r="14" spans="1:62" s="183" customFormat="1" ht="14.25" customHeight="1" x14ac:dyDescent="0.45">
      <c r="A14" s="224"/>
      <c r="B14" s="268"/>
      <c r="C14" s="268"/>
      <c r="D14" s="320"/>
      <c r="E14" s="226"/>
      <c r="F14" s="227">
        <v>13.289350000000001</v>
      </c>
      <c r="G14" s="228">
        <v>100.13554000000001</v>
      </c>
      <c r="H14" s="444">
        <f>H13</f>
        <v>9.5</v>
      </c>
      <c r="I14" s="268"/>
      <c r="J14" s="230" t="s">
        <v>75</v>
      </c>
      <c r="K14" s="231">
        <v>4.5</v>
      </c>
      <c r="L14" s="674" t="s">
        <v>73</v>
      </c>
      <c r="M14" s="671" t="s">
        <v>73</v>
      </c>
      <c r="N14" s="668" t="s">
        <v>73</v>
      </c>
      <c r="O14" s="668" t="s">
        <v>73</v>
      </c>
      <c r="P14" s="671" t="s">
        <v>73</v>
      </c>
      <c r="Q14" s="671" t="s">
        <v>73</v>
      </c>
      <c r="R14" s="671" t="s">
        <v>73</v>
      </c>
      <c r="S14" s="675" t="s">
        <v>73</v>
      </c>
      <c r="T14" s="434" t="s">
        <v>73</v>
      </c>
      <c r="U14" s="343">
        <v>30.7</v>
      </c>
      <c r="V14" s="335">
        <v>30.722999999999999</v>
      </c>
      <c r="W14" s="343">
        <v>27.8</v>
      </c>
      <c r="X14" s="370">
        <v>30.478000000000002</v>
      </c>
      <c r="Y14" s="474">
        <v>8.09</v>
      </c>
      <c r="Z14" s="640">
        <v>8.75</v>
      </c>
      <c r="AA14" s="240">
        <v>6.29</v>
      </c>
      <c r="AB14" s="240">
        <v>6.14</v>
      </c>
      <c r="AC14" s="240">
        <f t="shared" si="0"/>
        <v>6.4369124567811946</v>
      </c>
      <c r="AD14" s="463">
        <v>6.1499999999999959</v>
      </c>
      <c r="AE14" s="344" t="s">
        <v>73</v>
      </c>
      <c r="AF14" s="335">
        <v>1.38</v>
      </c>
      <c r="AG14" s="337">
        <f>AF14*$AF$1+$AG$1</f>
        <v>4.2206365981688929</v>
      </c>
      <c r="AH14" s="681" t="s">
        <v>73</v>
      </c>
      <c r="AI14" s="507" t="s">
        <v>73</v>
      </c>
      <c r="AJ14" s="683" t="s">
        <v>73</v>
      </c>
      <c r="AK14" s="684" t="s">
        <v>73</v>
      </c>
      <c r="AL14" s="684" t="s">
        <v>73</v>
      </c>
      <c r="AM14" s="684" t="s">
        <v>73</v>
      </c>
      <c r="AN14" s="684" t="s">
        <v>73</v>
      </c>
      <c r="AO14" s="684" t="s">
        <v>73</v>
      </c>
      <c r="AP14" s="684" t="s">
        <v>73</v>
      </c>
      <c r="AQ14" s="686" t="s">
        <v>73</v>
      </c>
      <c r="AR14" s="79">
        <v>0.26826000314646775</v>
      </c>
      <c r="AS14" s="37">
        <v>30.765992203018627</v>
      </c>
      <c r="AT14" s="37">
        <v>1.868830645675464</v>
      </c>
      <c r="AU14" s="37">
        <v>0.15167257385617763</v>
      </c>
      <c r="AV14" s="79">
        <v>2.3180334070933672</v>
      </c>
      <c r="AW14" s="694" t="s">
        <v>73</v>
      </c>
      <c r="AX14" s="695" t="s">
        <v>73</v>
      </c>
      <c r="AY14" s="473" t="s">
        <v>73</v>
      </c>
      <c r="AZ14" s="676" t="s">
        <v>73</v>
      </c>
      <c r="BA14" s="676" t="s">
        <v>73</v>
      </c>
      <c r="BB14" s="676" t="s">
        <v>73</v>
      </c>
      <c r="BC14" s="676" t="s">
        <v>73</v>
      </c>
      <c r="BD14" s="676" t="s">
        <v>73</v>
      </c>
      <c r="BE14" s="676" t="s">
        <v>73</v>
      </c>
      <c r="BF14" s="676" t="s">
        <v>73</v>
      </c>
      <c r="BG14" s="677" t="s">
        <v>73</v>
      </c>
      <c r="BH14" s="676" t="s">
        <v>73</v>
      </c>
      <c r="BI14" s="676" t="s">
        <v>73</v>
      </c>
      <c r="BJ14" s="677" t="s">
        <v>73</v>
      </c>
    </row>
    <row r="15" spans="1:62" s="183" customFormat="1" ht="14.25" customHeight="1" x14ac:dyDescent="0.45">
      <c r="A15" s="224"/>
      <c r="B15" s="268"/>
      <c r="C15" s="268"/>
      <c r="D15" s="320"/>
      <c r="E15" s="226"/>
      <c r="F15" s="227">
        <v>13.289350000000001</v>
      </c>
      <c r="G15" s="228">
        <v>100.13554000000001</v>
      </c>
      <c r="H15" s="444">
        <f>H14</f>
        <v>9.5</v>
      </c>
      <c r="I15" s="268"/>
      <c r="J15" s="230" t="s">
        <v>74</v>
      </c>
      <c r="K15" s="231">
        <v>8.5</v>
      </c>
      <c r="L15" s="674" t="s">
        <v>73</v>
      </c>
      <c r="M15" s="671" t="s">
        <v>73</v>
      </c>
      <c r="N15" s="668" t="s">
        <v>73</v>
      </c>
      <c r="O15" s="668" t="s">
        <v>73</v>
      </c>
      <c r="P15" s="671" t="s">
        <v>73</v>
      </c>
      <c r="Q15" s="671" t="s">
        <v>73</v>
      </c>
      <c r="R15" s="671" t="s">
        <v>73</v>
      </c>
      <c r="S15" s="675" t="s">
        <v>73</v>
      </c>
      <c r="T15" s="434" t="s">
        <v>73</v>
      </c>
      <c r="U15" s="343">
        <v>30.8</v>
      </c>
      <c r="V15" s="335">
        <v>31.05</v>
      </c>
      <c r="W15" s="343">
        <v>28.7</v>
      </c>
      <c r="X15" s="370">
        <v>31.565999999999999</v>
      </c>
      <c r="Y15" s="474">
        <v>8.02</v>
      </c>
      <c r="Z15" s="640">
        <v>8.5399999999999991</v>
      </c>
      <c r="AA15" s="240">
        <v>5.36</v>
      </c>
      <c r="AB15" s="240">
        <v>4.4939999999999998</v>
      </c>
      <c r="AC15" s="240">
        <f t="shared" si="0"/>
        <v>5.3577067322761502</v>
      </c>
      <c r="AD15" s="463">
        <v>9.8499999999999979</v>
      </c>
      <c r="AE15" s="344" t="s">
        <v>73</v>
      </c>
      <c r="AF15" s="335">
        <v>1.86</v>
      </c>
      <c r="AG15" s="337">
        <f>AF15*$AF$1+$AG$1</f>
        <v>5.3983562083056666</v>
      </c>
      <c r="AH15" s="681" t="s">
        <v>73</v>
      </c>
      <c r="AI15" s="507" t="s">
        <v>73</v>
      </c>
      <c r="AJ15" s="683" t="s">
        <v>73</v>
      </c>
      <c r="AK15" s="684" t="s">
        <v>73</v>
      </c>
      <c r="AL15" s="684" t="s">
        <v>73</v>
      </c>
      <c r="AM15" s="684" t="s">
        <v>73</v>
      </c>
      <c r="AN15" s="684" t="s">
        <v>73</v>
      </c>
      <c r="AO15" s="684" t="s">
        <v>73</v>
      </c>
      <c r="AP15" s="684" t="s">
        <v>73</v>
      </c>
      <c r="AQ15" s="686" t="s">
        <v>73</v>
      </c>
      <c r="AR15" s="79">
        <v>0.47121593511283555</v>
      </c>
      <c r="AS15" s="37">
        <v>54.993433466830908</v>
      </c>
      <c r="AT15" s="37">
        <v>1.5067299051891838</v>
      </c>
      <c r="AU15" s="37">
        <v>0.44348842369822172</v>
      </c>
      <c r="AV15" s="79">
        <v>6.1798139797573759</v>
      </c>
      <c r="AW15" s="694" t="s">
        <v>73</v>
      </c>
      <c r="AX15" s="695" t="s">
        <v>73</v>
      </c>
      <c r="AY15" s="473" t="s">
        <v>73</v>
      </c>
      <c r="AZ15" s="676" t="s">
        <v>73</v>
      </c>
      <c r="BA15" s="676" t="s">
        <v>73</v>
      </c>
      <c r="BB15" s="676" t="s">
        <v>73</v>
      </c>
      <c r="BC15" s="676" t="s">
        <v>73</v>
      </c>
      <c r="BD15" s="676" t="s">
        <v>73</v>
      </c>
      <c r="BE15" s="676" t="s">
        <v>73</v>
      </c>
      <c r="BF15" s="676" t="s">
        <v>73</v>
      </c>
      <c r="BG15" s="677" t="s">
        <v>73</v>
      </c>
      <c r="BH15" s="676" t="s">
        <v>73</v>
      </c>
      <c r="BI15" s="676" t="s">
        <v>73</v>
      </c>
      <c r="BJ15" s="677" t="s">
        <v>73</v>
      </c>
    </row>
    <row r="16" spans="1:62" s="183" customFormat="1" ht="14.25" customHeight="1" x14ac:dyDescent="0.45">
      <c r="A16" s="224">
        <v>2024</v>
      </c>
      <c r="B16" s="268">
        <v>7</v>
      </c>
      <c r="C16" s="268">
        <v>3</v>
      </c>
      <c r="D16" s="320">
        <v>0.68958333333333333</v>
      </c>
      <c r="E16" s="226">
        <v>5</v>
      </c>
      <c r="F16" s="227">
        <v>13.27398</v>
      </c>
      <c r="G16" s="228">
        <v>100.07563</v>
      </c>
      <c r="H16" s="229">
        <v>9.5</v>
      </c>
      <c r="I16" s="268">
        <v>3</v>
      </c>
      <c r="J16" s="230" t="s">
        <v>72</v>
      </c>
      <c r="K16" s="231">
        <v>0.5</v>
      </c>
      <c r="L16" s="674" t="s">
        <v>73</v>
      </c>
      <c r="M16" s="671" t="s">
        <v>73</v>
      </c>
      <c r="N16" s="668" t="s">
        <v>73</v>
      </c>
      <c r="O16" s="668" t="s">
        <v>73</v>
      </c>
      <c r="P16" s="671" t="s">
        <v>73</v>
      </c>
      <c r="Q16" s="671" t="s">
        <v>73</v>
      </c>
      <c r="R16" s="671" t="s">
        <v>73</v>
      </c>
      <c r="S16" s="675" t="s">
        <v>73</v>
      </c>
      <c r="T16" s="434">
        <v>2.1</v>
      </c>
      <c r="U16" s="343">
        <v>31</v>
      </c>
      <c r="V16" s="335">
        <v>31.338000000000001</v>
      </c>
      <c r="W16" s="343">
        <v>27.7</v>
      </c>
      <c r="X16" s="370">
        <v>30.475999999999999</v>
      </c>
      <c r="Y16" s="474">
        <v>8.2799999999999994</v>
      </c>
      <c r="Z16" s="640">
        <v>8.98</v>
      </c>
      <c r="AA16" s="240">
        <v>7.7</v>
      </c>
      <c r="AB16" s="240">
        <v>7.976</v>
      </c>
      <c r="AC16" s="240">
        <f t="shared" si="0"/>
        <v>7.6406923536167124</v>
      </c>
      <c r="AD16" s="463">
        <v>6.0500000000000007</v>
      </c>
      <c r="AE16" s="345">
        <v>3.02</v>
      </c>
      <c r="AF16" s="335">
        <v>3.22</v>
      </c>
      <c r="AG16" s="337">
        <f>AF16*$AF$1+$AG$1</f>
        <v>8.7352284370265245</v>
      </c>
      <c r="AH16" s="681" t="s">
        <v>73</v>
      </c>
      <c r="AI16" s="507" t="s">
        <v>73</v>
      </c>
      <c r="AJ16" s="683" t="s">
        <v>73</v>
      </c>
      <c r="AK16" s="684" t="s">
        <v>73</v>
      </c>
      <c r="AL16" s="684" t="s">
        <v>73</v>
      </c>
      <c r="AM16" s="684" t="s">
        <v>73</v>
      </c>
      <c r="AN16" s="684" t="s">
        <v>73</v>
      </c>
      <c r="AO16" s="684" t="s">
        <v>73</v>
      </c>
      <c r="AP16" s="684" t="s">
        <v>73</v>
      </c>
      <c r="AQ16" s="686" t="s">
        <v>73</v>
      </c>
      <c r="AR16" s="79">
        <v>3.0726093564885435</v>
      </c>
      <c r="AS16" s="37">
        <v>21.405389896545707</v>
      </c>
      <c r="AT16" s="37">
        <v>1.3860296583604239</v>
      </c>
      <c r="AU16" s="37">
        <v>0.17411994692095026</v>
      </c>
      <c r="AV16" s="79">
        <v>1.7904189015616425</v>
      </c>
      <c r="AW16" s="694" t="s">
        <v>73</v>
      </c>
      <c r="AX16" s="695" t="s">
        <v>73</v>
      </c>
      <c r="AY16" s="473" t="s">
        <v>73</v>
      </c>
      <c r="AZ16" s="676" t="s">
        <v>73</v>
      </c>
      <c r="BA16" s="676" t="s">
        <v>73</v>
      </c>
      <c r="BB16" s="676" t="s">
        <v>73</v>
      </c>
      <c r="BC16" s="676" t="s">
        <v>73</v>
      </c>
      <c r="BD16" s="676" t="s">
        <v>73</v>
      </c>
      <c r="BE16" s="676" t="s">
        <v>73</v>
      </c>
      <c r="BF16" s="676" t="s">
        <v>73</v>
      </c>
      <c r="BG16" s="677" t="s">
        <v>73</v>
      </c>
      <c r="BH16" s="676" t="s">
        <v>73</v>
      </c>
      <c r="BI16" s="676" t="s">
        <v>73</v>
      </c>
      <c r="BJ16" s="677" t="s">
        <v>73</v>
      </c>
    </row>
    <row r="17" spans="1:62" s="183" customFormat="1" ht="14.25" customHeight="1" x14ac:dyDescent="0.45">
      <c r="A17" s="224"/>
      <c r="B17" s="268"/>
      <c r="C17" s="268"/>
      <c r="D17" s="320"/>
      <c r="E17" s="226"/>
      <c r="F17" s="227">
        <v>13.27398</v>
      </c>
      <c r="G17" s="228">
        <v>100.07563</v>
      </c>
      <c r="H17" s="444">
        <f>H16</f>
        <v>9.5</v>
      </c>
      <c r="I17" s="268"/>
      <c r="J17" s="230" t="s">
        <v>75</v>
      </c>
      <c r="K17" s="231">
        <v>4.5</v>
      </c>
      <c r="L17" s="674" t="s">
        <v>73</v>
      </c>
      <c r="M17" s="671" t="s">
        <v>73</v>
      </c>
      <c r="N17" s="668" t="s">
        <v>73</v>
      </c>
      <c r="O17" s="668" t="s">
        <v>73</v>
      </c>
      <c r="P17" s="671" t="s">
        <v>73</v>
      </c>
      <c r="Q17" s="671" t="s">
        <v>73</v>
      </c>
      <c r="R17" s="671" t="s">
        <v>73</v>
      </c>
      <c r="S17" s="675" t="s">
        <v>73</v>
      </c>
      <c r="T17" s="434" t="s">
        <v>73</v>
      </c>
      <c r="U17" s="343">
        <v>30.7</v>
      </c>
      <c r="V17" s="335">
        <v>30.873999999999999</v>
      </c>
      <c r="W17" s="343">
        <v>28</v>
      </c>
      <c r="X17" s="370">
        <v>31.332999999999998</v>
      </c>
      <c r="Y17" s="474">
        <v>8.25</v>
      </c>
      <c r="Z17" s="640">
        <v>8.57</v>
      </c>
      <c r="AA17" s="240">
        <v>7.25</v>
      </c>
      <c r="AB17" s="240">
        <v>5.0469999999999997</v>
      </c>
      <c r="AC17" s="240">
        <f t="shared" si="0"/>
        <v>5.7202831391116842</v>
      </c>
      <c r="AD17" s="463">
        <v>7.3499999999999872</v>
      </c>
      <c r="AE17" s="344" t="s">
        <v>73</v>
      </c>
      <c r="AF17" s="335">
        <v>4.0599999999999996</v>
      </c>
      <c r="AG17" s="337">
        <f>AF17*$AF$1+$AG$1</f>
        <v>10.796237754765876</v>
      </c>
      <c r="AH17" s="681" t="s">
        <v>73</v>
      </c>
      <c r="AI17" s="507" t="s">
        <v>73</v>
      </c>
      <c r="AJ17" s="683" t="s">
        <v>73</v>
      </c>
      <c r="AK17" s="684" t="s">
        <v>73</v>
      </c>
      <c r="AL17" s="684" t="s">
        <v>73</v>
      </c>
      <c r="AM17" s="684" t="s">
        <v>73</v>
      </c>
      <c r="AN17" s="684" t="s">
        <v>73</v>
      </c>
      <c r="AO17" s="684" t="s">
        <v>73</v>
      </c>
      <c r="AP17" s="684" t="s">
        <v>73</v>
      </c>
      <c r="AQ17" s="686" t="s">
        <v>73</v>
      </c>
      <c r="AR17" s="79">
        <v>0.42459988609149985</v>
      </c>
      <c r="AS17" s="37">
        <v>17.551024240939213</v>
      </c>
      <c r="AT17" s="37">
        <v>1.3860296583604239</v>
      </c>
      <c r="AU17" s="37">
        <v>0.12922520079140501</v>
      </c>
      <c r="AV17" s="79">
        <v>1.6107949221503199</v>
      </c>
      <c r="AW17" s="694" t="s">
        <v>73</v>
      </c>
      <c r="AX17" s="695" t="s">
        <v>73</v>
      </c>
      <c r="AY17" s="473" t="s">
        <v>73</v>
      </c>
      <c r="AZ17" s="676" t="s">
        <v>73</v>
      </c>
      <c r="BA17" s="676" t="s">
        <v>73</v>
      </c>
      <c r="BB17" s="676" t="s">
        <v>73</v>
      </c>
      <c r="BC17" s="676" t="s">
        <v>73</v>
      </c>
      <c r="BD17" s="676" t="s">
        <v>73</v>
      </c>
      <c r="BE17" s="676" t="s">
        <v>73</v>
      </c>
      <c r="BF17" s="676" t="s">
        <v>73</v>
      </c>
      <c r="BG17" s="677" t="s">
        <v>73</v>
      </c>
      <c r="BH17" s="676" t="s">
        <v>73</v>
      </c>
      <c r="BI17" s="676" t="s">
        <v>73</v>
      </c>
      <c r="BJ17" s="677" t="s">
        <v>73</v>
      </c>
    </row>
    <row r="18" spans="1:62" s="183" customFormat="1" ht="14.25" customHeight="1" x14ac:dyDescent="0.45">
      <c r="A18" s="224"/>
      <c r="B18" s="268"/>
      <c r="C18" s="268"/>
      <c r="D18" s="320"/>
      <c r="E18" s="226"/>
      <c r="F18" s="227">
        <v>13.27398</v>
      </c>
      <c r="G18" s="228">
        <v>100.07563</v>
      </c>
      <c r="H18" s="444">
        <f>H17</f>
        <v>9.5</v>
      </c>
      <c r="I18" s="268"/>
      <c r="J18" s="230" t="s">
        <v>74</v>
      </c>
      <c r="K18" s="231">
        <v>8.5</v>
      </c>
      <c r="L18" s="674" t="s">
        <v>73</v>
      </c>
      <c r="M18" s="671" t="s">
        <v>73</v>
      </c>
      <c r="N18" s="676" t="s">
        <v>73</v>
      </c>
      <c r="O18" s="676" t="s">
        <v>73</v>
      </c>
      <c r="P18" s="676" t="s">
        <v>73</v>
      </c>
      <c r="Q18" s="676" t="s">
        <v>73</v>
      </c>
      <c r="R18" s="676" t="s">
        <v>73</v>
      </c>
      <c r="S18" s="677" t="s">
        <v>73</v>
      </c>
      <c r="T18" s="434" t="s">
        <v>73</v>
      </c>
      <c r="U18" s="343">
        <v>30.7</v>
      </c>
      <c r="V18" s="335">
        <v>30.888999999999999</v>
      </c>
      <c r="W18" s="343">
        <v>28.5</v>
      </c>
      <c r="X18" s="370">
        <v>31.527999999999999</v>
      </c>
      <c r="Y18" s="474">
        <v>8.07</v>
      </c>
      <c r="Z18" s="640">
        <v>8.41</v>
      </c>
      <c r="AA18" s="240">
        <v>4.24</v>
      </c>
      <c r="AB18" s="240">
        <v>3.5630000000000002</v>
      </c>
      <c r="AC18" s="240">
        <f t="shared" si="0"/>
        <v>4.7472932878568335</v>
      </c>
      <c r="AD18" s="463">
        <v>17.049999999999997</v>
      </c>
      <c r="AE18" s="344" t="s">
        <v>73</v>
      </c>
      <c r="AF18" s="335">
        <v>2.95</v>
      </c>
      <c r="AG18" s="337">
        <f>AF18*$AF$1+$AG$1</f>
        <v>8.0727611563245887</v>
      </c>
      <c r="AH18" s="681" t="s">
        <v>73</v>
      </c>
      <c r="AI18" s="507" t="s">
        <v>73</v>
      </c>
      <c r="AJ18" s="683" t="s">
        <v>73</v>
      </c>
      <c r="AK18" s="684" t="s">
        <v>73</v>
      </c>
      <c r="AL18" s="684" t="s">
        <v>73</v>
      </c>
      <c r="AM18" s="684" t="s">
        <v>73</v>
      </c>
      <c r="AN18" s="684" t="s">
        <v>73</v>
      </c>
      <c r="AO18" s="684" t="s">
        <v>73</v>
      </c>
      <c r="AP18" s="684" t="s">
        <v>73</v>
      </c>
      <c r="AQ18" s="686" t="s">
        <v>73</v>
      </c>
      <c r="AR18" s="79">
        <v>0.66102930309123586</v>
      </c>
      <c r="AS18" s="37">
        <v>35.721605188798414</v>
      </c>
      <c r="AT18" s="37">
        <v>2.0699977237233975</v>
      </c>
      <c r="AU18" s="37">
        <v>0.57817266208685758</v>
      </c>
      <c r="AV18" s="79">
        <v>2.1160520444035549</v>
      </c>
      <c r="AW18" s="694" t="s">
        <v>73</v>
      </c>
      <c r="AX18" s="695" t="s">
        <v>73</v>
      </c>
      <c r="AY18" s="473" t="s">
        <v>73</v>
      </c>
      <c r="AZ18" s="676" t="s">
        <v>73</v>
      </c>
      <c r="BA18" s="676" t="s">
        <v>73</v>
      </c>
      <c r="BB18" s="676" t="s">
        <v>73</v>
      </c>
      <c r="BC18" s="676" t="s">
        <v>73</v>
      </c>
      <c r="BD18" s="676" t="s">
        <v>73</v>
      </c>
      <c r="BE18" s="676" t="s">
        <v>73</v>
      </c>
      <c r="BF18" s="676" t="s">
        <v>73</v>
      </c>
      <c r="BG18" s="677" t="s">
        <v>73</v>
      </c>
      <c r="BH18" s="676" t="s">
        <v>73</v>
      </c>
      <c r="BI18" s="676" t="s">
        <v>73</v>
      </c>
      <c r="BJ18" s="677" t="s">
        <v>73</v>
      </c>
    </row>
    <row r="19" spans="1:62" s="183" customFormat="1" ht="14.25" customHeight="1" x14ac:dyDescent="0.45">
      <c r="A19" s="224">
        <v>2024</v>
      </c>
      <c r="B19" s="268">
        <v>7</v>
      </c>
      <c r="C19" s="268">
        <v>3</v>
      </c>
      <c r="D19" s="320">
        <v>0.59791666666666665</v>
      </c>
      <c r="E19" s="226">
        <v>6</v>
      </c>
      <c r="F19" s="227">
        <v>13.33412</v>
      </c>
      <c r="G19" s="228">
        <v>100.00096000000001</v>
      </c>
      <c r="H19" s="229">
        <v>4.5</v>
      </c>
      <c r="I19" s="268">
        <v>2</v>
      </c>
      <c r="J19" s="230" t="s">
        <v>72</v>
      </c>
      <c r="K19" s="231">
        <v>0.5</v>
      </c>
      <c r="L19" s="674" t="s">
        <v>73</v>
      </c>
      <c r="M19" s="671" t="s">
        <v>73</v>
      </c>
      <c r="N19" s="676" t="s">
        <v>73</v>
      </c>
      <c r="O19" s="676" t="s">
        <v>73</v>
      </c>
      <c r="P19" s="676" t="s">
        <v>73</v>
      </c>
      <c r="Q19" s="676" t="s">
        <v>73</v>
      </c>
      <c r="R19" s="676" t="s">
        <v>73</v>
      </c>
      <c r="S19" s="677" t="s">
        <v>73</v>
      </c>
      <c r="T19" s="434">
        <v>0.4</v>
      </c>
      <c r="U19" s="343">
        <v>31.8</v>
      </c>
      <c r="V19" s="335">
        <v>33.335000000000001</v>
      </c>
      <c r="W19" s="343">
        <v>14.8</v>
      </c>
      <c r="X19" s="370">
        <v>16.802</v>
      </c>
      <c r="Y19" s="474">
        <v>8.26</v>
      </c>
      <c r="Z19" s="640">
        <v>8.81</v>
      </c>
      <c r="AA19" s="240">
        <v>8.5299999999999994</v>
      </c>
      <c r="AB19" s="240">
        <v>8.984</v>
      </c>
      <c r="AC19" s="240">
        <f t="shared" si="0"/>
        <v>8.3015911205067994</v>
      </c>
      <c r="AD19" s="463">
        <v>18.642857142857142</v>
      </c>
      <c r="AE19" s="345">
        <v>59.77</v>
      </c>
      <c r="AF19" s="335">
        <v>15.65</v>
      </c>
      <c r="AG19" s="337">
        <f>AF19*$AF$1+$AG$1</f>
        <v>39.233259174526722</v>
      </c>
      <c r="AH19" s="681" t="s">
        <v>73</v>
      </c>
      <c r="AI19" s="507" t="s">
        <v>73</v>
      </c>
      <c r="AJ19" s="683" t="s">
        <v>73</v>
      </c>
      <c r="AK19" s="684" t="s">
        <v>73</v>
      </c>
      <c r="AL19" s="684" t="s">
        <v>73</v>
      </c>
      <c r="AM19" s="684" t="s">
        <v>73</v>
      </c>
      <c r="AN19" s="684" t="s">
        <v>73</v>
      </c>
      <c r="AO19" s="684" t="s">
        <v>73</v>
      </c>
      <c r="AP19" s="684" t="s">
        <v>73</v>
      </c>
      <c r="AQ19" s="686" t="s">
        <v>73</v>
      </c>
      <c r="AR19" s="79">
        <v>1.0800837310119387</v>
      </c>
      <c r="AS19" s="37">
        <v>59.92027719007757</v>
      </c>
      <c r="AT19" s="37">
        <v>3.0134598103783676</v>
      </c>
      <c r="AU19" s="37">
        <v>0.6006200351516302</v>
      </c>
      <c r="AV19" s="79">
        <v>6.7012981454605818</v>
      </c>
      <c r="AW19" s="694" t="s">
        <v>73</v>
      </c>
      <c r="AX19" s="695" t="s">
        <v>73</v>
      </c>
      <c r="AY19" s="473" t="s">
        <v>73</v>
      </c>
      <c r="AZ19" s="676" t="s">
        <v>73</v>
      </c>
      <c r="BA19" s="676" t="s">
        <v>73</v>
      </c>
      <c r="BB19" s="676" t="s">
        <v>73</v>
      </c>
      <c r="BC19" s="676" t="s">
        <v>73</v>
      </c>
      <c r="BD19" s="676" t="s">
        <v>73</v>
      </c>
      <c r="BE19" s="676" t="s">
        <v>73</v>
      </c>
      <c r="BF19" s="676" t="s">
        <v>73</v>
      </c>
      <c r="BG19" s="677" t="s">
        <v>73</v>
      </c>
      <c r="BH19" s="676" t="s">
        <v>73</v>
      </c>
      <c r="BI19" s="676" t="s">
        <v>73</v>
      </c>
      <c r="BJ19" s="677" t="s">
        <v>73</v>
      </c>
    </row>
    <row r="20" spans="1:62" s="183" customFormat="1" ht="14.25" customHeight="1" x14ac:dyDescent="0.45">
      <c r="A20" s="224"/>
      <c r="B20" s="268"/>
      <c r="C20" s="268"/>
      <c r="D20" s="320"/>
      <c r="E20" s="226"/>
      <c r="F20" s="227">
        <v>13.33412</v>
      </c>
      <c r="G20" s="228">
        <v>100.00096000000001</v>
      </c>
      <c r="H20" s="444">
        <f>H19</f>
        <v>4.5</v>
      </c>
      <c r="I20" s="268"/>
      <c r="J20" s="230" t="s">
        <v>75</v>
      </c>
      <c r="L20" s="674" t="s">
        <v>73</v>
      </c>
      <c r="M20" s="671" t="s">
        <v>73</v>
      </c>
      <c r="N20" s="676" t="s">
        <v>73</v>
      </c>
      <c r="O20" s="676" t="s">
        <v>73</v>
      </c>
      <c r="P20" s="676" t="s">
        <v>73</v>
      </c>
      <c r="Q20" s="676" t="s">
        <v>73</v>
      </c>
      <c r="R20" s="676" t="s">
        <v>73</v>
      </c>
      <c r="S20" s="677" t="s">
        <v>73</v>
      </c>
      <c r="T20" s="434" t="s">
        <v>73</v>
      </c>
      <c r="U20" s="344" t="s">
        <v>73</v>
      </c>
      <c r="V20" s="336" t="s">
        <v>73</v>
      </c>
      <c r="W20" s="344" t="s">
        <v>73</v>
      </c>
      <c r="X20" s="342" t="s">
        <v>73</v>
      </c>
      <c r="Y20" s="474" t="s">
        <v>73</v>
      </c>
      <c r="Z20" s="640" t="s">
        <v>73</v>
      </c>
      <c r="AA20" s="183" t="s">
        <v>73</v>
      </c>
      <c r="AB20" s="183" t="s">
        <v>73</v>
      </c>
      <c r="AC20" s="183" t="s">
        <v>73</v>
      </c>
      <c r="AD20" s="382" t="s">
        <v>73</v>
      </c>
      <c r="AE20" s="344" t="s">
        <v>73</v>
      </c>
      <c r="AF20" s="335" t="s">
        <v>73</v>
      </c>
      <c r="AG20" s="337" t="s">
        <v>73</v>
      </c>
      <c r="AH20" s="681" t="s">
        <v>73</v>
      </c>
      <c r="AI20" s="507" t="s">
        <v>73</v>
      </c>
      <c r="AJ20" s="683" t="s">
        <v>73</v>
      </c>
      <c r="AK20" s="684" t="s">
        <v>73</v>
      </c>
      <c r="AL20" s="684" t="s">
        <v>73</v>
      </c>
      <c r="AM20" s="684" t="s">
        <v>73</v>
      </c>
      <c r="AN20" s="684" t="s">
        <v>73</v>
      </c>
      <c r="AO20" s="684" t="s">
        <v>73</v>
      </c>
      <c r="AP20" s="684" t="s">
        <v>73</v>
      </c>
      <c r="AQ20" s="687" t="s">
        <v>73</v>
      </c>
      <c r="AR20" s="79" t="s">
        <v>73</v>
      </c>
      <c r="AS20" s="37" t="s">
        <v>73</v>
      </c>
      <c r="AT20" s="37" t="s">
        <v>73</v>
      </c>
      <c r="AU20" s="37" t="s">
        <v>73</v>
      </c>
      <c r="AV20" s="79" t="s">
        <v>73</v>
      </c>
      <c r="AW20" s="694" t="s">
        <v>73</v>
      </c>
      <c r="AX20" s="695" t="s">
        <v>73</v>
      </c>
      <c r="AY20" s="473" t="s">
        <v>73</v>
      </c>
      <c r="AZ20" s="676" t="s">
        <v>73</v>
      </c>
      <c r="BA20" s="676" t="s">
        <v>73</v>
      </c>
      <c r="BB20" s="676" t="s">
        <v>73</v>
      </c>
      <c r="BC20" s="676" t="s">
        <v>73</v>
      </c>
      <c r="BD20" s="676" t="s">
        <v>73</v>
      </c>
      <c r="BE20" s="676" t="s">
        <v>73</v>
      </c>
      <c r="BF20" s="676" t="s">
        <v>73</v>
      </c>
      <c r="BG20" s="677" t="s">
        <v>73</v>
      </c>
      <c r="BH20" s="676" t="s">
        <v>73</v>
      </c>
      <c r="BI20" s="676" t="s">
        <v>73</v>
      </c>
      <c r="BJ20" s="677" t="s">
        <v>73</v>
      </c>
    </row>
    <row r="21" spans="1:62" s="183" customFormat="1" ht="14.25" customHeight="1" x14ac:dyDescent="0.45">
      <c r="A21" s="224"/>
      <c r="B21" s="268"/>
      <c r="C21" s="268"/>
      <c r="D21" s="320"/>
      <c r="E21" s="226"/>
      <c r="F21" s="227">
        <v>13.33412</v>
      </c>
      <c r="G21" s="228">
        <v>100.00096000000001</v>
      </c>
      <c r="H21" s="444">
        <f>H20</f>
        <v>4.5</v>
      </c>
      <c r="I21" s="268"/>
      <c r="J21" s="230" t="s">
        <v>74</v>
      </c>
      <c r="K21" s="231">
        <v>3.5</v>
      </c>
      <c r="L21" s="674" t="s">
        <v>73</v>
      </c>
      <c r="M21" s="671" t="s">
        <v>73</v>
      </c>
      <c r="N21" s="676" t="s">
        <v>73</v>
      </c>
      <c r="O21" s="676" t="s">
        <v>73</v>
      </c>
      <c r="P21" s="676" t="s">
        <v>73</v>
      </c>
      <c r="Q21" s="676" t="s">
        <v>73</v>
      </c>
      <c r="R21" s="676" t="s">
        <v>73</v>
      </c>
      <c r="S21" s="677" t="s">
        <v>73</v>
      </c>
      <c r="T21" s="434" t="s">
        <v>73</v>
      </c>
      <c r="U21" s="343">
        <v>31.6</v>
      </c>
      <c r="V21" s="335">
        <v>32.167000000000002</v>
      </c>
      <c r="W21" s="343">
        <v>20</v>
      </c>
      <c r="X21" s="370">
        <v>23.706</v>
      </c>
      <c r="Y21" s="474">
        <v>8.0399999999999991</v>
      </c>
      <c r="Z21" s="640">
        <v>8.4</v>
      </c>
      <c r="AA21" s="240">
        <v>6.8</v>
      </c>
      <c r="AB21" s="240">
        <v>6.4610000000000003</v>
      </c>
      <c r="AC21" s="240">
        <f t="shared" ref="AC21:AC64" si="1">AB21*$AB$1+$AC$1</f>
        <v>6.6473772426658364</v>
      </c>
      <c r="AD21" s="463">
        <v>33.428571428571431</v>
      </c>
      <c r="AE21" s="344" t="s">
        <v>73</v>
      </c>
      <c r="AF21" s="335">
        <v>5.77</v>
      </c>
      <c r="AG21" s="337">
        <f>AF21*$AF$1+$AG$1</f>
        <v>14.991863865878134</v>
      </c>
      <c r="AH21" s="681" t="s">
        <v>73</v>
      </c>
      <c r="AI21" s="507" t="s">
        <v>73</v>
      </c>
      <c r="AJ21" s="683" t="s">
        <v>73</v>
      </c>
      <c r="AK21" s="684" t="s">
        <v>73</v>
      </c>
      <c r="AL21" s="684" t="s">
        <v>73</v>
      </c>
      <c r="AM21" s="684" t="s">
        <v>73</v>
      </c>
      <c r="AN21" s="684" t="s">
        <v>73</v>
      </c>
      <c r="AO21" s="684" t="s">
        <v>73</v>
      </c>
      <c r="AP21" s="684" t="s">
        <v>73</v>
      </c>
      <c r="AQ21" s="687" t="s">
        <v>73</v>
      </c>
      <c r="AR21" s="79">
        <v>0.97860576502875496</v>
      </c>
      <c r="AS21" s="37">
        <v>36.76233403857357</v>
      </c>
      <c r="AT21" s="37">
        <v>10.1750077888848</v>
      </c>
      <c r="AU21" s="37">
        <v>0.4659357967629944</v>
      </c>
      <c r="AV21" s="79">
        <v>7.4444755655669033</v>
      </c>
      <c r="AW21" s="694" t="s">
        <v>73</v>
      </c>
      <c r="AX21" s="695" t="s">
        <v>73</v>
      </c>
      <c r="AY21" s="473" t="s">
        <v>73</v>
      </c>
      <c r="AZ21" s="676" t="s">
        <v>73</v>
      </c>
      <c r="BA21" s="676" t="s">
        <v>73</v>
      </c>
      <c r="BB21" s="676" t="s">
        <v>73</v>
      </c>
      <c r="BC21" s="676" t="s">
        <v>73</v>
      </c>
      <c r="BD21" s="676" t="s">
        <v>73</v>
      </c>
      <c r="BE21" s="676" t="s">
        <v>73</v>
      </c>
      <c r="BF21" s="676" t="s">
        <v>73</v>
      </c>
      <c r="BG21" s="677" t="s">
        <v>73</v>
      </c>
      <c r="BH21" s="676" t="s">
        <v>73</v>
      </c>
      <c r="BI21" s="676" t="s">
        <v>73</v>
      </c>
      <c r="BJ21" s="677" t="s">
        <v>73</v>
      </c>
    </row>
    <row r="22" spans="1:62" s="183" customFormat="1" ht="14.25" customHeight="1" x14ac:dyDescent="0.45">
      <c r="A22" s="224">
        <v>2024</v>
      </c>
      <c r="B22" s="268">
        <v>7</v>
      </c>
      <c r="C22" s="268">
        <v>3</v>
      </c>
      <c r="D22" s="320">
        <v>0.61458333333333337</v>
      </c>
      <c r="E22" s="226">
        <v>7</v>
      </c>
      <c r="F22" s="227">
        <v>13.36645</v>
      </c>
      <c r="G22" s="228">
        <v>99.997669999999999</v>
      </c>
      <c r="H22" s="229">
        <v>6.5</v>
      </c>
      <c r="I22" s="268">
        <v>3</v>
      </c>
      <c r="J22" s="230" t="s">
        <v>72</v>
      </c>
      <c r="K22" s="231">
        <v>0.5</v>
      </c>
      <c r="L22" s="674" t="s">
        <v>73</v>
      </c>
      <c r="M22" s="671" t="s">
        <v>73</v>
      </c>
      <c r="N22" s="676" t="s">
        <v>73</v>
      </c>
      <c r="O22" s="676" t="s">
        <v>73</v>
      </c>
      <c r="P22" s="676" t="s">
        <v>73</v>
      </c>
      <c r="Q22" s="676" t="s">
        <v>73</v>
      </c>
      <c r="R22" s="676" t="s">
        <v>73</v>
      </c>
      <c r="S22" s="677" t="s">
        <v>73</v>
      </c>
      <c r="T22" s="434">
        <v>0.6</v>
      </c>
      <c r="U22" s="343">
        <v>31.3</v>
      </c>
      <c r="V22" s="335">
        <v>32.378</v>
      </c>
      <c r="W22" s="343">
        <v>10</v>
      </c>
      <c r="X22" s="370">
        <v>15.025</v>
      </c>
      <c r="Y22" s="474">
        <v>8.02</v>
      </c>
      <c r="Z22" s="640">
        <v>8.33</v>
      </c>
      <c r="AA22" s="240">
        <v>6.84</v>
      </c>
      <c r="AB22" s="240">
        <v>7.6669999999999998</v>
      </c>
      <c r="AC22" s="240">
        <f t="shared" si="1"/>
        <v>7.4380954101950483</v>
      </c>
      <c r="AD22" s="463">
        <v>16.4375</v>
      </c>
      <c r="AE22" s="345">
        <v>37.11</v>
      </c>
      <c r="AF22" s="335">
        <v>7.55</v>
      </c>
      <c r="AG22" s="337">
        <f>AF22*$AF$1+$AG$1</f>
        <v>19.359240753468669</v>
      </c>
      <c r="AH22" s="681" t="s">
        <v>73</v>
      </c>
      <c r="AI22" s="507" t="s">
        <v>73</v>
      </c>
      <c r="AJ22" s="683" t="s">
        <v>73</v>
      </c>
      <c r="AK22" s="684" t="s">
        <v>73</v>
      </c>
      <c r="AL22" s="684" t="s">
        <v>73</v>
      </c>
      <c r="AM22" s="684" t="s">
        <v>73</v>
      </c>
      <c r="AN22" s="684" t="s">
        <v>73</v>
      </c>
      <c r="AO22" s="684" t="s">
        <v>73</v>
      </c>
      <c r="AP22" s="684" t="s">
        <v>73</v>
      </c>
      <c r="AQ22" s="687" t="s">
        <v>73</v>
      </c>
      <c r="AR22" s="79">
        <v>1.6077691541244949</v>
      </c>
      <c r="AS22" s="37">
        <v>79.016036549842084</v>
      </c>
      <c r="AT22" s="37">
        <v>5.5079315781727427</v>
      </c>
      <c r="AU22" s="37">
        <v>1.2515938540300364</v>
      </c>
      <c r="AV22" s="79">
        <v>13.910027923768933</v>
      </c>
      <c r="AW22" s="694" t="s">
        <v>73</v>
      </c>
      <c r="AX22" s="695" t="s">
        <v>73</v>
      </c>
      <c r="AY22" s="473" t="s">
        <v>73</v>
      </c>
      <c r="AZ22" s="676" t="s">
        <v>73</v>
      </c>
      <c r="BA22" s="676" t="s">
        <v>73</v>
      </c>
      <c r="BB22" s="676" t="s">
        <v>73</v>
      </c>
      <c r="BC22" s="676" t="s">
        <v>73</v>
      </c>
      <c r="BD22" s="676" t="s">
        <v>73</v>
      </c>
      <c r="BE22" s="676" t="s">
        <v>73</v>
      </c>
      <c r="BF22" s="676" t="s">
        <v>73</v>
      </c>
      <c r="BG22" s="677" t="s">
        <v>73</v>
      </c>
      <c r="BH22" s="676" t="s">
        <v>73</v>
      </c>
      <c r="BI22" s="676" t="s">
        <v>73</v>
      </c>
      <c r="BJ22" s="677" t="s">
        <v>73</v>
      </c>
    </row>
    <row r="23" spans="1:62" s="183" customFormat="1" ht="14.25" customHeight="1" x14ac:dyDescent="0.45">
      <c r="A23" s="224"/>
      <c r="B23" s="268"/>
      <c r="C23" s="268"/>
      <c r="D23" s="320"/>
      <c r="E23" s="226"/>
      <c r="F23" s="227">
        <v>13.36645</v>
      </c>
      <c r="G23" s="228">
        <v>99.997669999999999</v>
      </c>
      <c r="H23" s="444">
        <f>H22</f>
        <v>6.5</v>
      </c>
      <c r="I23" s="268"/>
      <c r="J23" s="230" t="s">
        <v>75</v>
      </c>
      <c r="K23" s="231">
        <v>3</v>
      </c>
      <c r="L23" s="674" t="s">
        <v>73</v>
      </c>
      <c r="M23" s="671" t="s">
        <v>73</v>
      </c>
      <c r="N23" s="676" t="s">
        <v>73</v>
      </c>
      <c r="O23" s="676" t="s">
        <v>73</v>
      </c>
      <c r="P23" s="676" t="s">
        <v>73</v>
      </c>
      <c r="Q23" s="676" t="s">
        <v>73</v>
      </c>
      <c r="R23" s="676" t="s">
        <v>73</v>
      </c>
      <c r="S23" s="677" t="s">
        <v>73</v>
      </c>
      <c r="T23" s="434" t="s">
        <v>73</v>
      </c>
      <c r="U23" s="343">
        <v>31.5</v>
      </c>
      <c r="V23" s="335">
        <v>32.744999999999997</v>
      </c>
      <c r="W23" s="343">
        <v>11.6</v>
      </c>
      <c r="X23" s="370">
        <v>17.914000000000001</v>
      </c>
      <c r="Y23" s="474">
        <v>8.09</v>
      </c>
      <c r="Z23" s="640">
        <v>8.42</v>
      </c>
      <c r="AA23" s="240">
        <v>7.38</v>
      </c>
      <c r="AB23" s="240">
        <v>7.1340000000000003</v>
      </c>
      <c r="AC23" s="240">
        <f t="shared" si="1"/>
        <v>7.0886320741311435</v>
      </c>
      <c r="AD23" s="463">
        <v>19.500000000000004</v>
      </c>
      <c r="AE23" s="344" t="s">
        <v>73</v>
      </c>
      <c r="AF23" s="335">
        <v>8.09</v>
      </c>
      <c r="AG23" s="337">
        <f>AF23*$AF$1+$AG$1</f>
        <v>20.68417531487254</v>
      </c>
      <c r="AH23" s="681" t="s">
        <v>73</v>
      </c>
      <c r="AI23" s="507" t="s">
        <v>73</v>
      </c>
      <c r="AJ23" s="683" t="s">
        <v>73</v>
      </c>
      <c r="AK23" s="684" t="s">
        <v>73</v>
      </c>
      <c r="AL23" s="684" t="s">
        <v>73</v>
      </c>
      <c r="AM23" s="684" t="s">
        <v>73</v>
      </c>
      <c r="AN23" s="684" t="s">
        <v>73</v>
      </c>
      <c r="AO23" s="684" t="s">
        <v>73</v>
      </c>
      <c r="AP23" s="684" t="s">
        <v>73</v>
      </c>
      <c r="AQ23" s="686" t="s">
        <v>73</v>
      </c>
      <c r="AR23" s="79">
        <v>1.4454044085514006</v>
      </c>
      <c r="AS23" s="37">
        <v>74.646613313709253</v>
      </c>
      <c r="AT23" s="37">
        <v>5.0251305908577022</v>
      </c>
      <c r="AU23" s="37">
        <v>1.1169096156414007</v>
      </c>
      <c r="AV23" s="79">
        <v>12.675602503292779</v>
      </c>
      <c r="AW23" s="694" t="s">
        <v>73</v>
      </c>
      <c r="AX23" s="695" t="s">
        <v>73</v>
      </c>
      <c r="AY23" s="473" t="s">
        <v>73</v>
      </c>
      <c r="AZ23" s="676" t="s">
        <v>73</v>
      </c>
      <c r="BA23" s="676" t="s">
        <v>73</v>
      </c>
      <c r="BB23" s="676" t="s">
        <v>73</v>
      </c>
      <c r="BC23" s="676" t="s">
        <v>73</v>
      </c>
      <c r="BD23" s="676" t="s">
        <v>73</v>
      </c>
      <c r="BE23" s="676" t="s">
        <v>73</v>
      </c>
      <c r="BF23" s="676" t="s">
        <v>73</v>
      </c>
      <c r="BG23" s="677" t="s">
        <v>73</v>
      </c>
      <c r="BH23" s="676" t="s">
        <v>73</v>
      </c>
      <c r="BI23" s="676" t="s">
        <v>73</v>
      </c>
      <c r="BJ23" s="677" t="s">
        <v>73</v>
      </c>
    </row>
    <row r="24" spans="1:62" s="183" customFormat="1" ht="14.25" customHeight="1" x14ac:dyDescent="0.45">
      <c r="A24" s="224"/>
      <c r="B24" s="268"/>
      <c r="C24" s="268"/>
      <c r="D24" s="320"/>
      <c r="E24" s="226"/>
      <c r="F24" s="227">
        <v>13.36645</v>
      </c>
      <c r="G24" s="228">
        <v>99.997669999999999</v>
      </c>
      <c r="H24" s="444">
        <f>H23</f>
        <v>6.5</v>
      </c>
      <c r="I24" s="268"/>
      <c r="J24" s="230" t="s">
        <v>74</v>
      </c>
      <c r="K24" s="231">
        <v>5.5</v>
      </c>
      <c r="L24" s="674" t="s">
        <v>73</v>
      </c>
      <c r="M24" s="671" t="s">
        <v>73</v>
      </c>
      <c r="N24" s="676" t="s">
        <v>73</v>
      </c>
      <c r="O24" s="676" t="s">
        <v>73</v>
      </c>
      <c r="P24" s="676" t="s">
        <v>73</v>
      </c>
      <c r="Q24" s="676" t="s">
        <v>73</v>
      </c>
      <c r="R24" s="676" t="s">
        <v>73</v>
      </c>
      <c r="S24" s="677" t="s">
        <v>73</v>
      </c>
      <c r="T24" s="434" t="s">
        <v>73</v>
      </c>
      <c r="U24" s="343">
        <v>31.1</v>
      </c>
      <c r="V24" s="335">
        <v>32.587000000000003</v>
      </c>
      <c r="W24" s="343">
        <v>17.5</v>
      </c>
      <c r="X24" s="370">
        <v>19.393999999999998</v>
      </c>
      <c r="Y24" s="474">
        <v>8.15</v>
      </c>
      <c r="Z24" s="640">
        <v>8.42</v>
      </c>
      <c r="AA24" s="240">
        <v>6.84</v>
      </c>
      <c r="AB24" s="240">
        <v>6.7779999999999996</v>
      </c>
      <c r="AC24" s="240">
        <f t="shared" si="1"/>
        <v>6.8552194143961511</v>
      </c>
      <c r="AD24" s="463">
        <v>34.5</v>
      </c>
      <c r="AE24" s="344" t="s">
        <v>73</v>
      </c>
      <c r="AF24" s="335">
        <v>8.0399999999999991</v>
      </c>
      <c r="AG24" s="337">
        <f>AF24*$AF$1+$AG$1</f>
        <v>20.561496188816623</v>
      </c>
      <c r="AH24" s="681" t="s">
        <v>73</v>
      </c>
      <c r="AI24" s="507" t="s">
        <v>73</v>
      </c>
      <c r="AJ24" s="683" t="s">
        <v>73</v>
      </c>
      <c r="AK24" s="684" t="s">
        <v>73</v>
      </c>
      <c r="AL24" s="684" t="s">
        <v>73</v>
      </c>
      <c r="AM24" s="684" t="s">
        <v>73</v>
      </c>
      <c r="AN24" s="684" t="s">
        <v>73</v>
      </c>
      <c r="AO24" s="684" t="s">
        <v>73</v>
      </c>
      <c r="AP24" s="684" t="s">
        <v>73</v>
      </c>
      <c r="AQ24" s="686" t="s">
        <v>73</v>
      </c>
      <c r="AR24" s="79">
        <v>1.2018572901917595</v>
      </c>
      <c r="AS24" s="37">
        <v>57.93356943550117</v>
      </c>
      <c r="AT24" s="37">
        <v>3.093926641597541</v>
      </c>
      <c r="AU24" s="37">
        <v>0.62306740821640272</v>
      </c>
      <c r="AV24" s="79">
        <v>8.3014992569762995</v>
      </c>
      <c r="AW24" s="694" t="s">
        <v>73</v>
      </c>
      <c r="AX24" s="695" t="s">
        <v>73</v>
      </c>
      <c r="AY24" s="473" t="s">
        <v>73</v>
      </c>
      <c r="AZ24" s="676" t="s">
        <v>73</v>
      </c>
      <c r="BA24" s="676" t="s">
        <v>73</v>
      </c>
      <c r="BB24" s="676" t="s">
        <v>73</v>
      </c>
      <c r="BC24" s="676" t="s">
        <v>73</v>
      </c>
      <c r="BD24" s="676" t="s">
        <v>73</v>
      </c>
      <c r="BE24" s="676" t="s">
        <v>73</v>
      </c>
      <c r="BF24" s="676" t="s">
        <v>73</v>
      </c>
      <c r="BG24" s="677" t="s">
        <v>73</v>
      </c>
      <c r="BH24" s="676" t="s">
        <v>73</v>
      </c>
      <c r="BI24" s="676" t="s">
        <v>73</v>
      </c>
      <c r="BJ24" s="677" t="s">
        <v>73</v>
      </c>
    </row>
    <row r="25" spans="1:62" s="183" customFormat="1" ht="14.25" customHeight="1" x14ac:dyDescent="0.45">
      <c r="A25" s="224">
        <v>2024</v>
      </c>
      <c r="B25" s="268">
        <v>7</v>
      </c>
      <c r="C25" s="268">
        <v>3</v>
      </c>
      <c r="D25" s="320">
        <v>0.42638888888888887</v>
      </c>
      <c r="E25" s="323" t="s">
        <v>113</v>
      </c>
      <c r="F25" s="227">
        <v>13.24442</v>
      </c>
      <c r="G25" s="228">
        <v>100.13491999999999</v>
      </c>
      <c r="H25" s="229">
        <v>11.6</v>
      </c>
      <c r="I25" s="268">
        <v>3</v>
      </c>
      <c r="J25" s="230" t="s">
        <v>72</v>
      </c>
      <c r="K25" s="231">
        <v>0.5</v>
      </c>
      <c r="L25" s="674" t="s">
        <v>73</v>
      </c>
      <c r="M25" s="671" t="s">
        <v>73</v>
      </c>
      <c r="N25" s="676" t="s">
        <v>73</v>
      </c>
      <c r="O25" s="676" t="s">
        <v>73</v>
      </c>
      <c r="P25" s="676" t="s">
        <v>73</v>
      </c>
      <c r="Q25" s="676" t="s">
        <v>73</v>
      </c>
      <c r="R25" s="676" t="s">
        <v>73</v>
      </c>
      <c r="S25" s="677" t="s">
        <v>73</v>
      </c>
      <c r="T25" s="434">
        <v>3.8</v>
      </c>
      <c r="U25" s="343" t="s">
        <v>73</v>
      </c>
      <c r="V25" s="335">
        <v>30.917000000000002</v>
      </c>
      <c r="W25" s="343" t="s">
        <v>73</v>
      </c>
      <c r="X25" s="370">
        <v>30.774999999999999</v>
      </c>
      <c r="Y25" s="474" t="s">
        <v>73</v>
      </c>
      <c r="Z25" s="640">
        <v>8.8000000000000007</v>
      </c>
      <c r="AA25" s="240" t="s">
        <v>73</v>
      </c>
      <c r="AB25" s="240">
        <v>6.2469999999999999</v>
      </c>
      <c r="AC25" s="240">
        <f t="shared" si="1"/>
        <v>6.5070673854094085</v>
      </c>
      <c r="AD25" s="463" t="s">
        <v>73</v>
      </c>
      <c r="AE25" s="344" t="s">
        <v>73</v>
      </c>
      <c r="AF25" s="335">
        <v>0.8</v>
      </c>
      <c r="AG25" s="337">
        <f>AF25*$AF$1+$AG$1</f>
        <v>2.7975587359202914</v>
      </c>
      <c r="AH25" s="681" t="s">
        <v>73</v>
      </c>
      <c r="AI25" s="507" t="s">
        <v>73</v>
      </c>
      <c r="AJ25" s="683" t="s">
        <v>73</v>
      </c>
      <c r="AK25" s="684" t="s">
        <v>73</v>
      </c>
      <c r="AL25" s="684" t="s">
        <v>73</v>
      </c>
      <c r="AM25" s="684" t="s">
        <v>73</v>
      </c>
      <c r="AN25" s="684" t="s">
        <v>73</v>
      </c>
      <c r="AO25" s="684" t="s">
        <v>73</v>
      </c>
      <c r="AP25" s="684" t="s">
        <v>73</v>
      </c>
      <c r="AQ25" s="686" t="s">
        <v>73</v>
      </c>
      <c r="AR25" s="79" t="s">
        <v>73</v>
      </c>
      <c r="AS25" s="37" t="s">
        <v>73</v>
      </c>
      <c r="AT25" s="37" t="s">
        <v>73</v>
      </c>
      <c r="AU25" s="37" t="s">
        <v>73</v>
      </c>
      <c r="AV25" s="79" t="s">
        <v>73</v>
      </c>
      <c r="AW25" s="694" t="s">
        <v>73</v>
      </c>
      <c r="AX25" s="695" t="s">
        <v>73</v>
      </c>
      <c r="AY25" s="473" t="s">
        <v>73</v>
      </c>
      <c r="AZ25" s="676" t="s">
        <v>73</v>
      </c>
      <c r="BA25" s="676" t="s">
        <v>73</v>
      </c>
      <c r="BB25" s="676" t="s">
        <v>73</v>
      </c>
      <c r="BC25" s="676" t="s">
        <v>73</v>
      </c>
      <c r="BD25" s="676" t="s">
        <v>73</v>
      </c>
      <c r="BE25" s="676" t="s">
        <v>73</v>
      </c>
      <c r="BF25" s="676" t="s">
        <v>73</v>
      </c>
      <c r="BG25" s="677" t="s">
        <v>73</v>
      </c>
      <c r="BH25" s="676" t="s">
        <v>73</v>
      </c>
      <c r="BI25" s="676" t="s">
        <v>73</v>
      </c>
      <c r="BJ25" s="677" t="s">
        <v>73</v>
      </c>
    </row>
    <row r="26" spans="1:62" s="183" customFormat="1" ht="14.25" customHeight="1" x14ac:dyDescent="0.45">
      <c r="A26" s="224"/>
      <c r="B26" s="268"/>
      <c r="C26" s="268"/>
      <c r="D26" s="320"/>
      <c r="E26" s="226"/>
      <c r="F26" s="227">
        <v>13.24442</v>
      </c>
      <c r="G26" s="228">
        <v>100.13491999999999</v>
      </c>
      <c r="H26" s="444">
        <f>H25</f>
        <v>11.6</v>
      </c>
      <c r="I26" s="268"/>
      <c r="J26" s="230" t="s">
        <v>75</v>
      </c>
      <c r="K26" s="231">
        <v>5.5</v>
      </c>
      <c r="L26" s="674" t="s">
        <v>73</v>
      </c>
      <c r="M26" s="671" t="s">
        <v>73</v>
      </c>
      <c r="N26" s="676" t="s">
        <v>73</v>
      </c>
      <c r="O26" s="676" t="s">
        <v>73</v>
      </c>
      <c r="P26" s="676" t="s">
        <v>73</v>
      </c>
      <c r="Q26" s="676" t="s">
        <v>73</v>
      </c>
      <c r="R26" s="676" t="s">
        <v>73</v>
      </c>
      <c r="S26" s="677" t="s">
        <v>73</v>
      </c>
      <c r="T26" s="434" t="s">
        <v>73</v>
      </c>
      <c r="U26" s="343" t="s">
        <v>73</v>
      </c>
      <c r="V26" s="335">
        <v>30.69</v>
      </c>
      <c r="W26" s="343" t="s">
        <v>73</v>
      </c>
      <c r="X26" s="370">
        <v>30.873000000000001</v>
      </c>
      <c r="Y26" s="474" t="s">
        <v>73</v>
      </c>
      <c r="Z26" s="640">
        <v>8.77</v>
      </c>
      <c r="AA26" s="240" t="s">
        <v>73</v>
      </c>
      <c r="AB26" s="240">
        <v>6.0750000000000002</v>
      </c>
      <c r="AC26" s="240">
        <f t="shared" si="1"/>
        <v>6.3942949767734021</v>
      </c>
      <c r="AD26" s="463" t="s">
        <v>73</v>
      </c>
      <c r="AE26" s="344" t="s">
        <v>73</v>
      </c>
      <c r="AF26" s="335">
        <v>1.49</v>
      </c>
      <c r="AG26" s="337">
        <f>AF26*$AF$1+$AG$1</f>
        <v>4.4905306754919039</v>
      </c>
      <c r="AH26" s="681" t="s">
        <v>73</v>
      </c>
      <c r="AI26" s="507" t="s">
        <v>73</v>
      </c>
      <c r="AJ26" s="683" t="s">
        <v>73</v>
      </c>
      <c r="AK26" s="684" t="s">
        <v>73</v>
      </c>
      <c r="AL26" s="684" t="s">
        <v>73</v>
      </c>
      <c r="AM26" s="684" t="s">
        <v>73</v>
      </c>
      <c r="AN26" s="684" t="s">
        <v>73</v>
      </c>
      <c r="AO26" s="684" t="s">
        <v>73</v>
      </c>
      <c r="AP26" s="684" t="s">
        <v>73</v>
      </c>
      <c r="AQ26" s="687" t="s">
        <v>73</v>
      </c>
      <c r="AR26" s="79" t="s">
        <v>73</v>
      </c>
      <c r="AS26" s="37" t="s">
        <v>73</v>
      </c>
      <c r="AT26" s="37" t="s">
        <v>73</v>
      </c>
      <c r="AU26" s="37" t="s">
        <v>73</v>
      </c>
      <c r="AV26" s="79" t="s">
        <v>73</v>
      </c>
      <c r="AW26" s="694" t="s">
        <v>73</v>
      </c>
      <c r="AX26" s="695" t="s">
        <v>73</v>
      </c>
      <c r="AY26" s="473" t="s">
        <v>73</v>
      </c>
      <c r="AZ26" s="676" t="s">
        <v>73</v>
      </c>
      <c r="BA26" s="676" t="s">
        <v>73</v>
      </c>
      <c r="BB26" s="676" t="s">
        <v>73</v>
      </c>
      <c r="BC26" s="676" t="s">
        <v>73</v>
      </c>
      <c r="BD26" s="676" t="s">
        <v>73</v>
      </c>
      <c r="BE26" s="676" t="s">
        <v>73</v>
      </c>
      <c r="BF26" s="676" t="s">
        <v>73</v>
      </c>
      <c r="BG26" s="677" t="s">
        <v>73</v>
      </c>
      <c r="BH26" s="676" t="s">
        <v>73</v>
      </c>
      <c r="BI26" s="676" t="s">
        <v>73</v>
      </c>
      <c r="BJ26" s="677" t="s">
        <v>73</v>
      </c>
    </row>
    <row r="27" spans="1:62" s="183" customFormat="1" ht="14.25" customHeight="1" x14ac:dyDescent="0.45">
      <c r="A27" s="224"/>
      <c r="B27" s="268"/>
      <c r="C27" s="268"/>
      <c r="D27" s="320"/>
      <c r="E27" s="226"/>
      <c r="F27" s="227">
        <v>13.24442</v>
      </c>
      <c r="G27" s="228">
        <v>100.13491999999999</v>
      </c>
      <c r="H27" s="444">
        <f>H26</f>
        <v>11.6</v>
      </c>
      <c r="I27" s="268"/>
      <c r="J27" s="230" t="s">
        <v>74</v>
      </c>
      <c r="K27" s="231">
        <v>10.5</v>
      </c>
      <c r="L27" s="674" t="s">
        <v>73</v>
      </c>
      <c r="M27" s="671" t="s">
        <v>73</v>
      </c>
      <c r="N27" s="676" t="s">
        <v>73</v>
      </c>
      <c r="O27" s="676" t="s">
        <v>73</v>
      </c>
      <c r="P27" s="676" t="s">
        <v>73</v>
      </c>
      <c r="Q27" s="676" t="s">
        <v>73</v>
      </c>
      <c r="R27" s="676" t="s">
        <v>73</v>
      </c>
      <c r="S27" s="677" t="s">
        <v>73</v>
      </c>
      <c r="T27" s="434" t="s">
        <v>73</v>
      </c>
      <c r="U27" s="343" t="s">
        <v>73</v>
      </c>
      <c r="V27" s="335">
        <v>30.920999999999999</v>
      </c>
      <c r="W27" s="343" t="s">
        <v>73</v>
      </c>
      <c r="X27" s="370">
        <v>31.798999999999999</v>
      </c>
      <c r="Y27" s="474" t="s">
        <v>73</v>
      </c>
      <c r="Z27" s="640">
        <v>8.5399999999999991</v>
      </c>
      <c r="AA27" s="240" t="s">
        <v>73</v>
      </c>
      <c r="AB27" s="240">
        <v>4.516</v>
      </c>
      <c r="AC27" s="240">
        <f t="shared" si="1"/>
        <v>5.3721311101249416</v>
      </c>
      <c r="AD27" s="463" t="s">
        <v>73</v>
      </c>
      <c r="AE27" s="344" t="s">
        <v>73</v>
      </c>
      <c r="AF27" s="335">
        <v>1.1599999999999999</v>
      </c>
      <c r="AG27" s="337">
        <f>AF27*$AF$1+$AG$1</f>
        <v>3.6808484435228714</v>
      </c>
      <c r="AH27" s="681" t="s">
        <v>73</v>
      </c>
      <c r="AI27" s="507" t="s">
        <v>73</v>
      </c>
      <c r="AJ27" s="683" t="s">
        <v>73</v>
      </c>
      <c r="AK27" s="684" t="s">
        <v>73</v>
      </c>
      <c r="AL27" s="684" t="s">
        <v>73</v>
      </c>
      <c r="AM27" s="684" t="s">
        <v>73</v>
      </c>
      <c r="AN27" s="684" t="s">
        <v>73</v>
      </c>
      <c r="AO27" s="684" t="s">
        <v>73</v>
      </c>
      <c r="AP27" s="684" t="s">
        <v>73</v>
      </c>
      <c r="AQ27" s="687" t="s">
        <v>73</v>
      </c>
      <c r="AR27" s="79" t="s">
        <v>73</v>
      </c>
      <c r="AS27" s="37" t="s">
        <v>73</v>
      </c>
      <c r="AT27" s="37" t="s">
        <v>73</v>
      </c>
      <c r="AU27" s="37" t="s">
        <v>73</v>
      </c>
      <c r="AV27" s="79" t="s">
        <v>73</v>
      </c>
      <c r="AW27" s="694" t="s">
        <v>73</v>
      </c>
      <c r="AX27" s="695" t="s">
        <v>73</v>
      </c>
      <c r="AY27" s="473" t="s">
        <v>73</v>
      </c>
      <c r="AZ27" s="676" t="s">
        <v>73</v>
      </c>
      <c r="BA27" s="676" t="s">
        <v>73</v>
      </c>
      <c r="BB27" s="676" t="s">
        <v>73</v>
      </c>
      <c r="BC27" s="676" t="s">
        <v>73</v>
      </c>
      <c r="BD27" s="676" t="s">
        <v>73</v>
      </c>
      <c r="BE27" s="676" t="s">
        <v>73</v>
      </c>
      <c r="BF27" s="676" t="s">
        <v>73</v>
      </c>
      <c r="BG27" s="677" t="s">
        <v>73</v>
      </c>
      <c r="BH27" s="676" t="s">
        <v>73</v>
      </c>
      <c r="BI27" s="676" t="s">
        <v>73</v>
      </c>
      <c r="BJ27" s="677" t="s">
        <v>73</v>
      </c>
    </row>
    <row r="28" spans="1:62" s="183" customFormat="1" ht="14.25" customHeight="1" x14ac:dyDescent="0.45">
      <c r="A28" s="224">
        <v>2024</v>
      </c>
      <c r="B28" s="268">
        <v>7</v>
      </c>
      <c r="C28" s="268">
        <v>3</v>
      </c>
      <c r="D28" s="320">
        <v>0.44513888888888892</v>
      </c>
      <c r="E28" s="226">
        <v>9</v>
      </c>
      <c r="F28" s="227">
        <v>13.20837</v>
      </c>
      <c r="G28" s="228">
        <v>100.13251</v>
      </c>
      <c r="H28" s="229">
        <v>13.8</v>
      </c>
      <c r="I28" s="268">
        <v>3</v>
      </c>
      <c r="J28" s="230" t="s">
        <v>72</v>
      </c>
      <c r="K28" s="231">
        <v>0.5</v>
      </c>
      <c r="L28" s="674" t="s">
        <v>73</v>
      </c>
      <c r="M28" s="671" t="s">
        <v>73</v>
      </c>
      <c r="N28" s="676" t="s">
        <v>73</v>
      </c>
      <c r="O28" s="676" t="s">
        <v>73</v>
      </c>
      <c r="P28" s="676" t="s">
        <v>73</v>
      </c>
      <c r="Q28" s="676" t="s">
        <v>73</v>
      </c>
      <c r="R28" s="676" t="s">
        <v>73</v>
      </c>
      <c r="S28" s="677" t="s">
        <v>73</v>
      </c>
      <c r="T28" s="434">
        <v>3.6</v>
      </c>
      <c r="U28" s="343">
        <v>30.6</v>
      </c>
      <c r="V28" s="335">
        <v>30.815999999999999</v>
      </c>
      <c r="W28" s="343">
        <v>28.3</v>
      </c>
      <c r="X28" s="370">
        <v>31.024000000000001</v>
      </c>
      <c r="Y28" s="474">
        <v>8.18</v>
      </c>
      <c r="Z28" s="640">
        <v>8.8000000000000007</v>
      </c>
      <c r="AA28" s="240">
        <v>6.49</v>
      </c>
      <c r="AB28" s="240">
        <v>6.1130000000000004</v>
      </c>
      <c r="AC28" s="240">
        <f t="shared" si="1"/>
        <v>6.4192098112394964</v>
      </c>
      <c r="AD28" s="463">
        <v>7.5500000000000007</v>
      </c>
      <c r="AE28" s="345">
        <v>3.12</v>
      </c>
      <c r="AF28" s="335">
        <v>1.9</v>
      </c>
      <c r="AG28" s="337">
        <f>AF28*$AF$1+$AG$1</f>
        <v>5.4964995091503974</v>
      </c>
      <c r="AH28" s="681" t="s">
        <v>73</v>
      </c>
      <c r="AI28" s="507" t="s">
        <v>73</v>
      </c>
      <c r="AJ28" s="683" t="s">
        <v>73</v>
      </c>
      <c r="AK28" s="684" t="s">
        <v>73</v>
      </c>
      <c r="AL28" s="684" t="s">
        <v>73</v>
      </c>
      <c r="AM28" s="684" t="s">
        <v>73</v>
      </c>
      <c r="AN28" s="684" t="s">
        <v>73</v>
      </c>
      <c r="AO28" s="684" t="s">
        <v>73</v>
      </c>
      <c r="AP28" s="684" t="s">
        <v>73</v>
      </c>
      <c r="AQ28" s="687" t="s">
        <v>73</v>
      </c>
      <c r="AR28" s="79">
        <v>0.59010047799131504</v>
      </c>
      <c r="AS28" s="37">
        <v>15.876490969858642</v>
      </c>
      <c r="AT28" s="37">
        <v>33.510388842445082</v>
      </c>
      <c r="AU28" s="37">
        <v>8.4330454661859747E-2</v>
      </c>
      <c r="AV28" s="79">
        <v>1.4311709427389974</v>
      </c>
      <c r="AW28" s="694" t="s">
        <v>73</v>
      </c>
      <c r="AX28" s="695" t="s">
        <v>73</v>
      </c>
      <c r="AY28" s="473" t="s">
        <v>73</v>
      </c>
      <c r="AZ28" s="676" t="s">
        <v>73</v>
      </c>
      <c r="BA28" s="676" t="s">
        <v>73</v>
      </c>
      <c r="BB28" s="676" t="s">
        <v>73</v>
      </c>
      <c r="BC28" s="676" t="s">
        <v>73</v>
      </c>
      <c r="BD28" s="676" t="s">
        <v>73</v>
      </c>
      <c r="BE28" s="676" t="s">
        <v>73</v>
      </c>
      <c r="BF28" s="676" t="s">
        <v>73</v>
      </c>
      <c r="BG28" s="677" t="s">
        <v>73</v>
      </c>
      <c r="BH28" s="676" t="s">
        <v>73</v>
      </c>
      <c r="BI28" s="676" t="s">
        <v>73</v>
      </c>
      <c r="BJ28" s="677" t="s">
        <v>73</v>
      </c>
    </row>
    <row r="29" spans="1:62" s="183" customFormat="1" ht="14.25" customHeight="1" x14ac:dyDescent="0.45">
      <c r="A29" s="224"/>
      <c r="B29" s="268"/>
      <c r="C29" s="268"/>
      <c r="D29" s="320"/>
      <c r="E29" s="226"/>
      <c r="F29" s="227">
        <v>13.20837</v>
      </c>
      <c r="G29" s="228">
        <v>100.13251</v>
      </c>
      <c r="H29" s="444">
        <f>H28</f>
        <v>13.8</v>
      </c>
      <c r="I29" s="268"/>
      <c r="J29" s="230" t="s">
        <v>75</v>
      </c>
      <c r="K29" s="231">
        <v>7</v>
      </c>
      <c r="L29" s="674" t="s">
        <v>73</v>
      </c>
      <c r="M29" s="671" t="s">
        <v>73</v>
      </c>
      <c r="N29" s="676" t="s">
        <v>73</v>
      </c>
      <c r="O29" s="676" t="s">
        <v>73</v>
      </c>
      <c r="P29" s="676" t="s">
        <v>73</v>
      </c>
      <c r="Q29" s="676" t="s">
        <v>73</v>
      </c>
      <c r="R29" s="676" t="s">
        <v>73</v>
      </c>
      <c r="S29" s="677" t="s">
        <v>73</v>
      </c>
      <c r="T29" s="434" t="s">
        <v>73</v>
      </c>
      <c r="U29" s="343">
        <v>30.3</v>
      </c>
      <c r="V29" s="335">
        <v>30.902000000000001</v>
      </c>
      <c r="W29" s="343">
        <v>28.4</v>
      </c>
      <c r="X29" s="370">
        <v>31.838000000000001</v>
      </c>
      <c r="Y29" s="474">
        <v>8.17</v>
      </c>
      <c r="Z29" s="640">
        <v>8.57</v>
      </c>
      <c r="AA29" s="240">
        <v>6.62</v>
      </c>
      <c r="AB29" s="240">
        <v>5.5309999999999997</v>
      </c>
      <c r="AC29" s="240">
        <f t="shared" si="1"/>
        <v>6.0376194517850994</v>
      </c>
      <c r="AD29" s="463">
        <v>6.6000000000000014</v>
      </c>
      <c r="AE29" s="344" t="s">
        <v>73</v>
      </c>
      <c r="AF29" s="335">
        <v>2.35</v>
      </c>
      <c r="AG29" s="337">
        <f>AF29*$AF$1+$AG$1</f>
        <v>6.6006116436536226</v>
      </c>
      <c r="AH29" s="681" t="s">
        <v>73</v>
      </c>
      <c r="AI29" s="507" t="s">
        <v>73</v>
      </c>
      <c r="AJ29" s="683" t="s">
        <v>73</v>
      </c>
      <c r="AK29" s="684" t="s">
        <v>73</v>
      </c>
      <c r="AL29" s="684" t="s">
        <v>73</v>
      </c>
      <c r="AM29" s="684" t="s">
        <v>73</v>
      </c>
      <c r="AN29" s="684" t="s">
        <v>73</v>
      </c>
      <c r="AO29" s="684" t="s">
        <v>73</v>
      </c>
      <c r="AP29" s="684" t="s">
        <v>73</v>
      </c>
      <c r="AQ29" s="686" t="s">
        <v>73</v>
      </c>
      <c r="AR29" s="79">
        <v>0.23545635249171104</v>
      </c>
      <c r="AS29" s="37">
        <v>15.264771716800047</v>
      </c>
      <c r="AT29" s="37">
        <v>3.2548603040358879</v>
      </c>
      <c r="AU29" s="37">
        <v>0.12922520079140501</v>
      </c>
      <c r="AV29" s="79">
        <v>2.2843510987729228</v>
      </c>
      <c r="AW29" s="694" t="s">
        <v>73</v>
      </c>
      <c r="AX29" s="695" t="s">
        <v>73</v>
      </c>
      <c r="AY29" s="473" t="s">
        <v>73</v>
      </c>
      <c r="AZ29" s="676" t="s">
        <v>73</v>
      </c>
      <c r="BA29" s="676" t="s">
        <v>73</v>
      </c>
      <c r="BB29" s="676" t="s">
        <v>73</v>
      </c>
      <c r="BC29" s="676" t="s">
        <v>73</v>
      </c>
      <c r="BD29" s="676" t="s">
        <v>73</v>
      </c>
      <c r="BE29" s="676" t="s">
        <v>73</v>
      </c>
      <c r="BF29" s="676" t="s">
        <v>73</v>
      </c>
      <c r="BG29" s="677" t="s">
        <v>73</v>
      </c>
      <c r="BH29" s="676" t="s">
        <v>73</v>
      </c>
      <c r="BI29" s="676" t="s">
        <v>73</v>
      </c>
      <c r="BJ29" s="677" t="s">
        <v>73</v>
      </c>
    </row>
    <row r="30" spans="1:62" s="183" customFormat="1" ht="14.25" customHeight="1" x14ac:dyDescent="0.45">
      <c r="A30" s="224"/>
      <c r="B30" s="268"/>
      <c r="C30" s="268"/>
      <c r="D30" s="320"/>
      <c r="E30" s="226"/>
      <c r="F30" s="227">
        <v>13.20837</v>
      </c>
      <c r="G30" s="228">
        <v>100.13251</v>
      </c>
      <c r="H30" s="444">
        <f>H29</f>
        <v>13.8</v>
      </c>
      <c r="I30" s="268"/>
      <c r="J30" s="230" t="s">
        <v>74</v>
      </c>
      <c r="K30" s="231">
        <v>12.5</v>
      </c>
      <c r="L30" s="674" t="s">
        <v>73</v>
      </c>
      <c r="M30" s="671" t="s">
        <v>73</v>
      </c>
      <c r="N30" s="676" t="s">
        <v>73</v>
      </c>
      <c r="O30" s="676" t="s">
        <v>73</v>
      </c>
      <c r="P30" s="676" t="s">
        <v>73</v>
      </c>
      <c r="Q30" s="676" t="s">
        <v>73</v>
      </c>
      <c r="R30" s="676" t="s">
        <v>73</v>
      </c>
      <c r="S30" s="677" t="s">
        <v>73</v>
      </c>
      <c r="T30" s="434" t="s">
        <v>73</v>
      </c>
      <c r="U30" s="343">
        <v>30.5</v>
      </c>
      <c r="V30" s="335">
        <v>30.852</v>
      </c>
      <c r="W30" s="343">
        <v>29</v>
      </c>
      <c r="X30" s="370">
        <v>31.977</v>
      </c>
      <c r="Y30" s="474">
        <v>8.0500000000000007</v>
      </c>
      <c r="Z30" s="640">
        <v>8.5</v>
      </c>
      <c r="AA30" s="240">
        <v>5.4</v>
      </c>
      <c r="AB30" s="240">
        <v>4.3390000000000004</v>
      </c>
      <c r="AC30" s="240">
        <f t="shared" si="1"/>
        <v>5.2560804337960283</v>
      </c>
      <c r="AD30" s="463">
        <v>12.649999999999995</v>
      </c>
      <c r="AE30" s="344" t="s">
        <v>73</v>
      </c>
      <c r="AF30" s="335">
        <v>1.21</v>
      </c>
      <c r="AG30" s="337">
        <f>AF30*$AF$1+$AG$1</f>
        <v>3.8035275695787854</v>
      </c>
      <c r="AH30" s="681" t="s">
        <v>73</v>
      </c>
      <c r="AI30" s="507" t="s">
        <v>73</v>
      </c>
      <c r="AJ30" s="683" t="s">
        <v>73</v>
      </c>
      <c r="AK30" s="684" t="s">
        <v>73</v>
      </c>
      <c r="AL30" s="684" t="s">
        <v>73</v>
      </c>
      <c r="AM30" s="684" t="s">
        <v>73</v>
      </c>
      <c r="AN30" s="684" t="s">
        <v>73</v>
      </c>
      <c r="AO30" s="684" t="s">
        <v>73</v>
      </c>
      <c r="AP30" s="684" t="s">
        <v>73</v>
      </c>
      <c r="AQ30" s="686" t="s">
        <v>73</v>
      </c>
      <c r="AR30" s="79">
        <v>0.42459988609149985</v>
      </c>
      <c r="AS30" s="37">
        <v>19.28464109404225</v>
      </c>
      <c r="AT30" s="37">
        <v>3.093926641597541</v>
      </c>
      <c r="AU30" s="37">
        <v>0.42104105063344915</v>
      </c>
      <c r="AV30" s="79">
        <v>1.8241462047752282</v>
      </c>
      <c r="AW30" s="694" t="s">
        <v>73</v>
      </c>
      <c r="AX30" s="695" t="s">
        <v>73</v>
      </c>
      <c r="AY30" s="473" t="s">
        <v>73</v>
      </c>
      <c r="AZ30" s="676" t="s">
        <v>73</v>
      </c>
      <c r="BA30" s="676" t="s">
        <v>73</v>
      </c>
      <c r="BB30" s="676" t="s">
        <v>73</v>
      </c>
      <c r="BC30" s="676" t="s">
        <v>73</v>
      </c>
      <c r="BD30" s="676" t="s">
        <v>73</v>
      </c>
      <c r="BE30" s="676" t="s">
        <v>73</v>
      </c>
      <c r="BF30" s="676" t="s">
        <v>73</v>
      </c>
      <c r="BG30" s="677" t="s">
        <v>73</v>
      </c>
      <c r="BH30" s="676" t="s">
        <v>73</v>
      </c>
      <c r="BI30" s="676" t="s">
        <v>73</v>
      </c>
      <c r="BJ30" s="677" t="s">
        <v>73</v>
      </c>
    </row>
    <row r="31" spans="1:62" s="183" customFormat="1" ht="14.25" customHeight="1" x14ac:dyDescent="0.45">
      <c r="A31" s="224">
        <v>2024</v>
      </c>
      <c r="B31" s="268">
        <v>7</v>
      </c>
      <c r="C31" s="268">
        <v>3</v>
      </c>
      <c r="D31" s="320">
        <v>0.4680555555555555</v>
      </c>
      <c r="E31" s="323" t="s">
        <v>114</v>
      </c>
      <c r="F31" s="227">
        <v>13.16736</v>
      </c>
      <c r="G31" s="228">
        <v>100.13449</v>
      </c>
      <c r="H31" s="229">
        <v>15.5</v>
      </c>
      <c r="I31" s="268">
        <v>3</v>
      </c>
      <c r="J31" s="230" t="s">
        <v>72</v>
      </c>
      <c r="K31" s="231">
        <v>0.5</v>
      </c>
      <c r="L31" s="674" t="s">
        <v>73</v>
      </c>
      <c r="M31" s="671" t="s">
        <v>73</v>
      </c>
      <c r="N31" s="676" t="s">
        <v>73</v>
      </c>
      <c r="O31" s="676" t="s">
        <v>73</v>
      </c>
      <c r="P31" s="676" t="s">
        <v>73</v>
      </c>
      <c r="Q31" s="676" t="s">
        <v>73</v>
      </c>
      <c r="R31" s="676" t="s">
        <v>73</v>
      </c>
      <c r="S31" s="677" t="s">
        <v>73</v>
      </c>
      <c r="T31" s="434">
        <v>3.2</v>
      </c>
      <c r="U31" s="343" t="s">
        <v>73</v>
      </c>
      <c r="V31" s="335">
        <v>30.861999999999998</v>
      </c>
      <c r="W31" s="343" t="s">
        <v>73</v>
      </c>
      <c r="X31" s="370">
        <v>31.417999999999999</v>
      </c>
      <c r="Y31" s="474" t="s">
        <v>73</v>
      </c>
      <c r="Z31" s="640">
        <v>8.84</v>
      </c>
      <c r="AA31" s="240" t="s">
        <v>73</v>
      </c>
      <c r="AB31" s="240">
        <v>6.4370000000000003</v>
      </c>
      <c r="AC31" s="240">
        <f t="shared" si="1"/>
        <v>6.631641557739882</v>
      </c>
      <c r="AD31" s="463" t="s">
        <v>73</v>
      </c>
      <c r="AE31" s="344" t="s">
        <v>73</v>
      </c>
      <c r="AF31" s="335">
        <v>2.27</v>
      </c>
      <c r="AG31" s="337">
        <f>AF31*$AF$1+$AG$1</f>
        <v>6.4043250419641602</v>
      </c>
      <c r="AH31" s="681" t="s">
        <v>73</v>
      </c>
      <c r="AI31" s="507" t="s">
        <v>73</v>
      </c>
      <c r="AJ31" s="683" t="s">
        <v>73</v>
      </c>
      <c r="AK31" s="684" t="s">
        <v>73</v>
      </c>
      <c r="AL31" s="684" t="s">
        <v>73</v>
      </c>
      <c r="AM31" s="684" t="s">
        <v>73</v>
      </c>
      <c r="AN31" s="684" t="s">
        <v>73</v>
      </c>
      <c r="AO31" s="684" t="s">
        <v>73</v>
      </c>
      <c r="AP31" s="684" t="s">
        <v>73</v>
      </c>
      <c r="AQ31" s="686" t="s">
        <v>73</v>
      </c>
      <c r="AR31" s="79" t="s">
        <v>73</v>
      </c>
      <c r="AS31" s="37" t="s">
        <v>73</v>
      </c>
      <c r="AT31" s="37" t="s">
        <v>73</v>
      </c>
      <c r="AU31" s="37" t="s">
        <v>73</v>
      </c>
      <c r="AV31" s="79" t="s">
        <v>73</v>
      </c>
      <c r="AW31" s="694" t="s">
        <v>73</v>
      </c>
      <c r="AX31" s="695" t="s">
        <v>73</v>
      </c>
      <c r="AY31" s="473" t="s">
        <v>73</v>
      </c>
      <c r="AZ31" s="676" t="s">
        <v>73</v>
      </c>
      <c r="BA31" s="676" t="s">
        <v>73</v>
      </c>
      <c r="BB31" s="676" t="s">
        <v>73</v>
      </c>
      <c r="BC31" s="676" t="s">
        <v>73</v>
      </c>
      <c r="BD31" s="676" t="s">
        <v>73</v>
      </c>
      <c r="BE31" s="676" t="s">
        <v>73</v>
      </c>
      <c r="BF31" s="676" t="s">
        <v>73</v>
      </c>
      <c r="BG31" s="677" t="s">
        <v>73</v>
      </c>
      <c r="BH31" s="676" t="s">
        <v>73</v>
      </c>
      <c r="BI31" s="676" t="s">
        <v>73</v>
      </c>
      <c r="BJ31" s="677" t="s">
        <v>73</v>
      </c>
    </row>
    <row r="32" spans="1:62" s="183" customFormat="1" ht="14.25" customHeight="1" x14ac:dyDescent="0.45">
      <c r="A32" s="224"/>
      <c r="B32" s="268"/>
      <c r="C32" s="268"/>
      <c r="D32" s="320"/>
      <c r="E32" s="226"/>
      <c r="F32" s="227">
        <v>13.16736</v>
      </c>
      <c r="G32" s="228">
        <v>100.13449</v>
      </c>
      <c r="H32" s="444">
        <f>H31</f>
        <v>15.5</v>
      </c>
      <c r="I32" s="268"/>
      <c r="J32" s="230" t="s">
        <v>75</v>
      </c>
      <c r="K32" s="231">
        <v>7.5</v>
      </c>
      <c r="L32" s="674" t="s">
        <v>73</v>
      </c>
      <c r="M32" s="671" t="s">
        <v>73</v>
      </c>
      <c r="N32" s="676" t="s">
        <v>73</v>
      </c>
      <c r="O32" s="676" t="s">
        <v>73</v>
      </c>
      <c r="P32" s="676" t="s">
        <v>73</v>
      </c>
      <c r="Q32" s="676" t="s">
        <v>73</v>
      </c>
      <c r="R32" s="676" t="s">
        <v>73</v>
      </c>
      <c r="S32" s="677" t="s">
        <v>73</v>
      </c>
      <c r="T32" s="434" t="s">
        <v>73</v>
      </c>
      <c r="U32" s="343" t="s">
        <v>73</v>
      </c>
      <c r="V32" s="335">
        <v>30.754000000000001</v>
      </c>
      <c r="W32" s="343" t="s">
        <v>73</v>
      </c>
      <c r="X32" s="370">
        <v>31.512</v>
      </c>
      <c r="Y32" s="474" t="s">
        <v>73</v>
      </c>
      <c r="Z32" s="640">
        <v>8.8000000000000007</v>
      </c>
      <c r="AA32" s="240" t="s">
        <v>73</v>
      </c>
      <c r="AB32" s="240">
        <v>6.2329999999999997</v>
      </c>
      <c r="AC32" s="240">
        <f t="shared" si="1"/>
        <v>6.4978882358692687</v>
      </c>
      <c r="AD32" s="463" t="s">
        <v>73</v>
      </c>
      <c r="AE32" s="344" t="s">
        <v>73</v>
      </c>
      <c r="AF32" s="335">
        <v>2.4</v>
      </c>
      <c r="AG32" s="337">
        <f>AF32*$AF$1+$AG$1</f>
        <v>6.7232907697095365</v>
      </c>
      <c r="AH32" s="681" t="s">
        <v>73</v>
      </c>
      <c r="AI32" s="507" t="s">
        <v>73</v>
      </c>
      <c r="AJ32" s="683" t="s">
        <v>73</v>
      </c>
      <c r="AK32" s="684" t="s">
        <v>73</v>
      </c>
      <c r="AL32" s="684" t="s">
        <v>73</v>
      </c>
      <c r="AM32" s="684" t="s">
        <v>73</v>
      </c>
      <c r="AN32" s="684" t="s">
        <v>73</v>
      </c>
      <c r="AO32" s="684" t="s">
        <v>73</v>
      </c>
      <c r="AP32" s="684" t="s">
        <v>73</v>
      </c>
      <c r="AQ32" s="686" t="s">
        <v>73</v>
      </c>
      <c r="AR32" s="79" t="s">
        <v>73</v>
      </c>
      <c r="AS32" s="37" t="s">
        <v>73</v>
      </c>
      <c r="AT32" s="37" t="s">
        <v>73</v>
      </c>
      <c r="AU32" s="37" t="s">
        <v>73</v>
      </c>
      <c r="AV32" s="79" t="s">
        <v>73</v>
      </c>
      <c r="AW32" s="694" t="s">
        <v>73</v>
      </c>
      <c r="AX32" s="695" t="s">
        <v>73</v>
      </c>
      <c r="AY32" s="473" t="s">
        <v>73</v>
      </c>
      <c r="AZ32" s="676" t="s">
        <v>73</v>
      </c>
      <c r="BA32" s="676" t="s">
        <v>73</v>
      </c>
      <c r="BB32" s="676" t="s">
        <v>73</v>
      </c>
      <c r="BC32" s="676" t="s">
        <v>73</v>
      </c>
      <c r="BD32" s="676" t="s">
        <v>73</v>
      </c>
      <c r="BE32" s="676" t="s">
        <v>73</v>
      </c>
      <c r="BF32" s="676" t="s">
        <v>73</v>
      </c>
      <c r="BG32" s="677" t="s">
        <v>73</v>
      </c>
      <c r="BH32" s="676" t="s">
        <v>73</v>
      </c>
      <c r="BI32" s="676" t="s">
        <v>73</v>
      </c>
      <c r="BJ32" s="677" t="s">
        <v>73</v>
      </c>
    </row>
    <row r="33" spans="1:62" s="183" customFormat="1" ht="14.25" customHeight="1" x14ac:dyDescent="0.45">
      <c r="A33" s="224"/>
      <c r="B33" s="268"/>
      <c r="C33" s="268"/>
      <c r="D33" s="320"/>
      <c r="E33" s="226"/>
      <c r="F33" s="227">
        <v>13.16736</v>
      </c>
      <c r="G33" s="228">
        <v>100.13449</v>
      </c>
      <c r="H33" s="444">
        <f>H32</f>
        <v>15.5</v>
      </c>
      <c r="I33" s="268"/>
      <c r="J33" s="230" t="s">
        <v>74</v>
      </c>
      <c r="K33" s="231">
        <v>14.5</v>
      </c>
      <c r="L33" s="674" t="s">
        <v>73</v>
      </c>
      <c r="M33" s="671" t="s">
        <v>73</v>
      </c>
      <c r="N33" s="676" t="s">
        <v>73</v>
      </c>
      <c r="O33" s="676" t="s">
        <v>73</v>
      </c>
      <c r="P33" s="676" t="s">
        <v>73</v>
      </c>
      <c r="Q33" s="676" t="s">
        <v>73</v>
      </c>
      <c r="R33" s="676" t="s">
        <v>73</v>
      </c>
      <c r="S33" s="677" t="s">
        <v>73</v>
      </c>
      <c r="T33" s="434" t="s">
        <v>73</v>
      </c>
      <c r="U33" s="343" t="s">
        <v>73</v>
      </c>
      <c r="V33" s="335">
        <v>30.803000000000001</v>
      </c>
      <c r="W33" s="343" t="s">
        <v>73</v>
      </c>
      <c r="X33" s="370">
        <v>32.136000000000003</v>
      </c>
      <c r="Y33" s="474" t="s">
        <v>73</v>
      </c>
      <c r="Z33" s="640">
        <v>8.5299999999999994</v>
      </c>
      <c r="AA33" s="240" t="s">
        <v>73</v>
      </c>
      <c r="AB33" s="240">
        <v>4.7809999999999997</v>
      </c>
      <c r="AC33" s="240">
        <f t="shared" si="1"/>
        <v>5.545879297849023</v>
      </c>
      <c r="AD33" s="463" t="s">
        <v>73</v>
      </c>
      <c r="AE33" s="344" t="s">
        <v>73</v>
      </c>
      <c r="AF33" s="335">
        <v>2.21</v>
      </c>
      <c r="AG33" s="337">
        <f>AF33*$AF$1+$AG$1</f>
        <v>6.257110090697064</v>
      </c>
      <c r="AH33" s="681" t="s">
        <v>73</v>
      </c>
      <c r="AI33" s="507" t="s">
        <v>73</v>
      </c>
      <c r="AJ33" s="683" t="s">
        <v>73</v>
      </c>
      <c r="AK33" s="684" t="s">
        <v>73</v>
      </c>
      <c r="AL33" s="684" t="s">
        <v>73</v>
      </c>
      <c r="AM33" s="684" t="s">
        <v>73</v>
      </c>
      <c r="AN33" s="684" t="s">
        <v>73</v>
      </c>
      <c r="AO33" s="684" t="s">
        <v>73</v>
      </c>
      <c r="AP33" s="684" t="s">
        <v>73</v>
      </c>
      <c r="AQ33" s="686" t="s">
        <v>73</v>
      </c>
      <c r="AR33" s="79" t="s">
        <v>73</v>
      </c>
      <c r="AS33" s="37" t="s">
        <v>73</v>
      </c>
      <c r="AT33" s="37" t="s">
        <v>73</v>
      </c>
      <c r="AU33" s="37" t="s">
        <v>73</v>
      </c>
      <c r="AV33" s="79" t="s">
        <v>73</v>
      </c>
      <c r="AW33" s="694" t="s">
        <v>73</v>
      </c>
      <c r="AX33" s="695" t="s">
        <v>73</v>
      </c>
      <c r="AY33" s="473" t="s">
        <v>73</v>
      </c>
      <c r="AZ33" s="676" t="s">
        <v>73</v>
      </c>
      <c r="BA33" s="676" t="s">
        <v>73</v>
      </c>
      <c r="BB33" s="676" t="s">
        <v>73</v>
      </c>
      <c r="BC33" s="676" t="s">
        <v>73</v>
      </c>
      <c r="BD33" s="676" t="s">
        <v>73</v>
      </c>
      <c r="BE33" s="676" t="s">
        <v>73</v>
      </c>
      <c r="BF33" s="676" t="s">
        <v>73</v>
      </c>
      <c r="BG33" s="677" t="s">
        <v>73</v>
      </c>
      <c r="BH33" s="676" t="s">
        <v>73</v>
      </c>
      <c r="BI33" s="676" t="s">
        <v>73</v>
      </c>
      <c r="BJ33" s="677" t="s">
        <v>73</v>
      </c>
    </row>
    <row r="34" spans="1:62" s="183" customFormat="1" ht="14.25" customHeight="1" x14ac:dyDescent="0.45">
      <c r="A34" s="224">
        <v>2024</v>
      </c>
      <c r="B34" s="268">
        <v>7</v>
      </c>
      <c r="C34" s="268">
        <v>3</v>
      </c>
      <c r="D34" s="320">
        <v>0.4826388888888889</v>
      </c>
      <c r="E34" s="226">
        <v>11</v>
      </c>
      <c r="F34" s="227">
        <v>13.136950000000001</v>
      </c>
      <c r="G34" s="228">
        <v>100.13655</v>
      </c>
      <c r="H34" s="229">
        <v>14.9</v>
      </c>
      <c r="I34" s="268">
        <v>3</v>
      </c>
      <c r="J34" s="230" t="s">
        <v>72</v>
      </c>
      <c r="K34" s="231">
        <v>0.5</v>
      </c>
      <c r="L34" s="674" t="s">
        <v>73</v>
      </c>
      <c r="M34" s="671" t="s">
        <v>73</v>
      </c>
      <c r="N34" s="676" t="s">
        <v>73</v>
      </c>
      <c r="O34" s="676" t="s">
        <v>73</v>
      </c>
      <c r="P34" s="676" t="s">
        <v>73</v>
      </c>
      <c r="Q34" s="676" t="s">
        <v>73</v>
      </c>
      <c r="R34" s="676" t="s">
        <v>73</v>
      </c>
      <c r="S34" s="677" t="s">
        <v>73</v>
      </c>
      <c r="T34" s="434">
        <v>2.4</v>
      </c>
      <c r="U34" s="343">
        <v>30.5</v>
      </c>
      <c r="V34" s="335">
        <v>30.992000000000001</v>
      </c>
      <c r="W34" s="343">
        <v>29.6</v>
      </c>
      <c r="X34" s="370">
        <v>31.622</v>
      </c>
      <c r="Y34" s="474">
        <v>8.06</v>
      </c>
      <c r="Z34" s="640">
        <v>8.84</v>
      </c>
      <c r="AA34" s="240">
        <v>7.36</v>
      </c>
      <c r="AB34" s="240">
        <v>6.4489999999999998</v>
      </c>
      <c r="AC34" s="240">
        <f t="shared" si="1"/>
        <v>6.6395094002028587</v>
      </c>
      <c r="AD34" s="463">
        <v>13.650000000000002</v>
      </c>
      <c r="AE34" s="345">
        <v>12.5</v>
      </c>
      <c r="AF34" s="335">
        <v>3.09</v>
      </c>
      <c r="AG34" s="337">
        <f>AF34*$AF$1+$AG$1</f>
        <v>8.4162627092811491</v>
      </c>
      <c r="AH34" s="681" t="s">
        <v>73</v>
      </c>
      <c r="AI34" s="507" t="s">
        <v>73</v>
      </c>
      <c r="AJ34" s="683" t="s">
        <v>73</v>
      </c>
      <c r="AK34" s="684" t="s">
        <v>73</v>
      </c>
      <c r="AL34" s="684" t="s">
        <v>73</v>
      </c>
      <c r="AM34" s="684" t="s">
        <v>73</v>
      </c>
      <c r="AN34" s="684" t="s">
        <v>73</v>
      </c>
      <c r="AO34" s="684" t="s">
        <v>73</v>
      </c>
      <c r="AP34" s="684" t="s">
        <v>73</v>
      </c>
      <c r="AQ34" s="686" t="s">
        <v>73</v>
      </c>
      <c r="AR34" s="79">
        <v>0.471885769491447</v>
      </c>
      <c r="AS34" s="37">
        <v>15.352160181522704</v>
      </c>
      <c r="AT34" s="37">
        <v>3.0134598103783676</v>
      </c>
      <c r="AU34" s="37">
        <v>8.4330454661859747E-2</v>
      </c>
      <c r="AV34" s="79">
        <v>1.2627818985833466</v>
      </c>
      <c r="AW34" s="694" t="s">
        <v>73</v>
      </c>
      <c r="AX34" s="695" t="s">
        <v>73</v>
      </c>
      <c r="AY34" s="473" t="s">
        <v>73</v>
      </c>
      <c r="AZ34" s="676" t="s">
        <v>73</v>
      </c>
      <c r="BA34" s="676" t="s">
        <v>73</v>
      </c>
      <c r="BB34" s="676" t="s">
        <v>73</v>
      </c>
      <c r="BC34" s="676" t="s">
        <v>73</v>
      </c>
      <c r="BD34" s="676" t="s">
        <v>73</v>
      </c>
      <c r="BE34" s="676" t="s">
        <v>73</v>
      </c>
      <c r="BF34" s="676" t="s">
        <v>73</v>
      </c>
      <c r="BG34" s="677" t="s">
        <v>73</v>
      </c>
      <c r="BH34" s="676" t="s">
        <v>73</v>
      </c>
      <c r="BI34" s="676" t="s">
        <v>73</v>
      </c>
      <c r="BJ34" s="677" t="s">
        <v>73</v>
      </c>
    </row>
    <row r="35" spans="1:62" s="183" customFormat="1" ht="14.25" customHeight="1" x14ac:dyDescent="0.45">
      <c r="A35" s="224"/>
      <c r="B35" s="268"/>
      <c r="C35" s="268"/>
      <c r="D35" s="320"/>
      <c r="E35" s="226"/>
      <c r="F35" s="227">
        <v>13.136950000000001</v>
      </c>
      <c r="G35" s="228">
        <v>100.13655</v>
      </c>
      <c r="H35" s="444">
        <f>H34</f>
        <v>14.9</v>
      </c>
      <c r="I35" s="268"/>
      <c r="J35" s="230" t="s">
        <v>75</v>
      </c>
      <c r="K35" s="231">
        <v>7.5</v>
      </c>
      <c r="L35" s="674" t="s">
        <v>73</v>
      </c>
      <c r="M35" s="671" t="s">
        <v>73</v>
      </c>
      <c r="N35" s="676" t="s">
        <v>73</v>
      </c>
      <c r="O35" s="676" t="s">
        <v>73</v>
      </c>
      <c r="P35" s="676" t="s">
        <v>73</v>
      </c>
      <c r="Q35" s="676" t="s">
        <v>73</v>
      </c>
      <c r="R35" s="676" t="s">
        <v>73</v>
      </c>
      <c r="S35" s="677" t="s">
        <v>73</v>
      </c>
      <c r="T35" s="434" t="s">
        <v>73</v>
      </c>
      <c r="U35" s="343">
        <v>30.7</v>
      </c>
      <c r="V35" s="335">
        <v>30.878</v>
      </c>
      <c r="W35" s="343">
        <v>29</v>
      </c>
      <c r="X35" s="370">
        <v>31.917999999999999</v>
      </c>
      <c r="Y35" s="474">
        <v>8.16</v>
      </c>
      <c r="Z35" s="640">
        <v>8.73</v>
      </c>
      <c r="AA35" s="240">
        <v>6.4</v>
      </c>
      <c r="AB35" s="240">
        <v>5.85</v>
      </c>
      <c r="AC35" s="240">
        <f t="shared" si="1"/>
        <v>6.2467729305925781</v>
      </c>
      <c r="AD35" s="463">
        <v>8.1999999999999993</v>
      </c>
      <c r="AE35" s="344" t="s">
        <v>73</v>
      </c>
      <c r="AF35" s="335">
        <v>1.51</v>
      </c>
      <c r="AG35" s="337">
        <f>AF35*$AF$1+$AG$1</f>
        <v>4.5396023259142684</v>
      </c>
      <c r="AH35" s="681" t="s">
        <v>73</v>
      </c>
      <c r="AI35" s="507" t="s">
        <v>73</v>
      </c>
      <c r="AJ35" s="683" t="s">
        <v>73</v>
      </c>
      <c r="AK35" s="684" t="s">
        <v>73</v>
      </c>
      <c r="AL35" s="684" t="s">
        <v>73</v>
      </c>
      <c r="AM35" s="684" t="s">
        <v>73</v>
      </c>
      <c r="AN35" s="684" t="s">
        <v>73</v>
      </c>
      <c r="AO35" s="684" t="s">
        <v>73</v>
      </c>
      <c r="AP35" s="684" t="s">
        <v>73</v>
      </c>
      <c r="AQ35" s="686" t="s">
        <v>73</v>
      </c>
      <c r="AR35" s="79">
        <v>0.33002811929160547</v>
      </c>
      <c r="AS35" s="37">
        <v>16.575598687639896</v>
      </c>
      <c r="AT35" s="37">
        <v>4.4618627723234887</v>
      </c>
      <c r="AU35" s="37">
        <v>0.12922520079140501</v>
      </c>
      <c r="AV35" s="79">
        <v>2.0598323732320551</v>
      </c>
      <c r="AW35" s="694" t="s">
        <v>73</v>
      </c>
      <c r="AX35" s="695" t="s">
        <v>73</v>
      </c>
      <c r="AY35" s="473" t="s">
        <v>73</v>
      </c>
      <c r="AZ35" s="676" t="s">
        <v>73</v>
      </c>
      <c r="BA35" s="676" t="s">
        <v>73</v>
      </c>
      <c r="BB35" s="676" t="s">
        <v>73</v>
      </c>
      <c r="BC35" s="676" t="s">
        <v>73</v>
      </c>
      <c r="BD35" s="676" t="s">
        <v>73</v>
      </c>
      <c r="BE35" s="676" t="s">
        <v>73</v>
      </c>
      <c r="BF35" s="676" t="s">
        <v>73</v>
      </c>
      <c r="BG35" s="677" t="s">
        <v>73</v>
      </c>
      <c r="BH35" s="676" t="s">
        <v>73</v>
      </c>
      <c r="BI35" s="676" t="s">
        <v>73</v>
      </c>
      <c r="BJ35" s="677" t="s">
        <v>73</v>
      </c>
    </row>
    <row r="36" spans="1:62" s="183" customFormat="1" ht="14.25" customHeight="1" x14ac:dyDescent="0.45">
      <c r="A36" s="224"/>
      <c r="B36" s="268"/>
      <c r="C36" s="268"/>
      <c r="D36" s="320"/>
      <c r="E36" s="226"/>
      <c r="F36" s="227">
        <v>13.136950000000001</v>
      </c>
      <c r="G36" s="228">
        <v>100.13655</v>
      </c>
      <c r="H36" s="444">
        <f>H35</f>
        <v>14.9</v>
      </c>
      <c r="I36" s="268"/>
      <c r="J36" s="230" t="s">
        <v>74</v>
      </c>
      <c r="K36" s="231">
        <v>14</v>
      </c>
      <c r="L36" s="674" t="s">
        <v>73</v>
      </c>
      <c r="M36" s="671" t="s">
        <v>73</v>
      </c>
      <c r="N36" s="676" t="s">
        <v>73</v>
      </c>
      <c r="O36" s="676" t="s">
        <v>73</v>
      </c>
      <c r="P36" s="676" t="s">
        <v>73</v>
      </c>
      <c r="Q36" s="676" t="s">
        <v>73</v>
      </c>
      <c r="R36" s="676" t="s">
        <v>73</v>
      </c>
      <c r="S36" s="677" t="s">
        <v>73</v>
      </c>
      <c r="T36" s="434" t="s">
        <v>73</v>
      </c>
      <c r="U36" s="343">
        <v>30.6</v>
      </c>
      <c r="V36" s="335">
        <v>30.76</v>
      </c>
      <c r="W36" s="343">
        <v>29.5</v>
      </c>
      <c r="X36" s="370">
        <v>32.322000000000003</v>
      </c>
      <c r="Y36" s="474">
        <v>8.07</v>
      </c>
      <c r="Z36" s="640">
        <v>8.5299999999999994</v>
      </c>
      <c r="AA36" s="240">
        <v>5.4</v>
      </c>
      <c r="AB36" s="240">
        <v>4.681</v>
      </c>
      <c r="AC36" s="240">
        <f t="shared" si="1"/>
        <v>5.480313943990879</v>
      </c>
      <c r="AD36" s="463">
        <v>15</v>
      </c>
      <c r="AE36" s="344" t="s">
        <v>73</v>
      </c>
      <c r="AF36" s="335">
        <v>1.96</v>
      </c>
      <c r="AG36" s="337">
        <f>AF36*$AF$1+$AG$1</f>
        <v>5.6437144604174945</v>
      </c>
      <c r="AH36" s="681" t="s">
        <v>73</v>
      </c>
      <c r="AI36" s="507" t="s">
        <v>73</v>
      </c>
      <c r="AJ36" s="683" t="s">
        <v>73</v>
      </c>
      <c r="AK36" s="684" t="s">
        <v>73</v>
      </c>
      <c r="AL36" s="684" t="s">
        <v>73</v>
      </c>
      <c r="AM36" s="684" t="s">
        <v>73</v>
      </c>
      <c r="AN36" s="684" t="s">
        <v>73</v>
      </c>
      <c r="AO36" s="684" t="s">
        <v>73</v>
      </c>
      <c r="AP36" s="684" t="s">
        <v>73</v>
      </c>
      <c r="AQ36" s="686" t="s">
        <v>73</v>
      </c>
      <c r="AR36" s="79">
        <v>0.3494423759330148</v>
      </c>
      <c r="AS36" s="37">
        <v>21.993683500444604</v>
      </c>
      <c r="AT36" s="37">
        <v>1.9895308925042241</v>
      </c>
      <c r="AU36" s="37">
        <v>0.37614630450390391</v>
      </c>
      <c r="AV36" s="79">
        <v>2.5987268089125934</v>
      </c>
      <c r="AW36" s="694" t="s">
        <v>73</v>
      </c>
      <c r="AX36" s="695" t="s">
        <v>73</v>
      </c>
      <c r="AY36" s="473" t="s">
        <v>73</v>
      </c>
      <c r="AZ36" s="676" t="s">
        <v>73</v>
      </c>
      <c r="BA36" s="676" t="s">
        <v>73</v>
      </c>
      <c r="BB36" s="676" t="s">
        <v>73</v>
      </c>
      <c r="BC36" s="676" t="s">
        <v>73</v>
      </c>
      <c r="BD36" s="676" t="s">
        <v>73</v>
      </c>
      <c r="BE36" s="676" t="s">
        <v>73</v>
      </c>
      <c r="BF36" s="676" t="s">
        <v>73</v>
      </c>
      <c r="BG36" s="677" t="s">
        <v>73</v>
      </c>
      <c r="BH36" s="676" t="s">
        <v>73</v>
      </c>
      <c r="BI36" s="676" t="s">
        <v>73</v>
      </c>
      <c r="BJ36" s="677" t="s">
        <v>73</v>
      </c>
    </row>
    <row r="37" spans="1:62" s="183" customFormat="1" ht="14.25" customHeight="1" x14ac:dyDescent="0.45">
      <c r="A37" s="224">
        <v>2024</v>
      </c>
      <c r="B37" s="268">
        <v>7</v>
      </c>
      <c r="C37" s="268">
        <v>2</v>
      </c>
      <c r="D37" s="320">
        <v>0.54375000000000007</v>
      </c>
      <c r="E37" s="226">
        <v>12</v>
      </c>
      <c r="F37" s="227">
        <v>13.03266</v>
      </c>
      <c r="G37" s="228">
        <v>100.13446</v>
      </c>
      <c r="H37" s="229">
        <v>15.6</v>
      </c>
      <c r="I37" s="268">
        <v>3</v>
      </c>
      <c r="J37" s="230" t="s">
        <v>72</v>
      </c>
      <c r="K37" s="231">
        <v>0.5</v>
      </c>
      <c r="L37" s="674" t="s">
        <v>73</v>
      </c>
      <c r="M37" s="671" t="s">
        <v>73</v>
      </c>
      <c r="N37" s="676" t="s">
        <v>73</v>
      </c>
      <c r="O37" s="676" t="s">
        <v>73</v>
      </c>
      <c r="P37" s="676" t="s">
        <v>73</v>
      </c>
      <c r="Q37" s="676" t="s">
        <v>73</v>
      </c>
      <c r="R37" s="676" t="s">
        <v>73</v>
      </c>
      <c r="S37" s="677" t="s">
        <v>73</v>
      </c>
      <c r="T37" s="434">
        <v>3.5</v>
      </c>
      <c r="U37" s="343">
        <v>30.8</v>
      </c>
      <c r="V37" s="335">
        <v>30.94</v>
      </c>
      <c r="W37" s="343">
        <v>30</v>
      </c>
      <c r="X37" s="370">
        <v>32.709000000000003</v>
      </c>
      <c r="Y37" s="474">
        <v>8.1300000000000008</v>
      </c>
      <c r="Z37" s="640">
        <v>8.7799999999999994</v>
      </c>
      <c r="AA37" s="240">
        <v>6.38</v>
      </c>
      <c r="AB37" s="240">
        <v>6.4740000000000002</v>
      </c>
      <c r="AC37" s="240">
        <f t="shared" si="1"/>
        <v>6.6559007386673947</v>
      </c>
      <c r="AD37" s="463">
        <v>2.7500000000000093</v>
      </c>
      <c r="AE37" s="345">
        <v>3.55</v>
      </c>
      <c r="AF37" s="335">
        <v>1.81</v>
      </c>
      <c r="AG37" s="337">
        <f>AF37*$AF$1+$AG$1</f>
        <v>5.2756770822497527</v>
      </c>
      <c r="AH37" s="681" t="s">
        <v>73</v>
      </c>
      <c r="AI37" s="507" t="s">
        <v>73</v>
      </c>
      <c r="AJ37" s="683" t="s">
        <v>73</v>
      </c>
      <c r="AK37" s="684" t="s">
        <v>73</v>
      </c>
      <c r="AL37" s="684" t="s">
        <v>73</v>
      </c>
      <c r="AM37" s="684" t="s">
        <v>73</v>
      </c>
      <c r="AN37" s="684" t="s">
        <v>73</v>
      </c>
      <c r="AO37" s="684" t="s">
        <v>73</v>
      </c>
      <c r="AP37" s="684" t="s">
        <v>73</v>
      </c>
      <c r="AQ37" s="686" t="s">
        <v>73</v>
      </c>
      <c r="AR37" s="79">
        <v>9.3598702291869437E-2</v>
      </c>
      <c r="AS37" s="37">
        <v>4.8866799439464348</v>
      </c>
      <c r="AT37" s="37">
        <v>3.3172336076205848</v>
      </c>
      <c r="AU37" s="37">
        <v>0.12922520079140501</v>
      </c>
      <c r="AV37" s="79">
        <v>1.666924603535537</v>
      </c>
      <c r="AW37" s="694" t="s">
        <v>73</v>
      </c>
      <c r="AX37" s="695" t="s">
        <v>73</v>
      </c>
      <c r="AY37" s="473" t="s">
        <v>73</v>
      </c>
      <c r="AZ37" s="676" t="s">
        <v>73</v>
      </c>
      <c r="BA37" s="676" t="s">
        <v>73</v>
      </c>
      <c r="BB37" s="676" t="s">
        <v>73</v>
      </c>
      <c r="BC37" s="676" t="s">
        <v>73</v>
      </c>
      <c r="BD37" s="676" t="s">
        <v>73</v>
      </c>
      <c r="BE37" s="676" t="s">
        <v>73</v>
      </c>
      <c r="BF37" s="676" t="s">
        <v>73</v>
      </c>
      <c r="BG37" s="677" t="s">
        <v>73</v>
      </c>
      <c r="BH37" s="676" t="s">
        <v>73</v>
      </c>
      <c r="BI37" s="676" t="s">
        <v>73</v>
      </c>
      <c r="BJ37" s="677" t="s">
        <v>73</v>
      </c>
    </row>
    <row r="38" spans="1:62" s="183" customFormat="1" ht="14.25" customHeight="1" x14ac:dyDescent="0.45">
      <c r="A38" s="224"/>
      <c r="B38" s="268"/>
      <c r="C38" s="268"/>
      <c r="D38" s="320"/>
      <c r="E38" s="226"/>
      <c r="F38" s="227">
        <v>13.03266</v>
      </c>
      <c r="G38" s="228">
        <v>100.13446</v>
      </c>
      <c r="H38" s="444">
        <f>H37</f>
        <v>15.6</v>
      </c>
      <c r="I38" s="268"/>
      <c r="J38" s="230" t="s">
        <v>75</v>
      </c>
      <c r="K38" s="231">
        <v>7.5</v>
      </c>
      <c r="L38" s="674" t="s">
        <v>73</v>
      </c>
      <c r="M38" s="671" t="s">
        <v>73</v>
      </c>
      <c r="N38" s="676" t="s">
        <v>73</v>
      </c>
      <c r="O38" s="676" t="s">
        <v>73</v>
      </c>
      <c r="P38" s="676" t="s">
        <v>73</v>
      </c>
      <c r="Q38" s="676" t="s">
        <v>73</v>
      </c>
      <c r="R38" s="676" t="s">
        <v>73</v>
      </c>
      <c r="S38" s="677" t="s">
        <v>73</v>
      </c>
      <c r="T38" s="434" t="s">
        <v>73</v>
      </c>
      <c r="U38" s="343">
        <v>30.6</v>
      </c>
      <c r="V38" s="335">
        <v>30.759</v>
      </c>
      <c r="W38" s="343">
        <v>30</v>
      </c>
      <c r="X38" s="370">
        <v>32.798000000000002</v>
      </c>
      <c r="Y38" s="474">
        <v>8.1</v>
      </c>
      <c r="Z38" s="640">
        <v>8.69</v>
      </c>
      <c r="AA38" s="240">
        <v>5.92</v>
      </c>
      <c r="AB38" s="240">
        <v>5.7619999999999996</v>
      </c>
      <c r="AC38" s="240">
        <f t="shared" si="1"/>
        <v>6.1890754191974118</v>
      </c>
      <c r="AD38" s="463">
        <v>7.2999999999999945</v>
      </c>
      <c r="AE38" s="344" t="s">
        <v>73</v>
      </c>
      <c r="AF38" s="335">
        <v>2.95</v>
      </c>
      <c r="AG38" s="337">
        <f>AF38*$AF$1+$AG$1</f>
        <v>8.0727611563245887</v>
      </c>
      <c r="AH38" s="681" t="s">
        <v>73</v>
      </c>
      <c r="AI38" s="507" t="s">
        <v>73</v>
      </c>
      <c r="AJ38" s="683" t="s">
        <v>73</v>
      </c>
      <c r="AK38" s="684" t="s">
        <v>73</v>
      </c>
      <c r="AL38" s="684" t="s">
        <v>73</v>
      </c>
      <c r="AM38" s="684" t="s">
        <v>73</v>
      </c>
      <c r="AN38" s="684" t="s">
        <v>73</v>
      </c>
      <c r="AO38" s="684" t="s">
        <v>73</v>
      </c>
      <c r="AP38" s="684" t="s">
        <v>73</v>
      </c>
      <c r="AQ38" s="686" t="s">
        <v>73</v>
      </c>
      <c r="AR38" s="79">
        <v>4.6312818891922229E-2</v>
      </c>
      <c r="AS38" s="37">
        <v>4.7031387222508876</v>
      </c>
      <c r="AT38" s="37">
        <v>2.8344326203055448</v>
      </c>
      <c r="AU38" s="37">
        <v>6.1883081597087122E-2</v>
      </c>
      <c r="AV38" s="79">
        <v>1.7903964041150715</v>
      </c>
      <c r="AW38" s="694" t="s">
        <v>73</v>
      </c>
      <c r="AX38" s="695" t="s">
        <v>73</v>
      </c>
      <c r="AY38" s="473" t="s">
        <v>73</v>
      </c>
      <c r="AZ38" s="676" t="s">
        <v>73</v>
      </c>
      <c r="BA38" s="676" t="s">
        <v>73</v>
      </c>
      <c r="BB38" s="676" t="s">
        <v>73</v>
      </c>
      <c r="BC38" s="676" t="s">
        <v>73</v>
      </c>
      <c r="BD38" s="676" t="s">
        <v>73</v>
      </c>
      <c r="BE38" s="676" t="s">
        <v>73</v>
      </c>
      <c r="BF38" s="676" t="s">
        <v>73</v>
      </c>
      <c r="BG38" s="677" t="s">
        <v>73</v>
      </c>
      <c r="BH38" s="676" t="s">
        <v>73</v>
      </c>
      <c r="BI38" s="676" t="s">
        <v>73</v>
      </c>
      <c r="BJ38" s="677" t="s">
        <v>73</v>
      </c>
    </row>
    <row r="39" spans="1:62" s="183" customFormat="1" ht="14.25" customHeight="1" x14ac:dyDescent="0.45">
      <c r="A39" s="224"/>
      <c r="B39" s="268"/>
      <c r="C39" s="268"/>
      <c r="D39" s="320"/>
      <c r="E39" s="226"/>
      <c r="F39" s="227">
        <v>13.03266</v>
      </c>
      <c r="G39" s="228">
        <v>100.13446</v>
      </c>
      <c r="H39" s="444">
        <f>H38</f>
        <v>15.6</v>
      </c>
      <c r="I39" s="268"/>
      <c r="J39" s="230" t="s">
        <v>74</v>
      </c>
      <c r="K39" s="231">
        <v>14.5</v>
      </c>
      <c r="L39" s="674" t="s">
        <v>73</v>
      </c>
      <c r="M39" s="671" t="s">
        <v>73</v>
      </c>
      <c r="N39" s="676" t="s">
        <v>73</v>
      </c>
      <c r="O39" s="676" t="s">
        <v>73</v>
      </c>
      <c r="P39" s="676" t="s">
        <v>73</v>
      </c>
      <c r="Q39" s="676" t="s">
        <v>73</v>
      </c>
      <c r="R39" s="676" t="s">
        <v>73</v>
      </c>
      <c r="S39" s="677" t="s">
        <v>73</v>
      </c>
      <c r="T39" s="434" t="s">
        <v>73</v>
      </c>
      <c r="U39" s="343">
        <v>30.5</v>
      </c>
      <c r="V39" s="335">
        <v>30.76</v>
      </c>
      <c r="W39" s="343">
        <v>29.9</v>
      </c>
      <c r="X39" s="370">
        <v>32.880000000000003</v>
      </c>
      <c r="Y39" s="474">
        <v>8.17</v>
      </c>
      <c r="Z39" s="640">
        <v>8.68</v>
      </c>
      <c r="AA39" s="240">
        <v>5.56</v>
      </c>
      <c r="AB39" s="240">
        <v>5.6920000000000002</v>
      </c>
      <c r="AC39" s="240">
        <f t="shared" si="1"/>
        <v>6.1431796714967115</v>
      </c>
      <c r="AD39" s="463">
        <v>7</v>
      </c>
      <c r="AE39" s="344" t="s">
        <v>73</v>
      </c>
      <c r="AF39" s="335">
        <v>3</v>
      </c>
      <c r="AG39" s="337">
        <f>AF39*$AF$1+$AG$1</f>
        <v>8.1954402823805026</v>
      </c>
      <c r="AH39" s="681" t="s">
        <v>73</v>
      </c>
      <c r="AI39" s="507" t="s">
        <v>73</v>
      </c>
      <c r="AJ39" s="683" t="s">
        <v>73</v>
      </c>
      <c r="AK39" s="684" t="s">
        <v>73</v>
      </c>
      <c r="AL39" s="684" t="s">
        <v>73</v>
      </c>
      <c r="AM39" s="684" t="s">
        <v>73</v>
      </c>
      <c r="AN39" s="684" t="s">
        <v>73</v>
      </c>
      <c r="AO39" s="684" t="s">
        <v>73</v>
      </c>
      <c r="AP39" s="684" t="s">
        <v>73</v>
      </c>
      <c r="AQ39" s="686" t="s">
        <v>73</v>
      </c>
      <c r="AR39" s="79">
        <v>9.3598702291869437E-2</v>
      </c>
      <c r="AS39" s="37">
        <v>5.6208448307286254</v>
      </c>
      <c r="AT39" s="37">
        <v>2.3516316329905043</v>
      </c>
      <c r="AU39" s="37">
        <v>8.4330454661859747E-2</v>
      </c>
      <c r="AV39" s="79">
        <v>1.767949031050299</v>
      </c>
      <c r="AW39" s="694" t="s">
        <v>73</v>
      </c>
      <c r="AX39" s="695" t="s">
        <v>73</v>
      </c>
      <c r="AY39" s="473" t="s">
        <v>73</v>
      </c>
      <c r="AZ39" s="676" t="s">
        <v>73</v>
      </c>
      <c r="BA39" s="676" t="s">
        <v>73</v>
      </c>
      <c r="BB39" s="676" t="s">
        <v>73</v>
      </c>
      <c r="BC39" s="676" t="s">
        <v>73</v>
      </c>
      <c r="BD39" s="676" t="s">
        <v>73</v>
      </c>
      <c r="BE39" s="676" t="s">
        <v>73</v>
      </c>
      <c r="BF39" s="676" t="s">
        <v>73</v>
      </c>
      <c r="BG39" s="677" t="s">
        <v>73</v>
      </c>
      <c r="BH39" s="676" t="s">
        <v>73</v>
      </c>
      <c r="BI39" s="676" t="s">
        <v>73</v>
      </c>
      <c r="BJ39" s="677" t="s">
        <v>73</v>
      </c>
    </row>
    <row r="40" spans="1:62" s="183" customFormat="1" ht="14.25" customHeight="1" x14ac:dyDescent="0.45">
      <c r="A40" s="224">
        <v>2024</v>
      </c>
      <c r="B40" s="268">
        <v>7</v>
      </c>
      <c r="C40" s="268">
        <v>2</v>
      </c>
      <c r="D40" s="320">
        <v>0.4861111111111111</v>
      </c>
      <c r="E40" s="226">
        <v>13</v>
      </c>
      <c r="F40" s="227">
        <v>13.03604</v>
      </c>
      <c r="G40" s="228">
        <v>100.26481</v>
      </c>
      <c r="H40" s="229">
        <v>23.4</v>
      </c>
      <c r="I40" s="268">
        <v>3</v>
      </c>
      <c r="J40" s="230" t="s">
        <v>72</v>
      </c>
      <c r="K40" s="231">
        <v>0.5</v>
      </c>
      <c r="L40" s="674" t="s">
        <v>73</v>
      </c>
      <c r="M40" s="671" t="s">
        <v>73</v>
      </c>
      <c r="N40" s="676" t="s">
        <v>73</v>
      </c>
      <c r="O40" s="676" t="s">
        <v>73</v>
      </c>
      <c r="P40" s="676" t="s">
        <v>73</v>
      </c>
      <c r="Q40" s="676" t="s">
        <v>73</v>
      </c>
      <c r="R40" s="676" t="s">
        <v>73</v>
      </c>
      <c r="S40" s="677" t="s">
        <v>73</v>
      </c>
      <c r="T40" s="434">
        <v>3.8</v>
      </c>
      <c r="U40" s="343">
        <v>30.9</v>
      </c>
      <c r="V40" s="335">
        <v>31.038</v>
      </c>
      <c r="W40" s="343">
        <v>29.7</v>
      </c>
      <c r="X40" s="370">
        <v>32.427999999999997</v>
      </c>
      <c r="Y40" s="474">
        <v>8.19</v>
      </c>
      <c r="Z40" s="640">
        <v>8.86</v>
      </c>
      <c r="AA40" s="240">
        <v>6.22</v>
      </c>
      <c r="AB40" s="240">
        <v>6.3970000000000002</v>
      </c>
      <c r="AC40" s="240">
        <f t="shared" si="1"/>
        <v>6.6054154161966245</v>
      </c>
      <c r="AD40" s="463">
        <v>9.9499999999999993</v>
      </c>
      <c r="AE40" s="345">
        <v>5.48</v>
      </c>
      <c r="AF40" s="335">
        <v>0.78</v>
      </c>
      <c r="AG40" s="337">
        <f>AF40*$AF$1+$AG$1</f>
        <v>2.748487085497926</v>
      </c>
      <c r="AH40" s="681" t="s">
        <v>73</v>
      </c>
      <c r="AI40" s="507" t="s">
        <v>73</v>
      </c>
      <c r="AJ40" s="683" t="s">
        <v>73</v>
      </c>
      <c r="AK40" s="684" t="s">
        <v>73</v>
      </c>
      <c r="AL40" s="684" t="s">
        <v>73</v>
      </c>
      <c r="AM40" s="684" t="s">
        <v>73</v>
      </c>
      <c r="AN40" s="684" t="s">
        <v>73</v>
      </c>
      <c r="AO40" s="684" t="s">
        <v>73</v>
      </c>
      <c r="AP40" s="684" t="s">
        <v>73</v>
      </c>
      <c r="AQ40" s="686" t="s">
        <v>73</v>
      </c>
      <c r="AR40" s="79">
        <v>0.471885769491447</v>
      </c>
      <c r="AS40" s="37">
        <v>14.430823472114906</v>
      </c>
      <c r="AT40" s="37">
        <v>0.86299525543579692</v>
      </c>
      <c r="AU40" s="37">
        <v>6.1883081597087122E-2</v>
      </c>
      <c r="AV40" s="79">
        <v>1.7903964041150715</v>
      </c>
      <c r="AW40" s="694" t="s">
        <v>73</v>
      </c>
      <c r="AX40" s="695" t="s">
        <v>73</v>
      </c>
      <c r="AY40" s="473" t="s">
        <v>73</v>
      </c>
      <c r="AZ40" s="676" t="s">
        <v>73</v>
      </c>
      <c r="BA40" s="676" t="s">
        <v>73</v>
      </c>
      <c r="BB40" s="676" t="s">
        <v>73</v>
      </c>
      <c r="BC40" s="676" t="s">
        <v>73</v>
      </c>
      <c r="BD40" s="676" t="s">
        <v>73</v>
      </c>
      <c r="BE40" s="676" t="s">
        <v>73</v>
      </c>
      <c r="BF40" s="676" t="s">
        <v>73</v>
      </c>
      <c r="BG40" s="677" t="s">
        <v>73</v>
      </c>
      <c r="BH40" s="676" t="s">
        <v>73</v>
      </c>
      <c r="BI40" s="676" t="s">
        <v>73</v>
      </c>
      <c r="BJ40" s="677" t="s">
        <v>73</v>
      </c>
    </row>
    <row r="41" spans="1:62" s="183" customFormat="1" ht="14.25" customHeight="1" x14ac:dyDescent="0.45">
      <c r="A41" s="224"/>
      <c r="B41" s="268"/>
      <c r="C41" s="268"/>
      <c r="D41" s="320"/>
      <c r="E41" s="226"/>
      <c r="F41" s="227">
        <v>13.03604</v>
      </c>
      <c r="G41" s="228">
        <v>100.26481</v>
      </c>
      <c r="H41" s="444">
        <f>H40</f>
        <v>23.4</v>
      </c>
      <c r="I41" s="268"/>
      <c r="J41" s="230" t="s">
        <v>75</v>
      </c>
      <c r="K41" s="231">
        <v>11.5</v>
      </c>
      <c r="L41" s="674" t="s">
        <v>73</v>
      </c>
      <c r="M41" s="671" t="s">
        <v>73</v>
      </c>
      <c r="N41" s="676" t="s">
        <v>73</v>
      </c>
      <c r="O41" s="676" t="s">
        <v>73</v>
      </c>
      <c r="P41" s="676" t="s">
        <v>73</v>
      </c>
      <c r="Q41" s="676" t="s">
        <v>73</v>
      </c>
      <c r="R41" s="676" t="s">
        <v>73</v>
      </c>
      <c r="S41" s="677" t="s">
        <v>73</v>
      </c>
      <c r="T41" s="434" t="s">
        <v>73</v>
      </c>
      <c r="U41" s="343">
        <v>30.6</v>
      </c>
      <c r="V41" s="335">
        <v>30.815000000000001</v>
      </c>
      <c r="W41" s="343">
        <v>30</v>
      </c>
      <c r="X41" s="370">
        <v>32.844999999999999</v>
      </c>
      <c r="Y41" s="474">
        <v>8.14</v>
      </c>
      <c r="Z41" s="640">
        <v>8.73</v>
      </c>
      <c r="AA41" s="240">
        <v>5.51</v>
      </c>
      <c r="AB41" s="240">
        <v>5.49</v>
      </c>
      <c r="AC41" s="240">
        <f t="shared" si="1"/>
        <v>6.0107376567032613</v>
      </c>
      <c r="AD41" s="463">
        <v>7.15</v>
      </c>
      <c r="AE41" s="344" t="s">
        <v>73</v>
      </c>
      <c r="AF41" s="335">
        <v>2.2799999999999998</v>
      </c>
      <c r="AG41" s="337">
        <f>AF41*$AF$1+$AG$1</f>
        <v>6.4288608671753424</v>
      </c>
      <c r="AH41" s="681" t="s">
        <v>73</v>
      </c>
      <c r="AI41" s="507" t="s">
        <v>73</v>
      </c>
      <c r="AJ41" s="683" t="s">
        <v>73</v>
      </c>
      <c r="AK41" s="684" t="s">
        <v>73</v>
      </c>
      <c r="AL41" s="684" t="s">
        <v>73</v>
      </c>
      <c r="AM41" s="684" t="s">
        <v>73</v>
      </c>
      <c r="AN41" s="684" t="s">
        <v>73</v>
      </c>
      <c r="AO41" s="684" t="s">
        <v>73</v>
      </c>
      <c r="AP41" s="684" t="s">
        <v>73</v>
      </c>
      <c r="AQ41" s="687" t="s">
        <v>73</v>
      </c>
      <c r="AR41" s="79">
        <v>0.14088458569181664</v>
      </c>
      <c r="AS41" s="37">
        <v>7.8233394910751946</v>
      </c>
      <c r="AT41" s="37">
        <v>2.7539657890863714</v>
      </c>
      <c r="AU41" s="37">
        <v>8.4330454661859747E-2</v>
      </c>
      <c r="AV41" s="79">
        <v>1.6556896682798652</v>
      </c>
      <c r="AW41" s="694" t="s">
        <v>73</v>
      </c>
      <c r="AX41" s="695" t="s">
        <v>73</v>
      </c>
      <c r="AY41" s="473" t="s">
        <v>73</v>
      </c>
      <c r="AZ41" s="676" t="s">
        <v>73</v>
      </c>
      <c r="BA41" s="676" t="s">
        <v>73</v>
      </c>
      <c r="BB41" s="676" t="s">
        <v>73</v>
      </c>
      <c r="BC41" s="676" t="s">
        <v>73</v>
      </c>
      <c r="BD41" s="676" t="s">
        <v>73</v>
      </c>
      <c r="BE41" s="676" t="s">
        <v>73</v>
      </c>
      <c r="BF41" s="676" t="s">
        <v>73</v>
      </c>
      <c r="BG41" s="677" t="s">
        <v>73</v>
      </c>
      <c r="BH41" s="676" t="s">
        <v>73</v>
      </c>
      <c r="BI41" s="676" t="s">
        <v>73</v>
      </c>
      <c r="BJ41" s="677" t="s">
        <v>73</v>
      </c>
    </row>
    <row r="42" spans="1:62" s="183" customFormat="1" ht="14.25" customHeight="1" x14ac:dyDescent="0.45">
      <c r="A42" s="224"/>
      <c r="B42" s="268"/>
      <c r="C42" s="268"/>
      <c r="D42" s="320"/>
      <c r="E42" s="226"/>
      <c r="F42" s="227">
        <v>13.03604</v>
      </c>
      <c r="G42" s="228">
        <v>100.26481</v>
      </c>
      <c r="H42" s="444">
        <f>H41</f>
        <v>23.4</v>
      </c>
      <c r="I42" s="268"/>
      <c r="J42" s="230" t="s">
        <v>74</v>
      </c>
      <c r="K42" s="231">
        <v>22.5</v>
      </c>
      <c r="L42" s="674" t="s">
        <v>73</v>
      </c>
      <c r="M42" s="671" t="s">
        <v>73</v>
      </c>
      <c r="N42" s="676" t="s">
        <v>73</v>
      </c>
      <c r="O42" s="676" t="s">
        <v>73</v>
      </c>
      <c r="P42" s="676" t="s">
        <v>73</v>
      </c>
      <c r="Q42" s="676" t="s">
        <v>73</v>
      </c>
      <c r="R42" s="676" t="s">
        <v>73</v>
      </c>
      <c r="S42" s="677" t="s">
        <v>73</v>
      </c>
      <c r="T42" s="434" t="s">
        <v>73</v>
      </c>
      <c r="U42" s="343">
        <v>30.6</v>
      </c>
      <c r="V42" s="335">
        <v>30.812999999999999</v>
      </c>
      <c r="W42" s="343">
        <v>30</v>
      </c>
      <c r="X42" s="370">
        <v>32.892000000000003</v>
      </c>
      <c r="Y42" s="474">
        <v>8.14</v>
      </c>
      <c r="Z42" s="640">
        <v>8.68</v>
      </c>
      <c r="AA42" s="240">
        <v>5.4</v>
      </c>
      <c r="AB42" s="240">
        <v>5.2430000000000003</v>
      </c>
      <c r="AC42" s="240">
        <f t="shared" si="1"/>
        <v>5.8487912326736469</v>
      </c>
      <c r="AD42" s="463">
        <v>20</v>
      </c>
      <c r="AE42" s="344" t="s">
        <v>73</v>
      </c>
      <c r="AF42" s="335">
        <v>2.44</v>
      </c>
      <c r="AG42" s="337">
        <f>AF42*$AF$1+$AG$1</f>
        <v>6.8214340705542673</v>
      </c>
      <c r="AH42" s="681" t="s">
        <v>73</v>
      </c>
      <c r="AI42" s="507" t="s">
        <v>73</v>
      </c>
      <c r="AJ42" s="683" t="s">
        <v>73</v>
      </c>
      <c r="AK42" s="684" t="s">
        <v>73</v>
      </c>
      <c r="AL42" s="684" t="s">
        <v>73</v>
      </c>
      <c r="AM42" s="684" t="s">
        <v>73</v>
      </c>
      <c r="AN42" s="684" t="s">
        <v>73</v>
      </c>
      <c r="AO42" s="684" t="s">
        <v>73</v>
      </c>
      <c r="AP42" s="684" t="s">
        <v>73</v>
      </c>
      <c r="AQ42" s="687" t="s">
        <v>73</v>
      </c>
      <c r="AR42" s="79">
        <v>0.18817046909176383</v>
      </c>
      <c r="AS42" s="37">
        <v>6.5385509392063614</v>
      </c>
      <c r="AT42" s="37">
        <v>2.3516316329905043</v>
      </c>
      <c r="AU42" s="37">
        <v>0.15167257385617763</v>
      </c>
      <c r="AV42" s="79">
        <v>2.2619037257081502</v>
      </c>
      <c r="AW42" s="694" t="s">
        <v>73</v>
      </c>
      <c r="AX42" s="695" t="s">
        <v>73</v>
      </c>
      <c r="AY42" s="473" t="s">
        <v>73</v>
      </c>
      <c r="AZ42" s="676" t="s">
        <v>73</v>
      </c>
      <c r="BA42" s="676" t="s">
        <v>73</v>
      </c>
      <c r="BB42" s="676" t="s">
        <v>73</v>
      </c>
      <c r="BC42" s="676" t="s">
        <v>73</v>
      </c>
      <c r="BD42" s="676" t="s">
        <v>73</v>
      </c>
      <c r="BE42" s="676" t="s">
        <v>73</v>
      </c>
      <c r="BF42" s="676" t="s">
        <v>73</v>
      </c>
      <c r="BG42" s="677" t="s">
        <v>73</v>
      </c>
      <c r="BH42" s="676" t="s">
        <v>73</v>
      </c>
      <c r="BI42" s="676" t="s">
        <v>73</v>
      </c>
      <c r="BJ42" s="677" t="s">
        <v>73</v>
      </c>
    </row>
    <row r="43" spans="1:62" s="183" customFormat="1" ht="14.25" customHeight="1" x14ac:dyDescent="0.45">
      <c r="A43" s="224">
        <v>2024</v>
      </c>
      <c r="B43" s="268">
        <v>7</v>
      </c>
      <c r="C43" s="268">
        <v>2</v>
      </c>
      <c r="D43" s="320">
        <v>0.4368055555555555</v>
      </c>
      <c r="E43" s="226">
        <v>14</v>
      </c>
      <c r="F43" s="227">
        <v>13.13932</v>
      </c>
      <c r="G43" s="228">
        <v>100.26784000000001</v>
      </c>
      <c r="H43" s="229">
        <v>17.100000000000001</v>
      </c>
      <c r="I43" s="268">
        <v>3</v>
      </c>
      <c r="J43" s="230" t="s">
        <v>72</v>
      </c>
      <c r="K43" s="231">
        <v>0.5</v>
      </c>
      <c r="L43" s="674" t="s">
        <v>73</v>
      </c>
      <c r="M43" s="671" t="s">
        <v>73</v>
      </c>
      <c r="N43" s="676" t="s">
        <v>73</v>
      </c>
      <c r="O43" s="676" t="s">
        <v>73</v>
      </c>
      <c r="P43" s="676" t="s">
        <v>73</v>
      </c>
      <c r="Q43" s="676" t="s">
        <v>73</v>
      </c>
      <c r="R43" s="676" t="s">
        <v>73</v>
      </c>
      <c r="S43" s="677" t="s">
        <v>73</v>
      </c>
      <c r="T43" s="434">
        <v>4.7</v>
      </c>
      <c r="U43" s="343">
        <v>30.6</v>
      </c>
      <c r="V43" s="335">
        <v>30.86</v>
      </c>
      <c r="W43" s="343">
        <v>29.5</v>
      </c>
      <c r="X43" s="370">
        <v>32.192999999999998</v>
      </c>
      <c r="Y43" s="474">
        <v>8.1199999999999992</v>
      </c>
      <c r="Z43" s="640">
        <v>8.8699999999999992</v>
      </c>
      <c r="AA43" s="240">
        <v>6.27</v>
      </c>
      <c r="AB43" s="240">
        <v>6.3849999999999998</v>
      </c>
      <c r="AC43" s="240">
        <f t="shared" si="1"/>
        <v>6.5975475737336469</v>
      </c>
      <c r="AD43" s="463">
        <v>5.1500000000000021</v>
      </c>
      <c r="AE43" s="345">
        <v>5.75</v>
      </c>
      <c r="AF43" s="335">
        <v>1.83</v>
      </c>
      <c r="AG43" s="337">
        <f>AF43*$AF$1+$AG$1</f>
        <v>5.3247487326721181</v>
      </c>
      <c r="AH43" s="681" t="s">
        <v>73</v>
      </c>
      <c r="AI43" s="507" t="s">
        <v>73</v>
      </c>
      <c r="AJ43" s="683" t="s">
        <v>73</v>
      </c>
      <c r="AK43" s="684" t="s">
        <v>73</v>
      </c>
      <c r="AL43" s="684" t="s">
        <v>73</v>
      </c>
      <c r="AM43" s="684" t="s">
        <v>73</v>
      </c>
      <c r="AN43" s="684" t="s">
        <v>73</v>
      </c>
      <c r="AO43" s="684" t="s">
        <v>73</v>
      </c>
      <c r="AP43" s="684" t="s">
        <v>73</v>
      </c>
      <c r="AQ43" s="687" t="s">
        <v>73</v>
      </c>
      <c r="AR43" s="79">
        <v>0.23545635249171104</v>
      </c>
      <c r="AS43" s="37">
        <v>23.424343335196731</v>
      </c>
      <c r="AT43" s="37">
        <v>2.633265542257611</v>
      </c>
      <c r="AU43" s="37">
        <v>0.15167257385617763</v>
      </c>
      <c r="AV43" s="79">
        <v>1.4760881863151134</v>
      </c>
      <c r="AW43" s="694" t="s">
        <v>73</v>
      </c>
      <c r="AX43" s="695" t="s">
        <v>73</v>
      </c>
      <c r="AY43" s="473" t="s">
        <v>73</v>
      </c>
      <c r="AZ43" s="676" t="s">
        <v>73</v>
      </c>
      <c r="BA43" s="676" t="s">
        <v>73</v>
      </c>
      <c r="BB43" s="676" t="s">
        <v>73</v>
      </c>
      <c r="BC43" s="676" t="s">
        <v>73</v>
      </c>
      <c r="BD43" s="676" t="s">
        <v>73</v>
      </c>
      <c r="BE43" s="676" t="s">
        <v>73</v>
      </c>
      <c r="BF43" s="676" t="s">
        <v>73</v>
      </c>
      <c r="BG43" s="677" t="s">
        <v>73</v>
      </c>
      <c r="BH43" s="676" t="s">
        <v>73</v>
      </c>
      <c r="BI43" s="676" t="s">
        <v>73</v>
      </c>
      <c r="BJ43" s="677" t="s">
        <v>73</v>
      </c>
    </row>
    <row r="44" spans="1:62" s="183" customFormat="1" ht="14.25" customHeight="1" x14ac:dyDescent="0.45">
      <c r="A44" s="224"/>
      <c r="B44" s="268"/>
      <c r="C44" s="268"/>
      <c r="D44" s="320"/>
      <c r="E44" s="226"/>
      <c r="F44" s="227">
        <v>13.13932</v>
      </c>
      <c r="G44" s="228">
        <v>100.26784000000001</v>
      </c>
      <c r="H44" s="444">
        <f>H43</f>
        <v>17.100000000000001</v>
      </c>
      <c r="I44" s="268"/>
      <c r="J44" s="230" t="s">
        <v>75</v>
      </c>
      <c r="K44" s="231">
        <v>8.5</v>
      </c>
      <c r="L44" s="674" t="s">
        <v>73</v>
      </c>
      <c r="M44" s="671" t="s">
        <v>73</v>
      </c>
      <c r="N44" s="676" t="s">
        <v>73</v>
      </c>
      <c r="O44" s="676" t="s">
        <v>73</v>
      </c>
      <c r="P44" s="676" t="s">
        <v>73</v>
      </c>
      <c r="Q44" s="676" t="s">
        <v>73</v>
      </c>
      <c r="R44" s="676" t="s">
        <v>73</v>
      </c>
      <c r="S44" s="677" t="s">
        <v>73</v>
      </c>
      <c r="T44" s="434" t="s">
        <v>73</v>
      </c>
      <c r="U44" s="343">
        <v>30.4</v>
      </c>
      <c r="V44" s="335">
        <v>30.754999999999999</v>
      </c>
      <c r="W44" s="343">
        <v>29.5</v>
      </c>
      <c r="X44" s="370">
        <v>32.320999999999998</v>
      </c>
      <c r="Y44" s="474">
        <v>8.16</v>
      </c>
      <c r="Z44" s="640">
        <v>8.75</v>
      </c>
      <c r="AA44" s="240">
        <v>6.46</v>
      </c>
      <c r="AB44" s="240">
        <v>5.968</v>
      </c>
      <c r="AC44" s="240">
        <f t="shared" si="1"/>
        <v>6.3241400481451873</v>
      </c>
      <c r="AD44" s="463">
        <v>5.9000000000000021</v>
      </c>
      <c r="AE44" s="344" t="s">
        <v>73</v>
      </c>
      <c r="AF44" s="335">
        <v>2.21</v>
      </c>
      <c r="AG44" s="337">
        <f>AF44*$AF$1+$AG$1</f>
        <v>6.257110090697064</v>
      </c>
      <c r="AH44" s="681" t="s">
        <v>73</v>
      </c>
      <c r="AI44" s="507" t="s">
        <v>73</v>
      </c>
      <c r="AJ44" s="683" t="s">
        <v>73</v>
      </c>
      <c r="AK44" s="684" t="s">
        <v>73</v>
      </c>
      <c r="AL44" s="684" t="s">
        <v>73</v>
      </c>
      <c r="AM44" s="684" t="s">
        <v>73</v>
      </c>
      <c r="AN44" s="684" t="s">
        <v>73</v>
      </c>
      <c r="AO44" s="684" t="s">
        <v>73</v>
      </c>
      <c r="AP44" s="684" t="s">
        <v>73</v>
      </c>
      <c r="AQ44" s="686" t="s">
        <v>73</v>
      </c>
      <c r="AR44" s="79">
        <v>4.6312818891922229E-2</v>
      </c>
      <c r="AS44" s="37">
        <v>23.057260891805637</v>
      </c>
      <c r="AT44" s="37">
        <v>2.029764308113811</v>
      </c>
      <c r="AU44" s="37">
        <v>8.4330454661859747E-2</v>
      </c>
      <c r="AV44" s="79">
        <v>2.0485974379763836</v>
      </c>
      <c r="AW44" s="694" t="s">
        <v>73</v>
      </c>
      <c r="AX44" s="695" t="s">
        <v>73</v>
      </c>
      <c r="AY44" s="473" t="s">
        <v>73</v>
      </c>
      <c r="AZ44" s="676" t="s">
        <v>73</v>
      </c>
      <c r="BA44" s="676" t="s">
        <v>73</v>
      </c>
      <c r="BB44" s="676" t="s">
        <v>73</v>
      </c>
      <c r="BC44" s="676" t="s">
        <v>73</v>
      </c>
      <c r="BD44" s="676" t="s">
        <v>73</v>
      </c>
      <c r="BE44" s="676" t="s">
        <v>73</v>
      </c>
      <c r="BF44" s="676" t="s">
        <v>73</v>
      </c>
      <c r="BG44" s="677" t="s">
        <v>73</v>
      </c>
      <c r="BH44" s="676" t="s">
        <v>73</v>
      </c>
      <c r="BI44" s="676" t="s">
        <v>73</v>
      </c>
      <c r="BJ44" s="677" t="s">
        <v>73</v>
      </c>
    </row>
    <row r="45" spans="1:62" s="183" customFormat="1" ht="14.25" customHeight="1" x14ac:dyDescent="0.45">
      <c r="A45" s="224"/>
      <c r="B45" s="268"/>
      <c r="C45" s="268"/>
      <c r="D45" s="320"/>
      <c r="E45" s="226"/>
      <c r="F45" s="227">
        <v>13.13932</v>
      </c>
      <c r="G45" s="228">
        <v>100.26784000000001</v>
      </c>
      <c r="H45" s="444">
        <f>H44</f>
        <v>17.100000000000001</v>
      </c>
      <c r="I45" s="268"/>
      <c r="J45" s="230" t="s">
        <v>74</v>
      </c>
      <c r="K45" s="231">
        <v>16</v>
      </c>
      <c r="L45" s="674" t="s">
        <v>73</v>
      </c>
      <c r="M45" s="671" t="s">
        <v>73</v>
      </c>
      <c r="N45" s="676" t="s">
        <v>73</v>
      </c>
      <c r="O45" s="676" t="s">
        <v>73</v>
      </c>
      <c r="P45" s="676" t="s">
        <v>73</v>
      </c>
      <c r="Q45" s="676" t="s">
        <v>73</v>
      </c>
      <c r="R45" s="676" t="s">
        <v>73</v>
      </c>
      <c r="S45" s="677" t="s">
        <v>73</v>
      </c>
      <c r="T45" s="434" t="s">
        <v>73</v>
      </c>
      <c r="U45" s="343">
        <v>30.5</v>
      </c>
      <c r="V45" s="335">
        <v>30.8</v>
      </c>
      <c r="W45" s="343">
        <v>29.9</v>
      </c>
      <c r="X45" s="370">
        <v>32.741999999999997</v>
      </c>
      <c r="Y45" s="474">
        <v>8.15</v>
      </c>
      <c r="Z45" s="640">
        <v>8.6999999999999993</v>
      </c>
      <c r="AA45" s="240">
        <v>5.52</v>
      </c>
      <c r="AB45" s="240">
        <v>5.359</v>
      </c>
      <c r="AC45" s="240">
        <f t="shared" si="1"/>
        <v>5.9248470431490929</v>
      </c>
      <c r="AD45" s="463">
        <v>4.9000000000000021</v>
      </c>
      <c r="AE45" s="344" t="s">
        <v>73</v>
      </c>
      <c r="AF45" s="335">
        <v>2.0099999999999998</v>
      </c>
      <c r="AG45" s="337">
        <f>AF45*$AF$1+$AG$1</f>
        <v>5.7663935864734075</v>
      </c>
      <c r="AH45" s="681" t="s">
        <v>73</v>
      </c>
      <c r="AI45" s="507" t="s">
        <v>73</v>
      </c>
      <c r="AJ45" s="683" t="s">
        <v>73</v>
      </c>
      <c r="AK45" s="684" t="s">
        <v>73</v>
      </c>
      <c r="AL45" s="684" t="s">
        <v>73</v>
      </c>
      <c r="AM45" s="684" t="s">
        <v>73</v>
      </c>
      <c r="AN45" s="684" t="s">
        <v>73</v>
      </c>
      <c r="AO45" s="684" t="s">
        <v>73</v>
      </c>
      <c r="AP45" s="684" t="s">
        <v>73</v>
      </c>
      <c r="AQ45" s="686" t="s">
        <v>73</v>
      </c>
      <c r="AR45" s="79">
        <v>4.6312818891922229E-2</v>
      </c>
      <c r="AS45" s="37">
        <v>17.367483019243664</v>
      </c>
      <c r="AT45" s="37">
        <v>1.7883638144562908</v>
      </c>
      <c r="AU45" s="37">
        <v>0.15167257385617763</v>
      </c>
      <c r="AV45" s="79">
        <v>1.6444772304707642</v>
      </c>
      <c r="AW45" s="694" t="s">
        <v>73</v>
      </c>
      <c r="AX45" s="695" t="s">
        <v>73</v>
      </c>
      <c r="AY45" s="473" t="s">
        <v>73</v>
      </c>
      <c r="AZ45" s="676" t="s">
        <v>73</v>
      </c>
      <c r="BA45" s="676" t="s">
        <v>73</v>
      </c>
      <c r="BB45" s="676" t="s">
        <v>73</v>
      </c>
      <c r="BC45" s="676" t="s">
        <v>73</v>
      </c>
      <c r="BD45" s="676" t="s">
        <v>73</v>
      </c>
      <c r="BE45" s="676" t="s">
        <v>73</v>
      </c>
      <c r="BF45" s="676" t="s">
        <v>73</v>
      </c>
      <c r="BG45" s="677" t="s">
        <v>73</v>
      </c>
      <c r="BH45" s="676" t="s">
        <v>73</v>
      </c>
      <c r="BI45" s="676" t="s">
        <v>73</v>
      </c>
      <c r="BJ45" s="677" t="s">
        <v>73</v>
      </c>
    </row>
    <row r="46" spans="1:62" s="183" customFormat="1" ht="14.25" customHeight="1" x14ac:dyDescent="0.45">
      <c r="A46" s="224">
        <v>2024</v>
      </c>
      <c r="B46" s="268">
        <v>7</v>
      </c>
      <c r="C46" s="268">
        <v>2</v>
      </c>
      <c r="D46" s="320">
        <v>0.41388888888888892</v>
      </c>
      <c r="E46" s="323" t="s">
        <v>115</v>
      </c>
      <c r="F46" s="227">
        <v>13.19098</v>
      </c>
      <c r="G46" s="228">
        <v>100.26768</v>
      </c>
      <c r="H46" s="229">
        <v>15.8</v>
      </c>
      <c r="I46" s="268">
        <v>3</v>
      </c>
      <c r="J46" s="230" t="s">
        <v>72</v>
      </c>
      <c r="K46" s="231">
        <v>0.5</v>
      </c>
      <c r="L46" s="674" t="s">
        <v>73</v>
      </c>
      <c r="M46" s="671" t="s">
        <v>73</v>
      </c>
      <c r="N46" s="676" t="s">
        <v>73</v>
      </c>
      <c r="O46" s="676" t="s">
        <v>73</v>
      </c>
      <c r="P46" s="676" t="s">
        <v>73</v>
      </c>
      <c r="Q46" s="676" t="s">
        <v>73</v>
      </c>
      <c r="R46" s="676" t="s">
        <v>73</v>
      </c>
      <c r="S46" s="677" t="s">
        <v>73</v>
      </c>
      <c r="T46" s="434">
        <v>1.6</v>
      </c>
      <c r="U46" s="343" t="s">
        <v>73</v>
      </c>
      <c r="V46" s="335">
        <v>30.876000000000001</v>
      </c>
      <c r="W46" s="343" t="s">
        <v>73</v>
      </c>
      <c r="X46" s="370">
        <v>31.850999999999999</v>
      </c>
      <c r="Y46" s="474" t="s">
        <v>73</v>
      </c>
      <c r="Z46" s="640">
        <v>8.86</v>
      </c>
      <c r="AA46" s="240" t="s">
        <v>73</v>
      </c>
      <c r="AB46" s="240">
        <v>6.6040000000000001</v>
      </c>
      <c r="AC46" s="240">
        <f t="shared" si="1"/>
        <v>6.7411356986829816</v>
      </c>
      <c r="AD46" s="463" t="s">
        <v>73</v>
      </c>
      <c r="AE46" s="344" t="s">
        <v>73</v>
      </c>
      <c r="AF46" s="335">
        <v>5.31</v>
      </c>
      <c r="AG46" s="337">
        <f>AF46*$AF$1+$AG$1</f>
        <v>13.863215906163724</v>
      </c>
      <c r="AH46" s="681" t="s">
        <v>73</v>
      </c>
      <c r="AI46" s="507" t="s">
        <v>73</v>
      </c>
      <c r="AJ46" s="683" t="s">
        <v>73</v>
      </c>
      <c r="AK46" s="684" t="s">
        <v>73</v>
      </c>
      <c r="AL46" s="684" t="s">
        <v>73</v>
      </c>
      <c r="AM46" s="684" t="s">
        <v>73</v>
      </c>
      <c r="AN46" s="684" t="s">
        <v>73</v>
      </c>
      <c r="AO46" s="684" t="s">
        <v>73</v>
      </c>
      <c r="AP46" s="684" t="s">
        <v>73</v>
      </c>
      <c r="AQ46" s="686" t="s">
        <v>73</v>
      </c>
      <c r="AR46" s="79" t="s">
        <v>73</v>
      </c>
      <c r="AS46" s="37" t="s">
        <v>73</v>
      </c>
      <c r="AT46" s="37" t="s">
        <v>73</v>
      </c>
      <c r="AU46" s="37" t="s">
        <v>73</v>
      </c>
      <c r="AV46" s="79" t="s">
        <v>73</v>
      </c>
      <c r="AW46" s="694" t="s">
        <v>73</v>
      </c>
      <c r="AX46" s="695" t="s">
        <v>73</v>
      </c>
      <c r="AY46" s="473" t="s">
        <v>73</v>
      </c>
      <c r="AZ46" s="676" t="s">
        <v>73</v>
      </c>
      <c r="BA46" s="676" t="s">
        <v>73</v>
      </c>
      <c r="BB46" s="676" t="s">
        <v>73</v>
      </c>
      <c r="BC46" s="676" t="s">
        <v>73</v>
      </c>
      <c r="BD46" s="676" t="s">
        <v>73</v>
      </c>
      <c r="BE46" s="676" t="s">
        <v>73</v>
      </c>
      <c r="BF46" s="676" t="s">
        <v>73</v>
      </c>
      <c r="BG46" s="677" t="s">
        <v>73</v>
      </c>
      <c r="BH46" s="676" t="s">
        <v>73</v>
      </c>
      <c r="BI46" s="676" t="s">
        <v>73</v>
      </c>
      <c r="BJ46" s="677" t="s">
        <v>73</v>
      </c>
    </row>
    <row r="47" spans="1:62" s="183" customFormat="1" ht="14.25" customHeight="1" x14ac:dyDescent="0.45">
      <c r="A47" s="224"/>
      <c r="B47" s="268"/>
      <c r="C47" s="268"/>
      <c r="D47" s="320"/>
      <c r="E47" s="226"/>
      <c r="F47" s="227">
        <v>13.19098</v>
      </c>
      <c r="G47" s="228">
        <v>100.26768</v>
      </c>
      <c r="H47" s="444">
        <f>H46</f>
        <v>15.8</v>
      </c>
      <c r="I47" s="268"/>
      <c r="J47" s="230" t="s">
        <v>75</v>
      </c>
      <c r="K47" s="231">
        <v>8</v>
      </c>
      <c r="L47" s="674" t="s">
        <v>73</v>
      </c>
      <c r="M47" s="671" t="s">
        <v>73</v>
      </c>
      <c r="N47" s="676" t="s">
        <v>73</v>
      </c>
      <c r="O47" s="676" t="s">
        <v>73</v>
      </c>
      <c r="P47" s="676" t="s">
        <v>73</v>
      </c>
      <c r="Q47" s="676" t="s">
        <v>73</v>
      </c>
      <c r="R47" s="676" t="s">
        <v>73</v>
      </c>
      <c r="S47" s="677" t="s">
        <v>73</v>
      </c>
      <c r="T47" s="434" t="s">
        <v>73</v>
      </c>
      <c r="U47" s="343" t="s">
        <v>73</v>
      </c>
      <c r="V47" s="335">
        <v>30.78</v>
      </c>
      <c r="W47" s="343" t="s">
        <v>73</v>
      </c>
      <c r="X47" s="370">
        <v>31.914000000000001</v>
      </c>
      <c r="Y47" s="474" t="s">
        <v>73</v>
      </c>
      <c r="Z47" s="640">
        <v>8.81</v>
      </c>
      <c r="AA47" s="240" t="s">
        <v>73</v>
      </c>
      <c r="AB47" s="240">
        <v>6.3780000000000001</v>
      </c>
      <c r="AC47" s="240">
        <f t="shared" si="1"/>
        <v>6.5929579989635769</v>
      </c>
      <c r="AD47" s="463" t="s">
        <v>73</v>
      </c>
      <c r="AE47" s="344" t="s">
        <v>73</v>
      </c>
      <c r="AF47" s="335">
        <v>3.6</v>
      </c>
      <c r="AG47" s="337">
        <f>AF47*$AF$1+$AG$1</f>
        <v>9.6675897950514695</v>
      </c>
      <c r="AH47" s="681" t="s">
        <v>73</v>
      </c>
      <c r="AI47" s="507" t="s">
        <v>73</v>
      </c>
      <c r="AJ47" s="683" t="s">
        <v>73</v>
      </c>
      <c r="AK47" s="684" t="s">
        <v>73</v>
      </c>
      <c r="AL47" s="684" t="s">
        <v>73</v>
      </c>
      <c r="AM47" s="684" t="s">
        <v>73</v>
      </c>
      <c r="AN47" s="684" t="s">
        <v>73</v>
      </c>
      <c r="AO47" s="684" t="s">
        <v>73</v>
      </c>
      <c r="AP47" s="684" t="s">
        <v>73</v>
      </c>
      <c r="AQ47" s="687" t="s">
        <v>73</v>
      </c>
      <c r="AR47" s="79" t="s">
        <v>73</v>
      </c>
      <c r="AS47" s="37" t="s">
        <v>73</v>
      </c>
      <c r="AT47" s="37" t="s">
        <v>73</v>
      </c>
      <c r="AU47" s="37" t="s">
        <v>73</v>
      </c>
      <c r="AV47" s="79" t="s">
        <v>73</v>
      </c>
      <c r="AW47" s="694" t="s">
        <v>73</v>
      </c>
      <c r="AX47" s="695" t="s">
        <v>73</v>
      </c>
      <c r="AY47" s="473" t="s">
        <v>73</v>
      </c>
      <c r="AZ47" s="676" t="s">
        <v>73</v>
      </c>
      <c r="BA47" s="676" t="s">
        <v>73</v>
      </c>
      <c r="BB47" s="676" t="s">
        <v>73</v>
      </c>
      <c r="BC47" s="676" t="s">
        <v>73</v>
      </c>
      <c r="BD47" s="676" t="s">
        <v>73</v>
      </c>
      <c r="BE47" s="676" t="s">
        <v>73</v>
      </c>
      <c r="BF47" s="676" t="s">
        <v>73</v>
      </c>
      <c r="BG47" s="677" t="s">
        <v>73</v>
      </c>
      <c r="BH47" s="676" t="s">
        <v>73</v>
      </c>
      <c r="BI47" s="676" t="s">
        <v>73</v>
      </c>
      <c r="BJ47" s="677" t="s">
        <v>73</v>
      </c>
    </row>
    <row r="48" spans="1:62" s="183" customFormat="1" ht="14.25" customHeight="1" x14ac:dyDescent="0.45">
      <c r="A48" s="224"/>
      <c r="B48" s="268"/>
      <c r="C48" s="268"/>
      <c r="D48" s="320"/>
      <c r="E48" s="226"/>
      <c r="F48" s="227">
        <v>13.19098</v>
      </c>
      <c r="G48" s="228">
        <v>100.26768</v>
      </c>
      <c r="H48" s="444">
        <f>H47</f>
        <v>15.8</v>
      </c>
      <c r="I48" s="268"/>
      <c r="J48" s="230" t="s">
        <v>74</v>
      </c>
      <c r="K48" s="231">
        <v>15</v>
      </c>
      <c r="L48" s="674" t="s">
        <v>73</v>
      </c>
      <c r="M48" s="671" t="s">
        <v>73</v>
      </c>
      <c r="N48" s="676" t="s">
        <v>73</v>
      </c>
      <c r="O48" s="676" t="s">
        <v>73</v>
      </c>
      <c r="P48" s="676" t="s">
        <v>73</v>
      </c>
      <c r="Q48" s="676" t="s">
        <v>73</v>
      </c>
      <c r="R48" s="676" t="s">
        <v>73</v>
      </c>
      <c r="S48" s="677" t="s">
        <v>73</v>
      </c>
      <c r="T48" s="434" t="s">
        <v>73</v>
      </c>
      <c r="U48" s="343" t="s">
        <v>73</v>
      </c>
      <c r="V48" s="335">
        <v>30.762</v>
      </c>
      <c r="W48" s="343" t="s">
        <v>73</v>
      </c>
      <c r="X48" s="370">
        <v>32.411000000000001</v>
      </c>
      <c r="Y48" s="474" t="s">
        <v>73</v>
      </c>
      <c r="Z48" s="640">
        <v>8.67</v>
      </c>
      <c r="AA48" s="240" t="s">
        <v>73</v>
      </c>
      <c r="AB48" s="240">
        <v>5.0590000000000002</v>
      </c>
      <c r="AC48" s="240">
        <f t="shared" si="1"/>
        <v>5.7281509815746627</v>
      </c>
      <c r="AD48" s="463" t="s">
        <v>73</v>
      </c>
      <c r="AE48" s="344" t="s">
        <v>73</v>
      </c>
      <c r="AF48" s="335">
        <v>1.17</v>
      </c>
      <c r="AG48" s="337">
        <f>AF48*$AF$1+$AG$1</f>
        <v>3.7053842687340541</v>
      </c>
      <c r="AH48" s="681" t="s">
        <v>73</v>
      </c>
      <c r="AI48" s="507" t="s">
        <v>73</v>
      </c>
      <c r="AJ48" s="683" t="s">
        <v>73</v>
      </c>
      <c r="AK48" s="684" t="s">
        <v>73</v>
      </c>
      <c r="AL48" s="684" t="s">
        <v>73</v>
      </c>
      <c r="AM48" s="684" t="s">
        <v>73</v>
      </c>
      <c r="AN48" s="684" t="s">
        <v>73</v>
      </c>
      <c r="AO48" s="684" t="s">
        <v>73</v>
      </c>
      <c r="AP48" s="684" t="s">
        <v>73</v>
      </c>
      <c r="AQ48" s="687" t="s">
        <v>73</v>
      </c>
      <c r="AR48" s="79" t="s">
        <v>73</v>
      </c>
      <c r="AS48" s="37" t="s">
        <v>73</v>
      </c>
      <c r="AT48" s="37" t="s">
        <v>73</v>
      </c>
      <c r="AU48" s="37" t="s">
        <v>73</v>
      </c>
      <c r="AV48" s="79" t="s">
        <v>73</v>
      </c>
      <c r="AW48" s="694" t="s">
        <v>73</v>
      </c>
      <c r="AX48" s="695" t="s">
        <v>73</v>
      </c>
      <c r="AY48" s="473" t="s">
        <v>73</v>
      </c>
      <c r="AZ48" s="676" t="s">
        <v>73</v>
      </c>
      <c r="BA48" s="676" t="s">
        <v>73</v>
      </c>
      <c r="BB48" s="676" t="s">
        <v>73</v>
      </c>
      <c r="BC48" s="676" t="s">
        <v>73</v>
      </c>
      <c r="BD48" s="676" t="s">
        <v>73</v>
      </c>
      <c r="BE48" s="676" t="s">
        <v>73</v>
      </c>
      <c r="BF48" s="676" t="s">
        <v>73</v>
      </c>
      <c r="BG48" s="677" t="s">
        <v>73</v>
      </c>
      <c r="BH48" s="676" t="s">
        <v>73</v>
      </c>
      <c r="BI48" s="676" t="s">
        <v>73</v>
      </c>
      <c r="BJ48" s="677" t="s">
        <v>73</v>
      </c>
    </row>
    <row r="49" spans="1:62" s="183" customFormat="1" ht="14.25" customHeight="1" x14ac:dyDescent="0.45">
      <c r="A49" s="224">
        <v>2024</v>
      </c>
      <c r="B49" s="268">
        <v>7</v>
      </c>
      <c r="C49" s="268">
        <v>2</v>
      </c>
      <c r="D49" s="320">
        <v>0.3923611111111111</v>
      </c>
      <c r="E49" s="226">
        <v>16</v>
      </c>
      <c r="F49" s="227">
        <v>13.231529999999999</v>
      </c>
      <c r="G49" s="228">
        <v>100.26743</v>
      </c>
      <c r="H49" s="229">
        <v>13.8</v>
      </c>
      <c r="I49" s="268">
        <v>3</v>
      </c>
      <c r="J49" s="230" t="s">
        <v>72</v>
      </c>
      <c r="K49" s="231">
        <v>0.5</v>
      </c>
      <c r="L49" s="674" t="s">
        <v>73</v>
      </c>
      <c r="M49" s="671" t="s">
        <v>73</v>
      </c>
      <c r="N49" s="676" t="s">
        <v>73</v>
      </c>
      <c r="O49" s="676" t="s">
        <v>73</v>
      </c>
      <c r="P49" s="676" t="s">
        <v>73</v>
      </c>
      <c r="Q49" s="676" t="s">
        <v>73</v>
      </c>
      <c r="R49" s="676" t="s">
        <v>73</v>
      </c>
      <c r="S49" s="677" t="s">
        <v>73</v>
      </c>
      <c r="T49" s="434">
        <v>1.6</v>
      </c>
      <c r="U49" s="343">
        <v>30.4</v>
      </c>
      <c r="V49" s="335">
        <v>30.789000000000001</v>
      </c>
      <c r="W49" s="343">
        <v>28.7</v>
      </c>
      <c r="X49" s="370">
        <v>31.518999999999998</v>
      </c>
      <c r="Y49" s="474">
        <v>8.18</v>
      </c>
      <c r="Z49" s="640">
        <v>8.84</v>
      </c>
      <c r="AA49" s="240">
        <v>6.43</v>
      </c>
      <c r="AB49" s="240">
        <v>6.37</v>
      </c>
      <c r="AC49" s="240">
        <f t="shared" si="1"/>
        <v>6.5877127706549254</v>
      </c>
      <c r="AD49" s="463">
        <v>12.6</v>
      </c>
      <c r="AE49" s="345">
        <v>19.63</v>
      </c>
      <c r="AF49" s="335">
        <v>3.85</v>
      </c>
      <c r="AG49" s="337">
        <f>AF49*$AF$1+$AG$1</f>
        <v>10.280985425331039</v>
      </c>
      <c r="AH49" s="681" t="s">
        <v>73</v>
      </c>
      <c r="AI49" s="507" t="s">
        <v>73</v>
      </c>
      <c r="AJ49" s="683" t="s">
        <v>73</v>
      </c>
      <c r="AK49" s="684" t="s">
        <v>73</v>
      </c>
      <c r="AL49" s="684" t="s">
        <v>73</v>
      </c>
      <c r="AM49" s="684" t="s">
        <v>73</v>
      </c>
      <c r="AN49" s="684" t="s">
        <v>73</v>
      </c>
      <c r="AO49" s="684" t="s">
        <v>73</v>
      </c>
      <c r="AP49" s="684" t="s">
        <v>73</v>
      </c>
      <c r="AQ49" s="687" t="s">
        <v>73</v>
      </c>
      <c r="AR49" s="79">
        <v>0.51917165289139422</v>
      </c>
      <c r="AS49" s="37">
        <v>30.674221592170856</v>
      </c>
      <c r="AT49" s="37">
        <v>2.9148994515247177</v>
      </c>
      <c r="AU49" s="37">
        <v>0.10677782772663237</v>
      </c>
      <c r="AV49" s="79">
        <v>1.2964642069037908</v>
      </c>
      <c r="AW49" s="694" t="s">
        <v>73</v>
      </c>
      <c r="AX49" s="695" t="s">
        <v>73</v>
      </c>
      <c r="AY49" s="473" t="s">
        <v>73</v>
      </c>
      <c r="AZ49" s="676" t="s">
        <v>73</v>
      </c>
      <c r="BA49" s="676" t="s">
        <v>73</v>
      </c>
      <c r="BB49" s="676" t="s">
        <v>73</v>
      </c>
      <c r="BC49" s="676" t="s">
        <v>73</v>
      </c>
      <c r="BD49" s="676" t="s">
        <v>73</v>
      </c>
      <c r="BE49" s="676" t="s">
        <v>73</v>
      </c>
      <c r="BF49" s="676" t="s">
        <v>73</v>
      </c>
      <c r="BG49" s="677" t="s">
        <v>73</v>
      </c>
      <c r="BH49" s="676" t="s">
        <v>73</v>
      </c>
      <c r="BI49" s="676" t="s">
        <v>73</v>
      </c>
      <c r="BJ49" s="677" t="s">
        <v>73</v>
      </c>
    </row>
    <row r="50" spans="1:62" s="183" customFormat="1" ht="14.25" customHeight="1" x14ac:dyDescent="0.45">
      <c r="A50" s="224"/>
      <c r="B50" s="268"/>
      <c r="C50" s="268"/>
      <c r="D50" s="320"/>
      <c r="E50" s="226"/>
      <c r="F50" s="227">
        <v>13.231529999999999</v>
      </c>
      <c r="G50" s="228">
        <v>100.26743</v>
      </c>
      <c r="H50" s="444">
        <f>H49</f>
        <v>13.8</v>
      </c>
      <c r="I50" s="268"/>
      <c r="J50" s="230" t="s">
        <v>75</v>
      </c>
      <c r="K50" s="231">
        <v>7</v>
      </c>
      <c r="L50" s="674" t="s">
        <v>73</v>
      </c>
      <c r="M50" s="671" t="s">
        <v>73</v>
      </c>
      <c r="N50" s="676" t="s">
        <v>73</v>
      </c>
      <c r="O50" s="676" t="s">
        <v>73</v>
      </c>
      <c r="P50" s="676" t="s">
        <v>73</v>
      </c>
      <c r="Q50" s="676" t="s">
        <v>73</v>
      </c>
      <c r="R50" s="676" t="s">
        <v>73</v>
      </c>
      <c r="S50" s="677" t="s">
        <v>73</v>
      </c>
      <c r="T50" s="434" t="s">
        <v>73</v>
      </c>
      <c r="U50" s="343">
        <v>30.5</v>
      </c>
      <c r="V50" s="335">
        <v>30.766999999999999</v>
      </c>
      <c r="W50" s="343">
        <v>28.9</v>
      </c>
      <c r="X50" s="370">
        <v>31.853000000000002</v>
      </c>
      <c r="Y50" s="474">
        <v>8.1300000000000008</v>
      </c>
      <c r="Z50" s="640">
        <v>8.68</v>
      </c>
      <c r="AA50" s="240">
        <v>6.27</v>
      </c>
      <c r="AB50" s="240">
        <v>5.7770000000000001</v>
      </c>
      <c r="AC50" s="240">
        <f t="shared" si="1"/>
        <v>6.1989102222761332</v>
      </c>
      <c r="AD50" s="463">
        <v>1.3000000000000025</v>
      </c>
      <c r="AE50" s="344" t="s">
        <v>73</v>
      </c>
      <c r="AF50" s="335">
        <v>1.02</v>
      </c>
      <c r="AG50" s="337">
        <f>AF50*$AF$1+$AG$1</f>
        <v>3.3373468905663124</v>
      </c>
      <c r="AH50" s="681" t="s">
        <v>73</v>
      </c>
      <c r="AI50" s="507" t="s">
        <v>73</v>
      </c>
      <c r="AJ50" s="683" t="s">
        <v>73</v>
      </c>
      <c r="AK50" s="684" t="s">
        <v>73</v>
      </c>
      <c r="AL50" s="684" t="s">
        <v>73</v>
      </c>
      <c r="AM50" s="684" t="s">
        <v>73</v>
      </c>
      <c r="AN50" s="684" t="s">
        <v>73</v>
      </c>
      <c r="AO50" s="684" t="s">
        <v>73</v>
      </c>
      <c r="AP50" s="684" t="s">
        <v>73</v>
      </c>
      <c r="AQ50" s="686" t="s">
        <v>73</v>
      </c>
      <c r="AR50" s="79">
        <v>0.18817046909176383</v>
      </c>
      <c r="AS50" s="37">
        <v>29.114121207758703</v>
      </c>
      <c r="AT50" s="37">
        <v>4.644936322736946</v>
      </c>
      <c r="AU50" s="37">
        <v>0.21901469305049551</v>
      </c>
      <c r="AV50" s="79">
        <v>4.271359817766859</v>
      </c>
      <c r="AW50" s="694" t="s">
        <v>73</v>
      </c>
      <c r="AX50" s="695" t="s">
        <v>73</v>
      </c>
      <c r="AY50" s="473" t="s">
        <v>73</v>
      </c>
      <c r="AZ50" s="676" t="s">
        <v>73</v>
      </c>
      <c r="BA50" s="676" t="s">
        <v>73</v>
      </c>
      <c r="BB50" s="676" t="s">
        <v>73</v>
      </c>
      <c r="BC50" s="676" t="s">
        <v>73</v>
      </c>
      <c r="BD50" s="676" t="s">
        <v>73</v>
      </c>
      <c r="BE50" s="676" t="s">
        <v>73</v>
      </c>
      <c r="BF50" s="676" t="s">
        <v>73</v>
      </c>
      <c r="BG50" s="677" t="s">
        <v>73</v>
      </c>
      <c r="BH50" s="676" t="s">
        <v>73</v>
      </c>
      <c r="BI50" s="676" t="s">
        <v>73</v>
      </c>
      <c r="BJ50" s="677" t="s">
        <v>73</v>
      </c>
    </row>
    <row r="51" spans="1:62" s="183" customFormat="1" ht="14.25" customHeight="1" x14ac:dyDescent="0.45">
      <c r="A51" s="224"/>
      <c r="B51" s="268"/>
      <c r="C51" s="268"/>
      <c r="D51" s="320"/>
      <c r="E51" s="226"/>
      <c r="F51" s="227">
        <v>13.231529999999999</v>
      </c>
      <c r="G51" s="228">
        <v>100.26743</v>
      </c>
      <c r="H51" s="444">
        <f>H50</f>
        <v>13.8</v>
      </c>
      <c r="I51" s="268"/>
      <c r="J51" s="230" t="s">
        <v>74</v>
      </c>
      <c r="K51" s="231">
        <v>13</v>
      </c>
      <c r="L51" s="674" t="s">
        <v>73</v>
      </c>
      <c r="M51" s="671" t="s">
        <v>73</v>
      </c>
      <c r="N51" s="676" t="s">
        <v>73</v>
      </c>
      <c r="O51" s="676" t="s">
        <v>73</v>
      </c>
      <c r="P51" s="676" t="s">
        <v>73</v>
      </c>
      <c r="Q51" s="676" t="s">
        <v>73</v>
      </c>
      <c r="R51" s="676" t="s">
        <v>73</v>
      </c>
      <c r="S51" s="677" t="s">
        <v>73</v>
      </c>
      <c r="T51" s="434" t="s">
        <v>73</v>
      </c>
      <c r="U51" s="343">
        <v>30.5</v>
      </c>
      <c r="V51" s="335">
        <v>30.765000000000001</v>
      </c>
      <c r="W51" s="343">
        <v>29.2</v>
      </c>
      <c r="X51" s="370">
        <v>32.002000000000002</v>
      </c>
      <c r="Y51" s="474">
        <v>8.1</v>
      </c>
      <c r="Z51" s="640">
        <v>8.64</v>
      </c>
      <c r="AA51" s="240">
        <v>5.74</v>
      </c>
      <c r="AB51" s="240">
        <v>5.2469999999999999</v>
      </c>
      <c r="AC51" s="240">
        <f t="shared" si="1"/>
        <v>5.8514138468279722</v>
      </c>
      <c r="AD51" s="463">
        <v>4.0999999999999996</v>
      </c>
      <c r="AE51" s="344" t="s">
        <v>73</v>
      </c>
      <c r="AF51" s="335">
        <v>0.99</v>
      </c>
      <c r="AG51" s="337">
        <f>AF51*$AF$1+$AG$1</f>
        <v>3.2637394149327643</v>
      </c>
      <c r="AH51" s="681" t="s">
        <v>73</v>
      </c>
      <c r="AI51" s="507" t="s">
        <v>73</v>
      </c>
      <c r="AJ51" s="683" t="s">
        <v>73</v>
      </c>
      <c r="AK51" s="684" t="s">
        <v>73</v>
      </c>
      <c r="AL51" s="684" t="s">
        <v>73</v>
      </c>
      <c r="AM51" s="684" t="s">
        <v>73</v>
      </c>
      <c r="AN51" s="684" t="s">
        <v>73</v>
      </c>
      <c r="AO51" s="684" t="s">
        <v>73</v>
      </c>
      <c r="AP51" s="684" t="s">
        <v>73</v>
      </c>
      <c r="AQ51" s="686" t="s">
        <v>73</v>
      </c>
      <c r="AR51" s="79">
        <v>0.18817046909176383</v>
      </c>
      <c r="AS51" s="37">
        <v>28.012873877585417</v>
      </c>
      <c r="AT51" s="37">
        <v>3.3574670232301718</v>
      </c>
      <c r="AU51" s="37">
        <v>0.24146206611526813</v>
      </c>
      <c r="AV51" s="79">
        <v>2.3966329589899273</v>
      </c>
      <c r="AW51" s="694" t="s">
        <v>73</v>
      </c>
      <c r="AX51" s="695" t="s">
        <v>73</v>
      </c>
      <c r="AY51" s="473" t="s">
        <v>73</v>
      </c>
      <c r="AZ51" s="676" t="s">
        <v>73</v>
      </c>
      <c r="BA51" s="676" t="s">
        <v>73</v>
      </c>
      <c r="BB51" s="676" t="s">
        <v>73</v>
      </c>
      <c r="BC51" s="676" t="s">
        <v>73</v>
      </c>
      <c r="BD51" s="676" t="s">
        <v>73</v>
      </c>
      <c r="BE51" s="676" t="s">
        <v>73</v>
      </c>
      <c r="BF51" s="676" t="s">
        <v>73</v>
      </c>
      <c r="BG51" s="677" t="s">
        <v>73</v>
      </c>
      <c r="BH51" s="676" t="s">
        <v>73</v>
      </c>
      <c r="BI51" s="676" t="s">
        <v>73</v>
      </c>
      <c r="BJ51" s="677" t="s">
        <v>73</v>
      </c>
    </row>
    <row r="52" spans="1:62" s="183" customFormat="1" ht="14.25" customHeight="1" x14ac:dyDescent="0.45">
      <c r="A52" s="224">
        <v>2024</v>
      </c>
      <c r="B52" s="268">
        <v>7</v>
      </c>
      <c r="C52" s="268">
        <v>2</v>
      </c>
      <c r="D52" s="320">
        <v>0.36805555555555558</v>
      </c>
      <c r="E52" s="323" t="s">
        <v>116</v>
      </c>
      <c r="F52" s="227">
        <v>13.28253</v>
      </c>
      <c r="G52" s="228">
        <v>100.26749</v>
      </c>
      <c r="H52" s="229">
        <v>11.4</v>
      </c>
      <c r="I52" s="268">
        <v>3</v>
      </c>
      <c r="J52" s="230" t="s">
        <v>72</v>
      </c>
      <c r="K52" s="231">
        <v>0.5</v>
      </c>
      <c r="L52" s="674" t="s">
        <v>73</v>
      </c>
      <c r="M52" s="671" t="s">
        <v>73</v>
      </c>
      <c r="N52" s="676" t="s">
        <v>73</v>
      </c>
      <c r="O52" s="676" t="s">
        <v>73</v>
      </c>
      <c r="P52" s="676" t="s">
        <v>73</v>
      </c>
      <c r="Q52" s="676" t="s">
        <v>73</v>
      </c>
      <c r="R52" s="676" t="s">
        <v>73</v>
      </c>
      <c r="S52" s="677" t="s">
        <v>73</v>
      </c>
      <c r="T52" s="434">
        <v>3.2</v>
      </c>
      <c r="U52" s="343" t="s">
        <v>73</v>
      </c>
      <c r="V52" s="335">
        <v>30.721</v>
      </c>
      <c r="W52" s="343" t="s">
        <v>73</v>
      </c>
      <c r="X52" s="370">
        <v>31.077999999999999</v>
      </c>
      <c r="Y52" s="474" t="s">
        <v>73</v>
      </c>
      <c r="Z52" s="640">
        <v>8.8800000000000008</v>
      </c>
      <c r="AA52" s="240" t="s">
        <v>73</v>
      </c>
      <c r="AB52" s="240">
        <v>6.9189999999999996</v>
      </c>
      <c r="AC52" s="240">
        <f t="shared" si="1"/>
        <v>6.9476665633361341</v>
      </c>
      <c r="AD52" s="463" t="s">
        <v>73</v>
      </c>
      <c r="AE52" s="344" t="s">
        <v>73</v>
      </c>
      <c r="AF52" s="335">
        <v>2.25</v>
      </c>
      <c r="AG52" s="337">
        <f>AF52*$AF$1+$AG$1</f>
        <v>6.3552533915417948</v>
      </c>
      <c r="AH52" s="681" t="s">
        <v>73</v>
      </c>
      <c r="AI52" s="507" t="s">
        <v>73</v>
      </c>
      <c r="AJ52" s="683" t="s">
        <v>73</v>
      </c>
      <c r="AK52" s="684" t="s">
        <v>73</v>
      </c>
      <c r="AL52" s="684" t="s">
        <v>73</v>
      </c>
      <c r="AM52" s="684" t="s">
        <v>73</v>
      </c>
      <c r="AN52" s="684" t="s">
        <v>73</v>
      </c>
      <c r="AO52" s="684" t="s">
        <v>73</v>
      </c>
      <c r="AP52" s="684" t="s">
        <v>73</v>
      </c>
      <c r="AQ52" s="686" t="s">
        <v>73</v>
      </c>
      <c r="AR52" s="79" t="s">
        <v>73</v>
      </c>
      <c r="AS52" s="37" t="s">
        <v>73</v>
      </c>
      <c r="AT52" s="37" t="s">
        <v>73</v>
      </c>
      <c r="AU52" s="37" t="s">
        <v>73</v>
      </c>
      <c r="AV52" s="79" t="s">
        <v>73</v>
      </c>
      <c r="AW52" s="694" t="s">
        <v>73</v>
      </c>
      <c r="AX52" s="695" t="s">
        <v>73</v>
      </c>
      <c r="AY52" s="473" t="s">
        <v>73</v>
      </c>
      <c r="AZ52" s="676" t="s">
        <v>73</v>
      </c>
      <c r="BA52" s="676" t="s">
        <v>73</v>
      </c>
      <c r="BB52" s="676" t="s">
        <v>73</v>
      </c>
      <c r="BC52" s="676" t="s">
        <v>73</v>
      </c>
      <c r="BD52" s="676" t="s">
        <v>73</v>
      </c>
      <c r="BE52" s="676" t="s">
        <v>73</v>
      </c>
      <c r="BF52" s="676" t="s">
        <v>73</v>
      </c>
      <c r="BG52" s="677" t="s">
        <v>73</v>
      </c>
      <c r="BH52" s="676" t="s">
        <v>73</v>
      </c>
      <c r="BI52" s="676" t="s">
        <v>73</v>
      </c>
      <c r="BJ52" s="677" t="s">
        <v>73</v>
      </c>
    </row>
    <row r="53" spans="1:62" s="183" customFormat="1" ht="14.25" customHeight="1" x14ac:dyDescent="0.45">
      <c r="A53" s="224"/>
      <c r="B53" s="268"/>
      <c r="C53" s="268"/>
      <c r="D53" s="320"/>
      <c r="E53" s="226"/>
      <c r="F53" s="227">
        <v>13.28253</v>
      </c>
      <c r="G53" s="228">
        <v>100.26749</v>
      </c>
      <c r="H53" s="444">
        <f>H52</f>
        <v>11.4</v>
      </c>
      <c r="I53" s="268"/>
      <c r="J53" s="230" t="s">
        <v>75</v>
      </c>
      <c r="K53" s="231">
        <v>5.5</v>
      </c>
      <c r="L53" s="674" t="s">
        <v>73</v>
      </c>
      <c r="M53" s="671" t="s">
        <v>73</v>
      </c>
      <c r="N53" s="676" t="s">
        <v>73</v>
      </c>
      <c r="O53" s="676" t="s">
        <v>73</v>
      </c>
      <c r="P53" s="676" t="s">
        <v>73</v>
      </c>
      <c r="Q53" s="676" t="s">
        <v>73</v>
      </c>
      <c r="R53" s="676" t="s">
        <v>73</v>
      </c>
      <c r="S53" s="677" t="s">
        <v>73</v>
      </c>
      <c r="T53" s="434" t="s">
        <v>73</v>
      </c>
      <c r="U53" s="343" t="s">
        <v>73</v>
      </c>
      <c r="V53" s="335">
        <v>30.699000000000002</v>
      </c>
      <c r="W53" s="343" t="s">
        <v>73</v>
      </c>
      <c r="X53" s="370">
        <v>31.125</v>
      </c>
      <c r="Y53" s="474" t="s">
        <v>73</v>
      </c>
      <c r="Z53" s="640">
        <v>8.84</v>
      </c>
      <c r="AA53" s="240" t="s">
        <v>73</v>
      </c>
      <c r="AB53" s="240">
        <v>6.8570000000000002</v>
      </c>
      <c r="AC53" s="240">
        <f t="shared" si="1"/>
        <v>6.9070160439440853</v>
      </c>
      <c r="AD53" s="463" t="s">
        <v>73</v>
      </c>
      <c r="AE53" s="344" t="s">
        <v>73</v>
      </c>
      <c r="AF53" s="335">
        <v>2.91</v>
      </c>
      <c r="AG53" s="337">
        <f>AF53*$AF$1+$AG$1</f>
        <v>7.9746178554798588</v>
      </c>
      <c r="AH53" s="681" t="s">
        <v>73</v>
      </c>
      <c r="AI53" s="507" t="s">
        <v>73</v>
      </c>
      <c r="AJ53" s="683" t="s">
        <v>73</v>
      </c>
      <c r="AK53" s="684" t="s">
        <v>73</v>
      </c>
      <c r="AL53" s="684" t="s">
        <v>73</v>
      </c>
      <c r="AM53" s="684" t="s">
        <v>73</v>
      </c>
      <c r="AN53" s="684" t="s">
        <v>73</v>
      </c>
      <c r="AO53" s="684" t="s">
        <v>73</v>
      </c>
      <c r="AP53" s="684" t="s">
        <v>73</v>
      </c>
      <c r="AQ53" s="686" t="s">
        <v>73</v>
      </c>
      <c r="AR53" s="79" t="s">
        <v>73</v>
      </c>
      <c r="AS53" s="37" t="s">
        <v>73</v>
      </c>
      <c r="AT53" s="37" t="s">
        <v>73</v>
      </c>
      <c r="AU53" s="37" t="s">
        <v>73</v>
      </c>
      <c r="AV53" s="79" t="s">
        <v>73</v>
      </c>
      <c r="AW53" s="694" t="s">
        <v>73</v>
      </c>
      <c r="AX53" s="695" t="s">
        <v>73</v>
      </c>
      <c r="AY53" s="473" t="s">
        <v>73</v>
      </c>
      <c r="AZ53" s="676" t="s">
        <v>73</v>
      </c>
      <c r="BA53" s="676" t="s">
        <v>73</v>
      </c>
      <c r="BB53" s="676" t="s">
        <v>73</v>
      </c>
      <c r="BC53" s="676" t="s">
        <v>73</v>
      </c>
      <c r="BD53" s="676" t="s">
        <v>73</v>
      </c>
      <c r="BE53" s="676" t="s">
        <v>73</v>
      </c>
      <c r="BF53" s="676" t="s">
        <v>73</v>
      </c>
      <c r="BG53" s="677" t="s">
        <v>73</v>
      </c>
      <c r="BH53" s="676" t="s">
        <v>73</v>
      </c>
      <c r="BI53" s="676" t="s">
        <v>73</v>
      </c>
      <c r="BJ53" s="677" t="s">
        <v>73</v>
      </c>
    </row>
    <row r="54" spans="1:62" s="183" customFormat="1" ht="14.25" customHeight="1" x14ac:dyDescent="0.45">
      <c r="A54" s="224"/>
      <c r="B54" s="268"/>
      <c r="C54" s="268"/>
      <c r="D54" s="246"/>
      <c r="E54" s="226"/>
      <c r="F54" s="227">
        <v>13.28253</v>
      </c>
      <c r="G54" s="228">
        <v>100.26749</v>
      </c>
      <c r="H54" s="444">
        <f>H53</f>
        <v>11.4</v>
      </c>
      <c r="I54" s="268"/>
      <c r="J54" s="230" t="s">
        <v>74</v>
      </c>
      <c r="K54" s="231">
        <v>10.5</v>
      </c>
      <c r="L54" s="674" t="s">
        <v>73</v>
      </c>
      <c r="M54" s="671" t="s">
        <v>73</v>
      </c>
      <c r="N54" s="676" t="s">
        <v>73</v>
      </c>
      <c r="O54" s="676" t="s">
        <v>73</v>
      </c>
      <c r="P54" s="676" t="s">
        <v>73</v>
      </c>
      <c r="Q54" s="676" t="s">
        <v>73</v>
      </c>
      <c r="R54" s="676" t="s">
        <v>73</v>
      </c>
      <c r="S54" s="677" t="s">
        <v>73</v>
      </c>
      <c r="T54" s="434" t="s">
        <v>73</v>
      </c>
      <c r="U54" s="343" t="s">
        <v>73</v>
      </c>
      <c r="V54" s="335">
        <v>30.693000000000001</v>
      </c>
      <c r="W54" s="343" t="s">
        <v>73</v>
      </c>
      <c r="X54" s="370">
        <v>31.652000000000001</v>
      </c>
      <c r="Y54" s="474" t="s">
        <v>73</v>
      </c>
      <c r="Z54" s="640">
        <v>8.5500000000000007</v>
      </c>
      <c r="AA54" s="240" t="s">
        <v>73</v>
      </c>
      <c r="AB54" s="240">
        <v>5.0149999999999997</v>
      </c>
      <c r="AC54" s="240">
        <f t="shared" si="1"/>
        <v>5.6993022258770782</v>
      </c>
      <c r="AD54" s="463" t="s">
        <v>73</v>
      </c>
      <c r="AE54" s="344" t="s">
        <v>73</v>
      </c>
      <c r="AF54" s="335">
        <v>0.83</v>
      </c>
      <c r="AG54" s="337">
        <f>AF54*$AF$1+$AG$1</f>
        <v>2.8711662115538394</v>
      </c>
      <c r="AH54" s="681" t="s">
        <v>73</v>
      </c>
      <c r="AI54" s="507" t="s">
        <v>73</v>
      </c>
      <c r="AJ54" s="683" t="s">
        <v>73</v>
      </c>
      <c r="AK54" s="684" t="s">
        <v>73</v>
      </c>
      <c r="AL54" s="684" t="s">
        <v>73</v>
      </c>
      <c r="AM54" s="684" t="s">
        <v>73</v>
      </c>
      <c r="AN54" s="684" t="s">
        <v>73</v>
      </c>
      <c r="AO54" s="684" t="s">
        <v>73</v>
      </c>
      <c r="AP54" s="684" t="s">
        <v>73</v>
      </c>
      <c r="AQ54" s="686" t="s">
        <v>73</v>
      </c>
      <c r="AR54" s="79" t="s">
        <v>73</v>
      </c>
      <c r="AS54" s="37" t="s">
        <v>73</v>
      </c>
      <c r="AT54" s="37" t="s">
        <v>73</v>
      </c>
      <c r="AU54" s="37" t="s">
        <v>73</v>
      </c>
      <c r="AV54" s="79" t="s">
        <v>73</v>
      </c>
      <c r="AW54" s="694" t="s">
        <v>73</v>
      </c>
      <c r="AX54" s="695" t="s">
        <v>73</v>
      </c>
      <c r="AY54" s="473" t="s">
        <v>73</v>
      </c>
      <c r="AZ54" s="676" t="s">
        <v>73</v>
      </c>
      <c r="BA54" s="676" t="s">
        <v>73</v>
      </c>
      <c r="BB54" s="676" t="s">
        <v>73</v>
      </c>
      <c r="BC54" s="676" t="s">
        <v>73</v>
      </c>
      <c r="BD54" s="676" t="s">
        <v>73</v>
      </c>
      <c r="BE54" s="676" t="s">
        <v>73</v>
      </c>
      <c r="BF54" s="676" t="s">
        <v>73</v>
      </c>
      <c r="BG54" s="677" t="s">
        <v>73</v>
      </c>
      <c r="BH54" s="676" t="s">
        <v>73</v>
      </c>
      <c r="BI54" s="676" t="s">
        <v>73</v>
      </c>
      <c r="BJ54" s="677" t="s">
        <v>73</v>
      </c>
    </row>
    <row r="55" spans="1:62" s="183" customFormat="1" ht="14.25" customHeight="1" x14ac:dyDescent="0.45">
      <c r="A55" s="224">
        <v>2024</v>
      </c>
      <c r="B55" s="268">
        <v>7</v>
      </c>
      <c r="C55" s="268">
        <v>2</v>
      </c>
      <c r="D55" s="320">
        <v>0.34583333333333338</v>
      </c>
      <c r="E55" s="226">
        <v>18</v>
      </c>
      <c r="F55" s="227">
        <v>13.32395</v>
      </c>
      <c r="G55" s="228">
        <v>100.26782</v>
      </c>
      <c r="H55" s="229">
        <v>8.9</v>
      </c>
      <c r="I55" s="268">
        <v>3</v>
      </c>
      <c r="J55" s="230" t="s">
        <v>72</v>
      </c>
      <c r="K55" s="231">
        <v>0.5</v>
      </c>
      <c r="L55" s="674" t="s">
        <v>73</v>
      </c>
      <c r="M55" s="671" t="s">
        <v>73</v>
      </c>
      <c r="N55" s="676" t="s">
        <v>73</v>
      </c>
      <c r="O55" s="676" t="s">
        <v>73</v>
      </c>
      <c r="P55" s="676" t="s">
        <v>73</v>
      </c>
      <c r="Q55" s="676" t="s">
        <v>73</v>
      </c>
      <c r="R55" s="676" t="s">
        <v>73</v>
      </c>
      <c r="S55" s="677" t="s">
        <v>73</v>
      </c>
      <c r="T55" s="434">
        <v>2.5</v>
      </c>
      <c r="U55" s="343">
        <v>30.4</v>
      </c>
      <c r="V55" s="335">
        <v>30.663</v>
      </c>
      <c r="W55" s="343">
        <v>28.1</v>
      </c>
      <c r="X55" s="370">
        <v>30.722000000000001</v>
      </c>
      <c r="Y55" s="474">
        <v>8.16</v>
      </c>
      <c r="Z55" s="640">
        <v>8.81</v>
      </c>
      <c r="AA55" s="240">
        <v>6.48</v>
      </c>
      <c r="AB55" s="240">
        <v>6.4379999999999997</v>
      </c>
      <c r="AC55" s="240">
        <f t="shared" si="1"/>
        <v>6.6322972112784626</v>
      </c>
      <c r="AD55" s="463">
        <v>3.9000000000000004</v>
      </c>
      <c r="AE55" s="345">
        <v>17.48</v>
      </c>
      <c r="AF55" s="335">
        <v>4.5</v>
      </c>
      <c r="AG55" s="337">
        <f>AF55*$AF$1+$AG$1</f>
        <v>11.87581406405792</v>
      </c>
      <c r="AH55" s="681" t="s">
        <v>73</v>
      </c>
      <c r="AI55" s="507" t="s">
        <v>73</v>
      </c>
      <c r="AJ55" s="683" t="s">
        <v>73</v>
      </c>
      <c r="AK55" s="684" t="s">
        <v>73</v>
      </c>
      <c r="AL55" s="684" t="s">
        <v>73</v>
      </c>
      <c r="AM55" s="684" t="s">
        <v>73</v>
      </c>
      <c r="AN55" s="684" t="s">
        <v>73</v>
      </c>
      <c r="AO55" s="684" t="s">
        <v>73</v>
      </c>
      <c r="AP55" s="684" t="s">
        <v>73</v>
      </c>
      <c r="AQ55" s="686" t="s">
        <v>73</v>
      </c>
      <c r="AR55" s="79">
        <v>0.61374341969128865</v>
      </c>
      <c r="AS55" s="37">
        <v>42.329089169838127</v>
      </c>
      <c r="AT55" s="37">
        <v>4.202368751031492</v>
      </c>
      <c r="AU55" s="37">
        <v>0.12922520079140501</v>
      </c>
      <c r="AV55" s="79">
        <v>1.1617574710685845</v>
      </c>
      <c r="AW55" s="694" t="s">
        <v>73</v>
      </c>
      <c r="AX55" s="695" t="s">
        <v>73</v>
      </c>
      <c r="AY55" s="473" t="s">
        <v>73</v>
      </c>
      <c r="AZ55" s="676" t="s">
        <v>73</v>
      </c>
      <c r="BA55" s="676" t="s">
        <v>73</v>
      </c>
      <c r="BB55" s="676" t="s">
        <v>73</v>
      </c>
      <c r="BC55" s="676" t="s">
        <v>73</v>
      </c>
      <c r="BD55" s="676" t="s">
        <v>73</v>
      </c>
      <c r="BE55" s="676" t="s">
        <v>73</v>
      </c>
      <c r="BF55" s="676" t="s">
        <v>73</v>
      </c>
      <c r="BG55" s="677" t="s">
        <v>73</v>
      </c>
      <c r="BH55" s="676" t="s">
        <v>73</v>
      </c>
      <c r="BI55" s="676" t="s">
        <v>73</v>
      </c>
      <c r="BJ55" s="677" t="s">
        <v>73</v>
      </c>
    </row>
    <row r="56" spans="1:62" s="183" customFormat="1" ht="14.25" customHeight="1" x14ac:dyDescent="0.45">
      <c r="A56" s="224"/>
      <c r="B56" s="268"/>
      <c r="C56" s="268"/>
      <c r="D56" s="320"/>
      <c r="E56" s="226"/>
      <c r="F56" s="227">
        <v>13.32395</v>
      </c>
      <c r="G56" s="228">
        <v>100.26782</v>
      </c>
      <c r="H56" s="444">
        <f>H55</f>
        <v>8.9</v>
      </c>
      <c r="I56" s="268"/>
      <c r="J56" s="230" t="s">
        <v>75</v>
      </c>
      <c r="K56" s="231">
        <v>4.5</v>
      </c>
      <c r="L56" s="674" t="s">
        <v>73</v>
      </c>
      <c r="M56" s="671" t="s">
        <v>73</v>
      </c>
      <c r="N56" s="676" t="s">
        <v>73</v>
      </c>
      <c r="O56" s="676" t="s">
        <v>73</v>
      </c>
      <c r="P56" s="676" t="s">
        <v>73</v>
      </c>
      <c r="Q56" s="676" t="s">
        <v>73</v>
      </c>
      <c r="R56" s="676" t="s">
        <v>73</v>
      </c>
      <c r="S56" s="677" t="s">
        <v>73</v>
      </c>
      <c r="T56" s="434" t="s">
        <v>73</v>
      </c>
      <c r="U56" s="343">
        <v>30.5</v>
      </c>
      <c r="V56" s="335">
        <v>30.675000000000001</v>
      </c>
      <c r="W56" s="343">
        <v>28.1</v>
      </c>
      <c r="X56" s="370">
        <v>30.811</v>
      </c>
      <c r="Y56" s="474">
        <v>8.16</v>
      </c>
      <c r="Z56" s="640">
        <v>8.7899999999999991</v>
      </c>
      <c r="AA56" s="240">
        <v>6.53</v>
      </c>
      <c r="AB56" s="240">
        <v>6.3810000000000002</v>
      </c>
      <c r="AC56" s="240">
        <f t="shared" si="1"/>
        <v>6.5949249595793216</v>
      </c>
      <c r="AD56" s="463">
        <v>4.0999999999999996</v>
      </c>
      <c r="AE56" s="344" t="s">
        <v>73</v>
      </c>
      <c r="AF56" s="335">
        <v>3.55</v>
      </c>
      <c r="AG56" s="337">
        <f>AF56*$AF$1+$AG$1</f>
        <v>9.5449106689955556</v>
      </c>
      <c r="AH56" s="681" t="s">
        <v>73</v>
      </c>
      <c r="AI56" s="507" t="s">
        <v>73</v>
      </c>
      <c r="AJ56" s="683" t="s">
        <v>73</v>
      </c>
      <c r="AK56" s="684" t="s">
        <v>73</v>
      </c>
      <c r="AL56" s="684" t="s">
        <v>73</v>
      </c>
      <c r="AM56" s="684" t="s">
        <v>73</v>
      </c>
      <c r="AN56" s="684" t="s">
        <v>73</v>
      </c>
      <c r="AO56" s="684" t="s">
        <v>73</v>
      </c>
      <c r="AP56" s="684" t="s">
        <v>73</v>
      </c>
      <c r="AQ56" s="686" t="s">
        <v>73</v>
      </c>
      <c r="AR56" s="79">
        <v>0.8028869532910774</v>
      </c>
      <c r="AS56" s="37">
        <v>42.879712834924767</v>
      </c>
      <c r="AT56" s="37">
        <v>1.5067299051891838</v>
      </c>
      <c r="AU56" s="37">
        <v>0.10677782772663237</v>
      </c>
      <c r="AV56" s="79">
        <v>1.184204844133357</v>
      </c>
      <c r="AW56" s="694" t="s">
        <v>73</v>
      </c>
      <c r="AX56" s="695" t="s">
        <v>73</v>
      </c>
      <c r="AY56" s="473" t="s">
        <v>73</v>
      </c>
      <c r="AZ56" s="676" t="s">
        <v>73</v>
      </c>
      <c r="BA56" s="676" t="s">
        <v>73</v>
      </c>
      <c r="BB56" s="676" t="s">
        <v>73</v>
      </c>
      <c r="BC56" s="676" t="s">
        <v>73</v>
      </c>
      <c r="BD56" s="676" t="s">
        <v>73</v>
      </c>
      <c r="BE56" s="676" t="s">
        <v>73</v>
      </c>
      <c r="BF56" s="676" t="s">
        <v>73</v>
      </c>
      <c r="BG56" s="677" t="s">
        <v>73</v>
      </c>
      <c r="BH56" s="676" t="s">
        <v>73</v>
      </c>
      <c r="BI56" s="676" t="s">
        <v>73</v>
      </c>
      <c r="BJ56" s="677" t="s">
        <v>73</v>
      </c>
    </row>
    <row r="57" spans="1:62" s="183" customFormat="1" ht="14.25" customHeight="1" x14ac:dyDescent="0.45">
      <c r="A57" s="224"/>
      <c r="B57" s="268"/>
      <c r="C57" s="268"/>
      <c r="D57" s="320"/>
      <c r="E57" s="226"/>
      <c r="F57" s="227">
        <v>13.32395</v>
      </c>
      <c r="G57" s="228">
        <v>100.26782</v>
      </c>
      <c r="H57" s="444">
        <f>H56</f>
        <v>8.9</v>
      </c>
      <c r="I57" s="268"/>
      <c r="J57" s="230" t="s">
        <v>74</v>
      </c>
      <c r="K57" s="231">
        <v>8</v>
      </c>
      <c r="L57" s="674" t="s">
        <v>73</v>
      </c>
      <c r="M57" s="671" t="s">
        <v>73</v>
      </c>
      <c r="N57" s="676" t="s">
        <v>73</v>
      </c>
      <c r="O57" s="676" t="s">
        <v>73</v>
      </c>
      <c r="P57" s="676" t="s">
        <v>73</v>
      </c>
      <c r="Q57" s="676" t="s">
        <v>73</v>
      </c>
      <c r="R57" s="676" t="s">
        <v>73</v>
      </c>
      <c r="S57" s="677" t="s">
        <v>73</v>
      </c>
      <c r="T57" s="434" t="s">
        <v>73</v>
      </c>
      <c r="U57" s="343">
        <v>30.4</v>
      </c>
      <c r="V57" s="335">
        <v>30.696000000000002</v>
      </c>
      <c r="W57" s="343">
        <v>28.3</v>
      </c>
      <c r="X57" s="370">
        <v>31.190999999999999</v>
      </c>
      <c r="Y57" s="474">
        <v>8.11</v>
      </c>
      <c r="Z57" s="640">
        <v>8.6</v>
      </c>
      <c r="AA57" s="240">
        <v>5.32</v>
      </c>
      <c r="AB57" s="240">
        <v>5.125</v>
      </c>
      <c r="AC57" s="240">
        <f t="shared" si="1"/>
        <v>5.7714241151210368</v>
      </c>
      <c r="AD57" s="463">
        <v>6.0500000000000007</v>
      </c>
      <c r="AE57" s="344" t="s">
        <v>73</v>
      </c>
      <c r="AF57" s="335">
        <v>1.62</v>
      </c>
      <c r="AG57" s="337">
        <f>AF57*$AF$1+$AG$1</f>
        <v>4.8094964032372793</v>
      </c>
      <c r="AH57" s="681" t="s">
        <v>73</v>
      </c>
      <c r="AI57" s="507" t="s">
        <v>73</v>
      </c>
      <c r="AJ57" s="683" t="s">
        <v>73</v>
      </c>
      <c r="AK57" s="684" t="s">
        <v>73</v>
      </c>
      <c r="AL57" s="684" t="s">
        <v>73</v>
      </c>
      <c r="AM57" s="684" t="s">
        <v>73</v>
      </c>
      <c r="AN57" s="684" t="s">
        <v>73</v>
      </c>
      <c r="AO57" s="684" t="s">
        <v>73</v>
      </c>
      <c r="AP57" s="684" t="s">
        <v>73</v>
      </c>
      <c r="AQ57" s="686" t="s">
        <v>73</v>
      </c>
      <c r="AR57" s="79">
        <v>0.61374341969128865</v>
      </c>
      <c r="AS57" s="37">
        <v>46.366996047140169</v>
      </c>
      <c r="AT57" s="37">
        <v>1.6676635676275307</v>
      </c>
      <c r="AU57" s="37">
        <v>0.30880418530958603</v>
      </c>
      <c r="AV57" s="79">
        <v>2.4415502025660434</v>
      </c>
      <c r="AW57" s="694" t="s">
        <v>73</v>
      </c>
      <c r="AX57" s="695" t="s">
        <v>73</v>
      </c>
      <c r="AY57" s="473" t="s">
        <v>73</v>
      </c>
      <c r="AZ57" s="676" t="s">
        <v>73</v>
      </c>
      <c r="BA57" s="676" t="s">
        <v>73</v>
      </c>
      <c r="BB57" s="676" t="s">
        <v>73</v>
      </c>
      <c r="BC57" s="676" t="s">
        <v>73</v>
      </c>
      <c r="BD57" s="676" t="s">
        <v>73</v>
      </c>
      <c r="BE57" s="676" t="s">
        <v>73</v>
      </c>
      <c r="BF57" s="676" t="s">
        <v>73</v>
      </c>
      <c r="BG57" s="677" t="s">
        <v>73</v>
      </c>
      <c r="BH57" s="676" t="s">
        <v>73</v>
      </c>
      <c r="BI57" s="676" t="s">
        <v>73</v>
      </c>
      <c r="BJ57" s="677" t="s">
        <v>73</v>
      </c>
    </row>
    <row r="58" spans="1:62" s="183" customFormat="1" ht="14.25" customHeight="1" x14ac:dyDescent="0.45">
      <c r="A58" s="224">
        <v>2024</v>
      </c>
      <c r="B58" s="268">
        <v>7</v>
      </c>
      <c r="C58" s="268">
        <v>2</v>
      </c>
      <c r="D58" s="320">
        <v>0.3215277777777778</v>
      </c>
      <c r="E58" s="226">
        <v>19</v>
      </c>
      <c r="F58" s="227">
        <v>13.3683</v>
      </c>
      <c r="G58" s="228">
        <v>100.28440999999999</v>
      </c>
      <c r="H58" s="229">
        <v>7</v>
      </c>
      <c r="I58" s="268">
        <v>3</v>
      </c>
      <c r="J58" s="230" t="s">
        <v>72</v>
      </c>
      <c r="K58" s="231">
        <v>0.5</v>
      </c>
      <c r="L58" s="674" t="s">
        <v>73</v>
      </c>
      <c r="M58" s="671" t="s">
        <v>73</v>
      </c>
      <c r="N58" s="676" t="s">
        <v>73</v>
      </c>
      <c r="O58" s="676" t="s">
        <v>73</v>
      </c>
      <c r="P58" s="676" t="s">
        <v>73</v>
      </c>
      <c r="Q58" s="676" t="s">
        <v>73</v>
      </c>
      <c r="R58" s="676" t="s">
        <v>73</v>
      </c>
      <c r="S58" s="677" t="s">
        <v>73</v>
      </c>
      <c r="T58" s="434">
        <v>1.8</v>
      </c>
      <c r="U58" s="343">
        <v>30</v>
      </c>
      <c r="V58" s="335">
        <v>30.701000000000001</v>
      </c>
      <c r="W58" s="343">
        <v>27.8</v>
      </c>
      <c r="X58" s="370">
        <v>30.382000000000001</v>
      </c>
      <c r="Y58" s="474">
        <v>7.96</v>
      </c>
      <c r="Z58" s="640">
        <v>8.7100000000000009</v>
      </c>
      <c r="AA58" s="240">
        <v>6.32</v>
      </c>
      <c r="AB58" s="240">
        <v>5.665</v>
      </c>
      <c r="AC58" s="240">
        <f t="shared" si="1"/>
        <v>6.1254770259550124</v>
      </c>
      <c r="AD58" s="463">
        <v>4.2000000000000028</v>
      </c>
      <c r="AE58" s="345">
        <v>12.45</v>
      </c>
      <c r="AF58" s="335">
        <v>3.01</v>
      </c>
      <c r="AG58" s="337">
        <f>AF58*$AF$1+$AG$1</f>
        <v>8.2199761075916857</v>
      </c>
      <c r="AH58" s="681" t="s">
        <v>73</v>
      </c>
      <c r="AI58" s="507" t="s">
        <v>73</v>
      </c>
      <c r="AJ58" s="683" t="s">
        <v>73</v>
      </c>
      <c r="AK58" s="684" t="s">
        <v>73</v>
      </c>
      <c r="AL58" s="684" t="s">
        <v>73</v>
      </c>
      <c r="AM58" s="684" t="s">
        <v>73</v>
      </c>
      <c r="AN58" s="684" t="s">
        <v>73</v>
      </c>
      <c r="AO58" s="684" t="s">
        <v>73</v>
      </c>
      <c r="AP58" s="684" t="s">
        <v>73</v>
      </c>
      <c r="AQ58" s="686" t="s">
        <v>73</v>
      </c>
      <c r="AR58" s="79">
        <v>0.51917165289139422</v>
      </c>
      <c r="AS58" s="37">
        <v>57.012386905481911</v>
      </c>
      <c r="AT58" s="37">
        <v>1.0239289178741435</v>
      </c>
      <c r="AU58" s="37">
        <v>8.4330454661859747E-2</v>
      </c>
      <c r="AV58" s="79">
        <v>1.2627818985833466</v>
      </c>
      <c r="AW58" s="694" t="s">
        <v>73</v>
      </c>
      <c r="AX58" s="695" t="s">
        <v>73</v>
      </c>
      <c r="AY58" s="473" t="s">
        <v>73</v>
      </c>
      <c r="AZ58" s="676" t="s">
        <v>73</v>
      </c>
      <c r="BA58" s="676" t="s">
        <v>73</v>
      </c>
      <c r="BB58" s="676" t="s">
        <v>73</v>
      </c>
      <c r="BC58" s="676" t="s">
        <v>73</v>
      </c>
      <c r="BD58" s="676" t="s">
        <v>73</v>
      </c>
      <c r="BE58" s="676" t="s">
        <v>73</v>
      </c>
      <c r="BF58" s="676" t="s">
        <v>73</v>
      </c>
      <c r="BG58" s="677" t="s">
        <v>73</v>
      </c>
      <c r="BH58" s="676" t="s">
        <v>73</v>
      </c>
      <c r="BI58" s="676" t="s">
        <v>73</v>
      </c>
      <c r="BJ58" s="677" t="s">
        <v>73</v>
      </c>
    </row>
    <row r="59" spans="1:62" s="183" customFormat="1" ht="14.25" customHeight="1" x14ac:dyDescent="0.45">
      <c r="A59" s="224"/>
      <c r="B59" s="268"/>
      <c r="C59" s="268"/>
      <c r="D59" s="320"/>
      <c r="E59" s="226"/>
      <c r="F59" s="227">
        <v>13.3683</v>
      </c>
      <c r="G59" s="228">
        <v>100.28440999999999</v>
      </c>
      <c r="H59" s="444">
        <f>H58</f>
        <v>7</v>
      </c>
      <c r="I59" s="268"/>
      <c r="J59" s="230" t="s">
        <v>75</v>
      </c>
      <c r="K59" s="231">
        <v>3.5</v>
      </c>
      <c r="L59" s="674" t="s">
        <v>73</v>
      </c>
      <c r="M59" s="671" t="s">
        <v>73</v>
      </c>
      <c r="N59" s="676" t="s">
        <v>73</v>
      </c>
      <c r="O59" s="676" t="s">
        <v>73</v>
      </c>
      <c r="P59" s="676" t="s">
        <v>73</v>
      </c>
      <c r="Q59" s="676" t="s">
        <v>73</v>
      </c>
      <c r="R59" s="676" t="s">
        <v>73</v>
      </c>
      <c r="S59" s="677" t="s">
        <v>73</v>
      </c>
      <c r="T59" s="434" t="s">
        <v>73</v>
      </c>
      <c r="U59" s="343">
        <v>30.3</v>
      </c>
      <c r="V59" s="335">
        <v>30.702000000000002</v>
      </c>
      <c r="W59" s="343">
        <v>27.8</v>
      </c>
      <c r="X59" s="370">
        <v>30.388000000000002</v>
      </c>
      <c r="Y59" s="474">
        <v>8.1</v>
      </c>
      <c r="Z59" s="640">
        <v>8.7100000000000009</v>
      </c>
      <c r="AA59" s="240">
        <v>6.03</v>
      </c>
      <c r="AB59" s="240">
        <v>5.6189999999999998</v>
      </c>
      <c r="AC59" s="240">
        <f t="shared" si="1"/>
        <v>6.0953169631802666</v>
      </c>
      <c r="AD59" s="463">
        <v>5.649999999999995</v>
      </c>
      <c r="AE59" s="344" t="s">
        <v>73</v>
      </c>
      <c r="AF59" s="335">
        <v>2.2599999999999998</v>
      </c>
      <c r="AG59" s="337">
        <f>AF59*$AF$1+$AG$1</f>
        <v>6.3797892167529771</v>
      </c>
      <c r="AH59" s="681" t="s">
        <v>73</v>
      </c>
      <c r="AI59" s="507" t="s">
        <v>73</v>
      </c>
      <c r="AJ59" s="683" t="s">
        <v>73</v>
      </c>
      <c r="AK59" s="684" t="s">
        <v>73</v>
      </c>
      <c r="AL59" s="684" t="s">
        <v>73</v>
      </c>
      <c r="AM59" s="684" t="s">
        <v>73</v>
      </c>
      <c r="AN59" s="684" t="s">
        <v>73</v>
      </c>
      <c r="AO59" s="684" t="s">
        <v>73</v>
      </c>
      <c r="AP59" s="684" t="s">
        <v>73</v>
      </c>
      <c r="AQ59" s="686" t="s">
        <v>73</v>
      </c>
      <c r="AR59" s="79">
        <v>0.66102930309123586</v>
      </c>
      <c r="AS59" s="37">
        <v>56.461763240395264</v>
      </c>
      <c r="AT59" s="37">
        <v>2.1102311393329845</v>
      </c>
      <c r="AU59" s="37">
        <v>0.10677782772663237</v>
      </c>
      <c r="AV59" s="79">
        <v>2.0261500649116111</v>
      </c>
      <c r="AW59" s="694" t="s">
        <v>73</v>
      </c>
      <c r="AX59" s="695" t="s">
        <v>73</v>
      </c>
      <c r="AY59" s="473" t="s">
        <v>73</v>
      </c>
      <c r="AZ59" s="676" t="s">
        <v>73</v>
      </c>
      <c r="BA59" s="676" t="s">
        <v>73</v>
      </c>
      <c r="BB59" s="676" t="s">
        <v>73</v>
      </c>
      <c r="BC59" s="676" t="s">
        <v>73</v>
      </c>
      <c r="BD59" s="676" t="s">
        <v>73</v>
      </c>
      <c r="BE59" s="676" t="s">
        <v>73</v>
      </c>
      <c r="BF59" s="676" t="s">
        <v>73</v>
      </c>
      <c r="BG59" s="677" t="s">
        <v>73</v>
      </c>
      <c r="BH59" s="676" t="s">
        <v>73</v>
      </c>
      <c r="BI59" s="676" t="s">
        <v>73</v>
      </c>
      <c r="BJ59" s="677" t="s">
        <v>73</v>
      </c>
    </row>
    <row r="60" spans="1:62" s="183" customFormat="1" ht="14.25" customHeight="1" x14ac:dyDescent="0.45">
      <c r="A60" s="224"/>
      <c r="B60" s="268"/>
      <c r="C60" s="268"/>
      <c r="D60" s="320"/>
      <c r="E60" s="226"/>
      <c r="F60" s="227">
        <v>13.3683</v>
      </c>
      <c r="G60" s="228">
        <v>100.28440999999999</v>
      </c>
      <c r="H60" s="444">
        <f>H59</f>
        <v>7</v>
      </c>
      <c r="I60" s="268"/>
      <c r="J60" s="230" t="s">
        <v>74</v>
      </c>
      <c r="K60" s="231">
        <v>6</v>
      </c>
      <c r="L60" s="674" t="s">
        <v>73</v>
      </c>
      <c r="M60" s="671" t="s">
        <v>73</v>
      </c>
      <c r="N60" s="676" t="s">
        <v>73</v>
      </c>
      <c r="O60" s="676" t="s">
        <v>73</v>
      </c>
      <c r="P60" s="676" t="s">
        <v>73</v>
      </c>
      <c r="Q60" s="676" t="s">
        <v>73</v>
      </c>
      <c r="R60" s="676" t="s">
        <v>73</v>
      </c>
      <c r="S60" s="677" t="s">
        <v>73</v>
      </c>
      <c r="T60" s="434" t="s">
        <v>73</v>
      </c>
      <c r="U60" s="343">
        <v>30</v>
      </c>
      <c r="V60" s="335">
        <v>30.707999999999998</v>
      </c>
      <c r="W60" s="343">
        <v>27.8</v>
      </c>
      <c r="X60" s="370">
        <v>30.37</v>
      </c>
      <c r="Y60" s="474">
        <v>8.07</v>
      </c>
      <c r="Z60" s="640">
        <v>8.6999999999999993</v>
      </c>
      <c r="AA60" s="240">
        <v>5.66</v>
      </c>
      <c r="AB60" s="240">
        <v>5.61</v>
      </c>
      <c r="AC60" s="240">
        <f t="shared" si="1"/>
        <v>6.0894160813330345</v>
      </c>
      <c r="AD60" s="463">
        <v>6.7</v>
      </c>
      <c r="AE60" s="344" t="s">
        <v>73</v>
      </c>
      <c r="AF60" s="335">
        <v>3.63</v>
      </c>
      <c r="AG60" s="337">
        <f>AF60*$AF$1+$AG$1</f>
        <v>9.7411972706850172</v>
      </c>
      <c r="AH60" s="681" t="s">
        <v>73</v>
      </c>
      <c r="AI60" s="507" t="s">
        <v>73</v>
      </c>
      <c r="AJ60" s="683" t="s">
        <v>73</v>
      </c>
      <c r="AK60" s="684" t="s">
        <v>73</v>
      </c>
      <c r="AL60" s="684" t="s">
        <v>73</v>
      </c>
      <c r="AM60" s="684" t="s">
        <v>73</v>
      </c>
      <c r="AN60" s="684" t="s">
        <v>73</v>
      </c>
      <c r="AO60" s="684" t="s">
        <v>73</v>
      </c>
      <c r="AP60" s="684" t="s">
        <v>73</v>
      </c>
      <c r="AQ60" s="686" t="s">
        <v>73</v>
      </c>
      <c r="AR60" s="79">
        <v>0.61374341969128865</v>
      </c>
      <c r="AS60" s="37">
        <v>56.461763240395264</v>
      </c>
      <c r="AT60" s="37">
        <v>2.2711648017713313</v>
      </c>
      <c r="AU60" s="37">
        <v>0.12922520079140501</v>
      </c>
      <c r="AV60" s="79">
        <v>1.8914433290764043</v>
      </c>
      <c r="AW60" s="694" t="s">
        <v>73</v>
      </c>
      <c r="AX60" s="695" t="s">
        <v>73</v>
      </c>
      <c r="AY60" s="473" t="s">
        <v>73</v>
      </c>
      <c r="AZ60" s="676" t="s">
        <v>73</v>
      </c>
      <c r="BA60" s="676" t="s">
        <v>73</v>
      </c>
      <c r="BB60" s="676" t="s">
        <v>73</v>
      </c>
      <c r="BC60" s="676" t="s">
        <v>73</v>
      </c>
      <c r="BD60" s="676" t="s">
        <v>73</v>
      </c>
      <c r="BE60" s="676" t="s">
        <v>73</v>
      </c>
      <c r="BF60" s="676" t="s">
        <v>73</v>
      </c>
      <c r="BG60" s="677" t="s">
        <v>73</v>
      </c>
      <c r="BH60" s="676" t="s">
        <v>73</v>
      </c>
      <c r="BI60" s="676" t="s">
        <v>73</v>
      </c>
      <c r="BJ60" s="677" t="s">
        <v>73</v>
      </c>
    </row>
    <row r="61" spans="1:62" s="183" customFormat="1" ht="14.25" customHeight="1" x14ac:dyDescent="0.45">
      <c r="A61" s="224">
        <v>2024</v>
      </c>
      <c r="B61" s="268">
        <v>7</v>
      </c>
      <c r="C61" s="268">
        <v>1</v>
      </c>
      <c r="D61" s="320">
        <v>0.71875</v>
      </c>
      <c r="E61" s="226">
        <v>20</v>
      </c>
      <c r="F61" s="227">
        <v>13.411009999999999</v>
      </c>
      <c r="G61" s="228">
        <v>100.3154</v>
      </c>
      <c r="H61" s="229">
        <v>6.5</v>
      </c>
      <c r="I61" s="268">
        <v>3</v>
      </c>
      <c r="J61" s="230" t="s">
        <v>72</v>
      </c>
      <c r="K61" s="231">
        <v>0.5</v>
      </c>
      <c r="L61" s="674" t="s">
        <v>73</v>
      </c>
      <c r="M61" s="671" t="s">
        <v>73</v>
      </c>
      <c r="N61" s="676" t="s">
        <v>73</v>
      </c>
      <c r="O61" s="676" t="s">
        <v>73</v>
      </c>
      <c r="P61" s="676" t="s">
        <v>73</v>
      </c>
      <c r="Q61" s="676" t="s">
        <v>73</v>
      </c>
      <c r="R61" s="676" t="s">
        <v>73</v>
      </c>
      <c r="S61" s="677" t="s">
        <v>73</v>
      </c>
      <c r="T61" s="434">
        <v>1.2</v>
      </c>
      <c r="U61" s="343">
        <v>31.4</v>
      </c>
      <c r="V61" s="335">
        <v>31.684000000000001</v>
      </c>
      <c r="W61" s="343">
        <v>26.8</v>
      </c>
      <c r="X61" s="370">
        <v>28.922000000000001</v>
      </c>
      <c r="Y61" s="474">
        <v>8.02</v>
      </c>
      <c r="Z61" s="640">
        <v>9.4700000000000006</v>
      </c>
      <c r="AA61" s="240">
        <v>9.4499999999999993</v>
      </c>
      <c r="AB61" s="240">
        <v>10.513999999999999</v>
      </c>
      <c r="AC61" s="240">
        <f t="shared" si="1"/>
        <v>9.3047410345363986</v>
      </c>
      <c r="AD61" s="463">
        <v>3.1499999999999932</v>
      </c>
      <c r="AE61" s="345">
        <v>39.93</v>
      </c>
      <c r="AF61" s="335">
        <v>6.88</v>
      </c>
      <c r="AG61" s="337">
        <f>AF61*$AF$1+$AG$1</f>
        <v>17.715340464319421</v>
      </c>
      <c r="AH61" s="681" t="s">
        <v>73</v>
      </c>
      <c r="AI61" s="507" t="s">
        <v>73</v>
      </c>
      <c r="AJ61" s="683" t="s">
        <v>73</v>
      </c>
      <c r="AK61" s="684" t="s">
        <v>73</v>
      </c>
      <c r="AL61" s="684" t="s">
        <v>73</v>
      </c>
      <c r="AM61" s="684" t="s">
        <v>73</v>
      </c>
      <c r="AN61" s="684" t="s">
        <v>73</v>
      </c>
      <c r="AO61" s="684" t="s">
        <v>73</v>
      </c>
      <c r="AP61" s="684" t="s">
        <v>73</v>
      </c>
      <c r="AQ61" s="686" t="s">
        <v>73</v>
      </c>
      <c r="AR61" s="79">
        <v>0.28274223589165826</v>
      </c>
      <c r="AS61" s="37">
        <v>44.898666273575792</v>
      </c>
      <c r="AT61" s="37">
        <v>2.5527987110384376</v>
      </c>
      <c r="AU61" s="37">
        <v>8.4330454661859747E-2</v>
      </c>
      <c r="AV61" s="79">
        <v>1.6556896682798652</v>
      </c>
      <c r="AW61" s="694" t="s">
        <v>73</v>
      </c>
      <c r="AX61" s="695" t="s">
        <v>73</v>
      </c>
      <c r="AY61" s="473" t="s">
        <v>73</v>
      </c>
      <c r="AZ61" s="676" t="s">
        <v>73</v>
      </c>
      <c r="BA61" s="676" t="s">
        <v>73</v>
      </c>
      <c r="BB61" s="676" t="s">
        <v>73</v>
      </c>
      <c r="BC61" s="676" t="s">
        <v>73</v>
      </c>
      <c r="BD61" s="676" t="s">
        <v>73</v>
      </c>
      <c r="BE61" s="676" t="s">
        <v>73</v>
      </c>
      <c r="BF61" s="676" t="s">
        <v>73</v>
      </c>
      <c r="BG61" s="677" t="s">
        <v>73</v>
      </c>
      <c r="BH61" s="676" t="s">
        <v>73</v>
      </c>
      <c r="BI61" s="676" t="s">
        <v>73</v>
      </c>
      <c r="BJ61" s="677" t="s">
        <v>73</v>
      </c>
    </row>
    <row r="62" spans="1:62" s="183" customFormat="1" ht="14.25" customHeight="1" x14ac:dyDescent="0.45">
      <c r="A62" s="224"/>
      <c r="B62" s="268"/>
      <c r="C62" s="268"/>
      <c r="D62" s="320"/>
      <c r="E62" s="226"/>
      <c r="F62" s="227">
        <v>13.411009999999999</v>
      </c>
      <c r="G62" s="228">
        <v>100.3154</v>
      </c>
      <c r="H62" s="229">
        <f>H61</f>
        <v>6.5</v>
      </c>
      <c r="I62" s="268"/>
      <c r="J62" s="230" t="s">
        <v>75</v>
      </c>
      <c r="K62" s="231">
        <v>3.5</v>
      </c>
      <c r="L62" s="674" t="s">
        <v>73</v>
      </c>
      <c r="M62" s="671" t="s">
        <v>73</v>
      </c>
      <c r="N62" s="676" t="s">
        <v>73</v>
      </c>
      <c r="O62" s="676" t="s">
        <v>73</v>
      </c>
      <c r="P62" s="676" t="s">
        <v>73</v>
      </c>
      <c r="Q62" s="676" t="s">
        <v>73</v>
      </c>
      <c r="R62" s="676" t="s">
        <v>73</v>
      </c>
      <c r="S62" s="677" t="s">
        <v>73</v>
      </c>
      <c r="T62" s="434" t="s">
        <v>73</v>
      </c>
      <c r="U62" s="343">
        <v>30.9</v>
      </c>
      <c r="V62" s="335">
        <v>30.712</v>
      </c>
      <c r="W62" s="343">
        <v>27.1</v>
      </c>
      <c r="X62" s="370">
        <v>30.053999999999998</v>
      </c>
      <c r="Y62" s="474">
        <v>8.1300000000000008</v>
      </c>
      <c r="Z62" s="640">
        <v>8.77</v>
      </c>
      <c r="AA62" s="240">
        <v>9.44</v>
      </c>
      <c r="AB62" s="240">
        <v>6.7770000000000001</v>
      </c>
      <c r="AC62" s="240">
        <f t="shared" si="1"/>
        <v>6.8545637608575705</v>
      </c>
      <c r="AD62" s="463">
        <v>2.6499999999999995</v>
      </c>
      <c r="AE62" s="344" t="s">
        <v>73</v>
      </c>
      <c r="AF62" s="335">
        <v>2.82</v>
      </c>
      <c r="AG62" s="337">
        <f>AF62*$AF$1+$AG$1</f>
        <v>7.7537954285792132</v>
      </c>
      <c r="AH62" s="681" t="s">
        <v>73</v>
      </c>
      <c r="AI62" s="507" t="s">
        <v>73</v>
      </c>
      <c r="AJ62" s="683" t="s">
        <v>73</v>
      </c>
      <c r="AK62" s="684" t="s">
        <v>73</v>
      </c>
      <c r="AL62" s="684" t="s">
        <v>73</v>
      </c>
      <c r="AM62" s="684" t="s">
        <v>73</v>
      </c>
      <c r="AN62" s="684" t="s">
        <v>73</v>
      </c>
      <c r="AO62" s="684" t="s">
        <v>73</v>
      </c>
      <c r="AP62" s="684" t="s">
        <v>73</v>
      </c>
      <c r="AQ62" s="686" t="s">
        <v>73</v>
      </c>
      <c r="AR62" s="79">
        <v>0.37731400269155263</v>
      </c>
      <c r="AS62" s="37">
        <v>48.753031929182285</v>
      </c>
      <c r="AT62" s="37">
        <v>2.4723318798192642</v>
      </c>
      <c r="AU62" s="37">
        <v>0.10677782772663237</v>
      </c>
      <c r="AV62" s="79">
        <v>2.8119656043046479</v>
      </c>
      <c r="AW62" s="694" t="s">
        <v>73</v>
      </c>
      <c r="AX62" s="695" t="s">
        <v>73</v>
      </c>
      <c r="AY62" s="473" t="s">
        <v>73</v>
      </c>
      <c r="AZ62" s="676" t="s">
        <v>73</v>
      </c>
      <c r="BA62" s="676" t="s">
        <v>73</v>
      </c>
      <c r="BB62" s="676" t="s">
        <v>73</v>
      </c>
      <c r="BC62" s="676" t="s">
        <v>73</v>
      </c>
      <c r="BD62" s="676" t="s">
        <v>73</v>
      </c>
      <c r="BE62" s="676" t="s">
        <v>73</v>
      </c>
      <c r="BF62" s="676" t="s">
        <v>73</v>
      </c>
      <c r="BG62" s="677" t="s">
        <v>73</v>
      </c>
      <c r="BH62" s="676" t="s">
        <v>73</v>
      </c>
      <c r="BI62" s="676" t="s">
        <v>73</v>
      </c>
      <c r="BJ62" s="677" t="s">
        <v>73</v>
      </c>
    </row>
    <row r="63" spans="1:62" s="183" customFormat="1" ht="14.25" customHeight="1" x14ac:dyDescent="0.45">
      <c r="A63" s="224"/>
      <c r="B63" s="268"/>
      <c r="C63" s="268"/>
      <c r="D63" s="320"/>
      <c r="E63" s="226"/>
      <c r="F63" s="227">
        <v>13.411009999999999</v>
      </c>
      <c r="G63" s="228">
        <v>100.3154</v>
      </c>
      <c r="H63" s="229">
        <f>H62</f>
        <v>6.5</v>
      </c>
      <c r="I63" s="268"/>
      <c r="J63" s="230" t="s">
        <v>74</v>
      </c>
      <c r="K63" s="231">
        <v>5.5</v>
      </c>
      <c r="L63" s="674" t="s">
        <v>73</v>
      </c>
      <c r="M63" s="671" t="s">
        <v>73</v>
      </c>
      <c r="N63" s="676" t="s">
        <v>73</v>
      </c>
      <c r="O63" s="676" t="s">
        <v>73</v>
      </c>
      <c r="P63" s="676" t="s">
        <v>73</v>
      </c>
      <c r="Q63" s="676" t="s">
        <v>73</v>
      </c>
      <c r="R63" s="676" t="s">
        <v>73</v>
      </c>
      <c r="S63" s="677" t="s">
        <v>73</v>
      </c>
      <c r="T63" s="434" t="s">
        <v>73</v>
      </c>
      <c r="U63" s="343">
        <v>30.6</v>
      </c>
      <c r="V63" s="335">
        <v>30.69</v>
      </c>
      <c r="W63" s="343">
        <v>27.5</v>
      </c>
      <c r="X63" s="370">
        <v>30.106999999999999</v>
      </c>
      <c r="Y63" s="474">
        <v>7.94</v>
      </c>
      <c r="Z63" s="640">
        <v>8.65</v>
      </c>
      <c r="AA63" s="240">
        <v>7.32</v>
      </c>
      <c r="AB63" s="240">
        <v>5.76</v>
      </c>
      <c r="AC63" s="240">
        <f t="shared" si="1"/>
        <v>6.1877641121202487</v>
      </c>
      <c r="AD63" s="463">
        <v>4.7499999999999973</v>
      </c>
      <c r="AE63" s="344" t="s">
        <v>73</v>
      </c>
      <c r="AF63" s="335">
        <v>1.72</v>
      </c>
      <c r="AG63" s="337">
        <f>AF63*$AF$1+$AG$1</f>
        <v>5.0548546553491072</v>
      </c>
      <c r="AH63" s="681" t="s">
        <v>73</v>
      </c>
      <c r="AI63" s="507" t="s">
        <v>73</v>
      </c>
      <c r="AJ63" s="683" t="s">
        <v>73</v>
      </c>
      <c r="AK63" s="684" t="s">
        <v>73</v>
      </c>
      <c r="AL63" s="684" t="s">
        <v>73</v>
      </c>
      <c r="AM63" s="684" t="s">
        <v>73</v>
      </c>
      <c r="AN63" s="684" t="s">
        <v>73</v>
      </c>
      <c r="AO63" s="684" t="s">
        <v>73</v>
      </c>
      <c r="AP63" s="684" t="s">
        <v>73</v>
      </c>
      <c r="AQ63" s="686" t="s">
        <v>73</v>
      </c>
      <c r="AR63" s="79">
        <v>0.37731400269155263</v>
      </c>
      <c r="AS63" s="37">
        <v>51.689691476311047</v>
      </c>
      <c r="AT63" s="37">
        <v>1.6274301520179439</v>
      </c>
      <c r="AU63" s="37">
        <v>0.15167257385617763</v>
      </c>
      <c r="AV63" s="79">
        <v>10.625226252105472</v>
      </c>
      <c r="AW63" s="694" t="s">
        <v>73</v>
      </c>
      <c r="AX63" s="695" t="s">
        <v>73</v>
      </c>
      <c r="AY63" s="473" t="s">
        <v>73</v>
      </c>
      <c r="AZ63" s="676" t="s">
        <v>73</v>
      </c>
      <c r="BA63" s="676" t="s">
        <v>73</v>
      </c>
      <c r="BB63" s="676" t="s">
        <v>73</v>
      </c>
      <c r="BC63" s="676" t="s">
        <v>73</v>
      </c>
      <c r="BD63" s="676" t="s">
        <v>73</v>
      </c>
      <c r="BE63" s="676" t="s">
        <v>73</v>
      </c>
      <c r="BF63" s="676" t="s">
        <v>73</v>
      </c>
      <c r="BG63" s="677" t="s">
        <v>73</v>
      </c>
      <c r="BH63" s="676" t="s">
        <v>73</v>
      </c>
      <c r="BI63" s="676" t="s">
        <v>73</v>
      </c>
      <c r="BJ63" s="677" t="s">
        <v>73</v>
      </c>
    </row>
    <row r="64" spans="1:62" s="183" customFormat="1" ht="14.25" customHeight="1" x14ac:dyDescent="0.45">
      <c r="A64" s="224">
        <v>2024</v>
      </c>
      <c r="B64" s="268">
        <v>7</v>
      </c>
      <c r="C64" s="268">
        <v>1</v>
      </c>
      <c r="D64" s="320">
        <v>0.74722222222222223</v>
      </c>
      <c r="E64" s="323" t="s">
        <v>117</v>
      </c>
      <c r="F64" s="227">
        <v>13.461169999999999</v>
      </c>
      <c r="G64" s="228">
        <v>100.29622999999999</v>
      </c>
      <c r="H64" s="229">
        <v>2.6</v>
      </c>
      <c r="I64" s="268">
        <v>2</v>
      </c>
      <c r="J64" s="230" t="s">
        <v>72</v>
      </c>
      <c r="K64" s="231">
        <v>0.5</v>
      </c>
      <c r="L64" s="674" t="s">
        <v>73</v>
      </c>
      <c r="M64" s="671" t="s">
        <v>73</v>
      </c>
      <c r="N64" s="676" t="s">
        <v>73</v>
      </c>
      <c r="O64" s="676" t="s">
        <v>73</v>
      </c>
      <c r="P64" s="676" t="s">
        <v>73</v>
      </c>
      <c r="Q64" s="676" t="s">
        <v>73</v>
      </c>
      <c r="R64" s="676" t="s">
        <v>73</v>
      </c>
      <c r="S64" s="677" t="s">
        <v>73</v>
      </c>
      <c r="T64" s="434">
        <v>0.5</v>
      </c>
      <c r="U64" s="343" t="s">
        <v>73</v>
      </c>
      <c r="V64" s="335">
        <v>31.488</v>
      </c>
      <c r="W64" s="343" t="s">
        <v>73</v>
      </c>
      <c r="X64" s="370">
        <v>28.527000000000001</v>
      </c>
      <c r="Y64" s="474" t="s">
        <v>73</v>
      </c>
      <c r="Z64" s="640">
        <v>9.3699999999999992</v>
      </c>
      <c r="AA64" s="240" t="s">
        <v>73</v>
      </c>
      <c r="AB64" s="240">
        <v>9.6669999999999998</v>
      </c>
      <c r="AC64" s="240">
        <f t="shared" si="1"/>
        <v>8.749402487357921</v>
      </c>
      <c r="AD64" s="463" t="s">
        <v>73</v>
      </c>
      <c r="AE64" s="344" t="s">
        <v>73</v>
      </c>
      <c r="AF64" s="335">
        <v>9.65</v>
      </c>
      <c r="AG64" s="337">
        <f>AF64*$AF$1+$AG$1</f>
        <v>24.511764047817053</v>
      </c>
      <c r="AH64" s="681" t="s">
        <v>73</v>
      </c>
      <c r="AI64" s="507" t="s">
        <v>73</v>
      </c>
      <c r="AJ64" s="683" t="s">
        <v>73</v>
      </c>
      <c r="AK64" s="684" t="s">
        <v>73</v>
      </c>
      <c r="AL64" s="684" t="s">
        <v>73</v>
      </c>
      <c r="AM64" s="684" t="s">
        <v>73</v>
      </c>
      <c r="AN64" s="684" t="s">
        <v>73</v>
      </c>
      <c r="AO64" s="684" t="s">
        <v>73</v>
      </c>
      <c r="AP64" s="684" t="s">
        <v>73</v>
      </c>
      <c r="AQ64" s="686" t="s">
        <v>73</v>
      </c>
      <c r="AR64" s="79" t="s">
        <v>73</v>
      </c>
      <c r="AS64" s="37" t="s">
        <v>73</v>
      </c>
      <c r="AT64" s="37" t="s">
        <v>73</v>
      </c>
      <c r="AU64" s="37" t="s">
        <v>73</v>
      </c>
      <c r="AV64" s="79" t="s">
        <v>73</v>
      </c>
      <c r="AW64" s="694" t="s">
        <v>73</v>
      </c>
      <c r="AX64" s="695" t="s">
        <v>73</v>
      </c>
      <c r="AY64" s="473" t="s">
        <v>73</v>
      </c>
      <c r="AZ64" s="676" t="s">
        <v>73</v>
      </c>
      <c r="BA64" s="676" t="s">
        <v>73</v>
      </c>
      <c r="BB64" s="676" t="s">
        <v>73</v>
      </c>
      <c r="BC64" s="676" t="s">
        <v>73</v>
      </c>
      <c r="BD64" s="676" t="s">
        <v>73</v>
      </c>
      <c r="BE64" s="676" t="s">
        <v>73</v>
      </c>
      <c r="BF64" s="676" t="s">
        <v>73</v>
      </c>
      <c r="BG64" s="677" t="s">
        <v>73</v>
      </c>
      <c r="BH64" s="676" t="s">
        <v>73</v>
      </c>
      <c r="BI64" s="676" t="s">
        <v>73</v>
      </c>
      <c r="BJ64" s="677" t="s">
        <v>73</v>
      </c>
    </row>
    <row r="65" spans="1:62" s="183" customFormat="1" ht="14.25" customHeight="1" x14ac:dyDescent="0.45">
      <c r="A65" s="224"/>
      <c r="B65" s="268"/>
      <c r="C65" s="268"/>
      <c r="D65" s="320"/>
      <c r="E65" s="226"/>
      <c r="F65" s="227">
        <v>13.461169999999999</v>
      </c>
      <c r="G65" s="228">
        <v>100.29622999999999</v>
      </c>
      <c r="H65" s="229">
        <f t="shared" ref="H65:H66" si="2">H64</f>
        <v>2.6</v>
      </c>
      <c r="I65" s="268"/>
      <c r="J65" s="230" t="s">
        <v>75</v>
      </c>
      <c r="L65" s="674" t="s">
        <v>73</v>
      </c>
      <c r="M65" s="671" t="s">
        <v>73</v>
      </c>
      <c r="N65" s="676" t="s">
        <v>73</v>
      </c>
      <c r="O65" s="676" t="s">
        <v>73</v>
      </c>
      <c r="P65" s="676" t="s">
        <v>73</v>
      </c>
      <c r="Q65" s="676" t="s">
        <v>73</v>
      </c>
      <c r="R65" s="676" t="s">
        <v>73</v>
      </c>
      <c r="S65" s="677" t="s">
        <v>73</v>
      </c>
      <c r="T65" s="434" t="s">
        <v>73</v>
      </c>
      <c r="U65" s="343" t="s">
        <v>73</v>
      </c>
      <c r="V65" s="336" t="s">
        <v>73</v>
      </c>
      <c r="W65" s="343" t="s">
        <v>73</v>
      </c>
      <c r="X65" s="342" t="s">
        <v>73</v>
      </c>
      <c r="Y65" s="474" t="s">
        <v>73</v>
      </c>
      <c r="Z65" s="640" t="s">
        <v>73</v>
      </c>
      <c r="AA65" s="240" t="s">
        <v>73</v>
      </c>
      <c r="AB65" s="183" t="s">
        <v>73</v>
      </c>
      <c r="AC65" s="183" t="s">
        <v>73</v>
      </c>
      <c r="AD65" s="463" t="s">
        <v>73</v>
      </c>
      <c r="AE65" s="344" t="s">
        <v>73</v>
      </c>
      <c r="AF65" s="337" t="s">
        <v>73</v>
      </c>
      <c r="AG65" s="337" t="s">
        <v>73</v>
      </c>
      <c r="AH65" s="681" t="s">
        <v>73</v>
      </c>
      <c r="AI65" s="507" t="s">
        <v>73</v>
      </c>
      <c r="AJ65" s="683" t="s">
        <v>73</v>
      </c>
      <c r="AK65" s="684" t="s">
        <v>73</v>
      </c>
      <c r="AL65" s="684" t="s">
        <v>73</v>
      </c>
      <c r="AM65" s="684" t="s">
        <v>73</v>
      </c>
      <c r="AN65" s="684" t="s">
        <v>73</v>
      </c>
      <c r="AO65" s="684" t="s">
        <v>73</v>
      </c>
      <c r="AP65" s="684" t="s">
        <v>73</v>
      </c>
      <c r="AQ65" s="687" t="s">
        <v>73</v>
      </c>
      <c r="AR65" s="79" t="s">
        <v>73</v>
      </c>
      <c r="AS65" s="37" t="s">
        <v>73</v>
      </c>
      <c r="AT65" s="37" t="s">
        <v>73</v>
      </c>
      <c r="AU65" s="37" t="s">
        <v>73</v>
      </c>
      <c r="AV65" s="79" t="s">
        <v>73</v>
      </c>
      <c r="AW65" s="694" t="s">
        <v>73</v>
      </c>
      <c r="AX65" s="695" t="s">
        <v>73</v>
      </c>
      <c r="AY65" s="473" t="s">
        <v>73</v>
      </c>
      <c r="AZ65" s="676" t="s">
        <v>73</v>
      </c>
      <c r="BA65" s="676" t="s">
        <v>73</v>
      </c>
      <c r="BB65" s="676" t="s">
        <v>73</v>
      </c>
      <c r="BC65" s="676" t="s">
        <v>73</v>
      </c>
      <c r="BD65" s="676" t="s">
        <v>73</v>
      </c>
      <c r="BE65" s="676" t="s">
        <v>73</v>
      </c>
      <c r="BF65" s="676" t="s">
        <v>73</v>
      </c>
      <c r="BG65" s="677" t="s">
        <v>73</v>
      </c>
      <c r="BH65" s="676" t="s">
        <v>73</v>
      </c>
      <c r="BI65" s="676" t="s">
        <v>73</v>
      </c>
      <c r="BJ65" s="677" t="s">
        <v>73</v>
      </c>
    </row>
    <row r="66" spans="1:62" s="183" customFormat="1" ht="14.25" customHeight="1" x14ac:dyDescent="0.45">
      <c r="A66" s="224"/>
      <c r="B66" s="268"/>
      <c r="C66" s="268"/>
      <c r="D66" s="320"/>
      <c r="E66" s="226"/>
      <c r="F66" s="227">
        <v>13.461169999999999</v>
      </c>
      <c r="G66" s="228">
        <v>100.29622999999999</v>
      </c>
      <c r="H66" s="229">
        <f t="shared" si="2"/>
        <v>2.6</v>
      </c>
      <c r="I66" s="268"/>
      <c r="J66" s="230" t="s">
        <v>74</v>
      </c>
      <c r="K66" s="231">
        <v>2</v>
      </c>
      <c r="L66" s="674" t="s">
        <v>73</v>
      </c>
      <c r="M66" s="671" t="s">
        <v>73</v>
      </c>
      <c r="N66" s="676" t="s">
        <v>73</v>
      </c>
      <c r="O66" s="676" t="s">
        <v>73</v>
      </c>
      <c r="P66" s="676" t="s">
        <v>73</v>
      </c>
      <c r="Q66" s="676" t="s">
        <v>73</v>
      </c>
      <c r="R66" s="676" t="s">
        <v>73</v>
      </c>
      <c r="S66" s="677" t="s">
        <v>73</v>
      </c>
      <c r="T66" s="434" t="s">
        <v>73</v>
      </c>
      <c r="U66" s="343" t="s">
        <v>73</v>
      </c>
      <c r="V66" s="335">
        <v>30.837</v>
      </c>
      <c r="W66" s="343" t="s">
        <v>73</v>
      </c>
      <c r="X66" s="370">
        <v>29.763999999999999</v>
      </c>
      <c r="Y66" s="474" t="s">
        <v>73</v>
      </c>
      <c r="Z66" s="640">
        <v>8.44</v>
      </c>
      <c r="AA66" s="240" t="s">
        <v>73</v>
      </c>
      <c r="AB66" s="240">
        <v>5.5270000000000001</v>
      </c>
      <c r="AC66" s="240">
        <f t="shared" ref="AC66:AC115" si="3">AB66*$AB$1+$AC$1</f>
        <v>6.034996837630775</v>
      </c>
      <c r="AD66" s="463" t="s">
        <v>73</v>
      </c>
      <c r="AE66" s="344" t="s">
        <v>73</v>
      </c>
      <c r="AF66" s="335">
        <v>3.04</v>
      </c>
      <c r="AG66" s="337">
        <f>AF66*$AF$1+$AG$1</f>
        <v>8.2935835832252351</v>
      </c>
      <c r="AH66" s="681" t="s">
        <v>73</v>
      </c>
      <c r="AI66" s="507" t="s">
        <v>73</v>
      </c>
      <c r="AJ66" s="683" t="s">
        <v>73</v>
      </c>
      <c r="AK66" s="684" t="s">
        <v>73</v>
      </c>
      <c r="AL66" s="684" t="s">
        <v>73</v>
      </c>
      <c r="AM66" s="684" t="s">
        <v>73</v>
      </c>
      <c r="AN66" s="684" t="s">
        <v>73</v>
      </c>
      <c r="AO66" s="684" t="s">
        <v>73</v>
      </c>
      <c r="AP66" s="684" t="s">
        <v>73</v>
      </c>
      <c r="AQ66" s="687" t="s">
        <v>73</v>
      </c>
      <c r="AR66" s="79" t="s">
        <v>73</v>
      </c>
      <c r="AS66" s="37" t="s">
        <v>73</v>
      </c>
      <c r="AT66" s="37" t="s">
        <v>73</v>
      </c>
      <c r="AU66" s="37" t="s">
        <v>73</v>
      </c>
      <c r="AV66" s="79" t="s">
        <v>73</v>
      </c>
      <c r="AW66" s="694" t="s">
        <v>73</v>
      </c>
      <c r="AX66" s="695" t="s">
        <v>73</v>
      </c>
      <c r="AY66" s="473" t="s">
        <v>73</v>
      </c>
      <c r="AZ66" s="676" t="s">
        <v>73</v>
      </c>
      <c r="BA66" s="676" t="s">
        <v>73</v>
      </c>
      <c r="BB66" s="676" t="s">
        <v>73</v>
      </c>
      <c r="BC66" s="676" t="s">
        <v>73</v>
      </c>
      <c r="BD66" s="676" t="s">
        <v>73</v>
      </c>
      <c r="BE66" s="676" t="s">
        <v>73</v>
      </c>
      <c r="BF66" s="676" t="s">
        <v>73</v>
      </c>
      <c r="BG66" s="677" t="s">
        <v>73</v>
      </c>
      <c r="BH66" s="676" t="s">
        <v>73</v>
      </c>
      <c r="BI66" s="676" t="s">
        <v>73</v>
      </c>
      <c r="BJ66" s="677" t="s">
        <v>73</v>
      </c>
    </row>
    <row r="67" spans="1:62" s="183" customFormat="1" ht="14.25" customHeight="1" x14ac:dyDescent="0.45">
      <c r="A67" s="224">
        <v>2024</v>
      </c>
      <c r="B67" s="268">
        <v>7</v>
      </c>
      <c r="C67" s="268">
        <v>1</v>
      </c>
      <c r="D67" s="320">
        <v>0.76666666666666661</v>
      </c>
      <c r="E67" s="226">
        <v>22</v>
      </c>
      <c r="F67" s="227">
        <v>13.5014</v>
      </c>
      <c r="G67" s="228">
        <v>100.28104</v>
      </c>
      <c r="H67" s="229">
        <v>5.0999999999999996</v>
      </c>
      <c r="I67" s="268">
        <v>3</v>
      </c>
      <c r="J67" s="230" t="s">
        <v>72</v>
      </c>
      <c r="K67" s="231">
        <v>0.5</v>
      </c>
      <c r="L67" s="674" t="s">
        <v>73</v>
      </c>
      <c r="M67" s="671" t="s">
        <v>73</v>
      </c>
      <c r="N67" s="676" t="s">
        <v>73</v>
      </c>
      <c r="O67" s="676" t="s">
        <v>73</v>
      </c>
      <c r="P67" s="676" t="s">
        <v>73</v>
      </c>
      <c r="Q67" s="676" t="s">
        <v>73</v>
      </c>
      <c r="R67" s="676" t="s">
        <v>73</v>
      </c>
      <c r="S67" s="677" t="s">
        <v>73</v>
      </c>
      <c r="T67" s="434">
        <v>0.5</v>
      </c>
      <c r="U67" s="343">
        <v>31.3</v>
      </c>
      <c r="V67" s="335">
        <v>31.728999999999999</v>
      </c>
      <c r="W67" s="343">
        <v>18.600000000000001</v>
      </c>
      <c r="X67" s="370">
        <v>18.934999999999999</v>
      </c>
      <c r="Y67" s="474">
        <v>7.91</v>
      </c>
      <c r="Z67" s="640">
        <v>7.8</v>
      </c>
      <c r="AA67" s="240">
        <v>6.46</v>
      </c>
      <c r="AB67" s="240">
        <v>5.577</v>
      </c>
      <c r="AC67" s="240">
        <f t="shared" si="3"/>
        <v>6.0677795145598461</v>
      </c>
      <c r="AD67" s="463">
        <v>13.999999999999996</v>
      </c>
      <c r="AE67" s="345">
        <v>33.25</v>
      </c>
      <c r="AF67" s="335">
        <v>30.85</v>
      </c>
      <c r="AG67" s="337">
        <f>AF67*$AF$1+$AG$1</f>
        <v>76.527713495524551</v>
      </c>
      <c r="AH67" s="681" t="s">
        <v>73</v>
      </c>
      <c r="AI67" s="507" t="s">
        <v>73</v>
      </c>
      <c r="AJ67" s="683" t="s">
        <v>73</v>
      </c>
      <c r="AK67" s="684" t="s">
        <v>73</v>
      </c>
      <c r="AL67" s="684" t="s">
        <v>73</v>
      </c>
      <c r="AM67" s="684" t="s">
        <v>73</v>
      </c>
      <c r="AN67" s="684" t="s">
        <v>73</v>
      </c>
      <c r="AO67" s="684" t="s">
        <v>73</v>
      </c>
      <c r="AP67" s="684" t="s">
        <v>73</v>
      </c>
      <c r="AQ67" s="687" t="s">
        <v>73</v>
      </c>
      <c r="AR67" s="79">
        <v>3.5454681904880152</v>
      </c>
      <c r="AS67" s="37">
        <v>85.27773504659622</v>
      </c>
      <c r="AT67" s="37">
        <v>29.72844777514393</v>
      </c>
      <c r="AU67" s="37">
        <v>1.2515938540300364</v>
      </c>
      <c r="AV67" s="79">
        <v>8.0786349323077911</v>
      </c>
      <c r="AW67" s="694" t="s">
        <v>73</v>
      </c>
      <c r="AX67" s="695" t="s">
        <v>73</v>
      </c>
      <c r="AY67" s="473" t="s">
        <v>73</v>
      </c>
      <c r="AZ67" s="676" t="s">
        <v>73</v>
      </c>
      <c r="BA67" s="676" t="s">
        <v>73</v>
      </c>
      <c r="BB67" s="676" t="s">
        <v>73</v>
      </c>
      <c r="BC67" s="676" t="s">
        <v>73</v>
      </c>
      <c r="BD67" s="676" t="s">
        <v>73</v>
      </c>
      <c r="BE67" s="676" t="s">
        <v>73</v>
      </c>
      <c r="BF67" s="676" t="s">
        <v>73</v>
      </c>
      <c r="BG67" s="677" t="s">
        <v>73</v>
      </c>
      <c r="BH67" s="676" t="s">
        <v>73</v>
      </c>
      <c r="BI67" s="676" t="s">
        <v>73</v>
      </c>
      <c r="BJ67" s="677" t="s">
        <v>73</v>
      </c>
    </row>
    <row r="68" spans="1:62" s="183" customFormat="1" ht="14.25" customHeight="1" x14ac:dyDescent="0.45">
      <c r="A68" s="224"/>
      <c r="B68" s="268"/>
      <c r="C68" s="268"/>
      <c r="D68" s="320"/>
      <c r="E68" s="226"/>
      <c r="F68" s="227">
        <v>13.5014</v>
      </c>
      <c r="G68" s="228">
        <v>100.28104</v>
      </c>
      <c r="H68" s="229">
        <f t="shared" ref="H68:H69" si="4">H67</f>
        <v>5.0999999999999996</v>
      </c>
      <c r="I68" s="268"/>
      <c r="J68" s="230" t="s">
        <v>75</v>
      </c>
      <c r="K68" s="231">
        <v>2.5</v>
      </c>
      <c r="L68" s="674" t="s">
        <v>73</v>
      </c>
      <c r="M68" s="671" t="s">
        <v>73</v>
      </c>
      <c r="N68" s="676" t="s">
        <v>73</v>
      </c>
      <c r="O68" s="676" t="s">
        <v>73</v>
      </c>
      <c r="P68" s="676" t="s">
        <v>73</v>
      </c>
      <c r="Q68" s="676" t="s">
        <v>73</v>
      </c>
      <c r="R68" s="676" t="s">
        <v>73</v>
      </c>
      <c r="S68" s="677" t="s">
        <v>73</v>
      </c>
      <c r="T68" s="434" t="s">
        <v>73</v>
      </c>
      <c r="U68" s="343">
        <v>31.4</v>
      </c>
      <c r="V68" s="335">
        <v>31.544</v>
      </c>
      <c r="W68" s="343">
        <v>17.8</v>
      </c>
      <c r="X68" s="370">
        <v>26.666</v>
      </c>
      <c r="Y68" s="474">
        <v>7.9</v>
      </c>
      <c r="Z68" s="640">
        <v>8.39</v>
      </c>
      <c r="AA68" s="240">
        <v>7.56</v>
      </c>
      <c r="AB68" s="240">
        <v>6.9850000000000003</v>
      </c>
      <c r="AC68" s="240">
        <f t="shared" si="3"/>
        <v>6.990939696882509</v>
      </c>
      <c r="AD68" s="463">
        <v>13.499999999999998</v>
      </c>
      <c r="AE68" s="344" t="s">
        <v>73</v>
      </c>
      <c r="AF68" s="335">
        <v>36.979999999999997</v>
      </c>
      <c r="AG68" s="337">
        <f>AF68*$AF$1+$AG$1</f>
        <v>91.568174349979586</v>
      </c>
      <c r="AH68" s="681" t="s">
        <v>73</v>
      </c>
      <c r="AI68" s="507" t="s">
        <v>73</v>
      </c>
      <c r="AJ68" s="683" t="s">
        <v>73</v>
      </c>
      <c r="AK68" s="684" t="s">
        <v>73</v>
      </c>
      <c r="AL68" s="684" t="s">
        <v>73</v>
      </c>
      <c r="AM68" s="684" t="s">
        <v>73</v>
      </c>
      <c r="AN68" s="684" t="s">
        <v>73</v>
      </c>
      <c r="AO68" s="684" t="s">
        <v>73</v>
      </c>
      <c r="AP68" s="684" t="s">
        <v>73</v>
      </c>
      <c r="AQ68" s="686" t="s">
        <v>73</v>
      </c>
      <c r="AR68" s="79">
        <v>3.3090387734882789</v>
      </c>
      <c r="AS68" s="37">
        <v>79.404415952338695</v>
      </c>
      <c r="AT68" s="37">
        <v>26.348840863938651</v>
      </c>
      <c r="AU68" s="37">
        <v>1.4536202116129899</v>
      </c>
      <c r="AV68" s="79">
        <v>1.9945078181205551</v>
      </c>
      <c r="AW68" s="694" t="s">
        <v>73</v>
      </c>
      <c r="AX68" s="695" t="s">
        <v>73</v>
      </c>
      <c r="AY68" s="473" t="s">
        <v>73</v>
      </c>
      <c r="AZ68" s="676" t="s">
        <v>73</v>
      </c>
      <c r="BA68" s="676" t="s">
        <v>73</v>
      </c>
      <c r="BB68" s="676" t="s">
        <v>73</v>
      </c>
      <c r="BC68" s="676" t="s">
        <v>73</v>
      </c>
      <c r="BD68" s="676" t="s">
        <v>73</v>
      </c>
      <c r="BE68" s="676" t="s">
        <v>73</v>
      </c>
      <c r="BF68" s="676" t="s">
        <v>73</v>
      </c>
      <c r="BG68" s="677" t="s">
        <v>73</v>
      </c>
      <c r="BH68" s="676" t="s">
        <v>73</v>
      </c>
      <c r="BI68" s="676" t="s">
        <v>73</v>
      </c>
      <c r="BJ68" s="677" t="s">
        <v>73</v>
      </c>
    </row>
    <row r="69" spans="1:62" s="183" customFormat="1" ht="14.25" customHeight="1" x14ac:dyDescent="0.45">
      <c r="A69" s="224"/>
      <c r="B69" s="268"/>
      <c r="C69" s="268"/>
      <c r="D69" s="320"/>
      <c r="E69" s="226"/>
      <c r="F69" s="227">
        <v>13.5014</v>
      </c>
      <c r="G69" s="228">
        <v>100.28104</v>
      </c>
      <c r="H69" s="229">
        <f t="shared" si="4"/>
        <v>5.0999999999999996</v>
      </c>
      <c r="I69" s="268"/>
      <c r="J69" s="230" t="s">
        <v>74</v>
      </c>
      <c r="K69" s="231">
        <v>4</v>
      </c>
      <c r="L69" s="674" t="s">
        <v>73</v>
      </c>
      <c r="M69" s="671" t="s">
        <v>73</v>
      </c>
      <c r="N69" s="676" t="s">
        <v>73</v>
      </c>
      <c r="O69" s="676" t="s">
        <v>73</v>
      </c>
      <c r="P69" s="676" t="s">
        <v>73</v>
      </c>
      <c r="Q69" s="676" t="s">
        <v>73</v>
      </c>
      <c r="R69" s="676" t="s">
        <v>73</v>
      </c>
      <c r="S69" s="677" t="s">
        <v>73</v>
      </c>
      <c r="T69" s="434" t="s">
        <v>73</v>
      </c>
      <c r="U69" s="343">
        <v>31.3</v>
      </c>
      <c r="V69" s="335">
        <v>31.587</v>
      </c>
      <c r="W69" s="343">
        <v>22.1</v>
      </c>
      <c r="X69" s="370">
        <v>28.722000000000001</v>
      </c>
      <c r="Y69" s="474">
        <v>8.09</v>
      </c>
      <c r="Z69" s="640">
        <v>8.66</v>
      </c>
      <c r="AA69" s="240">
        <v>7.44</v>
      </c>
      <c r="AB69" s="240">
        <v>7.2220000000000004</v>
      </c>
      <c r="AC69" s="240">
        <f t="shared" si="3"/>
        <v>7.1463295855263098</v>
      </c>
      <c r="AD69" s="463">
        <v>12.999999999999986</v>
      </c>
      <c r="AE69" s="344" t="s">
        <v>73</v>
      </c>
      <c r="AF69" s="335">
        <v>49.05</v>
      </c>
      <c r="AG69" s="337">
        <f>AF69*$AF$1+$AG$1</f>
        <v>121.18291537987722</v>
      </c>
      <c r="AH69" s="681" t="s">
        <v>73</v>
      </c>
      <c r="AI69" s="507" t="s">
        <v>73</v>
      </c>
      <c r="AJ69" s="683" t="s">
        <v>73</v>
      </c>
      <c r="AK69" s="684" t="s">
        <v>73</v>
      </c>
      <c r="AL69" s="684" t="s">
        <v>73</v>
      </c>
      <c r="AM69" s="684" t="s">
        <v>73</v>
      </c>
      <c r="AN69" s="684" t="s">
        <v>73</v>
      </c>
      <c r="AO69" s="684" t="s">
        <v>73</v>
      </c>
      <c r="AP69" s="684" t="s">
        <v>73</v>
      </c>
      <c r="AQ69" s="686" t="s">
        <v>73</v>
      </c>
      <c r="AR69" s="79">
        <v>0.56645753629134143</v>
      </c>
      <c r="AS69" s="37">
        <v>44.348042608489145</v>
      </c>
      <c r="AT69" s="37">
        <v>9.289872645473892</v>
      </c>
      <c r="AU69" s="37">
        <v>0.73530427354026595</v>
      </c>
      <c r="AV69" s="79">
        <v>2.1550383396187351</v>
      </c>
      <c r="AW69" s="694" t="s">
        <v>73</v>
      </c>
      <c r="AX69" s="695" t="s">
        <v>73</v>
      </c>
      <c r="AY69" s="473" t="s">
        <v>73</v>
      </c>
      <c r="AZ69" s="676" t="s">
        <v>73</v>
      </c>
      <c r="BA69" s="676" t="s">
        <v>73</v>
      </c>
      <c r="BB69" s="676" t="s">
        <v>73</v>
      </c>
      <c r="BC69" s="676" t="s">
        <v>73</v>
      </c>
      <c r="BD69" s="676" t="s">
        <v>73</v>
      </c>
      <c r="BE69" s="676" t="s">
        <v>73</v>
      </c>
      <c r="BF69" s="676" t="s">
        <v>73</v>
      </c>
      <c r="BG69" s="677" t="s">
        <v>73</v>
      </c>
      <c r="BH69" s="676" t="s">
        <v>73</v>
      </c>
      <c r="BI69" s="676" t="s">
        <v>73</v>
      </c>
      <c r="BJ69" s="677" t="s">
        <v>73</v>
      </c>
    </row>
    <row r="70" spans="1:62" s="183" customFormat="1" ht="14.25" customHeight="1" x14ac:dyDescent="0.45">
      <c r="A70" s="224">
        <v>2024</v>
      </c>
      <c r="B70" s="268">
        <v>7</v>
      </c>
      <c r="C70" s="268">
        <v>1</v>
      </c>
      <c r="D70" s="320">
        <v>0.34375</v>
      </c>
      <c r="E70" s="323" t="s">
        <v>118</v>
      </c>
      <c r="F70" s="227">
        <v>13.39471</v>
      </c>
      <c r="G70" s="228">
        <v>100.35916</v>
      </c>
      <c r="H70" s="229">
        <v>7.4</v>
      </c>
      <c r="I70" s="268">
        <v>3</v>
      </c>
      <c r="J70" s="230" t="s">
        <v>72</v>
      </c>
      <c r="K70" s="231">
        <v>0.5</v>
      </c>
      <c r="L70" s="674" t="s">
        <v>73</v>
      </c>
      <c r="M70" s="671" t="s">
        <v>73</v>
      </c>
      <c r="N70" s="676" t="s">
        <v>73</v>
      </c>
      <c r="O70" s="676" t="s">
        <v>73</v>
      </c>
      <c r="P70" s="676" t="s">
        <v>73</v>
      </c>
      <c r="Q70" s="676" t="s">
        <v>73</v>
      </c>
      <c r="R70" s="676" t="s">
        <v>73</v>
      </c>
      <c r="S70" s="677" t="s">
        <v>73</v>
      </c>
      <c r="T70" s="434">
        <v>2.1</v>
      </c>
      <c r="U70" s="343" t="s">
        <v>73</v>
      </c>
      <c r="V70" s="335">
        <v>30.459</v>
      </c>
      <c r="W70" s="343" t="s">
        <v>73</v>
      </c>
      <c r="X70" s="370">
        <v>29.867999999999999</v>
      </c>
      <c r="Y70" s="474" t="s">
        <v>73</v>
      </c>
      <c r="Z70" s="640">
        <v>8.7100000000000009</v>
      </c>
      <c r="AA70" s="240" t="s">
        <v>73</v>
      </c>
      <c r="AB70" s="240">
        <v>6.15</v>
      </c>
      <c r="AC70" s="240">
        <f t="shared" si="3"/>
        <v>6.4434689921670092</v>
      </c>
      <c r="AD70" s="463" t="s">
        <v>73</v>
      </c>
      <c r="AE70" s="344" t="s">
        <v>73</v>
      </c>
      <c r="AF70" s="335">
        <v>2.68</v>
      </c>
      <c r="AG70" s="337">
        <f>AF70*$AF$1+$AG$1</f>
        <v>7.4102938756226546</v>
      </c>
      <c r="AH70" s="681" t="s">
        <v>73</v>
      </c>
      <c r="AI70" s="507" t="s">
        <v>73</v>
      </c>
      <c r="AJ70" s="683" t="s">
        <v>73</v>
      </c>
      <c r="AK70" s="684" t="s">
        <v>73</v>
      </c>
      <c r="AL70" s="684" t="s">
        <v>73</v>
      </c>
      <c r="AM70" s="684" t="s">
        <v>73</v>
      </c>
      <c r="AN70" s="684" t="s">
        <v>73</v>
      </c>
      <c r="AO70" s="684" t="s">
        <v>73</v>
      </c>
      <c r="AP70" s="684" t="s">
        <v>73</v>
      </c>
      <c r="AQ70" s="686" t="s">
        <v>73</v>
      </c>
      <c r="AR70" s="79" t="s">
        <v>73</v>
      </c>
      <c r="AS70" s="37" t="s">
        <v>73</v>
      </c>
      <c r="AT70" s="37" t="s">
        <v>73</v>
      </c>
      <c r="AU70" s="37" t="s">
        <v>73</v>
      </c>
      <c r="AV70" s="79" t="s">
        <v>73</v>
      </c>
      <c r="AW70" s="694" t="s">
        <v>73</v>
      </c>
      <c r="AX70" s="695" t="s">
        <v>73</v>
      </c>
      <c r="AY70" s="473" t="s">
        <v>73</v>
      </c>
      <c r="AZ70" s="676" t="s">
        <v>73</v>
      </c>
      <c r="BA70" s="676" t="s">
        <v>73</v>
      </c>
      <c r="BB70" s="676" t="s">
        <v>73</v>
      </c>
      <c r="BC70" s="676" t="s">
        <v>73</v>
      </c>
      <c r="BD70" s="676" t="s">
        <v>73</v>
      </c>
      <c r="BE70" s="676" t="s">
        <v>73</v>
      </c>
      <c r="BF70" s="676" t="s">
        <v>73</v>
      </c>
      <c r="BG70" s="677" t="s">
        <v>73</v>
      </c>
      <c r="BH70" s="676" t="s">
        <v>73</v>
      </c>
      <c r="BI70" s="676" t="s">
        <v>73</v>
      </c>
      <c r="BJ70" s="677" t="s">
        <v>73</v>
      </c>
    </row>
    <row r="71" spans="1:62" s="183" customFormat="1" ht="14.25" customHeight="1" x14ac:dyDescent="0.45">
      <c r="A71" s="224"/>
      <c r="B71" s="268"/>
      <c r="C71" s="268"/>
      <c r="D71" s="320"/>
      <c r="E71" s="226"/>
      <c r="F71" s="227">
        <v>13.39471</v>
      </c>
      <c r="G71" s="228">
        <v>100.35916</v>
      </c>
      <c r="H71" s="229">
        <f t="shared" ref="H71:H72" si="5">H70</f>
        <v>7.4</v>
      </c>
      <c r="I71" s="268"/>
      <c r="J71" s="230" t="s">
        <v>75</v>
      </c>
      <c r="K71" s="231">
        <v>3.5</v>
      </c>
      <c r="L71" s="674" t="s">
        <v>73</v>
      </c>
      <c r="M71" s="671" t="s">
        <v>73</v>
      </c>
      <c r="N71" s="676" t="s">
        <v>73</v>
      </c>
      <c r="O71" s="676" t="s">
        <v>73</v>
      </c>
      <c r="P71" s="676" t="s">
        <v>73</v>
      </c>
      <c r="Q71" s="676" t="s">
        <v>73</v>
      </c>
      <c r="R71" s="676" t="s">
        <v>73</v>
      </c>
      <c r="S71" s="677" t="s">
        <v>73</v>
      </c>
      <c r="T71" s="434" t="s">
        <v>73</v>
      </c>
      <c r="U71" s="343" t="s">
        <v>73</v>
      </c>
      <c r="V71" s="335">
        <v>30.454000000000001</v>
      </c>
      <c r="W71" s="343" t="s">
        <v>73</v>
      </c>
      <c r="X71" s="370">
        <v>29.882000000000001</v>
      </c>
      <c r="Y71" s="474" t="s">
        <v>73</v>
      </c>
      <c r="Z71" s="640">
        <v>8.68</v>
      </c>
      <c r="AA71" s="240" t="s">
        <v>73</v>
      </c>
      <c r="AB71" s="240">
        <v>5.9560000000000004</v>
      </c>
      <c r="AC71" s="240">
        <f t="shared" si="3"/>
        <v>6.3162722056822105</v>
      </c>
      <c r="AD71" s="463" t="s">
        <v>73</v>
      </c>
      <c r="AE71" s="344" t="s">
        <v>73</v>
      </c>
      <c r="AF71" s="335">
        <v>2.59</v>
      </c>
      <c r="AG71" s="337">
        <f>AF71*$AF$1+$AG$1</f>
        <v>7.1894714487220091</v>
      </c>
      <c r="AH71" s="681" t="s">
        <v>73</v>
      </c>
      <c r="AI71" s="507" t="s">
        <v>73</v>
      </c>
      <c r="AJ71" s="683" t="s">
        <v>73</v>
      </c>
      <c r="AK71" s="684" t="s">
        <v>73</v>
      </c>
      <c r="AL71" s="684" t="s">
        <v>73</v>
      </c>
      <c r="AM71" s="684" t="s">
        <v>73</v>
      </c>
      <c r="AN71" s="684" t="s">
        <v>73</v>
      </c>
      <c r="AO71" s="684" t="s">
        <v>73</v>
      </c>
      <c r="AP71" s="684" t="s">
        <v>73</v>
      </c>
      <c r="AQ71" s="687" t="s">
        <v>73</v>
      </c>
      <c r="AR71" s="79" t="s">
        <v>73</v>
      </c>
      <c r="AS71" s="37" t="s">
        <v>73</v>
      </c>
      <c r="AT71" s="37" t="s">
        <v>73</v>
      </c>
      <c r="AU71" s="37" t="s">
        <v>73</v>
      </c>
      <c r="AV71" s="79" t="s">
        <v>73</v>
      </c>
      <c r="AW71" s="694" t="s">
        <v>73</v>
      </c>
      <c r="AX71" s="695" t="s">
        <v>73</v>
      </c>
      <c r="AY71" s="473" t="s">
        <v>73</v>
      </c>
      <c r="AZ71" s="676" t="s">
        <v>73</v>
      </c>
      <c r="BA71" s="676" t="s">
        <v>73</v>
      </c>
      <c r="BB71" s="676" t="s">
        <v>73</v>
      </c>
      <c r="BC71" s="676" t="s">
        <v>73</v>
      </c>
      <c r="BD71" s="676" t="s">
        <v>73</v>
      </c>
      <c r="BE71" s="676" t="s">
        <v>73</v>
      </c>
      <c r="BF71" s="676" t="s">
        <v>73</v>
      </c>
      <c r="BG71" s="677" t="s">
        <v>73</v>
      </c>
      <c r="BH71" s="676" t="s">
        <v>73</v>
      </c>
      <c r="BI71" s="676" t="s">
        <v>73</v>
      </c>
      <c r="BJ71" s="677" t="s">
        <v>73</v>
      </c>
    </row>
    <row r="72" spans="1:62" s="183" customFormat="1" ht="14.25" customHeight="1" x14ac:dyDescent="0.45">
      <c r="A72" s="224"/>
      <c r="B72" s="268"/>
      <c r="C72" s="268"/>
      <c r="D72" s="320"/>
      <c r="E72" s="226"/>
      <c r="F72" s="227">
        <v>13.39471</v>
      </c>
      <c r="G72" s="228">
        <v>100.35916</v>
      </c>
      <c r="H72" s="229">
        <f t="shared" si="5"/>
        <v>7.4</v>
      </c>
      <c r="I72" s="268"/>
      <c r="J72" s="230" t="s">
        <v>74</v>
      </c>
      <c r="K72" s="231">
        <v>6.5</v>
      </c>
      <c r="L72" s="674" t="s">
        <v>73</v>
      </c>
      <c r="M72" s="671" t="s">
        <v>73</v>
      </c>
      <c r="N72" s="676" t="s">
        <v>73</v>
      </c>
      <c r="O72" s="676" t="s">
        <v>73</v>
      </c>
      <c r="P72" s="676" t="s">
        <v>73</v>
      </c>
      <c r="Q72" s="676" t="s">
        <v>73</v>
      </c>
      <c r="R72" s="676" t="s">
        <v>73</v>
      </c>
      <c r="S72" s="677" t="s">
        <v>73</v>
      </c>
      <c r="T72" s="434" t="s">
        <v>73</v>
      </c>
      <c r="U72" s="343" t="s">
        <v>73</v>
      </c>
      <c r="V72" s="335">
        <v>30.452999999999999</v>
      </c>
      <c r="W72" s="343" t="s">
        <v>73</v>
      </c>
      <c r="X72" s="370">
        <v>29.925000000000001</v>
      </c>
      <c r="Y72" s="474" t="s">
        <v>73</v>
      </c>
      <c r="Z72" s="640">
        <v>8.67</v>
      </c>
      <c r="AA72" s="240" t="s">
        <v>73</v>
      </c>
      <c r="AB72" s="240">
        <v>5.86</v>
      </c>
      <c r="AC72" s="240">
        <f t="shared" si="3"/>
        <v>6.2533294659783927</v>
      </c>
      <c r="AD72" s="463" t="s">
        <v>73</v>
      </c>
      <c r="AE72" s="344" t="s">
        <v>73</v>
      </c>
      <c r="AF72" s="335">
        <v>3.72</v>
      </c>
      <c r="AG72" s="337">
        <f>AF72*$AF$1+$AG$1</f>
        <v>9.9620196975856636</v>
      </c>
      <c r="AH72" s="681" t="s">
        <v>73</v>
      </c>
      <c r="AI72" s="507" t="s">
        <v>73</v>
      </c>
      <c r="AJ72" s="683" t="s">
        <v>73</v>
      </c>
      <c r="AK72" s="684" t="s">
        <v>73</v>
      </c>
      <c r="AL72" s="684" t="s">
        <v>73</v>
      </c>
      <c r="AM72" s="684" t="s">
        <v>73</v>
      </c>
      <c r="AN72" s="684" t="s">
        <v>73</v>
      </c>
      <c r="AO72" s="684" t="s">
        <v>73</v>
      </c>
      <c r="AP72" s="684" t="s">
        <v>73</v>
      </c>
      <c r="AQ72" s="687" t="s">
        <v>73</v>
      </c>
      <c r="AR72" s="79" t="s">
        <v>73</v>
      </c>
      <c r="AS72" s="37" t="s">
        <v>73</v>
      </c>
      <c r="AT72" s="37" t="s">
        <v>73</v>
      </c>
      <c r="AU72" s="37" t="s">
        <v>73</v>
      </c>
      <c r="AV72" s="79" t="s">
        <v>73</v>
      </c>
      <c r="AW72" s="694" t="s">
        <v>73</v>
      </c>
      <c r="AX72" s="695" t="s">
        <v>73</v>
      </c>
      <c r="AY72" s="473" t="s">
        <v>73</v>
      </c>
      <c r="AZ72" s="676" t="s">
        <v>73</v>
      </c>
      <c r="BA72" s="676" t="s">
        <v>73</v>
      </c>
      <c r="BB72" s="676" t="s">
        <v>73</v>
      </c>
      <c r="BC72" s="676" t="s">
        <v>73</v>
      </c>
      <c r="BD72" s="676" t="s">
        <v>73</v>
      </c>
      <c r="BE72" s="676" t="s">
        <v>73</v>
      </c>
      <c r="BF72" s="676" t="s">
        <v>73</v>
      </c>
      <c r="BG72" s="677" t="s">
        <v>73</v>
      </c>
      <c r="BH72" s="676" t="s">
        <v>73</v>
      </c>
      <c r="BI72" s="676" t="s">
        <v>73</v>
      </c>
      <c r="BJ72" s="677" t="s">
        <v>73</v>
      </c>
    </row>
    <row r="73" spans="1:62" s="183" customFormat="1" ht="14.25" customHeight="1" x14ac:dyDescent="0.45">
      <c r="A73" s="224">
        <v>2024</v>
      </c>
      <c r="B73" s="268">
        <v>7</v>
      </c>
      <c r="C73" s="268">
        <v>1</v>
      </c>
      <c r="D73" s="320">
        <v>0.36527777777777781</v>
      </c>
      <c r="E73" s="226">
        <v>24</v>
      </c>
      <c r="F73" s="227">
        <v>13.361330000000001</v>
      </c>
      <c r="G73" s="228">
        <v>100.39751</v>
      </c>
      <c r="H73" s="229">
        <v>9</v>
      </c>
      <c r="I73" s="268">
        <v>3</v>
      </c>
      <c r="J73" s="230" t="s">
        <v>72</v>
      </c>
      <c r="K73" s="231">
        <v>0.5</v>
      </c>
      <c r="L73" s="674" t="s">
        <v>73</v>
      </c>
      <c r="M73" s="671" t="s">
        <v>73</v>
      </c>
      <c r="N73" s="676" t="s">
        <v>73</v>
      </c>
      <c r="O73" s="676" t="s">
        <v>73</v>
      </c>
      <c r="P73" s="676" t="s">
        <v>73</v>
      </c>
      <c r="Q73" s="676" t="s">
        <v>73</v>
      </c>
      <c r="R73" s="676" t="s">
        <v>73</v>
      </c>
      <c r="S73" s="677" t="s">
        <v>73</v>
      </c>
      <c r="T73" s="434">
        <v>1.6</v>
      </c>
      <c r="U73" s="343">
        <v>30.4</v>
      </c>
      <c r="V73" s="335">
        <v>30.655000000000001</v>
      </c>
      <c r="W73" s="343">
        <v>27.7</v>
      </c>
      <c r="X73" s="370">
        <v>30.276</v>
      </c>
      <c r="Y73" s="474">
        <v>8.0299999999999994</v>
      </c>
      <c r="Z73" s="640">
        <v>8.75</v>
      </c>
      <c r="AA73" s="240">
        <v>6.28</v>
      </c>
      <c r="AB73" s="240">
        <v>6.0659999999999998</v>
      </c>
      <c r="AC73" s="240">
        <f t="shared" si="3"/>
        <v>6.3883940949261682</v>
      </c>
      <c r="AD73" s="463">
        <v>6.3</v>
      </c>
      <c r="AE73" s="345">
        <v>4.91</v>
      </c>
      <c r="AF73" s="335">
        <v>2.7</v>
      </c>
      <c r="AG73" s="337">
        <f>AF73*$AF$1+$AG$1</f>
        <v>7.45936552604502</v>
      </c>
      <c r="AH73" s="681" t="s">
        <v>73</v>
      </c>
      <c r="AI73" s="507" t="s">
        <v>73</v>
      </c>
      <c r="AJ73" s="683" t="s">
        <v>73</v>
      </c>
      <c r="AK73" s="684" t="s">
        <v>73</v>
      </c>
      <c r="AL73" s="684" t="s">
        <v>73</v>
      </c>
      <c r="AM73" s="684" t="s">
        <v>73</v>
      </c>
      <c r="AN73" s="684" t="s">
        <v>73</v>
      </c>
      <c r="AO73" s="684" t="s">
        <v>73</v>
      </c>
      <c r="AP73" s="684" t="s">
        <v>73</v>
      </c>
      <c r="AQ73" s="687" t="s">
        <v>73</v>
      </c>
      <c r="AR73" s="79">
        <v>0.61374341969128865</v>
      </c>
      <c r="AS73" s="37">
        <v>25.076214330456654</v>
      </c>
      <c r="AT73" s="37">
        <v>5.4496046349286793</v>
      </c>
      <c r="AU73" s="37">
        <v>0.66796215434594808</v>
      </c>
      <c r="AV73" s="79">
        <v>1.8298086672962053</v>
      </c>
      <c r="AW73" s="694" t="s">
        <v>73</v>
      </c>
      <c r="AX73" s="695" t="s">
        <v>73</v>
      </c>
      <c r="AY73" s="473" t="s">
        <v>73</v>
      </c>
      <c r="AZ73" s="676" t="s">
        <v>73</v>
      </c>
      <c r="BA73" s="676" t="s">
        <v>73</v>
      </c>
      <c r="BB73" s="676" t="s">
        <v>73</v>
      </c>
      <c r="BC73" s="676" t="s">
        <v>73</v>
      </c>
      <c r="BD73" s="676" t="s">
        <v>73</v>
      </c>
      <c r="BE73" s="676" t="s">
        <v>73</v>
      </c>
      <c r="BF73" s="676" t="s">
        <v>73</v>
      </c>
      <c r="BG73" s="677" t="s">
        <v>73</v>
      </c>
      <c r="BH73" s="676" t="s">
        <v>73</v>
      </c>
      <c r="BI73" s="676" t="s">
        <v>73</v>
      </c>
      <c r="BJ73" s="677" t="s">
        <v>73</v>
      </c>
    </row>
    <row r="74" spans="1:62" s="183" customFormat="1" ht="14.25" customHeight="1" x14ac:dyDescent="0.45">
      <c r="A74" s="224"/>
      <c r="B74" s="268"/>
      <c r="C74" s="268"/>
      <c r="D74" s="320"/>
      <c r="E74" s="226"/>
      <c r="F74" s="227">
        <v>13.361330000000001</v>
      </c>
      <c r="G74" s="228">
        <v>100.39751</v>
      </c>
      <c r="H74" s="229">
        <f t="shared" ref="H74:H75" si="6">H73</f>
        <v>9</v>
      </c>
      <c r="I74" s="268"/>
      <c r="J74" s="230" t="s">
        <v>75</v>
      </c>
      <c r="K74" s="231">
        <v>4.5</v>
      </c>
      <c r="L74" s="674" t="s">
        <v>73</v>
      </c>
      <c r="M74" s="671" t="s">
        <v>73</v>
      </c>
      <c r="N74" s="676" t="s">
        <v>73</v>
      </c>
      <c r="O74" s="676" t="s">
        <v>73</v>
      </c>
      <c r="P74" s="676" t="s">
        <v>73</v>
      </c>
      <c r="Q74" s="676" t="s">
        <v>73</v>
      </c>
      <c r="R74" s="676" t="s">
        <v>73</v>
      </c>
      <c r="S74" s="677" t="s">
        <v>73</v>
      </c>
      <c r="T74" s="434" t="s">
        <v>73</v>
      </c>
      <c r="U74" s="343">
        <v>30.4</v>
      </c>
      <c r="V74" s="335">
        <v>30.606999999999999</v>
      </c>
      <c r="W74" s="343">
        <v>27.7</v>
      </c>
      <c r="X74" s="370">
        <v>30.315999999999999</v>
      </c>
      <c r="Y74" s="474">
        <v>8.0399999999999991</v>
      </c>
      <c r="Z74" s="640">
        <v>8.73</v>
      </c>
      <c r="AA74" s="240">
        <v>6.14</v>
      </c>
      <c r="AB74" s="240">
        <v>5.875</v>
      </c>
      <c r="AC74" s="240">
        <f t="shared" si="3"/>
        <v>6.2631642690571141</v>
      </c>
      <c r="AD74" s="463">
        <v>3.7499999999999964</v>
      </c>
      <c r="AE74" s="344" t="s">
        <v>73</v>
      </c>
      <c r="AF74" s="335">
        <v>2.2999999999999998</v>
      </c>
      <c r="AG74" s="337">
        <f>AF74*$AF$1+$AG$1</f>
        <v>6.4779325175977087</v>
      </c>
      <c r="AH74" s="681" t="s">
        <v>73</v>
      </c>
      <c r="AI74" s="507" t="s">
        <v>73</v>
      </c>
      <c r="AJ74" s="683" t="s">
        <v>73</v>
      </c>
      <c r="AK74" s="684" t="s">
        <v>73</v>
      </c>
      <c r="AL74" s="684" t="s">
        <v>73</v>
      </c>
      <c r="AM74" s="684" t="s">
        <v>73</v>
      </c>
      <c r="AN74" s="684" t="s">
        <v>73</v>
      </c>
      <c r="AO74" s="684" t="s">
        <v>73</v>
      </c>
      <c r="AP74" s="684" t="s">
        <v>73</v>
      </c>
      <c r="AQ74" s="686" t="s">
        <v>73</v>
      </c>
      <c r="AR74" s="79">
        <v>0.471885769491447</v>
      </c>
      <c r="AS74" s="37">
        <v>21.772472339936805</v>
      </c>
      <c r="AT74" s="37">
        <v>2.633265542257611</v>
      </c>
      <c r="AU74" s="37">
        <v>0.70163321394310696</v>
      </c>
      <c r="AV74" s="79">
        <v>1.5435540414655704</v>
      </c>
      <c r="AW74" s="694" t="s">
        <v>73</v>
      </c>
      <c r="AX74" s="695" t="s">
        <v>73</v>
      </c>
      <c r="AY74" s="473" t="s">
        <v>73</v>
      </c>
      <c r="AZ74" s="676" t="s">
        <v>73</v>
      </c>
      <c r="BA74" s="676" t="s">
        <v>73</v>
      </c>
      <c r="BB74" s="676" t="s">
        <v>73</v>
      </c>
      <c r="BC74" s="676" t="s">
        <v>73</v>
      </c>
      <c r="BD74" s="676" t="s">
        <v>73</v>
      </c>
      <c r="BE74" s="676" t="s">
        <v>73</v>
      </c>
      <c r="BF74" s="676" t="s">
        <v>73</v>
      </c>
      <c r="BG74" s="677" t="s">
        <v>73</v>
      </c>
      <c r="BH74" s="676" t="s">
        <v>73</v>
      </c>
      <c r="BI74" s="676" t="s">
        <v>73</v>
      </c>
      <c r="BJ74" s="677" t="s">
        <v>73</v>
      </c>
    </row>
    <row r="75" spans="1:62" s="183" customFormat="1" ht="14.25" customHeight="1" x14ac:dyDescent="0.45">
      <c r="A75" s="224"/>
      <c r="B75" s="268"/>
      <c r="C75" s="268"/>
      <c r="D75" s="320"/>
      <c r="E75" s="226"/>
      <c r="F75" s="227">
        <v>13.361330000000001</v>
      </c>
      <c r="G75" s="228">
        <v>100.39751</v>
      </c>
      <c r="H75" s="229">
        <f t="shared" si="6"/>
        <v>9</v>
      </c>
      <c r="I75" s="268"/>
      <c r="J75" s="230" t="s">
        <v>74</v>
      </c>
      <c r="K75" s="231">
        <v>8</v>
      </c>
      <c r="L75" s="674" t="s">
        <v>73</v>
      </c>
      <c r="M75" s="671" t="s">
        <v>73</v>
      </c>
      <c r="N75" s="676" t="s">
        <v>73</v>
      </c>
      <c r="O75" s="676" t="s">
        <v>73</v>
      </c>
      <c r="P75" s="676" t="s">
        <v>73</v>
      </c>
      <c r="Q75" s="676" t="s">
        <v>73</v>
      </c>
      <c r="R75" s="676" t="s">
        <v>73</v>
      </c>
      <c r="S75" s="677" t="s">
        <v>73</v>
      </c>
      <c r="T75" s="434" t="s">
        <v>73</v>
      </c>
      <c r="U75" s="343">
        <v>30.5</v>
      </c>
      <c r="V75" s="335">
        <v>30.614999999999998</v>
      </c>
      <c r="W75" s="343">
        <v>28.1</v>
      </c>
      <c r="X75" s="370">
        <v>30.922000000000001</v>
      </c>
      <c r="Y75" s="474">
        <v>7.95</v>
      </c>
      <c r="Z75" s="640">
        <v>8.41</v>
      </c>
      <c r="AA75" s="240">
        <v>6.52</v>
      </c>
      <c r="AB75" s="240">
        <v>3.9060000000000001</v>
      </c>
      <c r="AC75" s="240">
        <f t="shared" si="3"/>
        <v>4.9721824515902657</v>
      </c>
      <c r="AD75" s="463">
        <v>8.7000000000000064</v>
      </c>
      <c r="AE75" s="344" t="s">
        <v>73</v>
      </c>
      <c r="AF75" s="335">
        <v>5.53</v>
      </c>
      <c r="AG75" s="337">
        <f>AF75*$AF$1+$AG$1</f>
        <v>14.403004060809749</v>
      </c>
      <c r="AH75" s="681" t="s">
        <v>73</v>
      </c>
      <c r="AI75" s="507" t="s">
        <v>73</v>
      </c>
      <c r="AJ75" s="683" t="s">
        <v>73</v>
      </c>
      <c r="AK75" s="684" t="s">
        <v>73</v>
      </c>
      <c r="AL75" s="684" t="s">
        <v>73</v>
      </c>
      <c r="AM75" s="684" t="s">
        <v>73</v>
      </c>
      <c r="AN75" s="684" t="s">
        <v>73</v>
      </c>
      <c r="AO75" s="684" t="s">
        <v>73</v>
      </c>
      <c r="AP75" s="684" t="s">
        <v>73</v>
      </c>
      <c r="AQ75" s="686" t="s">
        <v>73</v>
      </c>
      <c r="AR75" s="79">
        <v>1.1338881370907079</v>
      </c>
      <c r="AS75" s="37">
        <v>33.702651750147389</v>
      </c>
      <c r="AT75" s="37">
        <v>3.6391009324972781</v>
      </c>
      <c r="AU75" s="37">
        <v>2.0933703439590099</v>
      </c>
      <c r="AV75" s="79">
        <v>5.371877280274842</v>
      </c>
      <c r="AW75" s="694" t="s">
        <v>73</v>
      </c>
      <c r="AX75" s="695" t="s">
        <v>73</v>
      </c>
      <c r="AY75" s="473" t="s">
        <v>73</v>
      </c>
      <c r="AZ75" s="676" t="s">
        <v>73</v>
      </c>
      <c r="BA75" s="676" t="s">
        <v>73</v>
      </c>
      <c r="BB75" s="676" t="s">
        <v>73</v>
      </c>
      <c r="BC75" s="676" t="s">
        <v>73</v>
      </c>
      <c r="BD75" s="676" t="s">
        <v>73</v>
      </c>
      <c r="BE75" s="676" t="s">
        <v>73</v>
      </c>
      <c r="BF75" s="676" t="s">
        <v>73</v>
      </c>
      <c r="BG75" s="677" t="s">
        <v>73</v>
      </c>
      <c r="BH75" s="676" t="s">
        <v>73</v>
      </c>
      <c r="BI75" s="676" t="s">
        <v>73</v>
      </c>
      <c r="BJ75" s="677" t="s">
        <v>73</v>
      </c>
    </row>
    <row r="76" spans="1:62" s="183" customFormat="1" ht="14.25" customHeight="1" x14ac:dyDescent="0.45">
      <c r="A76" s="224">
        <v>2024</v>
      </c>
      <c r="B76" s="268">
        <v>7</v>
      </c>
      <c r="C76" s="268">
        <v>1</v>
      </c>
      <c r="D76" s="320">
        <v>0.39930555555555558</v>
      </c>
      <c r="E76" s="323" t="s">
        <v>119</v>
      </c>
      <c r="F76" s="227">
        <v>13.292009999999999</v>
      </c>
      <c r="G76" s="228">
        <v>100.40076000000001</v>
      </c>
      <c r="H76" s="229">
        <v>12.3</v>
      </c>
      <c r="I76" s="268">
        <v>3</v>
      </c>
      <c r="J76" s="230" t="s">
        <v>72</v>
      </c>
      <c r="K76" s="231">
        <v>0.5</v>
      </c>
      <c r="L76" s="674" t="s">
        <v>73</v>
      </c>
      <c r="M76" s="671" t="s">
        <v>73</v>
      </c>
      <c r="N76" s="676" t="s">
        <v>73</v>
      </c>
      <c r="O76" s="676" t="s">
        <v>73</v>
      </c>
      <c r="P76" s="676" t="s">
        <v>73</v>
      </c>
      <c r="Q76" s="676" t="s">
        <v>73</v>
      </c>
      <c r="R76" s="676" t="s">
        <v>73</v>
      </c>
      <c r="S76" s="677" t="s">
        <v>73</v>
      </c>
      <c r="T76" s="434">
        <v>2.9</v>
      </c>
      <c r="U76" s="343" t="s">
        <v>73</v>
      </c>
      <c r="V76" s="335">
        <v>30.623000000000001</v>
      </c>
      <c r="W76" s="343" t="s">
        <v>73</v>
      </c>
      <c r="X76" s="370">
        <v>27.24</v>
      </c>
      <c r="Y76" s="474" t="s">
        <v>73</v>
      </c>
      <c r="Z76" s="640">
        <v>8.8000000000000007</v>
      </c>
      <c r="AA76" s="240" t="s">
        <v>73</v>
      </c>
      <c r="AB76" s="240">
        <v>7.2930000000000001</v>
      </c>
      <c r="AC76" s="240">
        <f t="shared" si="3"/>
        <v>7.1928809867655916</v>
      </c>
      <c r="AD76" s="463" t="s">
        <v>73</v>
      </c>
      <c r="AE76" s="344" t="s">
        <v>73</v>
      </c>
      <c r="AF76" s="335">
        <v>5.34</v>
      </c>
      <c r="AG76" s="337">
        <f>AF76*$AF$1+$AG$1</f>
        <v>13.936823381797275</v>
      </c>
      <c r="AH76" s="681" t="s">
        <v>73</v>
      </c>
      <c r="AI76" s="507" t="s">
        <v>73</v>
      </c>
      <c r="AJ76" s="683" t="s">
        <v>73</v>
      </c>
      <c r="AK76" s="684" t="s">
        <v>73</v>
      </c>
      <c r="AL76" s="684" t="s">
        <v>73</v>
      </c>
      <c r="AM76" s="684" t="s">
        <v>73</v>
      </c>
      <c r="AN76" s="684" t="s">
        <v>73</v>
      </c>
      <c r="AO76" s="684" t="s">
        <v>73</v>
      </c>
      <c r="AP76" s="684" t="s">
        <v>73</v>
      </c>
      <c r="AQ76" s="686" t="s">
        <v>73</v>
      </c>
      <c r="AR76" s="79" t="s">
        <v>73</v>
      </c>
      <c r="AS76" s="37" t="s">
        <v>73</v>
      </c>
      <c r="AT76" s="37" t="s">
        <v>73</v>
      </c>
      <c r="AU76" s="37" t="s">
        <v>73</v>
      </c>
      <c r="AV76" s="79" t="s">
        <v>73</v>
      </c>
      <c r="AW76" s="694" t="s">
        <v>73</v>
      </c>
      <c r="AX76" s="695" t="s">
        <v>73</v>
      </c>
      <c r="AY76" s="473" t="s">
        <v>73</v>
      </c>
      <c r="AZ76" s="676" t="s">
        <v>73</v>
      </c>
      <c r="BA76" s="676" t="s">
        <v>73</v>
      </c>
      <c r="BB76" s="676" t="s">
        <v>73</v>
      </c>
      <c r="BC76" s="676" t="s">
        <v>73</v>
      </c>
      <c r="BD76" s="676" t="s">
        <v>73</v>
      </c>
      <c r="BE76" s="676" t="s">
        <v>73</v>
      </c>
      <c r="BF76" s="676" t="s">
        <v>73</v>
      </c>
      <c r="BG76" s="677" t="s">
        <v>73</v>
      </c>
      <c r="BH76" s="676" t="s">
        <v>73</v>
      </c>
      <c r="BI76" s="676" t="s">
        <v>73</v>
      </c>
      <c r="BJ76" s="677" t="s">
        <v>73</v>
      </c>
    </row>
    <row r="77" spans="1:62" s="183" customFormat="1" ht="14.25" customHeight="1" x14ac:dyDescent="0.45">
      <c r="A77" s="224"/>
      <c r="B77" s="268"/>
      <c r="C77" s="268"/>
      <c r="D77" s="320"/>
      <c r="E77" s="226"/>
      <c r="F77" s="227">
        <v>13.292009999999999</v>
      </c>
      <c r="G77" s="228">
        <v>100.40076000000001</v>
      </c>
      <c r="H77" s="229">
        <f t="shared" ref="H77:H78" si="7">H76</f>
        <v>12.3</v>
      </c>
      <c r="I77" s="268"/>
      <c r="J77" s="230" t="s">
        <v>75</v>
      </c>
      <c r="K77" s="231">
        <v>6</v>
      </c>
      <c r="L77" s="674" t="s">
        <v>73</v>
      </c>
      <c r="M77" s="671" t="s">
        <v>73</v>
      </c>
      <c r="N77" s="676" t="s">
        <v>73</v>
      </c>
      <c r="O77" s="676" t="s">
        <v>73</v>
      </c>
      <c r="P77" s="676" t="s">
        <v>73</v>
      </c>
      <c r="Q77" s="676" t="s">
        <v>73</v>
      </c>
      <c r="R77" s="676" t="s">
        <v>73</v>
      </c>
      <c r="S77" s="677" t="s">
        <v>73</v>
      </c>
      <c r="T77" s="434" t="s">
        <v>73</v>
      </c>
      <c r="U77" s="343" t="s">
        <v>73</v>
      </c>
      <c r="V77" s="335">
        <v>30.62</v>
      </c>
      <c r="W77" s="343" t="s">
        <v>73</v>
      </c>
      <c r="X77" s="370">
        <v>31.658000000000001</v>
      </c>
      <c r="Y77" s="474" t="s">
        <v>73</v>
      </c>
      <c r="Z77" s="640">
        <v>8.6300000000000008</v>
      </c>
      <c r="AA77" s="240" t="s">
        <v>73</v>
      </c>
      <c r="AB77" s="240">
        <v>5.94</v>
      </c>
      <c r="AC77" s="240">
        <f t="shared" si="3"/>
        <v>6.3057817490649075</v>
      </c>
      <c r="AD77" s="463" t="s">
        <v>73</v>
      </c>
      <c r="AE77" s="344" t="s">
        <v>73</v>
      </c>
      <c r="AF77" s="335">
        <v>1.44</v>
      </c>
      <c r="AG77" s="337">
        <f>AF77*$AF$1+$AG$1</f>
        <v>4.36785154943599</v>
      </c>
      <c r="AH77" s="681" t="s">
        <v>73</v>
      </c>
      <c r="AI77" s="507" t="s">
        <v>73</v>
      </c>
      <c r="AJ77" s="683" t="s">
        <v>73</v>
      </c>
      <c r="AK77" s="684" t="s">
        <v>73</v>
      </c>
      <c r="AL77" s="684" t="s">
        <v>73</v>
      </c>
      <c r="AM77" s="684" t="s">
        <v>73</v>
      </c>
      <c r="AN77" s="684" t="s">
        <v>73</v>
      </c>
      <c r="AO77" s="684" t="s">
        <v>73</v>
      </c>
      <c r="AP77" s="684" t="s">
        <v>73</v>
      </c>
      <c r="AQ77" s="687" t="s">
        <v>73</v>
      </c>
      <c r="AR77" s="79" t="s">
        <v>73</v>
      </c>
      <c r="AS77" s="37" t="s">
        <v>73</v>
      </c>
      <c r="AT77" s="37" t="s">
        <v>73</v>
      </c>
      <c r="AU77" s="37" t="s">
        <v>73</v>
      </c>
      <c r="AV77" s="79" t="s">
        <v>73</v>
      </c>
      <c r="AW77" s="694" t="s">
        <v>73</v>
      </c>
      <c r="AX77" s="695" t="s">
        <v>73</v>
      </c>
      <c r="AY77" s="473" t="s">
        <v>73</v>
      </c>
      <c r="AZ77" s="676" t="s">
        <v>73</v>
      </c>
      <c r="BA77" s="676" t="s">
        <v>73</v>
      </c>
      <c r="BB77" s="676" t="s">
        <v>73</v>
      </c>
      <c r="BC77" s="676" t="s">
        <v>73</v>
      </c>
      <c r="BD77" s="676" t="s">
        <v>73</v>
      </c>
      <c r="BE77" s="676" t="s">
        <v>73</v>
      </c>
      <c r="BF77" s="676" t="s">
        <v>73</v>
      </c>
      <c r="BG77" s="677" t="s">
        <v>73</v>
      </c>
      <c r="BH77" s="676" t="s">
        <v>73</v>
      </c>
      <c r="BI77" s="676" t="s">
        <v>73</v>
      </c>
      <c r="BJ77" s="677" t="s">
        <v>73</v>
      </c>
    </row>
    <row r="78" spans="1:62" s="183" customFormat="1" ht="14.25" customHeight="1" x14ac:dyDescent="0.45">
      <c r="A78" s="224"/>
      <c r="B78" s="268"/>
      <c r="C78" s="268"/>
      <c r="D78" s="320"/>
      <c r="E78" s="226"/>
      <c r="F78" s="227">
        <v>13.292009999999999</v>
      </c>
      <c r="G78" s="228">
        <v>100.40076000000001</v>
      </c>
      <c r="H78" s="229">
        <f t="shared" si="7"/>
        <v>12.3</v>
      </c>
      <c r="I78" s="268"/>
      <c r="J78" s="230" t="s">
        <v>74</v>
      </c>
      <c r="K78" s="231">
        <v>11.5</v>
      </c>
      <c r="L78" s="674" t="s">
        <v>73</v>
      </c>
      <c r="M78" s="671" t="s">
        <v>73</v>
      </c>
      <c r="N78" s="676" t="s">
        <v>73</v>
      </c>
      <c r="O78" s="676" t="s">
        <v>73</v>
      </c>
      <c r="P78" s="676" t="s">
        <v>73</v>
      </c>
      <c r="Q78" s="676" t="s">
        <v>73</v>
      </c>
      <c r="R78" s="676" t="s">
        <v>73</v>
      </c>
      <c r="S78" s="677" t="s">
        <v>73</v>
      </c>
      <c r="T78" s="434" t="s">
        <v>73</v>
      </c>
      <c r="U78" s="343" t="s">
        <v>73</v>
      </c>
      <c r="V78" s="335">
        <v>30.629000000000001</v>
      </c>
      <c r="W78" s="343" t="s">
        <v>73</v>
      </c>
      <c r="X78" s="370">
        <v>31.434000000000001</v>
      </c>
      <c r="Y78" s="474" t="s">
        <v>73</v>
      </c>
      <c r="Z78" s="640">
        <v>8.58</v>
      </c>
      <c r="AA78" s="240" t="s">
        <v>73</v>
      </c>
      <c r="AB78" s="240">
        <v>5.3719999999999999</v>
      </c>
      <c r="AC78" s="240">
        <f t="shared" si="3"/>
        <v>5.9333705391506513</v>
      </c>
      <c r="AD78" s="463" t="s">
        <v>73</v>
      </c>
      <c r="AE78" s="344" t="s">
        <v>73</v>
      </c>
      <c r="AF78" s="335">
        <v>27.43</v>
      </c>
      <c r="AG78" s="337">
        <f>AF78*$AF$1+$AG$1</f>
        <v>68.136461273300043</v>
      </c>
      <c r="AH78" s="681" t="s">
        <v>73</v>
      </c>
      <c r="AI78" s="507" t="s">
        <v>73</v>
      </c>
      <c r="AJ78" s="683" t="s">
        <v>73</v>
      </c>
      <c r="AK78" s="684" t="s">
        <v>73</v>
      </c>
      <c r="AL78" s="684" t="s">
        <v>73</v>
      </c>
      <c r="AM78" s="684" t="s">
        <v>73</v>
      </c>
      <c r="AN78" s="684" t="s">
        <v>73</v>
      </c>
      <c r="AO78" s="684" t="s">
        <v>73</v>
      </c>
      <c r="AP78" s="684" t="s">
        <v>73</v>
      </c>
      <c r="AQ78" s="687" t="s">
        <v>73</v>
      </c>
      <c r="AR78" s="79" t="s">
        <v>73</v>
      </c>
      <c r="AS78" s="37" t="s">
        <v>73</v>
      </c>
      <c r="AT78" s="37" t="s">
        <v>73</v>
      </c>
      <c r="AU78" s="37" t="s">
        <v>73</v>
      </c>
      <c r="AV78" s="79" t="s">
        <v>73</v>
      </c>
      <c r="AW78" s="694" t="s">
        <v>73</v>
      </c>
      <c r="AX78" s="695" t="s">
        <v>73</v>
      </c>
      <c r="AY78" s="473" t="s">
        <v>73</v>
      </c>
      <c r="AZ78" s="676" t="s">
        <v>73</v>
      </c>
      <c r="BA78" s="676" t="s">
        <v>73</v>
      </c>
      <c r="BB78" s="676" t="s">
        <v>73</v>
      </c>
      <c r="BC78" s="676" t="s">
        <v>73</v>
      </c>
      <c r="BD78" s="676" t="s">
        <v>73</v>
      </c>
      <c r="BE78" s="676" t="s">
        <v>73</v>
      </c>
      <c r="BF78" s="676" t="s">
        <v>73</v>
      </c>
      <c r="BG78" s="677" t="s">
        <v>73</v>
      </c>
      <c r="BH78" s="676" t="s">
        <v>73</v>
      </c>
      <c r="BI78" s="676" t="s">
        <v>73</v>
      </c>
      <c r="BJ78" s="677" t="s">
        <v>73</v>
      </c>
    </row>
    <row r="79" spans="1:62" s="183" customFormat="1" ht="14.25" customHeight="1" x14ac:dyDescent="0.45">
      <c r="A79" s="224">
        <v>2024</v>
      </c>
      <c r="B79" s="268">
        <v>7</v>
      </c>
      <c r="C79" s="268">
        <v>1</v>
      </c>
      <c r="D79" s="320">
        <v>0.42430555555555555</v>
      </c>
      <c r="E79" s="226">
        <v>26</v>
      </c>
      <c r="F79" s="227">
        <v>13.23455</v>
      </c>
      <c r="G79" s="228">
        <v>100.40085999999999</v>
      </c>
      <c r="H79" s="229">
        <v>14.9</v>
      </c>
      <c r="I79" s="268">
        <v>3</v>
      </c>
      <c r="J79" s="230" t="s">
        <v>72</v>
      </c>
      <c r="K79" s="231">
        <v>0.5</v>
      </c>
      <c r="L79" s="674" t="s">
        <v>73</v>
      </c>
      <c r="M79" s="671" t="s">
        <v>73</v>
      </c>
      <c r="N79" s="676" t="s">
        <v>73</v>
      </c>
      <c r="O79" s="676" t="s">
        <v>73</v>
      </c>
      <c r="P79" s="676" t="s">
        <v>73</v>
      </c>
      <c r="Q79" s="676" t="s">
        <v>73</v>
      </c>
      <c r="R79" s="676" t="s">
        <v>73</v>
      </c>
      <c r="S79" s="677" t="s">
        <v>73</v>
      </c>
      <c r="T79" s="434">
        <v>3.7</v>
      </c>
      <c r="U79" s="343">
        <v>30.3</v>
      </c>
      <c r="V79" s="335">
        <v>30.704999999999998</v>
      </c>
      <c r="W79" s="343">
        <v>28.8</v>
      </c>
      <c r="X79" s="370">
        <v>31.635000000000002</v>
      </c>
      <c r="Y79" s="474">
        <v>8.09</v>
      </c>
      <c r="Z79" s="640">
        <v>8.77</v>
      </c>
      <c r="AA79" s="240">
        <v>7.1</v>
      </c>
      <c r="AB79" s="240">
        <v>6.4909999999999997</v>
      </c>
      <c r="AC79" s="240">
        <f t="shared" si="3"/>
        <v>6.6670468488232792</v>
      </c>
      <c r="AD79" s="463">
        <v>11.500000000000004</v>
      </c>
      <c r="AE79" s="345">
        <v>5.67</v>
      </c>
      <c r="AF79" s="335">
        <v>1.33</v>
      </c>
      <c r="AG79" s="337">
        <f>AF79*$AF$1+$AG$1</f>
        <v>4.097957472112979</v>
      </c>
      <c r="AH79" s="681" t="s">
        <v>73</v>
      </c>
      <c r="AI79" s="507" t="s">
        <v>73</v>
      </c>
      <c r="AJ79" s="683" t="s">
        <v>73</v>
      </c>
      <c r="AK79" s="684" t="s">
        <v>73</v>
      </c>
      <c r="AL79" s="684" t="s">
        <v>73</v>
      </c>
      <c r="AM79" s="684" t="s">
        <v>73</v>
      </c>
      <c r="AN79" s="684" t="s">
        <v>73</v>
      </c>
      <c r="AO79" s="684" t="s">
        <v>73</v>
      </c>
      <c r="AP79" s="684" t="s">
        <v>73</v>
      </c>
      <c r="AQ79" s="687" t="s">
        <v>73</v>
      </c>
      <c r="AR79" s="79">
        <v>0.23545635249171104</v>
      </c>
      <c r="AS79" s="37">
        <v>21.221848674850161</v>
      </c>
      <c r="AT79" s="37">
        <v>2.7539657890863714</v>
      </c>
      <c r="AU79" s="37">
        <v>9.5554141194246059E-2</v>
      </c>
      <c r="AV79" s="79">
        <v>2.374151839755299</v>
      </c>
      <c r="AW79" s="694" t="s">
        <v>73</v>
      </c>
      <c r="AX79" s="695" t="s">
        <v>73</v>
      </c>
      <c r="AY79" s="473" t="s">
        <v>73</v>
      </c>
      <c r="AZ79" s="676" t="s">
        <v>73</v>
      </c>
      <c r="BA79" s="676" t="s">
        <v>73</v>
      </c>
      <c r="BB79" s="676" t="s">
        <v>73</v>
      </c>
      <c r="BC79" s="676" t="s">
        <v>73</v>
      </c>
      <c r="BD79" s="676" t="s">
        <v>73</v>
      </c>
      <c r="BE79" s="676" t="s">
        <v>73</v>
      </c>
      <c r="BF79" s="676" t="s">
        <v>73</v>
      </c>
      <c r="BG79" s="677" t="s">
        <v>73</v>
      </c>
      <c r="BH79" s="676" t="s">
        <v>73</v>
      </c>
      <c r="BI79" s="676" t="s">
        <v>73</v>
      </c>
      <c r="BJ79" s="677" t="s">
        <v>73</v>
      </c>
    </row>
    <row r="80" spans="1:62" s="183" customFormat="1" ht="14.25" customHeight="1" x14ac:dyDescent="0.45">
      <c r="A80" s="224"/>
      <c r="B80" s="268"/>
      <c r="C80" s="268"/>
      <c r="D80" s="320"/>
      <c r="E80" s="226"/>
      <c r="F80" s="227">
        <v>13.23455</v>
      </c>
      <c r="G80" s="228">
        <v>100.40085999999999</v>
      </c>
      <c r="H80" s="229">
        <f t="shared" ref="H80:H81" si="8">H79</f>
        <v>14.9</v>
      </c>
      <c r="I80" s="268"/>
      <c r="J80" s="230" t="s">
        <v>75</v>
      </c>
      <c r="K80" s="231">
        <v>7.5</v>
      </c>
      <c r="L80" s="674" t="s">
        <v>73</v>
      </c>
      <c r="M80" s="671" t="s">
        <v>73</v>
      </c>
      <c r="N80" s="676" t="s">
        <v>73</v>
      </c>
      <c r="O80" s="676" t="s">
        <v>73</v>
      </c>
      <c r="P80" s="676" t="s">
        <v>73</v>
      </c>
      <c r="Q80" s="676" t="s">
        <v>73</v>
      </c>
      <c r="R80" s="676" t="s">
        <v>73</v>
      </c>
      <c r="S80" s="677" t="s">
        <v>73</v>
      </c>
      <c r="T80" s="434" t="s">
        <v>73</v>
      </c>
      <c r="U80" s="343">
        <v>30.4</v>
      </c>
      <c r="V80" s="335">
        <v>30.64</v>
      </c>
      <c r="W80" s="343">
        <v>29.1</v>
      </c>
      <c r="X80" s="370">
        <v>31.899000000000001</v>
      </c>
      <c r="Y80" s="474">
        <v>8.07</v>
      </c>
      <c r="Z80" s="640">
        <v>8.6999999999999993</v>
      </c>
      <c r="AA80" s="240">
        <v>7.03</v>
      </c>
      <c r="AB80" s="240">
        <v>6.0789999999999997</v>
      </c>
      <c r="AC80" s="240">
        <f t="shared" si="3"/>
        <v>6.3969175909277274</v>
      </c>
      <c r="AD80" s="463">
        <v>14.049999999999994</v>
      </c>
      <c r="AE80" s="344" t="s">
        <v>73</v>
      </c>
      <c r="AF80" s="335">
        <v>1.33</v>
      </c>
      <c r="AG80" s="337">
        <f>AF80*$AF$1+$AG$1</f>
        <v>4.097957472112979</v>
      </c>
      <c r="AH80" s="681" t="s">
        <v>73</v>
      </c>
      <c r="AI80" s="507" t="s">
        <v>73</v>
      </c>
      <c r="AJ80" s="683" t="s">
        <v>73</v>
      </c>
      <c r="AK80" s="684" t="s">
        <v>73</v>
      </c>
      <c r="AL80" s="684" t="s">
        <v>73</v>
      </c>
      <c r="AM80" s="684" t="s">
        <v>73</v>
      </c>
      <c r="AN80" s="684" t="s">
        <v>73</v>
      </c>
      <c r="AO80" s="684" t="s">
        <v>73</v>
      </c>
      <c r="AP80" s="684" t="s">
        <v>73</v>
      </c>
      <c r="AQ80" s="686" t="s">
        <v>73</v>
      </c>
      <c r="AR80" s="79">
        <v>0.14088458569181664</v>
      </c>
      <c r="AS80" s="37">
        <v>23.791425778587826</v>
      </c>
      <c r="AT80" s="37">
        <v>1.3055628271412503</v>
      </c>
      <c r="AU80" s="37">
        <v>0.10677782772663238</v>
      </c>
      <c r="AV80" s="79">
        <v>1.6893719766003095</v>
      </c>
      <c r="AW80" s="694" t="s">
        <v>73</v>
      </c>
      <c r="AX80" s="695" t="s">
        <v>73</v>
      </c>
      <c r="AY80" s="473" t="s">
        <v>73</v>
      </c>
      <c r="AZ80" s="676" t="s">
        <v>73</v>
      </c>
      <c r="BA80" s="676" t="s">
        <v>73</v>
      </c>
      <c r="BB80" s="676" t="s">
        <v>73</v>
      </c>
      <c r="BC80" s="676" t="s">
        <v>73</v>
      </c>
      <c r="BD80" s="676" t="s">
        <v>73</v>
      </c>
      <c r="BE80" s="676" t="s">
        <v>73</v>
      </c>
      <c r="BF80" s="676" t="s">
        <v>73</v>
      </c>
      <c r="BG80" s="677" t="s">
        <v>73</v>
      </c>
      <c r="BH80" s="676" t="s">
        <v>73</v>
      </c>
      <c r="BI80" s="676" t="s">
        <v>73</v>
      </c>
      <c r="BJ80" s="677" t="s">
        <v>73</v>
      </c>
    </row>
    <row r="81" spans="1:62" s="183" customFormat="1" ht="14.25" customHeight="1" x14ac:dyDescent="0.45">
      <c r="A81" s="224"/>
      <c r="B81" s="268"/>
      <c r="C81" s="268"/>
      <c r="D81" s="320"/>
      <c r="E81" s="226"/>
      <c r="F81" s="227">
        <v>13.23455</v>
      </c>
      <c r="G81" s="228">
        <v>100.40085999999999</v>
      </c>
      <c r="H81" s="229">
        <f t="shared" si="8"/>
        <v>14.9</v>
      </c>
      <c r="I81" s="268"/>
      <c r="J81" s="230" t="s">
        <v>74</v>
      </c>
      <c r="K81" s="231">
        <v>14</v>
      </c>
      <c r="L81" s="674" t="s">
        <v>73</v>
      </c>
      <c r="M81" s="671" t="s">
        <v>73</v>
      </c>
      <c r="N81" s="676" t="s">
        <v>73</v>
      </c>
      <c r="O81" s="676" t="s">
        <v>73</v>
      </c>
      <c r="P81" s="676" t="s">
        <v>73</v>
      </c>
      <c r="Q81" s="676" t="s">
        <v>73</v>
      </c>
      <c r="R81" s="676" t="s">
        <v>73</v>
      </c>
      <c r="S81" s="677" t="s">
        <v>73</v>
      </c>
      <c r="T81" s="434" t="s">
        <v>73</v>
      </c>
      <c r="U81" s="343">
        <v>30.4</v>
      </c>
      <c r="V81" s="335">
        <v>30.606000000000002</v>
      </c>
      <c r="W81" s="343">
        <v>29.1</v>
      </c>
      <c r="X81" s="370">
        <v>31.984000000000002</v>
      </c>
      <c r="Y81" s="474">
        <v>8.09</v>
      </c>
      <c r="Z81" s="640">
        <v>8.67</v>
      </c>
      <c r="AA81" s="240">
        <v>6.11</v>
      </c>
      <c r="AB81" s="240">
        <v>5.8520000000000003</v>
      </c>
      <c r="AC81" s="240">
        <f t="shared" si="3"/>
        <v>6.2480842376697421</v>
      </c>
      <c r="AD81" s="463">
        <v>10.349999999999991</v>
      </c>
      <c r="AE81" s="344" t="s">
        <v>73</v>
      </c>
      <c r="AF81" s="335">
        <v>4.71</v>
      </c>
      <c r="AG81" s="337">
        <f>AF81*$AF$1+$AG$1</f>
        <v>12.391066393492761</v>
      </c>
      <c r="AH81" s="681" t="s">
        <v>73</v>
      </c>
      <c r="AI81" s="507" t="s">
        <v>73</v>
      </c>
      <c r="AJ81" s="683" t="s">
        <v>73</v>
      </c>
      <c r="AK81" s="684" t="s">
        <v>73</v>
      </c>
      <c r="AL81" s="684" t="s">
        <v>73</v>
      </c>
      <c r="AM81" s="684" t="s">
        <v>73</v>
      </c>
      <c r="AN81" s="684" t="s">
        <v>73</v>
      </c>
      <c r="AO81" s="684" t="s">
        <v>73</v>
      </c>
      <c r="AP81" s="684" t="s">
        <v>73</v>
      </c>
      <c r="AQ81" s="686" t="s">
        <v>73</v>
      </c>
      <c r="AR81" s="79">
        <v>9.3598702291869437E-2</v>
      </c>
      <c r="AS81" s="37">
        <v>22.873719670110088</v>
      </c>
      <c r="AT81" s="37">
        <v>2.5125652954288511</v>
      </c>
      <c r="AU81" s="37">
        <v>0.30880418530958603</v>
      </c>
      <c r="AV81" s="79">
        <v>1.487345619017356</v>
      </c>
      <c r="AW81" s="694" t="s">
        <v>73</v>
      </c>
      <c r="AX81" s="695" t="s">
        <v>73</v>
      </c>
      <c r="AY81" s="473" t="s">
        <v>73</v>
      </c>
      <c r="AZ81" s="676" t="s">
        <v>73</v>
      </c>
      <c r="BA81" s="676" t="s">
        <v>73</v>
      </c>
      <c r="BB81" s="676" t="s">
        <v>73</v>
      </c>
      <c r="BC81" s="676" t="s">
        <v>73</v>
      </c>
      <c r="BD81" s="676" t="s">
        <v>73</v>
      </c>
      <c r="BE81" s="676" t="s">
        <v>73</v>
      </c>
      <c r="BF81" s="676" t="s">
        <v>73</v>
      </c>
      <c r="BG81" s="677" t="s">
        <v>73</v>
      </c>
      <c r="BH81" s="676" t="s">
        <v>73</v>
      </c>
      <c r="BI81" s="676" t="s">
        <v>73</v>
      </c>
      <c r="BJ81" s="677" t="s">
        <v>73</v>
      </c>
    </row>
    <row r="82" spans="1:62" s="183" customFormat="1" ht="14.25" customHeight="1" x14ac:dyDescent="0.45">
      <c r="A82" s="224">
        <v>2024</v>
      </c>
      <c r="B82" s="268">
        <v>7</v>
      </c>
      <c r="C82" s="268">
        <v>1</v>
      </c>
      <c r="D82" s="320">
        <v>0.45694444444444443</v>
      </c>
      <c r="E82" s="323" t="s">
        <v>120</v>
      </c>
      <c r="F82" s="227">
        <v>13.16897</v>
      </c>
      <c r="G82" s="228">
        <v>100.39964000000001</v>
      </c>
      <c r="H82" s="229">
        <v>15.6</v>
      </c>
      <c r="I82" s="268">
        <v>3</v>
      </c>
      <c r="J82" s="230" t="s">
        <v>72</v>
      </c>
      <c r="K82" s="231">
        <v>0.5</v>
      </c>
      <c r="L82" s="674" t="s">
        <v>73</v>
      </c>
      <c r="M82" s="671" t="s">
        <v>73</v>
      </c>
      <c r="N82" s="676" t="s">
        <v>73</v>
      </c>
      <c r="O82" s="676" t="s">
        <v>73</v>
      </c>
      <c r="P82" s="676" t="s">
        <v>73</v>
      </c>
      <c r="Q82" s="676" t="s">
        <v>73</v>
      </c>
      <c r="R82" s="676" t="s">
        <v>73</v>
      </c>
      <c r="S82" s="677" t="s">
        <v>73</v>
      </c>
      <c r="T82" s="434">
        <v>3.6</v>
      </c>
      <c r="U82" s="343" t="s">
        <v>73</v>
      </c>
      <c r="V82" s="335">
        <v>30.776</v>
      </c>
      <c r="W82" s="343" t="s">
        <v>73</v>
      </c>
      <c r="X82" s="370">
        <v>32.271999999999998</v>
      </c>
      <c r="Y82" s="474" t="s">
        <v>73</v>
      </c>
      <c r="Z82" s="640">
        <v>8.73</v>
      </c>
      <c r="AA82" s="240" t="s">
        <v>73</v>
      </c>
      <c r="AB82" s="240">
        <v>6.202</v>
      </c>
      <c r="AC82" s="240">
        <f t="shared" si="3"/>
        <v>6.4775629761732443</v>
      </c>
      <c r="AD82" s="463" t="s">
        <v>73</v>
      </c>
      <c r="AE82" s="344" t="s">
        <v>73</v>
      </c>
      <c r="AF82" s="335">
        <v>0.88</v>
      </c>
      <c r="AG82" s="337">
        <f>AF82*$AF$1+$AG$1</f>
        <v>2.9938453376097538</v>
      </c>
      <c r="AH82" s="681" t="s">
        <v>73</v>
      </c>
      <c r="AI82" s="507" t="s">
        <v>73</v>
      </c>
      <c r="AJ82" s="683" t="s">
        <v>73</v>
      </c>
      <c r="AK82" s="684" t="s">
        <v>73</v>
      </c>
      <c r="AL82" s="684" t="s">
        <v>73</v>
      </c>
      <c r="AM82" s="684" t="s">
        <v>73</v>
      </c>
      <c r="AN82" s="684" t="s">
        <v>73</v>
      </c>
      <c r="AO82" s="684" t="s">
        <v>73</v>
      </c>
      <c r="AP82" s="684" t="s">
        <v>73</v>
      </c>
      <c r="AQ82" s="686" t="s">
        <v>73</v>
      </c>
      <c r="AR82" s="79" t="s">
        <v>73</v>
      </c>
      <c r="AS82" s="37" t="s">
        <v>73</v>
      </c>
      <c r="AT82" s="37" t="s">
        <v>73</v>
      </c>
      <c r="AU82" s="37" t="s">
        <v>73</v>
      </c>
      <c r="AV82" s="79" t="s">
        <v>73</v>
      </c>
      <c r="AW82" s="694" t="s">
        <v>73</v>
      </c>
      <c r="AX82" s="695" t="s">
        <v>73</v>
      </c>
      <c r="AY82" s="473" t="s">
        <v>73</v>
      </c>
      <c r="AZ82" s="676" t="s">
        <v>73</v>
      </c>
      <c r="BA82" s="676" t="s">
        <v>73</v>
      </c>
      <c r="BB82" s="676" t="s">
        <v>73</v>
      </c>
      <c r="BC82" s="676" t="s">
        <v>73</v>
      </c>
      <c r="BD82" s="676" t="s">
        <v>73</v>
      </c>
      <c r="BE82" s="676" t="s">
        <v>73</v>
      </c>
      <c r="BF82" s="676" t="s">
        <v>73</v>
      </c>
      <c r="BG82" s="677" t="s">
        <v>73</v>
      </c>
      <c r="BH82" s="676" t="s">
        <v>73</v>
      </c>
      <c r="BI82" s="676" t="s">
        <v>73</v>
      </c>
      <c r="BJ82" s="677" t="s">
        <v>73</v>
      </c>
    </row>
    <row r="83" spans="1:62" s="183" customFormat="1" ht="14.25" customHeight="1" x14ac:dyDescent="0.45">
      <c r="A83" s="224"/>
      <c r="B83" s="268"/>
      <c r="C83" s="268"/>
      <c r="D83" s="320"/>
      <c r="E83" s="226"/>
      <c r="F83" s="227">
        <v>13.16897</v>
      </c>
      <c r="G83" s="228">
        <v>100.39964000000001</v>
      </c>
      <c r="H83" s="229">
        <f t="shared" ref="H83:H84" si="9">H82</f>
        <v>15.6</v>
      </c>
      <c r="I83" s="268"/>
      <c r="J83" s="230" t="s">
        <v>75</v>
      </c>
      <c r="K83" s="231">
        <v>7.5</v>
      </c>
      <c r="L83" s="674" t="s">
        <v>73</v>
      </c>
      <c r="M83" s="671" t="s">
        <v>73</v>
      </c>
      <c r="N83" s="676" t="s">
        <v>73</v>
      </c>
      <c r="O83" s="676" t="s">
        <v>73</v>
      </c>
      <c r="P83" s="676" t="s">
        <v>73</v>
      </c>
      <c r="Q83" s="676" t="s">
        <v>73</v>
      </c>
      <c r="R83" s="676" t="s">
        <v>73</v>
      </c>
      <c r="S83" s="677" t="s">
        <v>73</v>
      </c>
      <c r="T83" s="434" t="s">
        <v>73</v>
      </c>
      <c r="U83" s="343" t="s">
        <v>73</v>
      </c>
      <c r="V83" s="335">
        <v>30.687000000000001</v>
      </c>
      <c r="W83" s="343" t="s">
        <v>73</v>
      </c>
      <c r="X83" s="370">
        <v>32.357999999999997</v>
      </c>
      <c r="Y83" s="474" t="s">
        <v>73</v>
      </c>
      <c r="Z83" s="640">
        <v>8.7100000000000009</v>
      </c>
      <c r="AA83" s="240" t="s">
        <v>73</v>
      </c>
      <c r="AB83" s="240">
        <v>5.992</v>
      </c>
      <c r="AC83" s="240">
        <f t="shared" si="3"/>
        <v>6.3398757330711426</v>
      </c>
      <c r="AD83" s="463" t="s">
        <v>73</v>
      </c>
      <c r="AE83" s="344" t="s">
        <v>73</v>
      </c>
      <c r="AF83" s="335">
        <v>1.19</v>
      </c>
      <c r="AG83" s="337">
        <f>AF83*$AF$1+$AG$1</f>
        <v>3.75445591915642</v>
      </c>
      <c r="AH83" s="681" t="s">
        <v>73</v>
      </c>
      <c r="AI83" s="507" t="s">
        <v>73</v>
      </c>
      <c r="AJ83" s="683" t="s">
        <v>73</v>
      </c>
      <c r="AK83" s="684" t="s">
        <v>73</v>
      </c>
      <c r="AL83" s="684" t="s">
        <v>73</v>
      </c>
      <c r="AM83" s="684" t="s">
        <v>73</v>
      </c>
      <c r="AN83" s="684" t="s">
        <v>73</v>
      </c>
      <c r="AO83" s="684" t="s">
        <v>73</v>
      </c>
      <c r="AP83" s="684" t="s">
        <v>73</v>
      </c>
      <c r="AQ83" s="686" t="s">
        <v>73</v>
      </c>
      <c r="AR83" s="79" t="s">
        <v>73</v>
      </c>
      <c r="AS83" s="37" t="s">
        <v>73</v>
      </c>
      <c r="AT83" s="37" t="s">
        <v>73</v>
      </c>
      <c r="AU83" s="37" t="s">
        <v>73</v>
      </c>
      <c r="AV83" s="79" t="s">
        <v>73</v>
      </c>
      <c r="AW83" s="694" t="s">
        <v>73</v>
      </c>
      <c r="AX83" s="695" t="s">
        <v>73</v>
      </c>
      <c r="AY83" s="473" t="s">
        <v>73</v>
      </c>
      <c r="AZ83" s="676" t="s">
        <v>73</v>
      </c>
      <c r="BA83" s="676" t="s">
        <v>73</v>
      </c>
      <c r="BB83" s="676" t="s">
        <v>73</v>
      </c>
      <c r="BC83" s="676" t="s">
        <v>73</v>
      </c>
      <c r="BD83" s="676" t="s">
        <v>73</v>
      </c>
      <c r="BE83" s="676" t="s">
        <v>73</v>
      </c>
      <c r="BF83" s="676" t="s">
        <v>73</v>
      </c>
      <c r="BG83" s="677" t="s">
        <v>73</v>
      </c>
      <c r="BH83" s="676" t="s">
        <v>73</v>
      </c>
      <c r="BI83" s="676" t="s">
        <v>73</v>
      </c>
      <c r="BJ83" s="677" t="s">
        <v>73</v>
      </c>
    </row>
    <row r="84" spans="1:62" s="183" customFormat="1" ht="14.25" customHeight="1" x14ac:dyDescent="0.45">
      <c r="A84" s="224"/>
      <c r="B84" s="268"/>
      <c r="C84" s="268"/>
      <c r="D84" s="320"/>
      <c r="E84" s="226"/>
      <c r="F84" s="227">
        <v>13.16897</v>
      </c>
      <c r="G84" s="228">
        <v>100.39964000000001</v>
      </c>
      <c r="H84" s="229">
        <f t="shared" si="9"/>
        <v>15.6</v>
      </c>
      <c r="I84" s="268"/>
      <c r="J84" s="230" t="s">
        <v>74</v>
      </c>
      <c r="K84" s="231">
        <v>14.5</v>
      </c>
      <c r="L84" s="674" t="s">
        <v>73</v>
      </c>
      <c r="M84" s="671" t="s">
        <v>73</v>
      </c>
      <c r="N84" s="676" t="s">
        <v>73</v>
      </c>
      <c r="O84" s="676" t="s">
        <v>73</v>
      </c>
      <c r="P84" s="676" t="s">
        <v>73</v>
      </c>
      <c r="Q84" s="676" t="s">
        <v>73</v>
      </c>
      <c r="R84" s="676" t="s">
        <v>73</v>
      </c>
      <c r="S84" s="677" t="s">
        <v>73</v>
      </c>
      <c r="T84" s="434" t="s">
        <v>73</v>
      </c>
      <c r="U84" s="343" t="s">
        <v>73</v>
      </c>
      <c r="V84" s="335">
        <v>30.684000000000001</v>
      </c>
      <c r="W84" s="343" t="s">
        <v>73</v>
      </c>
      <c r="X84" s="370">
        <v>32.439</v>
      </c>
      <c r="Y84" s="474" t="s">
        <v>73</v>
      </c>
      <c r="Z84" s="640">
        <v>8.68</v>
      </c>
      <c r="AA84" s="240" t="s">
        <v>73</v>
      </c>
      <c r="AB84" s="240">
        <v>5.8090000000000002</v>
      </c>
      <c r="AC84" s="240">
        <f t="shared" si="3"/>
        <v>6.2198911355107391</v>
      </c>
      <c r="AD84" s="463" t="s">
        <v>73</v>
      </c>
      <c r="AE84" s="344" t="s">
        <v>73</v>
      </c>
      <c r="AF84" s="335">
        <v>6.34</v>
      </c>
      <c r="AG84" s="337">
        <f>AF84*$AF$1+$AG$1</f>
        <v>16.390405902915553</v>
      </c>
      <c r="AH84" s="681" t="s">
        <v>73</v>
      </c>
      <c r="AI84" s="507" t="s">
        <v>73</v>
      </c>
      <c r="AJ84" s="683" t="s">
        <v>73</v>
      </c>
      <c r="AK84" s="684" t="s">
        <v>73</v>
      </c>
      <c r="AL84" s="684" t="s">
        <v>73</v>
      </c>
      <c r="AM84" s="684" t="s">
        <v>73</v>
      </c>
      <c r="AN84" s="684" t="s">
        <v>73</v>
      </c>
      <c r="AO84" s="684" t="s">
        <v>73</v>
      </c>
      <c r="AP84" s="684" t="s">
        <v>73</v>
      </c>
      <c r="AQ84" s="686" t="s">
        <v>73</v>
      </c>
      <c r="AR84" s="79" t="s">
        <v>73</v>
      </c>
      <c r="AS84" s="37" t="s">
        <v>73</v>
      </c>
      <c r="AT84" s="37" t="s">
        <v>73</v>
      </c>
      <c r="AU84" s="37" t="s">
        <v>73</v>
      </c>
      <c r="AV84" s="79" t="s">
        <v>73</v>
      </c>
      <c r="AW84" s="694" t="s">
        <v>73</v>
      </c>
      <c r="AX84" s="695" t="s">
        <v>73</v>
      </c>
      <c r="AY84" s="473" t="s">
        <v>73</v>
      </c>
      <c r="AZ84" s="676" t="s">
        <v>73</v>
      </c>
      <c r="BA84" s="676" t="s">
        <v>73</v>
      </c>
      <c r="BB84" s="676" t="s">
        <v>73</v>
      </c>
      <c r="BC84" s="676" t="s">
        <v>73</v>
      </c>
      <c r="BD84" s="676" t="s">
        <v>73</v>
      </c>
      <c r="BE84" s="676" t="s">
        <v>73</v>
      </c>
      <c r="BF84" s="676" t="s">
        <v>73</v>
      </c>
      <c r="BG84" s="677" t="s">
        <v>73</v>
      </c>
      <c r="BH84" s="676" t="s">
        <v>73</v>
      </c>
      <c r="BI84" s="676" t="s">
        <v>73</v>
      </c>
      <c r="BJ84" s="677" t="s">
        <v>73</v>
      </c>
    </row>
    <row r="85" spans="1:62" s="183" customFormat="1" ht="14.25" customHeight="1" x14ac:dyDescent="0.45">
      <c r="A85" s="224">
        <v>2024</v>
      </c>
      <c r="B85" s="268">
        <v>7</v>
      </c>
      <c r="C85" s="268">
        <v>1</v>
      </c>
      <c r="D85" s="320">
        <v>0.47500000000000003</v>
      </c>
      <c r="E85" s="226">
        <v>28</v>
      </c>
      <c r="F85" s="227">
        <v>13.13259</v>
      </c>
      <c r="G85" s="228">
        <v>100.40118</v>
      </c>
      <c r="H85" s="229">
        <v>18.2</v>
      </c>
      <c r="I85" s="268">
        <v>3</v>
      </c>
      <c r="J85" s="230" t="s">
        <v>72</v>
      </c>
      <c r="K85" s="231">
        <v>0.5</v>
      </c>
      <c r="L85" s="674" t="s">
        <v>73</v>
      </c>
      <c r="M85" s="671" t="s">
        <v>73</v>
      </c>
      <c r="N85" s="676" t="s">
        <v>73</v>
      </c>
      <c r="O85" s="676" t="s">
        <v>73</v>
      </c>
      <c r="P85" s="676" t="s">
        <v>73</v>
      </c>
      <c r="Q85" s="676" t="s">
        <v>73</v>
      </c>
      <c r="R85" s="676" t="s">
        <v>73</v>
      </c>
      <c r="S85" s="677" t="s">
        <v>73</v>
      </c>
      <c r="T85" s="434">
        <v>3.8</v>
      </c>
      <c r="U85" s="343">
        <v>30.4</v>
      </c>
      <c r="V85" s="335">
        <v>30.754999999999999</v>
      </c>
      <c r="W85" s="343">
        <v>29.7</v>
      </c>
      <c r="X85" s="370">
        <v>32.491999999999997</v>
      </c>
      <c r="Y85" s="474">
        <v>8.17</v>
      </c>
      <c r="Z85" s="640">
        <v>8.8000000000000007</v>
      </c>
      <c r="AA85" s="240">
        <v>6.57</v>
      </c>
      <c r="AB85" s="240">
        <v>6.6829999999999998</v>
      </c>
      <c r="AC85" s="240">
        <f t="shared" si="3"/>
        <v>6.7929323282309149</v>
      </c>
      <c r="AD85" s="463">
        <v>21.400000000000002</v>
      </c>
      <c r="AE85" s="345">
        <v>4.79</v>
      </c>
      <c r="AF85" s="335">
        <v>1.69</v>
      </c>
      <c r="AG85" s="337">
        <f>AF85*$AF$1+$AG$1</f>
        <v>4.9812471797155586</v>
      </c>
      <c r="AH85" s="681" t="s">
        <v>73</v>
      </c>
      <c r="AI85" s="507" t="s">
        <v>73</v>
      </c>
      <c r="AJ85" s="683" t="s">
        <v>73</v>
      </c>
      <c r="AK85" s="684" t="s">
        <v>73</v>
      </c>
      <c r="AL85" s="684" t="s">
        <v>73</v>
      </c>
      <c r="AM85" s="684" t="s">
        <v>73</v>
      </c>
      <c r="AN85" s="684" t="s">
        <v>73</v>
      </c>
      <c r="AO85" s="684" t="s">
        <v>73</v>
      </c>
      <c r="AP85" s="684" t="s">
        <v>73</v>
      </c>
      <c r="AQ85" s="686" t="s">
        <v>73</v>
      </c>
      <c r="AR85" s="79">
        <v>9.3598702291869437E-2</v>
      </c>
      <c r="AS85" s="37">
        <v>15.715612023983736</v>
      </c>
      <c r="AT85" s="37">
        <v>4.5644694915177721</v>
      </c>
      <c r="AU85" s="37">
        <v>0.26390943918004078</v>
      </c>
      <c r="AV85" s="79">
        <v>4.6193728413338322</v>
      </c>
      <c r="AW85" s="694" t="s">
        <v>73</v>
      </c>
      <c r="AX85" s="695" t="s">
        <v>73</v>
      </c>
      <c r="AY85" s="473" t="s">
        <v>73</v>
      </c>
      <c r="AZ85" s="676" t="s">
        <v>73</v>
      </c>
      <c r="BA85" s="676" t="s">
        <v>73</v>
      </c>
      <c r="BB85" s="676" t="s">
        <v>73</v>
      </c>
      <c r="BC85" s="676" t="s">
        <v>73</v>
      </c>
      <c r="BD85" s="676" t="s">
        <v>73</v>
      </c>
      <c r="BE85" s="676" t="s">
        <v>73</v>
      </c>
      <c r="BF85" s="676" t="s">
        <v>73</v>
      </c>
      <c r="BG85" s="677" t="s">
        <v>73</v>
      </c>
      <c r="BH85" s="676" t="s">
        <v>73</v>
      </c>
      <c r="BI85" s="676" t="s">
        <v>73</v>
      </c>
      <c r="BJ85" s="677" t="s">
        <v>73</v>
      </c>
    </row>
    <row r="86" spans="1:62" s="183" customFormat="1" ht="14.25" customHeight="1" x14ac:dyDescent="0.45">
      <c r="A86" s="224"/>
      <c r="B86" s="268"/>
      <c r="C86" s="268"/>
      <c r="D86" s="320"/>
      <c r="E86" s="226"/>
      <c r="F86" s="227">
        <v>13.13259</v>
      </c>
      <c r="G86" s="228">
        <v>100.40118</v>
      </c>
      <c r="H86" s="229">
        <f t="shared" ref="H86:H87" si="10">H85</f>
        <v>18.2</v>
      </c>
      <c r="I86" s="268"/>
      <c r="J86" s="230" t="s">
        <v>75</v>
      </c>
      <c r="K86" s="231">
        <v>9</v>
      </c>
      <c r="L86" s="674" t="s">
        <v>73</v>
      </c>
      <c r="M86" s="671" t="s">
        <v>73</v>
      </c>
      <c r="N86" s="676" t="s">
        <v>73</v>
      </c>
      <c r="O86" s="676" t="s">
        <v>73</v>
      </c>
      <c r="P86" s="676" t="s">
        <v>73</v>
      </c>
      <c r="Q86" s="676" t="s">
        <v>73</v>
      </c>
      <c r="R86" s="676" t="s">
        <v>73</v>
      </c>
      <c r="S86" s="677" t="s">
        <v>73</v>
      </c>
      <c r="T86" s="434" t="s">
        <v>73</v>
      </c>
      <c r="U86" s="343">
        <v>30.3</v>
      </c>
      <c r="V86" s="335">
        <v>30.597999999999999</v>
      </c>
      <c r="W86" s="343">
        <v>29.8</v>
      </c>
      <c r="X86" s="370">
        <v>32.546999999999997</v>
      </c>
      <c r="Y86" s="474">
        <v>8.1</v>
      </c>
      <c r="Z86" s="640">
        <v>8.73</v>
      </c>
      <c r="AA86" s="240">
        <v>6.76</v>
      </c>
      <c r="AB86" s="240">
        <v>6.0960000000000001</v>
      </c>
      <c r="AC86" s="240">
        <f t="shared" si="3"/>
        <v>6.4080637010836119</v>
      </c>
      <c r="AD86" s="463">
        <v>12.049999999999997</v>
      </c>
      <c r="AE86" s="344" t="s">
        <v>73</v>
      </c>
      <c r="AF86" s="335">
        <v>2.41</v>
      </c>
      <c r="AG86" s="337">
        <f>AF86*$AF$1+$AG$1</f>
        <v>6.7478265949207197</v>
      </c>
      <c r="AH86" s="681" t="s">
        <v>73</v>
      </c>
      <c r="AI86" s="507" t="s">
        <v>73</v>
      </c>
      <c r="AJ86" s="683" t="s">
        <v>73</v>
      </c>
      <c r="AK86" s="684" t="s">
        <v>73</v>
      </c>
      <c r="AL86" s="684" t="s">
        <v>73</v>
      </c>
      <c r="AM86" s="684" t="s">
        <v>73</v>
      </c>
      <c r="AN86" s="684" t="s">
        <v>73</v>
      </c>
      <c r="AO86" s="684" t="s">
        <v>73</v>
      </c>
      <c r="AP86" s="684" t="s">
        <v>73</v>
      </c>
      <c r="AQ86" s="687" t="s">
        <v>73</v>
      </c>
      <c r="AR86" s="79">
        <v>4.6312818891922229E-2</v>
      </c>
      <c r="AS86" s="37">
        <v>15.34852958059264</v>
      </c>
      <c r="AT86" s="37">
        <v>4.202368751031492</v>
      </c>
      <c r="AU86" s="37">
        <v>0.14044888732379132</v>
      </c>
      <c r="AV86" s="79">
        <v>1.4873118728474999</v>
      </c>
      <c r="AW86" s="694" t="s">
        <v>73</v>
      </c>
      <c r="AX86" s="695" t="s">
        <v>73</v>
      </c>
      <c r="AY86" s="473" t="s">
        <v>73</v>
      </c>
      <c r="AZ86" s="676" t="s">
        <v>73</v>
      </c>
      <c r="BA86" s="676" t="s">
        <v>73</v>
      </c>
      <c r="BB86" s="676" t="s">
        <v>73</v>
      </c>
      <c r="BC86" s="676" t="s">
        <v>73</v>
      </c>
      <c r="BD86" s="676" t="s">
        <v>73</v>
      </c>
      <c r="BE86" s="676" t="s">
        <v>73</v>
      </c>
      <c r="BF86" s="676" t="s">
        <v>73</v>
      </c>
      <c r="BG86" s="677" t="s">
        <v>73</v>
      </c>
      <c r="BH86" s="676" t="s">
        <v>73</v>
      </c>
      <c r="BI86" s="676" t="s">
        <v>73</v>
      </c>
      <c r="BJ86" s="677" t="s">
        <v>73</v>
      </c>
    </row>
    <row r="87" spans="1:62" s="183" customFormat="1" ht="14.25" customHeight="1" x14ac:dyDescent="0.45">
      <c r="A87" s="224"/>
      <c r="B87" s="268"/>
      <c r="C87" s="268"/>
      <c r="D87" s="320"/>
      <c r="E87" s="226"/>
      <c r="F87" s="227">
        <v>13.13259</v>
      </c>
      <c r="G87" s="228">
        <v>100.40118</v>
      </c>
      <c r="H87" s="229">
        <f t="shared" si="10"/>
        <v>18.2</v>
      </c>
      <c r="I87" s="268"/>
      <c r="J87" s="230" t="s">
        <v>74</v>
      </c>
      <c r="K87" s="231">
        <v>17</v>
      </c>
      <c r="L87" s="674" t="s">
        <v>73</v>
      </c>
      <c r="M87" s="671" t="s">
        <v>73</v>
      </c>
      <c r="N87" s="676" t="s">
        <v>73</v>
      </c>
      <c r="O87" s="676" t="s">
        <v>73</v>
      </c>
      <c r="P87" s="676" t="s">
        <v>73</v>
      </c>
      <c r="Q87" s="676" t="s">
        <v>73</v>
      </c>
      <c r="R87" s="676" t="s">
        <v>73</v>
      </c>
      <c r="S87" s="677" t="s">
        <v>73</v>
      </c>
      <c r="T87" s="434" t="s">
        <v>73</v>
      </c>
      <c r="U87" s="343">
        <v>30.4</v>
      </c>
      <c r="V87" s="335">
        <v>30.597000000000001</v>
      </c>
      <c r="W87" s="343">
        <v>29.9</v>
      </c>
      <c r="X87" s="370">
        <v>32.649000000000001</v>
      </c>
      <c r="Y87" s="474">
        <v>8.1</v>
      </c>
      <c r="Z87" s="640">
        <v>8.73</v>
      </c>
      <c r="AA87" s="240">
        <v>6.4</v>
      </c>
      <c r="AB87" s="240">
        <v>6.0430000000000001</v>
      </c>
      <c r="AC87" s="240">
        <f t="shared" si="3"/>
        <v>6.3733140635387961</v>
      </c>
      <c r="AD87" s="463">
        <v>17.100000000000001</v>
      </c>
      <c r="AE87" s="344" t="s">
        <v>73</v>
      </c>
      <c r="AF87" s="335">
        <v>3.8</v>
      </c>
      <c r="AG87" s="337">
        <f>AF87*$AF$1+$AG$1</f>
        <v>10.158306299275125</v>
      </c>
      <c r="AH87" s="681" t="s">
        <v>73</v>
      </c>
      <c r="AI87" s="507" t="s">
        <v>73</v>
      </c>
      <c r="AJ87" s="683" t="s">
        <v>73</v>
      </c>
      <c r="AK87" s="684" t="s">
        <v>73</v>
      </c>
      <c r="AL87" s="684" t="s">
        <v>73</v>
      </c>
      <c r="AM87" s="684" t="s">
        <v>73</v>
      </c>
      <c r="AN87" s="684" t="s">
        <v>73</v>
      </c>
      <c r="AO87" s="684" t="s">
        <v>73</v>
      </c>
      <c r="AP87" s="684" t="s">
        <v>73</v>
      </c>
      <c r="AQ87" s="687" t="s">
        <v>73</v>
      </c>
      <c r="AR87" s="79">
        <v>4.6312818891922229E-2</v>
      </c>
      <c r="AS87" s="37">
        <v>21.772472339936805</v>
      </c>
      <c r="AT87" s="37">
        <v>3.2770001920109983</v>
      </c>
      <c r="AU87" s="37">
        <v>0.30880418530958603</v>
      </c>
      <c r="AV87" s="79">
        <v>7.2125731203094832</v>
      </c>
      <c r="AW87" s="694" t="s">
        <v>73</v>
      </c>
      <c r="AX87" s="695" t="s">
        <v>73</v>
      </c>
      <c r="AY87" s="473" t="s">
        <v>73</v>
      </c>
      <c r="AZ87" s="676" t="s">
        <v>73</v>
      </c>
      <c r="BA87" s="676" t="s">
        <v>73</v>
      </c>
      <c r="BB87" s="676" t="s">
        <v>73</v>
      </c>
      <c r="BC87" s="676" t="s">
        <v>73</v>
      </c>
      <c r="BD87" s="676" t="s">
        <v>73</v>
      </c>
      <c r="BE87" s="676" t="s">
        <v>73</v>
      </c>
      <c r="BF87" s="676" t="s">
        <v>73</v>
      </c>
      <c r="BG87" s="677" t="s">
        <v>73</v>
      </c>
      <c r="BH87" s="676" t="s">
        <v>73</v>
      </c>
      <c r="BI87" s="676" t="s">
        <v>73</v>
      </c>
      <c r="BJ87" s="677" t="s">
        <v>73</v>
      </c>
    </row>
    <row r="88" spans="1:62" s="183" customFormat="1" ht="14.25" customHeight="1" x14ac:dyDescent="0.45">
      <c r="A88" s="224">
        <v>2024</v>
      </c>
      <c r="B88" s="268">
        <v>7</v>
      </c>
      <c r="C88" s="268">
        <v>1</v>
      </c>
      <c r="D88" s="320">
        <v>0.52083333333333337</v>
      </c>
      <c r="E88" s="226">
        <v>29</v>
      </c>
      <c r="F88" s="227">
        <v>13.03764</v>
      </c>
      <c r="G88" s="228">
        <v>100.40738</v>
      </c>
      <c r="H88" s="229">
        <v>18.8</v>
      </c>
      <c r="I88" s="268">
        <v>3</v>
      </c>
      <c r="J88" s="230" t="s">
        <v>72</v>
      </c>
      <c r="K88" s="231">
        <v>0.5</v>
      </c>
      <c r="L88" s="674" t="s">
        <v>73</v>
      </c>
      <c r="M88" s="671" t="s">
        <v>73</v>
      </c>
      <c r="N88" s="676" t="s">
        <v>73</v>
      </c>
      <c r="O88" s="676" t="s">
        <v>73</v>
      </c>
      <c r="P88" s="676" t="s">
        <v>73</v>
      </c>
      <c r="Q88" s="676" t="s">
        <v>73</v>
      </c>
      <c r="R88" s="676" t="s">
        <v>73</v>
      </c>
      <c r="S88" s="677" t="s">
        <v>73</v>
      </c>
      <c r="T88" s="434">
        <v>3.9</v>
      </c>
      <c r="U88" s="343">
        <v>31</v>
      </c>
      <c r="V88" s="335">
        <v>30.89</v>
      </c>
      <c r="W88" s="343">
        <v>30.1</v>
      </c>
      <c r="X88" s="370">
        <v>32.773000000000003</v>
      </c>
      <c r="Y88" s="474">
        <v>8.17</v>
      </c>
      <c r="Z88" s="640">
        <v>8.85</v>
      </c>
      <c r="AA88" s="240">
        <v>6.51</v>
      </c>
      <c r="AB88" s="240">
        <v>6.524</v>
      </c>
      <c r="AC88" s="240">
        <f t="shared" si="3"/>
        <v>6.6886834155964667</v>
      </c>
      <c r="AD88" s="463">
        <v>51.55</v>
      </c>
      <c r="AE88" s="345">
        <v>1.6</v>
      </c>
      <c r="AF88" s="335">
        <v>0.83</v>
      </c>
      <c r="AG88" s="337">
        <f>AF88*$AF$1+$AG$1</f>
        <v>2.8711662115538394</v>
      </c>
      <c r="AH88" s="681" t="s">
        <v>73</v>
      </c>
      <c r="AI88" s="507" t="s">
        <v>73</v>
      </c>
      <c r="AJ88" s="683" t="s">
        <v>73</v>
      </c>
      <c r="AK88" s="684" t="s">
        <v>73</v>
      </c>
      <c r="AL88" s="684" t="s">
        <v>73</v>
      </c>
      <c r="AM88" s="684" t="s">
        <v>73</v>
      </c>
      <c r="AN88" s="684" t="s">
        <v>73</v>
      </c>
      <c r="AO88" s="684" t="s">
        <v>73</v>
      </c>
      <c r="AP88" s="684" t="s">
        <v>73</v>
      </c>
      <c r="AQ88" s="687" t="s">
        <v>73</v>
      </c>
      <c r="AR88" s="79">
        <v>4.7285883399947201E-2</v>
      </c>
      <c r="AS88" s="37">
        <v>2.6841852835998647</v>
      </c>
      <c r="AT88" s="37">
        <v>2.2711648017713313</v>
      </c>
      <c r="AU88" s="37">
        <v>0.15167257385617763</v>
      </c>
      <c r="AV88" s="79">
        <v>1.9812553187820656</v>
      </c>
      <c r="AW88" s="694" t="s">
        <v>73</v>
      </c>
      <c r="AX88" s="695" t="s">
        <v>73</v>
      </c>
      <c r="AY88" s="473" t="s">
        <v>73</v>
      </c>
      <c r="AZ88" s="676" t="s">
        <v>73</v>
      </c>
      <c r="BA88" s="676" t="s">
        <v>73</v>
      </c>
      <c r="BB88" s="676" t="s">
        <v>73</v>
      </c>
      <c r="BC88" s="676" t="s">
        <v>73</v>
      </c>
      <c r="BD88" s="676" t="s">
        <v>73</v>
      </c>
      <c r="BE88" s="676" t="s">
        <v>73</v>
      </c>
      <c r="BF88" s="676" t="s">
        <v>73</v>
      </c>
      <c r="BG88" s="677" t="s">
        <v>73</v>
      </c>
      <c r="BH88" s="676" t="s">
        <v>73</v>
      </c>
      <c r="BI88" s="676" t="s">
        <v>73</v>
      </c>
      <c r="BJ88" s="677" t="s">
        <v>73</v>
      </c>
    </row>
    <row r="89" spans="1:62" s="183" customFormat="1" ht="14.25" customHeight="1" x14ac:dyDescent="0.45">
      <c r="A89" s="224"/>
      <c r="B89" s="268"/>
      <c r="C89" s="268"/>
      <c r="D89" s="320"/>
      <c r="E89" s="226"/>
      <c r="F89" s="227">
        <v>13.03764</v>
      </c>
      <c r="G89" s="228">
        <v>100.40738</v>
      </c>
      <c r="H89" s="229">
        <f t="shared" ref="H89:H90" si="11">H88</f>
        <v>18.8</v>
      </c>
      <c r="I89" s="268"/>
      <c r="J89" s="230" t="s">
        <v>75</v>
      </c>
      <c r="K89" s="231">
        <v>9.5</v>
      </c>
      <c r="L89" s="674" t="s">
        <v>73</v>
      </c>
      <c r="M89" s="671" t="s">
        <v>73</v>
      </c>
      <c r="N89" s="676" t="s">
        <v>73</v>
      </c>
      <c r="O89" s="676" t="s">
        <v>73</v>
      </c>
      <c r="P89" s="676" t="s">
        <v>73</v>
      </c>
      <c r="Q89" s="676" t="s">
        <v>73</v>
      </c>
      <c r="R89" s="676" t="s">
        <v>73</v>
      </c>
      <c r="S89" s="677" t="s">
        <v>73</v>
      </c>
      <c r="T89" s="434" t="s">
        <v>73</v>
      </c>
      <c r="U89" s="343">
        <v>30.6</v>
      </c>
      <c r="V89" s="335">
        <v>30.701000000000001</v>
      </c>
      <c r="W89" s="343">
        <v>30.1</v>
      </c>
      <c r="X89" s="370">
        <v>32.875999999999998</v>
      </c>
      <c r="Y89" s="474">
        <v>8.14</v>
      </c>
      <c r="Z89" s="640">
        <v>8.82</v>
      </c>
      <c r="AA89" s="240">
        <v>6.82</v>
      </c>
      <c r="AB89" s="240">
        <v>6.1970000000000001</v>
      </c>
      <c r="AC89" s="240">
        <f t="shared" si="3"/>
        <v>6.4742847084803365</v>
      </c>
      <c r="AD89" s="463">
        <v>7.15</v>
      </c>
      <c r="AE89" s="344" t="s">
        <v>73</v>
      </c>
      <c r="AF89" s="335">
        <v>2.46</v>
      </c>
      <c r="AG89" s="337">
        <f>AF89*$AF$1+$AG$1</f>
        <v>6.8705057209766336</v>
      </c>
      <c r="AH89" s="681" t="s">
        <v>73</v>
      </c>
      <c r="AI89" s="507" t="s">
        <v>73</v>
      </c>
      <c r="AJ89" s="683" t="s">
        <v>73</v>
      </c>
      <c r="AK89" s="684" t="s">
        <v>73</v>
      </c>
      <c r="AL89" s="684" t="s">
        <v>73</v>
      </c>
      <c r="AM89" s="684" t="s">
        <v>73</v>
      </c>
      <c r="AN89" s="684" t="s">
        <v>73</v>
      </c>
      <c r="AO89" s="684" t="s">
        <v>73</v>
      </c>
      <c r="AP89" s="684" t="s">
        <v>73</v>
      </c>
      <c r="AQ89" s="687" t="s">
        <v>73</v>
      </c>
      <c r="AR89" s="79">
        <v>4.6312818891922229E-2</v>
      </c>
      <c r="AS89" s="37">
        <v>4.1525150571642442</v>
      </c>
      <c r="AT89" s="37">
        <v>3.3574670232301718</v>
      </c>
      <c r="AU89" s="37">
        <v>0.17411994692095026</v>
      </c>
      <c r="AV89" s="79">
        <v>1.5097704946355577</v>
      </c>
      <c r="AW89" s="694" t="s">
        <v>73</v>
      </c>
      <c r="AX89" s="695" t="s">
        <v>73</v>
      </c>
      <c r="AY89" s="473" t="s">
        <v>73</v>
      </c>
      <c r="AZ89" s="676" t="s">
        <v>73</v>
      </c>
      <c r="BA89" s="676" t="s">
        <v>73</v>
      </c>
      <c r="BB89" s="676" t="s">
        <v>73</v>
      </c>
      <c r="BC89" s="676" t="s">
        <v>73</v>
      </c>
      <c r="BD89" s="676" t="s">
        <v>73</v>
      </c>
      <c r="BE89" s="676" t="s">
        <v>73</v>
      </c>
      <c r="BF89" s="676" t="s">
        <v>73</v>
      </c>
      <c r="BG89" s="677" t="s">
        <v>73</v>
      </c>
      <c r="BH89" s="676" t="s">
        <v>73</v>
      </c>
      <c r="BI89" s="676" t="s">
        <v>73</v>
      </c>
      <c r="BJ89" s="677" t="s">
        <v>73</v>
      </c>
    </row>
    <row r="90" spans="1:62" s="183" customFormat="1" ht="14.25" customHeight="1" x14ac:dyDescent="0.45">
      <c r="A90" s="224"/>
      <c r="B90" s="268"/>
      <c r="C90" s="268"/>
      <c r="D90" s="320"/>
      <c r="E90" s="226"/>
      <c r="F90" s="227">
        <v>13.03764</v>
      </c>
      <c r="G90" s="228">
        <v>100.40738</v>
      </c>
      <c r="H90" s="229">
        <f t="shared" si="11"/>
        <v>18.8</v>
      </c>
      <c r="I90" s="268"/>
      <c r="J90" s="230" t="s">
        <v>74</v>
      </c>
      <c r="K90" s="231">
        <v>17.5</v>
      </c>
      <c r="L90" s="674" t="s">
        <v>73</v>
      </c>
      <c r="M90" s="671" t="s">
        <v>73</v>
      </c>
      <c r="N90" s="676" t="s">
        <v>73</v>
      </c>
      <c r="O90" s="676" t="s">
        <v>73</v>
      </c>
      <c r="P90" s="676" t="s">
        <v>73</v>
      </c>
      <c r="Q90" s="676" t="s">
        <v>73</v>
      </c>
      <c r="R90" s="676" t="s">
        <v>73</v>
      </c>
      <c r="S90" s="677" t="s">
        <v>73</v>
      </c>
      <c r="T90" s="434" t="s">
        <v>73</v>
      </c>
      <c r="U90" s="343">
        <v>30.3</v>
      </c>
      <c r="V90" s="335">
        <v>30.693000000000001</v>
      </c>
      <c r="W90" s="343">
        <v>30.2</v>
      </c>
      <c r="X90" s="370">
        <v>32.948</v>
      </c>
      <c r="Y90" s="474">
        <v>8.1300000000000008</v>
      </c>
      <c r="Z90" s="640">
        <v>8.8000000000000007</v>
      </c>
      <c r="AA90" s="240">
        <v>6.28</v>
      </c>
      <c r="AB90" s="240">
        <v>6.0940000000000003</v>
      </c>
      <c r="AC90" s="240">
        <f t="shared" si="3"/>
        <v>6.4067523940064497</v>
      </c>
      <c r="AD90" s="463">
        <v>4.05</v>
      </c>
      <c r="AE90" s="344" t="s">
        <v>73</v>
      </c>
      <c r="AF90" s="335">
        <v>2.2400000000000002</v>
      </c>
      <c r="AG90" s="337">
        <f>AF90*$AF$1+$AG$1</f>
        <v>6.3307175663306126</v>
      </c>
      <c r="AH90" s="681" t="s">
        <v>73</v>
      </c>
      <c r="AI90" s="507" t="s">
        <v>73</v>
      </c>
      <c r="AJ90" s="683" t="s">
        <v>73</v>
      </c>
      <c r="AK90" s="684" t="s">
        <v>73</v>
      </c>
      <c r="AL90" s="684" t="s">
        <v>73</v>
      </c>
      <c r="AM90" s="684" t="s">
        <v>73</v>
      </c>
      <c r="AN90" s="684" t="s">
        <v>73</v>
      </c>
      <c r="AO90" s="684" t="s">
        <v>73</v>
      </c>
      <c r="AP90" s="684" t="s">
        <v>73</v>
      </c>
      <c r="AQ90" s="687" t="s">
        <v>73</v>
      </c>
      <c r="AR90" s="79" t="s">
        <v>181</v>
      </c>
      <c r="AS90" s="37">
        <v>1.7664791751221278</v>
      </c>
      <c r="AT90" s="37">
        <v>3.8805014261547988</v>
      </c>
      <c r="AU90" s="37">
        <v>6.1883081597087122E-2</v>
      </c>
      <c r="AV90" s="79">
        <v>1.3413589530333361</v>
      </c>
      <c r="AW90" s="694" t="s">
        <v>73</v>
      </c>
      <c r="AX90" s="695" t="s">
        <v>73</v>
      </c>
      <c r="AY90" s="473" t="s">
        <v>73</v>
      </c>
      <c r="AZ90" s="676" t="s">
        <v>73</v>
      </c>
      <c r="BA90" s="676" t="s">
        <v>73</v>
      </c>
      <c r="BB90" s="676" t="s">
        <v>73</v>
      </c>
      <c r="BC90" s="676" t="s">
        <v>73</v>
      </c>
      <c r="BD90" s="676" t="s">
        <v>73</v>
      </c>
      <c r="BE90" s="676" t="s">
        <v>73</v>
      </c>
      <c r="BF90" s="676" t="s">
        <v>73</v>
      </c>
      <c r="BG90" s="677" t="s">
        <v>73</v>
      </c>
      <c r="BH90" s="676" t="s">
        <v>73</v>
      </c>
      <c r="BI90" s="676" t="s">
        <v>73</v>
      </c>
      <c r="BJ90" s="677" t="s">
        <v>73</v>
      </c>
    </row>
    <row r="91" spans="1:62" s="183" customFormat="1" ht="14.25" customHeight="1" x14ac:dyDescent="0.45">
      <c r="A91" s="224">
        <v>2024</v>
      </c>
      <c r="B91" s="268">
        <v>6</v>
      </c>
      <c r="C91" s="268">
        <v>26</v>
      </c>
      <c r="D91" s="320">
        <v>0.45347222222222222</v>
      </c>
      <c r="E91" s="323" t="s">
        <v>121</v>
      </c>
      <c r="F91" s="227">
        <v>13.03337</v>
      </c>
      <c r="G91" s="228">
        <v>100.5354</v>
      </c>
      <c r="H91" s="229">
        <v>20.2</v>
      </c>
      <c r="I91" s="268">
        <v>3</v>
      </c>
      <c r="J91" s="230" t="s">
        <v>72</v>
      </c>
      <c r="K91" s="231">
        <v>0.5</v>
      </c>
      <c r="L91" s="674" t="s">
        <v>73</v>
      </c>
      <c r="M91" s="671" t="s">
        <v>73</v>
      </c>
      <c r="N91" s="676" t="s">
        <v>73</v>
      </c>
      <c r="O91" s="676" t="s">
        <v>73</v>
      </c>
      <c r="P91" s="676" t="s">
        <v>73</v>
      </c>
      <c r="Q91" s="676" t="s">
        <v>73</v>
      </c>
      <c r="R91" s="676" t="s">
        <v>73</v>
      </c>
      <c r="S91" s="677" t="s">
        <v>73</v>
      </c>
      <c r="T91" s="434">
        <v>2.9</v>
      </c>
      <c r="U91" s="343" t="s">
        <v>73</v>
      </c>
      <c r="V91" s="335">
        <v>30.8</v>
      </c>
      <c r="W91" s="343" t="s">
        <v>73</v>
      </c>
      <c r="X91" s="370">
        <v>32.820999999999998</v>
      </c>
      <c r="Y91" s="474" t="s">
        <v>73</v>
      </c>
      <c r="Z91" s="640">
        <v>8.69</v>
      </c>
      <c r="AA91" s="240">
        <v>6.37</v>
      </c>
      <c r="AB91" s="240">
        <v>6.101</v>
      </c>
      <c r="AC91" s="240">
        <f t="shared" si="3"/>
        <v>6.4113419687765187</v>
      </c>
      <c r="AD91" s="463">
        <v>36.875000000000007</v>
      </c>
      <c r="AE91" s="345">
        <v>1.24</v>
      </c>
      <c r="AF91" s="335">
        <v>0.62</v>
      </c>
      <c r="AG91" s="337">
        <f>AF91*$AF$1+$AG$1</f>
        <v>2.3559138821190011</v>
      </c>
      <c r="AH91" s="681" t="s">
        <v>73</v>
      </c>
      <c r="AI91" s="507" t="s">
        <v>73</v>
      </c>
      <c r="AJ91" s="683" t="s">
        <v>73</v>
      </c>
      <c r="AK91" s="684" t="s">
        <v>73</v>
      </c>
      <c r="AL91" s="684" t="s">
        <v>73</v>
      </c>
      <c r="AM91" s="684" t="s">
        <v>73</v>
      </c>
      <c r="AN91" s="684" t="s">
        <v>73</v>
      </c>
      <c r="AO91" s="684" t="s">
        <v>73</v>
      </c>
      <c r="AP91" s="684" t="s">
        <v>73</v>
      </c>
      <c r="AQ91" s="687" t="s">
        <v>73</v>
      </c>
      <c r="AR91" s="79">
        <v>0.18817046909176371</v>
      </c>
      <c r="AS91" s="37">
        <v>17.677261372703658</v>
      </c>
      <c r="AT91" s="37">
        <v>5.771471959805373</v>
      </c>
      <c r="AU91" s="37">
        <v>0.23023837958288182</v>
      </c>
      <c r="AV91" s="79">
        <v>2.4359214862149221</v>
      </c>
      <c r="AW91" s="694" t="s">
        <v>73</v>
      </c>
      <c r="AX91" s="695" t="s">
        <v>73</v>
      </c>
      <c r="AY91" s="473" t="s">
        <v>73</v>
      </c>
      <c r="AZ91" s="676" t="s">
        <v>73</v>
      </c>
      <c r="BA91" s="676" t="s">
        <v>73</v>
      </c>
      <c r="BB91" s="676" t="s">
        <v>73</v>
      </c>
      <c r="BC91" s="676" t="s">
        <v>73</v>
      </c>
      <c r="BD91" s="676" t="s">
        <v>73</v>
      </c>
      <c r="BE91" s="676" t="s">
        <v>73</v>
      </c>
      <c r="BF91" s="676" t="s">
        <v>73</v>
      </c>
      <c r="BG91" s="677" t="s">
        <v>73</v>
      </c>
      <c r="BH91" s="676" t="s">
        <v>73</v>
      </c>
      <c r="BI91" s="676" t="s">
        <v>73</v>
      </c>
      <c r="BJ91" s="677" t="s">
        <v>73</v>
      </c>
    </row>
    <row r="92" spans="1:62" s="183" customFormat="1" ht="14.25" customHeight="1" x14ac:dyDescent="0.45">
      <c r="A92" s="224"/>
      <c r="B92" s="268"/>
      <c r="C92" s="268"/>
      <c r="D92" s="320"/>
      <c r="E92" s="226"/>
      <c r="F92" s="227">
        <v>13.03337</v>
      </c>
      <c r="G92" s="228">
        <v>100.5354</v>
      </c>
      <c r="H92" s="229">
        <f t="shared" ref="H92:H93" si="12">H91</f>
        <v>20.2</v>
      </c>
      <c r="I92" s="268"/>
      <c r="J92" s="230" t="s">
        <v>75</v>
      </c>
      <c r="K92" s="231">
        <v>10</v>
      </c>
      <c r="L92" s="674" t="s">
        <v>73</v>
      </c>
      <c r="M92" s="671" t="s">
        <v>73</v>
      </c>
      <c r="N92" s="676" t="s">
        <v>73</v>
      </c>
      <c r="O92" s="676" t="s">
        <v>73</v>
      </c>
      <c r="P92" s="676" t="s">
        <v>73</v>
      </c>
      <c r="Q92" s="676" t="s">
        <v>73</v>
      </c>
      <c r="R92" s="676" t="s">
        <v>73</v>
      </c>
      <c r="S92" s="677" t="s">
        <v>73</v>
      </c>
      <c r="T92" s="434" t="s">
        <v>73</v>
      </c>
      <c r="U92" s="343" t="s">
        <v>73</v>
      </c>
      <c r="V92" s="335">
        <v>30.805</v>
      </c>
      <c r="W92" s="343" t="s">
        <v>73</v>
      </c>
      <c r="X92" s="370">
        <v>32.951000000000001</v>
      </c>
      <c r="Y92" s="474" t="s">
        <v>73</v>
      </c>
      <c r="Z92" s="640">
        <v>8.67</v>
      </c>
      <c r="AA92" s="240">
        <v>6.43</v>
      </c>
      <c r="AB92" s="240">
        <v>6.0679999999999996</v>
      </c>
      <c r="AC92" s="240">
        <f t="shared" si="3"/>
        <v>6.3897054020033313</v>
      </c>
      <c r="AD92" s="463">
        <v>41.812499999999986</v>
      </c>
      <c r="AE92" s="344" t="s">
        <v>73</v>
      </c>
      <c r="AF92" s="335">
        <v>0.71</v>
      </c>
      <c r="AG92" s="337">
        <f>AF92*$AF$1+$AG$1</f>
        <v>2.5767363090196462</v>
      </c>
      <c r="AH92" s="681" t="s">
        <v>73</v>
      </c>
      <c r="AI92" s="507" t="s">
        <v>73</v>
      </c>
      <c r="AJ92" s="683" t="s">
        <v>73</v>
      </c>
      <c r="AK92" s="684" t="s">
        <v>73</v>
      </c>
      <c r="AL92" s="684" t="s">
        <v>73</v>
      </c>
      <c r="AM92" s="684" t="s">
        <v>73</v>
      </c>
      <c r="AN92" s="684" t="s">
        <v>73</v>
      </c>
      <c r="AO92" s="684" t="s">
        <v>73</v>
      </c>
      <c r="AP92" s="684" t="s">
        <v>73</v>
      </c>
      <c r="AQ92" s="687" t="s">
        <v>73</v>
      </c>
      <c r="AR92" s="79">
        <v>0.2827422358916582</v>
      </c>
      <c r="AS92" s="37">
        <v>17.81491728897532</v>
      </c>
      <c r="AT92" s="37">
        <v>5.3691378037095054</v>
      </c>
      <c r="AU92" s="37">
        <v>0.19656731998572285</v>
      </c>
      <c r="AV92" s="79">
        <v>2.3853980237342562</v>
      </c>
      <c r="AW92" s="694" t="s">
        <v>73</v>
      </c>
      <c r="AX92" s="695" t="s">
        <v>73</v>
      </c>
      <c r="AY92" s="473" t="s">
        <v>73</v>
      </c>
      <c r="AZ92" s="676" t="s">
        <v>73</v>
      </c>
      <c r="BA92" s="676" t="s">
        <v>73</v>
      </c>
      <c r="BB92" s="676" t="s">
        <v>73</v>
      </c>
      <c r="BC92" s="676" t="s">
        <v>73</v>
      </c>
      <c r="BD92" s="676" t="s">
        <v>73</v>
      </c>
      <c r="BE92" s="676" t="s">
        <v>73</v>
      </c>
      <c r="BF92" s="676" t="s">
        <v>73</v>
      </c>
      <c r="BG92" s="677" t="s">
        <v>73</v>
      </c>
      <c r="BH92" s="676" t="s">
        <v>73</v>
      </c>
      <c r="BI92" s="676" t="s">
        <v>73</v>
      </c>
      <c r="BJ92" s="677" t="s">
        <v>73</v>
      </c>
    </row>
    <row r="93" spans="1:62" s="183" customFormat="1" ht="14.25" customHeight="1" x14ac:dyDescent="0.45">
      <c r="A93" s="224"/>
      <c r="B93" s="268"/>
      <c r="C93" s="268"/>
      <c r="D93" s="320"/>
      <c r="E93" s="226"/>
      <c r="F93" s="227">
        <v>13.03337</v>
      </c>
      <c r="G93" s="228">
        <v>100.5354</v>
      </c>
      <c r="H93" s="229">
        <f t="shared" si="12"/>
        <v>20.2</v>
      </c>
      <c r="I93" s="268"/>
      <c r="J93" s="230" t="s">
        <v>74</v>
      </c>
      <c r="K93" s="231">
        <v>19</v>
      </c>
      <c r="L93" s="674" t="s">
        <v>73</v>
      </c>
      <c r="M93" s="671" t="s">
        <v>73</v>
      </c>
      <c r="N93" s="676" t="s">
        <v>73</v>
      </c>
      <c r="O93" s="676" t="s">
        <v>73</v>
      </c>
      <c r="P93" s="676" t="s">
        <v>73</v>
      </c>
      <c r="Q93" s="676" t="s">
        <v>73</v>
      </c>
      <c r="R93" s="676" t="s">
        <v>73</v>
      </c>
      <c r="S93" s="677" t="s">
        <v>73</v>
      </c>
      <c r="T93" s="434" t="s">
        <v>73</v>
      </c>
      <c r="U93" s="343" t="s">
        <v>73</v>
      </c>
      <c r="V93" s="335">
        <v>30.811</v>
      </c>
      <c r="W93" s="343" t="s">
        <v>73</v>
      </c>
      <c r="X93" s="370">
        <v>32.991</v>
      </c>
      <c r="Y93" s="474" t="s">
        <v>73</v>
      </c>
      <c r="Z93" s="640">
        <v>8.67</v>
      </c>
      <c r="AA93" s="240">
        <v>6.76</v>
      </c>
      <c r="AB93" s="240">
        <v>6.0510000000000002</v>
      </c>
      <c r="AC93" s="240">
        <f t="shared" si="3"/>
        <v>6.3785592918474467</v>
      </c>
      <c r="AD93" s="463">
        <v>37.562500000000007</v>
      </c>
      <c r="AE93" s="344" t="s">
        <v>73</v>
      </c>
      <c r="AF93" s="335">
        <v>0.74</v>
      </c>
      <c r="AG93" s="337">
        <f>AF93*$AF$1+$AG$1</f>
        <v>2.6503437846531948</v>
      </c>
      <c r="AH93" s="681" t="s">
        <v>73</v>
      </c>
      <c r="AI93" s="507" t="s">
        <v>73</v>
      </c>
      <c r="AJ93" s="683" t="s">
        <v>73</v>
      </c>
      <c r="AK93" s="684" t="s">
        <v>73</v>
      </c>
      <c r="AL93" s="684" t="s">
        <v>73</v>
      </c>
      <c r="AM93" s="684" t="s">
        <v>73</v>
      </c>
      <c r="AN93" s="684" t="s">
        <v>73</v>
      </c>
      <c r="AO93" s="684" t="s">
        <v>73</v>
      </c>
      <c r="AP93" s="684" t="s">
        <v>73</v>
      </c>
      <c r="AQ93" s="687" t="s">
        <v>73</v>
      </c>
      <c r="AR93" s="79">
        <v>0.23545635249171096</v>
      </c>
      <c r="AS93" s="37">
        <v>18.594967481181396</v>
      </c>
      <c r="AT93" s="37">
        <v>3.679334348106865</v>
      </c>
      <c r="AU93" s="37">
        <v>0.19656731998572285</v>
      </c>
      <c r="AV93" s="79">
        <v>1.9924902540377376</v>
      </c>
      <c r="AW93" s="694" t="s">
        <v>73</v>
      </c>
      <c r="AX93" s="695" t="s">
        <v>73</v>
      </c>
      <c r="AY93" s="473" t="s">
        <v>73</v>
      </c>
      <c r="AZ93" s="676" t="s">
        <v>73</v>
      </c>
      <c r="BA93" s="676" t="s">
        <v>73</v>
      </c>
      <c r="BB93" s="676" t="s">
        <v>73</v>
      </c>
      <c r="BC93" s="676" t="s">
        <v>73</v>
      </c>
      <c r="BD93" s="676" t="s">
        <v>73</v>
      </c>
      <c r="BE93" s="676" t="s">
        <v>73</v>
      </c>
      <c r="BF93" s="676" t="s">
        <v>73</v>
      </c>
      <c r="BG93" s="677" t="s">
        <v>73</v>
      </c>
      <c r="BH93" s="676" t="s">
        <v>73</v>
      </c>
      <c r="BI93" s="676" t="s">
        <v>73</v>
      </c>
      <c r="BJ93" s="677" t="s">
        <v>73</v>
      </c>
    </row>
    <row r="94" spans="1:62" s="183" customFormat="1" ht="14.25" customHeight="1" x14ac:dyDescent="0.45">
      <c r="A94" s="224">
        <v>2024</v>
      </c>
      <c r="B94" s="268">
        <v>6</v>
      </c>
      <c r="C94" s="268">
        <v>26</v>
      </c>
      <c r="D94" s="320">
        <v>0.58680555555555558</v>
      </c>
      <c r="E94" s="323" t="s">
        <v>122</v>
      </c>
      <c r="F94" s="227">
        <v>13.13617</v>
      </c>
      <c r="G94" s="228">
        <v>100.52986</v>
      </c>
      <c r="H94" s="229">
        <v>18.399999999999999</v>
      </c>
      <c r="I94" s="268">
        <v>3</v>
      </c>
      <c r="J94" s="230" t="s">
        <v>72</v>
      </c>
      <c r="K94" s="231">
        <v>0.5</v>
      </c>
      <c r="L94" s="674" t="s">
        <v>73</v>
      </c>
      <c r="M94" s="671" t="s">
        <v>73</v>
      </c>
      <c r="N94" s="676" t="s">
        <v>73</v>
      </c>
      <c r="O94" s="676" t="s">
        <v>73</v>
      </c>
      <c r="P94" s="676" t="s">
        <v>73</v>
      </c>
      <c r="Q94" s="676" t="s">
        <v>73</v>
      </c>
      <c r="R94" s="676" t="s">
        <v>73</v>
      </c>
      <c r="S94" s="677" t="s">
        <v>73</v>
      </c>
      <c r="T94" s="434">
        <v>3</v>
      </c>
      <c r="U94" s="343" t="s">
        <v>73</v>
      </c>
      <c r="V94" s="335">
        <v>30.841000000000001</v>
      </c>
      <c r="W94" s="343" t="s">
        <v>73</v>
      </c>
      <c r="X94" s="370">
        <v>32.383000000000003</v>
      </c>
      <c r="Y94" s="474" t="s">
        <v>73</v>
      </c>
      <c r="Z94" s="640">
        <v>8.61</v>
      </c>
      <c r="AA94" s="240">
        <v>5.47</v>
      </c>
      <c r="AB94" s="240">
        <v>5.9290000000000003</v>
      </c>
      <c r="AC94" s="240">
        <f t="shared" si="3"/>
        <v>6.2985695601405123</v>
      </c>
      <c r="AD94" s="463">
        <v>13</v>
      </c>
      <c r="AE94" s="345">
        <v>0.85</v>
      </c>
      <c r="AF94" s="335">
        <v>0.69</v>
      </c>
      <c r="AG94" s="337">
        <f>AF94*$AF$1+$AG$1</f>
        <v>2.5276646585972804</v>
      </c>
      <c r="AH94" s="681" t="s">
        <v>73</v>
      </c>
      <c r="AI94" s="507" t="s">
        <v>73</v>
      </c>
      <c r="AJ94" s="683" t="s">
        <v>73</v>
      </c>
      <c r="AK94" s="684" t="s">
        <v>73</v>
      </c>
      <c r="AL94" s="684" t="s">
        <v>73</v>
      </c>
      <c r="AM94" s="684" t="s">
        <v>73</v>
      </c>
      <c r="AN94" s="684" t="s">
        <v>73</v>
      </c>
      <c r="AO94" s="684" t="s">
        <v>73</v>
      </c>
      <c r="AP94" s="684" t="s">
        <v>73</v>
      </c>
      <c r="AQ94" s="687" t="s">
        <v>73</v>
      </c>
      <c r="AR94" s="79">
        <v>0.16452752739179011</v>
      </c>
      <c r="AS94" s="37">
        <v>10.335612504881759</v>
      </c>
      <c r="AT94" s="37">
        <v>7.260108337360081</v>
      </c>
      <c r="AU94" s="37">
        <v>0.10677782772663237</v>
      </c>
      <c r="AV94" s="79">
        <v>1.4648532510594416</v>
      </c>
      <c r="AW94" s="694" t="s">
        <v>73</v>
      </c>
      <c r="AX94" s="695" t="s">
        <v>73</v>
      </c>
      <c r="AY94" s="473" t="s">
        <v>73</v>
      </c>
      <c r="AZ94" s="676" t="s">
        <v>73</v>
      </c>
      <c r="BA94" s="676" t="s">
        <v>73</v>
      </c>
      <c r="BB94" s="676" t="s">
        <v>73</v>
      </c>
      <c r="BC94" s="676" t="s">
        <v>73</v>
      </c>
      <c r="BD94" s="676" t="s">
        <v>73</v>
      </c>
      <c r="BE94" s="676" t="s">
        <v>73</v>
      </c>
      <c r="BF94" s="676" t="s">
        <v>73</v>
      </c>
      <c r="BG94" s="677" t="s">
        <v>73</v>
      </c>
      <c r="BH94" s="676" t="s">
        <v>73</v>
      </c>
      <c r="BI94" s="676" t="s">
        <v>73</v>
      </c>
      <c r="BJ94" s="677" t="s">
        <v>73</v>
      </c>
    </row>
    <row r="95" spans="1:62" s="183" customFormat="1" ht="14.25" customHeight="1" x14ac:dyDescent="0.45">
      <c r="A95" s="224"/>
      <c r="B95" s="268"/>
      <c r="C95" s="268"/>
      <c r="D95" s="320"/>
      <c r="E95" s="226"/>
      <c r="F95" s="227">
        <v>13.13617</v>
      </c>
      <c r="G95" s="228">
        <v>100.52986</v>
      </c>
      <c r="H95" s="229">
        <f t="shared" ref="H95:H96" si="13">H94</f>
        <v>18.399999999999999</v>
      </c>
      <c r="I95" s="268"/>
      <c r="J95" s="230" t="s">
        <v>75</v>
      </c>
      <c r="K95" s="231">
        <v>9</v>
      </c>
      <c r="L95" s="674" t="s">
        <v>73</v>
      </c>
      <c r="M95" s="671" t="s">
        <v>73</v>
      </c>
      <c r="N95" s="676" t="s">
        <v>73</v>
      </c>
      <c r="O95" s="676" t="s">
        <v>73</v>
      </c>
      <c r="P95" s="676" t="s">
        <v>73</v>
      </c>
      <c r="Q95" s="676" t="s">
        <v>73</v>
      </c>
      <c r="R95" s="676" t="s">
        <v>73</v>
      </c>
      <c r="S95" s="677" t="s">
        <v>73</v>
      </c>
      <c r="T95" s="434" t="s">
        <v>73</v>
      </c>
      <c r="U95" s="343" t="s">
        <v>73</v>
      </c>
      <c r="V95" s="335">
        <v>30.831</v>
      </c>
      <c r="W95" s="343" t="s">
        <v>73</v>
      </c>
      <c r="X95" s="370">
        <v>32.569000000000003</v>
      </c>
      <c r="Y95" s="474" t="s">
        <v>73</v>
      </c>
      <c r="Z95" s="640">
        <v>8.6</v>
      </c>
      <c r="AA95" s="240">
        <v>6.36</v>
      </c>
      <c r="AB95" s="240">
        <v>5.8330000000000002</v>
      </c>
      <c r="AC95" s="240">
        <f t="shared" si="3"/>
        <v>6.2356268204366945</v>
      </c>
      <c r="AD95" s="463">
        <v>30.937500000000007</v>
      </c>
      <c r="AE95" s="344" t="s">
        <v>73</v>
      </c>
      <c r="AF95" s="335">
        <v>0.63</v>
      </c>
      <c r="AG95" s="337">
        <f>AF95*$AF$1+$AG$1</f>
        <v>2.3804497073301842</v>
      </c>
      <c r="AH95" s="681" t="s">
        <v>73</v>
      </c>
      <c r="AI95" s="507" t="s">
        <v>73</v>
      </c>
      <c r="AJ95" s="683" t="s">
        <v>73</v>
      </c>
      <c r="AK95" s="684" t="s">
        <v>73</v>
      </c>
      <c r="AL95" s="684" t="s">
        <v>73</v>
      </c>
      <c r="AM95" s="684" t="s">
        <v>73</v>
      </c>
      <c r="AN95" s="684" t="s">
        <v>73</v>
      </c>
      <c r="AO95" s="684" t="s">
        <v>73</v>
      </c>
      <c r="AP95" s="684" t="s">
        <v>73</v>
      </c>
      <c r="AQ95" s="687" t="s">
        <v>73</v>
      </c>
      <c r="AR95" s="79">
        <v>0.14088458569181647</v>
      </c>
      <c r="AS95" s="37">
        <v>10.243841894033984</v>
      </c>
      <c r="AT95" s="37">
        <v>5.9726390378533063</v>
      </c>
      <c r="AU95" s="37">
        <v>0.10677782772663237</v>
      </c>
      <c r="AV95" s="79">
        <v>1.3525938882890076</v>
      </c>
      <c r="AW95" s="694" t="s">
        <v>73</v>
      </c>
      <c r="AX95" s="695" t="s">
        <v>73</v>
      </c>
      <c r="AY95" s="473" t="s">
        <v>73</v>
      </c>
      <c r="AZ95" s="676" t="s">
        <v>73</v>
      </c>
      <c r="BA95" s="676" t="s">
        <v>73</v>
      </c>
      <c r="BB95" s="676" t="s">
        <v>73</v>
      </c>
      <c r="BC95" s="676" t="s">
        <v>73</v>
      </c>
      <c r="BD95" s="676" t="s">
        <v>73</v>
      </c>
      <c r="BE95" s="676" t="s">
        <v>73</v>
      </c>
      <c r="BF95" s="676" t="s">
        <v>73</v>
      </c>
      <c r="BG95" s="677" t="s">
        <v>73</v>
      </c>
      <c r="BH95" s="676" t="s">
        <v>73</v>
      </c>
      <c r="BI95" s="676" t="s">
        <v>73</v>
      </c>
      <c r="BJ95" s="677" t="s">
        <v>73</v>
      </c>
    </row>
    <row r="96" spans="1:62" s="183" customFormat="1" ht="14.25" customHeight="1" x14ac:dyDescent="0.45">
      <c r="A96" s="224"/>
      <c r="B96" s="268"/>
      <c r="C96" s="268"/>
      <c r="D96" s="320"/>
      <c r="E96" s="226"/>
      <c r="F96" s="227">
        <v>13.13617</v>
      </c>
      <c r="G96" s="228">
        <v>100.52986</v>
      </c>
      <c r="H96" s="229">
        <f t="shared" si="13"/>
        <v>18.399999999999999</v>
      </c>
      <c r="I96" s="268"/>
      <c r="J96" s="230" t="s">
        <v>74</v>
      </c>
      <c r="K96" s="231">
        <v>17</v>
      </c>
      <c r="L96" s="674" t="s">
        <v>73</v>
      </c>
      <c r="M96" s="671" t="s">
        <v>73</v>
      </c>
      <c r="N96" s="676" t="s">
        <v>73</v>
      </c>
      <c r="O96" s="676" t="s">
        <v>73</v>
      </c>
      <c r="P96" s="676" t="s">
        <v>73</v>
      </c>
      <c r="Q96" s="676" t="s">
        <v>73</v>
      </c>
      <c r="R96" s="676" t="s">
        <v>73</v>
      </c>
      <c r="S96" s="677" t="s">
        <v>73</v>
      </c>
      <c r="T96" s="434" t="s">
        <v>73</v>
      </c>
      <c r="U96" s="343" t="s">
        <v>73</v>
      </c>
      <c r="V96" s="335">
        <v>30.827999999999999</v>
      </c>
      <c r="W96" s="343" t="s">
        <v>73</v>
      </c>
      <c r="X96" s="370">
        <v>32.613</v>
      </c>
      <c r="Y96" s="474" t="s">
        <v>73</v>
      </c>
      <c r="Z96" s="640">
        <v>8.6</v>
      </c>
      <c r="AA96" s="240">
        <v>5.27</v>
      </c>
      <c r="AB96" s="240">
        <v>5.766</v>
      </c>
      <c r="AC96" s="240">
        <f t="shared" si="3"/>
        <v>6.191698033351738</v>
      </c>
      <c r="AD96" s="463">
        <v>134.1875</v>
      </c>
      <c r="AE96" s="344" t="s">
        <v>73</v>
      </c>
      <c r="AF96" s="335">
        <v>0.66</v>
      </c>
      <c r="AG96" s="337">
        <f>AF96*$AF$1+$AG$1</f>
        <v>2.4540571829637328</v>
      </c>
      <c r="AH96" s="681" t="s">
        <v>73</v>
      </c>
      <c r="AI96" s="507" t="s">
        <v>73</v>
      </c>
      <c r="AJ96" s="683" t="s">
        <v>73</v>
      </c>
      <c r="AK96" s="684" t="s">
        <v>73</v>
      </c>
      <c r="AL96" s="684" t="s">
        <v>73</v>
      </c>
      <c r="AM96" s="684" t="s">
        <v>73</v>
      </c>
      <c r="AN96" s="684" t="s">
        <v>73</v>
      </c>
      <c r="AO96" s="684" t="s">
        <v>73</v>
      </c>
      <c r="AP96" s="684" t="s">
        <v>73</v>
      </c>
      <c r="AQ96" s="687" t="s">
        <v>73</v>
      </c>
      <c r="AR96" s="79">
        <v>9.3598702291869229E-2</v>
      </c>
      <c r="AS96" s="37">
        <v>12.721648386923876</v>
      </c>
      <c r="AT96" s="37">
        <v>6.817540765654627</v>
      </c>
      <c r="AU96" s="37">
        <v>8.4330454661859747E-2</v>
      </c>
      <c r="AV96" s="79">
        <v>1.4311709427389974</v>
      </c>
      <c r="AW96" s="694" t="s">
        <v>73</v>
      </c>
      <c r="AX96" s="695" t="s">
        <v>73</v>
      </c>
      <c r="AY96" s="473" t="s">
        <v>73</v>
      </c>
      <c r="AZ96" s="676" t="s">
        <v>73</v>
      </c>
      <c r="BA96" s="676" t="s">
        <v>73</v>
      </c>
      <c r="BB96" s="676" t="s">
        <v>73</v>
      </c>
      <c r="BC96" s="676" t="s">
        <v>73</v>
      </c>
      <c r="BD96" s="676" t="s">
        <v>73</v>
      </c>
      <c r="BE96" s="676" t="s">
        <v>73</v>
      </c>
      <c r="BF96" s="676" t="s">
        <v>73</v>
      </c>
      <c r="BG96" s="677" t="s">
        <v>73</v>
      </c>
      <c r="BH96" s="676" t="s">
        <v>73</v>
      </c>
      <c r="BI96" s="676" t="s">
        <v>73</v>
      </c>
      <c r="BJ96" s="677" t="s">
        <v>73</v>
      </c>
    </row>
    <row r="97" spans="1:62" s="183" customFormat="1" ht="14.25" customHeight="1" x14ac:dyDescent="0.45">
      <c r="A97" s="224">
        <v>2024</v>
      </c>
      <c r="B97" s="268">
        <v>6</v>
      </c>
      <c r="C97" s="268">
        <v>27</v>
      </c>
      <c r="D97" s="320">
        <v>0.39097222222222222</v>
      </c>
      <c r="E97" s="323" t="s">
        <v>123</v>
      </c>
      <c r="F97" s="227">
        <v>13.227830000000001</v>
      </c>
      <c r="G97" s="228">
        <v>100.5334</v>
      </c>
      <c r="H97" s="229">
        <v>17.2</v>
      </c>
      <c r="I97" s="268">
        <v>3</v>
      </c>
      <c r="J97" s="230" t="s">
        <v>72</v>
      </c>
      <c r="K97" s="231">
        <v>0.5</v>
      </c>
      <c r="L97" s="674" t="s">
        <v>73</v>
      </c>
      <c r="M97" s="671" t="s">
        <v>73</v>
      </c>
      <c r="N97" s="676" t="s">
        <v>73</v>
      </c>
      <c r="O97" s="676" t="s">
        <v>73</v>
      </c>
      <c r="P97" s="676" t="s">
        <v>73</v>
      </c>
      <c r="Q97" s="676" t="s">
        <v>73</v>
      </c>
      <c r="R97" s="676" t="s">
        <v>73</v>
      </c>
      <c r="S97" s="677" t="s">
        <v>73</v>
      </c>
      <c r="T97" s="434">
        <v>3.6</v>
      </c>
      <c r="U97" s="343" t="s">
        <v>73</v>
      </c>
      <c r="V97" s="335">
        <v>30.693999999999999</v>
      </c>
      <c r="W97" s="343" t="s">
        <v>73</v>
      </c>
      <c r="X97" s="370">
        <v>31.94</v>
      </c>
      <c r="Y97" s="474" t="s">
        <v>73</v>
      </c>
      <c r="Z97" s="640">
        <v>8.42</v>
      </c>
      <c r="AA97" s="240" t="s">
        <v>73</v>
      </c>
      <c r="AB97" s="240">
        <v>5.6550000000000002</v>
      </c>
      <c r="AC97" s="240">
        <f t="shared" si="3"/>
        <v>6.1189204905691987</v>
      </c>
      <c r="AD97" s="463" t="s">
        <v>73</v>
      </c>
      <c r="AE97" s="344" t="s">
        <v>73</v>
      </c>
      <c r="AF97" s="335">
        <v>0.69</v>
      </c>
      <c r="AG97" s="337">
        <f>AF97*$AF$1+$AG$1</f>
        <v>2.5276646585972804</v>
      </c>
      <c r="AH97" s="681" t="s">
        <v>73</v>
      </c>
      <c r="AI97" s="507" t="s">
        <v>73</v>
      </c>
      <c r="AJ97" s="683" t="s">
        <v>73</v>
      </c>
      <c r="AK97" s="684" t="s">
        <v>73</v>
      </c>
      <c r="AL97" s="684" t="s">
        <v>73</v>
      </c>
      <c r="AM97" s="684" t="s">
        <v>73</v>
      </c>
      <c r="AN97" s="684" t="s">
        <v>73</v>
      </c>
      <c r="AO97" s="684" t="s">
        <v>73</v>
      </c>
      <c r="AP97" s="684" t="s">
        <v>73</v>
      </c>
      <c r="AQ97" s="687" t="s">
        <v>73</v>
      </c>
      <c r="AR97" s="79" t="s">
        <v>73</v>
      </c>
      <c r="AS97" s="37" t="s">
        <v>73</v>
      </c>
      <c r="AT97" s="37" t="s">
        <v>73</v>
      </c>
      <c r="AU97" s="37" t="s">
        <v>73</v>
      </c>
      <c r="AV97" s="79" t="s">
        <v>73</v>
      </c>
      <c r="AW97" s="694" t="s">
        <v>73</v>
      </c>
      <c r="AX97" s="695" t="s">
        <v>73</v>
      </c>
      <c r="AY97" s="473" t="s">
        <v>73</v>
      </c>
      <c r="AZ97" s="676" t="s">
        <v>73</v>
      </c>
      <c r="BA97" s="676" t="s">
        <v>73</v>
      </c>
      <c r="BB97" s="676" t="s">
        <v>73</v>
      </c>
      <c r="BC97" s="676" t="s">
        <v>73</v>
      </c>
      <c r="BD97" s="676" t="s">
        <v>73</v>
      </c>
      <c r="BE97" s="676" t="s">
        <v>73</v>
      </c>
      <c r="BF97" s="676" t="s">
        <v>73</v>
      </c>
      <c r="BG97" s="677" t="s">
        <v>73</v>
      </c>
      <c r="BH97" s="676" t="s">
        <v>73</v>
      </c>
      <c r="BI97" s="676" t="s">
        <v>73</v>
      </c>
      <c r="BJ97" s="677" t="s">
        <v>73</v>
      </c>
    </row>
    <row r="98" spans="1:62" s="183" customFormat="1" ht="14.25" customHeight="1" x14ac:dyDescent="0.45">
      <c r="A98" s="224"/>
      <c r="B98" s="268"/>
      <c r="C98" s="268"/>
      <c r="D98" s="320"/>
      <c r="E98" s="226"/>
      <c r="F98" s="227">
        <v>13.227830000000001</v>
      </c>
      <c r="G98" s="228">
        <v>100.5334</v>
      </c>
      <c r="H98" s="229">
        <f t="shared" ref="H98:H99" si="14">H97</f>
        <v>17.2</v>
      </c>
      <c r="I98" s="268"/>
      <c r="J98" s="230" t="s">
        <v>75</v>
      </c>
      <c r="K98" s="231">
        <v>8</v>
      </c>
      <c r="L98" s="674" t="s">
        <v>73</v>
      </c>
      <c r="M98" s="671" t="s">
        <v>73</v>
      </c>
      <c r="N98" s="676" t="s">
        <v>73</v>
      </c>
      <c r="O98" s="676" t="s">
        <v>73</v>
      </c>
      <c r="P98" s="676" t="s">
        <v>73</v>
      </c>
      <c r="Q98" s="676" t="s">
        <v>73</v>
      </c>
      <c r="R98" s="676" t="s">
        <v>73</v>
      </c>
      <c r="S98" s="677" t="s">
        <v>73</v>
      </c>
      <c r="T98" s="434" t="s">
        <v>73</v>
      </c>
      <c r="U98" s="343" t="s">
        <v>73</v>
      </c>
      <c r="V98" s="335">
        <v>30.693000000000001</v>
      </c>
      <c r="W98" s="343" t="s">
        <v>73</v>
      </c>
      <c r="X98" s="370">
        <v>32</v>
      </c>
      <c r="Y98" s="474" t="s">
        <v>73</v>
      </c>
      <c r="Z98" s="640">
        <v>8.49</v>
      </c>
      <c r="AA98" s="240" t="s">
        <v>73</v>
      </c>
      <c r="AB98" s="240">
        <v>5.63</v>
      </c>
      <c r="AC98" s="240">
        <f t="shared" si="3"/>
        <v>6.1025291521046618</v>
      </c>
      <c r="AD98" s="463" t="s">
        <v>73</v>
      </c>
      <c r="AE98" s="344" t="s">
        <v>73</v>
      </c>
      <c r="AF98" s="335">
        <v>0.56999999999999995</v>
      </c>
      <c r="AG98" s="337">
        <f>AF98*$AF$1+$AG$1</f>
        <v>2.2332347560630872</v>
      </c>
      <c r="AH98" s="681" t="s">
        <v>73</v>
      </c>
      <c r="AI98" s="507" t="s">
        <v>73</v>
      </c>
      <c r="AJ98" s="683" t="s">
        <v>73</v>
      </c>
      <c r="AK98" s="684" t="s">
        <v>73</v>
      </c>
      <c r="AL98" s="684" t="s">
        <v>73</v>
      </c>
      <c r="AM98" s="684" t="s">
        <v>73</v>
      </c>
      <c r="AN98" s="684" t="s">
        <v>73</v>
      </c>
      <c r="AO98" s="684" t="s">
        <v>73</v>
      </c>
      <c r="AP98" s="684" t="s">
        <v>73</v>
      </c>
      <c r="AQ98" s="687" t="s">
        <v>73</v>
      </c>
      <c r="AR98" s="79" t="s">
        <v>73</v>
      </c>
      <c r="AS98" s="37" t="s">
        <v>73</v>
      </c>
      <c r="AT98" s="37" t="s">
        <v>73</v>
      </c>
      <c r="AU98" s="37" t="s">
        <v>73</v>
      </c>
      <c r="AV98" s="79" t="s">
        <v>73</v>
      </c>
      <c r="AW98" s="694" t="s">
        <v>73</v>
      </c>
      <c r="AX98" s="695" t="s">
        <v>73</v>
      </c>
      <c r="AY98" s="473" t="s">
        <v>73</v>
      </c>
      <c r="AZ98" s="676" t="s">
        <v>73</v>
      </c>
      <c r="BA98" s="676" t="s">
        <v>73</v>
      </c>
      <c r="BB98" s="676" t="s">
        <v>73</v>
      </c>
      <c r="BC98" s="676" t="s">
        <v>73</v>
      </c>
      <c r="BD98" s="676" t="s">
        <v>73</v>
      </c>
      <c r="BE98" s="676" t="s">
        <v>73</v>
      </c>
      <c r="BF98" s="676" t="s">
        <v>73</v>
      </c>
      <c r="BG98" s="677" t="s">
        <v>73</v>
      </c>
      <c r="BH98" s="676" t="s">
        <v>73</v>
      </c>
      <c r="BI98" s="676" t="s">
        <v>73</v>
      </c>
      <c r="BJ98" s="677" t="s">
        <v>73</v>
      </c>
    </row>
    <row r="99" spans="1:62" s="183" customFormat="1" ht="14.25" customHeight="1" x14ac:dyDescent="0.45">
      <c r="A99" s="224"/>
      <c r="B99" s="268"/>
      <c r="C99" s="268"/>
      <c r="D99" s="320"/>
      <c r="E99" s="226"/>
      <c r="F99" s="227">
        <v>13.227830000000001</v>
      </c>
      <c r="G99" s="228">
        <v>100.5334</v>
      </c>
      <c r="H99" s="229">
        <f t="shared" si="14"/>
        <v>17.2</v>
      </c>
      <c r="I99" s="268"/>
      <c r="J99" s="230" t="s">
        <v>74</v>
      </c>
      <c r="K99" s="231">
        <v>16</v>
      </c>
      <c r="L99" s="674" t="s">
        <v>73</v>
      </c>
      <c r="M99" s="671" t="s">
        <v>73</v>
      </c>
      <c r="N99" s="676" t="s">
        <v>73</v>
      </c>
      <c r="O99" s="676" t="s">
        <v>73</v>
      </c>
      <c r="P99" s="676" t="s">
        <v>73</v>
      </c>
      <c r="Q99" s="676" t="s">
        <v>73</v>
      </c>
      <c r="R99" s="676" t="s">
        <v>73</v>
      </c>
      <c r="S99" s="677" t="s">
        <v>73</v>
      </c>
      <c r="T99" s="434" t="s">
        <v>73</v>
      </c>
      <c r="U99" s="343" t="s">
        <v>73</v>
      </c>
      <c r="V99" s="335">
        <v>30.698</v>
      </c>
      <c r="W99" s="343" t="s">
        <v>73</v>
      </c>
      <c r="X99" s="370">
        <v>32.154000000000003</v>
      </c>
      <c r="Y99" s="474" t="s">
        <v>73</v>
      </c>
      <c r="Z99" s="640">
        <v>8.5</v>
      </c>
      <c r="AA99" s="240" t="s">
        <v>73</v>
      </c>
      <c r="AB99" s="240">
        <v>5.5940000000000003</v>
      </c>
      <c r="AC99" s="240">
        <f t="shared" si="3"/>
        <v>6.0789256247157315</v>
      </c>
      <c r="AD99" s="463" t="s">
        <v>73</v>
      </c>
      <c r="AE99" s="344" t="s">
        <v>73</v>
      </c>
      <c r="AF99" s="335">
        <v>0.43</v>
      </c>
      <c r="AG99" s="337">
        <f>AF99*$AF$1+$AG$1</f>
        <v>1.8897332031065284</v>
      </c>
      <c r="AH99" s="681" t="s">
        <v>73</v>
      </c>
      <c r="AI99" s="507" t="s">
        <v>73</v>
      </c>
      <c r="AJ99" s="683" t="s">
        <v>73</v>
      </c>
      <c r="AK99" s="684" t="s">
        <v>73</v>
      </c>
      <c r="AL99" s="684" t="s">
        <v>73</v>
      </c>
      <c r="AM99" s="684" t="s">
        <v>73</v>
      </c>
      <c r="AN99" s="684" t="s">
        <v>73</v>
      </c>
      <c r="AO99" s="684" t="s">
        <v>73</v>
      </c>
      <c r="AP99" s="684" t="s">
        <v>73</v>
      </c>
      <c r="AQ99" s="687" t="s">
        <v>73</v>
      </c>
      <c r="AR99" s="79" t="s">
        <v>73</v>
      </c>
      <c r="AS99" s="37" t="s">
        <v>73</v>
      </c>
      <c r="AT99" s="37" t="s">
        <v>73</v>
      </c>
      <c r="AU99" s="37" t="s">
        <v>73</v>
      </c>
      <c r="AV99" s="79" t="s">
        <v>73</v>
      </c>
      <c r="AW99" s="694" t="s">
        <v>73</v>
      </c>
      <c r="AX99" s="695" t="s">
        <v>73</v>
      </c>
      <c r="AY99" s="473" t="s">
        <v>73</v>
      </c>
      <c r="AZ99" s="676" t="s">
        <v>73</v>
      </c>
      <c r="BA99" s="676" t="s">
        <v>73</v>
      </c>
      <c r="BB99" s="676" t="s">
        <v>73</v>
      </c>
      <c r="BC99" s="676" t="s">
        <v>73</v>
      </c>
      <c r="BD99" s="676" t="s">
        <v>73</v>
      </c>
      <c r="BE99" s="676" t="s">
        <v>73</v>
      </c>
      <c r="BF99" s="676" t="s">
        <v>73</v>
      </c>
      <c r="BG99" s="677" t="s">
        <v>73</v>
      </c>
      <c r="BH99" s="676" t="s">
        <v>73</v>
      </c>
      <c r="BI99" s="676" t="s">
        <v>73</v>
      </c>
      <c r="BJ99" s="677" t="s">
        <v>73</v>
      </c>
    </row>
    <row r="100" spans="1:62" s="183" customFormat="1" ht="14.25" customHeight="1" x14ac:dyDescent="0.45">
      <c r="A100" s="224">
        <v>2024</v>
      </c>
      <c r="B100" s="268">
        <v>6</v>
      </c>
      <c r="C100" s="268">
        <v>27</v>
      </c>
      <c r="D100" s="320">
        <v>0.6430555555555556</v>
      </c>
      <c r="E100" s="226">
        <v>33</v>
      </c>
      <c r="F100" s="227">
        <v>13.28087</v>
      </c>
      <c r="G100" s="228">
        <v>100.53391000000001</v>
      </c>
      <c r="H100" s="229">
        <v>14.2</v>
      </c>
      <c r="I100" s="268">
        <v>3</v>
      </c>
      <c r="J100" s="230" t="s">
        <v>72</v>
      </c>
      <c r="K100" s="231">
        <v>0.5</v>
      </c>
      <c r="L100" s="674" t="s">
        <v>73</v>
      </c>
      <c r="M100" s="671" t="s">
        <v>73</v>
      </c>
      <c r="N100" s="676" t="s">
        <v>73</v>
      </c>
      <c r="O100" s="676" t="s">
        <v>73</v>
      </c>
      <c r="P100" s="676" t="s">
        <v>73</v>
      </c>
      <c r="Q100" s="676" t="s">
        <v>73</v>
      </c>
      <c r="R100" s="676" t="s">
        <v>73</v>
      </c>
      <c r="S100" s="677" t="s">
        <v>73</v>
      </c>
      <c r="T100" s="434">
        <v>2.8</v>
      </c>
      <c r="U100" s="343">
        <v>31.1</v>
      </c>
      <c r="V100" s="335">
        <v>31.132000000000001</v>
      </c>
      <c r="W100" s="343">
        <v>28.3</v>
      </c>
      <c r="X100" s="370">
        <v>30.878</v>
      </c>
      <c r="Y100" s="474">
        <v>8.0399999999999991</v>
      </c>
      <c r="Z100" s="640">
        <v>8.48</v>
      </c>
      <c r="AA100" s="240">
        <v>5.62</v>
      </c>
      <c r="AB100" s="240">
        <v>5.6360000000000001</v>
      </c>
      <c r="AC100" s="240">
        <f t="shared" si="3"/>
        <v>6.1064630733361511</v>
      </c>
      <c r="AD100" s="463">
        <v>13.449999999999996</v>
      </c>
      <c r="AE100" s="345">
        <v>2.27</v>
      </c>
      <c r="AF100" s="335">
        <v>1</v>
      </c>
      <c r="AG100" s="337">
        <f>AF100*$AF$1+$AG$1</f>
        <v>3.288275240143947</v>
      </c>
      <c r="AH100" s="681" t="s">
        <v>73</v>
      </c>
      <c r="AI100" s="507" t="s">
        <v>73</v>
      </c>
      <c r="AJ100" s="683" t="s">
        <v>73</v>
      </c>
      <c r="AK100" s="684" t="s">
        <v>73</v>
      </c>
      <c r="AL100" s="684" t="s">
        <v>73</v>
      </c>
      <c r="AM100" s="684" t="s">
        <v>73</v>
      </c>
      <c r="AN100" s="684" t="s">
        <v>73</v>
      </c>
      <c r="AO100" s="684" t="s">
        <v>73</v>
      </c>
      <c r="AP100" s="684" t="s">
        <v>73</v>
      </c>
      <c r="AQ100" s="687" t="s">
        <v>73</v>
      </c>
      <c r="AR100" s="79">
        <v>1.0393163702908135</v>
      </c>
      <c r="AS100" s="37">
        <v>30.158064448000882</v>
      </c>
      <c r="AT100" s="37">
        <v>5.1277373100519856</v>
      </c>
      <c r="AU100" s="37">
        <v>4.6860419329402481</v>
      </c>
      <c r="AV100" s="79">
        <v>1.7127417449744824</v>
      </c>
      <c r="AW100" s="694" t="s">
        <v>73</v>
      </c>
      <c r="AX100" s="695" t="s">
        <v>73</v>
      </c>
      <c r="AY100" s="473" t="s">
        <v>73</v>
      </c>
      <c r="AZ100" s="676" t="s">
        <v>73</v>
      </c>
      <c r="BA100" s="676" t="s">
        <v>73</v>
      </c>
      <c r="BB100" s="676" t="s">
        <v>73</v>
      </c>
      <c r="BC100" s="676" t="s">
        <v>73</v>
      </c>
      <c r="BD100" s="676" t="s">
        <v>73</v>
      </c>
      <c r="BE100" s="676" t="s">
        <v>73</v>
      </c>
      <c r="BF100" s="676" t="s">
        <v>73</v>
      </c>
      <c r="BG100" s="677" t="s">
        <v>73</v>
      </c>
      <c r="BH100" s="676" t="s">
        <v>73</v>
      </c>
      <c r="BI100" s="676" t="s">
        <v>73</v>
      </c>
      <c r="BJ100" s="677" t="s">
        <v>73</v>
      </c>
    </row>
    <row r="101" spans="1:62" s="183" customFormat="1" ht="14.25" customHeight="1" x14ac:dyDescent="0.45">
      <c r="A101" s="224"/>
      <c r="B101" s="268"/>
      <c r="C101" s="268"/>
      <c r="D101" s="320"/>
      <c r="E101" s="226"/>
      <c r="F101" s="227">
        <v>13.28087</v>
      </c>
      <c r="G101" s="228">
        <v>100.53391000000001</v>
      </c>
      <c r="H101" s="229">
        <f t="shared" ref="H101:H102" si="15">H100</f>
        <v>14.2</v>
      </c>
      <c r="I101" s="268"/>
      <c r="J101" s="230" t="s">
        <v>75</v>
      </c>
      <c r="K101" s="231">
        <v>7</v>
      </c>
      <c r="L101" s="674" t="s">
        <v>73</v>
      </c>
      <c r="M101" s="671" t="s">
        <v>73</v>
      </c>
      <c r="N101" s="676" t="s">
        <v>73</v>
      </c>
      <c r="O101" s="676" t="s">
        <v>73</v>
      </c>
      <c r="P101" s="676" t="s">
        <v>73</v>
      </c>
      <c r="Q101" s="676" t="s">
        <v>73</v>
      </c>
      <c r="R101" s="676" t="s">
        <v>73</v>
      </c>
      <c r="S101" s="677" t="s">
        <v>73</v>
      </c>
      <c r="T101" s="434" t="s">
        <v>73</v>
      </c>
      <c r="U101" s="343">
        <v>30.7</v>
      </c>
      <c r="V101" s="335">
        <v>30.8</v>
      </c>
      <c r="W101" s="343">
        <v>28.3</v>
      </c>
      <c r="X101" s="370">
        <v>31.561</v>
      </c>
      <c r="Y101" s="474">
        <v>8.0399999999999991</v>
      </c>
      <c r="Z101" s="640">
        <v>8.27</v>
      </c>
      <c r="AA101" s="240">
        <v>4.97</v>
      </c>
      <c r="AB101" s="240">
        <v>3.863</v>
      </c>
      <c r="AC101" s="240">
        <f t="shared" si="3"/>
        <v>4.9439893494312646</v>
      </c>
      <c r="AD101" s="463">
        <v>7.2000000000000046</v>
      </c>
      <c r="AE101" s="344" t="s">
        <v>73</v>
      </c>
      <c r="AF101" s="335">
        <v>0.74</v>
      </c>
      <c r="AG101" s="337">
        <f>AF101*$AF$1+$AG$1</f>
        <v>2.6503437846531948</v>
      </c>
      <c r="AH101" s="681" t="s">
        <v>73</v>
      </c>
      <c r="AI101" s="507" t="s">
        <v>73</v>
      </c>
      <c r="AJ101" s="683" t="s">
        <v>73</v>
      </c>
      <c r="AK101" s="684" t="s">
        <v>73</v>
      </c>
      <c r="AL101" s="684" t="s">
        <v>73</v>
      </c>
      <c r="AM101" s="684" t="s">
        <v>73</v>
      </c>
      <c r="AN101" s="684" t="s">
        <v>73</v>
      </c>
      <c r="AO101" s="684" t="s">
        <v>73</v>
      </c>
      <c r="AP101" s="684" t="s">
        <v>73</v>
      </c>
      <c r="AQ101" s="687" t="s">
        <v>73</v>
      </c>
      <c r="AR101" s="79">
        <v>1.0629593119907872</v>
      </c>
      <c r="AS101" s="37">
        <v>30.754573418511413</v>
      </c>
      <c r="AT101" s="37">
        <v>3.5586341012781046</v>
      </c>
      <c r="AU101" s="37">
        <v>5.5165947363368355</v>
      </c>
      <c r="AV101" s="79">
        <v>0.37702180911094185</v>
      </c>
      <c r="AW101" s="694" t="s">
        <v>73</v>
      </c>
      <c r="AX101" s="695" t="s">
        <v>73</v>
      </c>
      <c r="AY101" s="473" t="s">
        <v>73</v>
      </c>
      <c r="AZ101" s="676" t="s">
        <v>73</v>
      </c>
      <c r="BA101" s="676" t="s">
        <v>73</v>
      </c>
      <c r="BB101" s="676" t="s">
        <v>73</v>
      </c>
      <c r="BC101" s="676" t="s">
        <v>73</v>
      </c>
      <c r="BD101" s="676" t="s">
        <v>73</v>
      </c>
      <c r="BE101" s="676" t="s">
        <v>73</v>
      </c>
      <c r="BF101" s="676" t="s">
        <v>73</v>
      </c>
      <c r="BG101" s="677" t="s">
        <v>73</v>
      </c>
      <c r="BH101" s="676" t="s">
        <v>73</v>
      </c>
      <c r="BI101" s="676" t="s">
        <v>73</v>
      </c>
      <c r="BJ101" s="677" t="s">
        <v>73</v>
      </c>
    </row>
    <row r="102" spans="1:62" s="183" customFormat="1" ht="14.25" customHeight="1" x14ac:dyDescent="0.45">
      <c r="A102" s="224"/>
      <c r="B102" s="268"/>
      <c r="C102" s="268"/>
      <c r="D102" s="320"/>
      <c r="E102" s="226"/>
      <c r="F102" s="227">
        <v>13.28087</v>
      </c>
      <c r="G102" s="228">
        <v>100.53391000000001</v>
      </c>
      <c r="H102" s="229">
        <f t="shared" si="15"/>
        <v>14.2</v>
      </c>
      <c r="I102" s="268"/>
      <c r="J102" s="230" t="s">
        <v>74</v>
      </c>
      <c r="K102" s="231">
        <v>13</v>
      </c>
      <c r="L102" s="674" t="s">
        <v>73</v>
      </c>
      <c r="M102" s="671" t="s">
        <v>73</v>
      </c>
      <c r="N102" s="676" t="s">
        <v>73</v>
      </c>
      <c r="O102" s="676" t="s">
        <v>73</v>
      </c>
      <c r="P102" s="676" t="s">
        <v>73</v>
      </c>
      <c r="Q102" s="676" t="s">
        <v>73</v>
      </c>
      <c r="R102" s="676" t="s">
        <v>73</v>
      </c>
      <c r="S102" s="677" t="s">
        <v>73</v>
      </c>
      <c r="T102" s="434" t="s">
        <v>73</v>
      </c>
      <c r="U102" s="343">
        <v>30.8</v>
      </c>
      <c r="V102" s="335">
        <v>30.686</v>
      </c>
      <c r="W102" s="343">
        <v>28.8</v>
      </c>
      <c r="X102" s="370">
        <v>31.702999999999999</v>
      </c>
      <c r="Y102" s="474">
        <v>7.93</v>
      </c>
      <c r="Z102" s="640">
        <v>8.27</v>
      </c>
      <c r="AA102" s="240">
        <v>3.21</v>
      </c>
      <c r="AB102" s="240">
        <v>4.8959999999999999</v>
      </c>
      <c r="AC102" s="240">
        <f t="shared" si="3"/>
        <v>5.6212794547858884</v>
      </c>
      <c r="AD102" s="463">
        <v>14.249999999999991</v>
      </c>
      <c r="AE102" s="344" t="s">
        <v>73</v>
      </c>
      <c r="AF102" s="335">
        <v>0.66</v>
      </c>
      <c r="AG102" s="337">
        <f>AF102*$AF$1+$AG$1</f>
        <v>2.4540571829637328</v>
      </c>
      <c r="AH102" s="681" t="s">
        <v>73</v>
      </c>
      <c r="AI102" s="507" t="s">
        <v>73</v>
      </c>
      <c r="AJ102" s="683" t="s">
        <v>73</v>
      </c>
      <c r="AK102" s="684" t="s">
        <v>73</v>
      </c>
      <c r="AL102" s="684" t="s">
        <v>73</v>
      </c>
      <c r="AM102" s="684" t="s">
        <v>73</v>
      </c>
      <c r="AN102" s="684" t="s">
        <v>73</v>
      </c>
      <c r="AO102" s="684" t="s">
        <v>73</v>
      </c>
      <c r="AP102" s="684" t="s">
        <v>73</v>
      </c>
      <c r="AQ102" s="687" t="s">
        <v>73</v>
      </c>
      <c r="AR102" s="79">
        <v>1.3230316706904968</v>
      </c>
      <c r="AS102" s="37">
        <v>35.480759877171764</v>
      </c>
      <c r="AT102" s="37">
        <v>5.6507717129766135</v>
      </c>
      <c r="AU102" s="37">
        <v>8.5806611596783</v>
      </c>
      <c r="AV102" s="79" t="s">
        <v>182</v>
      </c>
      <c r="AW102" s="694" t="s">
        <v>73</v>
      </c>
      <c r="AX102" s="695" t="s">
        <v>73</v>
      </c>
      <c r="AY102" s="473" t="s">
        <v>73</v>
      </c>
      <c r="AZ102" s="676" t="s">
        <v>73</v>
      </c>
      <c r="BA102" s="676" t="s">
        <v>73</v>
      </c>
      <c r="BB102" s="676" t="s">
        <v>73</v>
      </c>
      <c r="BC102" s="676" t="s">
        <v>73</v>
      </c>
      <c r="BD102" s="676" t="s">
        <v>73</v>
      </c>
      <c r="BE102" s="676" t="s">
        <v>73</v>
      </c>
      <c r="BF102" s="676" t="s">
        <v>73</v>
      </c>
      <c r="BG102" s="677" t="s">
        <v>73</v>
      </c>
      <c r="BH102" s="676" t="s">
        <v>73</v>
      </c>
      <c r="BI102" s="676" t="s">
        <v>73</v>
      </c>
      <c r="BJ102" s="677" t="s">
        <v>73</v>
      </c>
    </row>
    <row r="103" spans="1:62" s="183" customFormat="1" ht="14.25" customHeight="1" x14ac:dyDescent="0.45">
      <c r="A103" s="224">
        <v>2024</v>
      </c>
      <c r="B103" s="268">
        <v>6</v>
      </c>
      <c r="C103" s="268">
        <v>27</v>
      </c>
      <c r="D103" s="320">
        <v>0.62152777777777779</v>
      </c>
      <c r="E103" s="323" t="s">
        <v>124</v>
      </c>
      <c r="F103" s="227">
        <v>13.32856</v>
      </c>
      <c r="G103" s="228">
        <v>100.53183</v>
      </c>
      <c r="H103" s="229">
        <v>11.6</v>
      </c>
      <c r="I103" s="268">
        <v>3</v>
      </c>
      <c r="J103" s="230" t="s">
        <v>72</v>
      </c>
      <c r="K103" s="231">
        <v>0.5</v>
      </c>
      <c r="L103" s="674" t="s">
        <v>73</v>
      </c>
      <c r="M103" s="671" t="s">
        <v>73</v>
      </c>
      <c r="N103" s="676" t="s">
        <v>73</v>
      </c>
      <c r="O103" s="676" t="s">
        <v>73</v>
      </c>
      <c r="P103" s="676" t="s">
        <v>73</v>
      </c>
      <c r="Q103" s="676" t="s">
        <v>73</v>
      </c>
      <c r="R103" s="676" t="s">
        <v>73</v>
      </c>
      <c r="S103" s="677" t="s">
        <v>73</v>
      </c>
      <c r="T103" s="434">
        <v>2.6</v>
      </c>
      <c r="U103" s="343" t="s">
        <v>73</v>
      </c>
      <c r="V103" s="335">
        <v>30.946999999999999</v>
      </c>
      <c r="W103" s="343" t="s">
        <v>73</v>
      </c>
      <c r="X103" s="370">
        <v>30.228999999999999</v>
      </c>
      <c r="Y103" s="474" t="s">
        <v>73</v>
      </c>
      <c r="Z103" s="640">
        <v>8.65</v>
      </c>
      <c r="AA103" s="240" t="s">
        <v>73</v>
      </c>
      <c r="AB103" s="240">
        <v>6.1449999999999996</v>
      </c>
      <c r="AC103" s="240">
        <f t="shared" si="3"/>
        <v>6.4401907244741015</v>
      </c>
      <c r="AD103" s="463" t="s">
        <v>73</v>
      </c>
      <c r="AE103" s="344" t="s">
        <v>73</v>
      </c>
      <c r="AF103" s="335">
        <v>1.03</v>
      </c>
      <c r="AG103" s="337">
        <f>AF103*$AF$1+$AG$1</f>
        <v>3.3618827157774955</v>
      </c>
      <c r="AH103" s="681" t="s">
        <v>73</v>
      </c>
      <c r="AI103" s="507" t="s">
        <v>73</v>
      </c>
      <c r="AJ103" s="683" t="s">
        <v>73</v>
      </c>
      <c r="AK103" s="684" t="s">
        <v>73</v>
      </c>
      <c r="AL103" s="684" t="s">
        <v>73</v>
      </c>
      <c r="AM103" s="684" t="s">
        <v>73</v>
      </c>
      <c r="AN103" s="684" t="s">
        <v>73</v>
      </c>
      <c r="AO103" s="684" t="s">
        <v>73</v>
      </c>
      <c r="AP103" s="684" t="s">
        <v>73</v>
      </c>
      <c r="AQ103" s="687" t="s">
        <v>73</v>
      </c>
      <c r="AR103" s="79" t="s">
        <v>73</v>
      </c>
      <c r="AS103" s="37" t="s">
        <v>73</v>
      </c>
      <c r="AT103" s="37" t="s">
        <v>73</v>
      </c>
      <c r="AU103" s="37" t="s">
        <v>73</v>
      </c>
      <c r="AV103" s="79" t="s">
        <v>73</v>
      </c>
      <c r="AW103" s="694" t="s">
        <v>73</v>
      </c>
      <c r="AX103" s="695" t="s">
        <v>73</v>
      </c>
      <c r="AY103" s="473" t="s">
        <v>73</v>
      </c>
      <c r="AZ103" s="676" t="s">
        <v>73</v>
      </c>
      <c r="BA103" s="676" t="s">
        <v>73</v>
      </c>
      <c r="BB103" s="676" t="s">
        <v>73</v>
      </c>
      <c r="BC103" s="676" t="s">
        <v>73</v>
      </c>
      <c r="BD103" s="676" t="s">
        <v>73</v>
      </c>
      <c r="BE103" s="676" t="s">
        <v>73</v>
      </c>
      <c r="BF103" s="676" t="s">
        <v>73</v>
      </c>
      <c r="BG103" s="677" t="s">
        <v>73</v>
      </c>
      <c r="BH103" s="676" t="s">
        <v>73</v>
      </c>
      <c r="BI103" s="676" t="s">
        <v>73</v>
      </c>
      <c r="BJ103" s="677" t="s">
        <v>73</v>
      </c>
    </row>
    <row r="104" spans="1:62" s="183" customFormat="1" ht="14.25" customHeight="1" x14ac:dyDescent="0.45">
      <c r="A104" s="224"/>
      <c r="B104" s="268"/>
      <c r="C104" s="268"/>
      <c r="D104" s="320"/>
      <c r="E104" s="226"/>
      <c r="F104" s="227">
        <v>13.32856</v>
      </c>
      <c r="G104" s="228">
        <v>100.53183</v>
      </c>
      <c r="H104" s="229">
        <f t="shared" ref="H104:H105" si="16">H103</f>
        <v>11.6</v>
      </c>
      <c r="I104" s="268"/>
      <c r="J104" s="230" t="s">
        <v>75</v>
      </c>
      <c r="K104" s="231">
        <v>5</v>
      </c>
      <c r="L104" s="674" t="s">
        <v>73</v>
      </c>
      <c r="M104" s="671" t="s">
        <v>73</v>
      </c>
      <c r="N104" s="676" t="s">
        <v>73</v>
      </c>
      <c r="O104" s="676" t="s">
        <v>73</v>
      </c>
      <c r="P104" s="676" t="s">
        <v>73</v>
      </c>
      <c r="Q104" s="676" t="s">
        <v>73</v>
      </c>
      <c r="R104" s="676" t="s">
        <v>73</v>
      </c>
      <c r="S104" s="677" t="s">
        <v>73</v>
      </c>
      <c r="T104" s="434" t="s">
        <v>73</v>
      </c>
      <c r="U104" s="343" t="s">
        <v>73</v>
      </c>
      <c r="V104" s="335">
        <v>30.672999999999998</v>
      </c>
      <c r="W104" s="343" t="s">
        <v>73</v>
      </c>
      <c r="X104" s="370">
        <v>30.645</v>
      </c>
      <c r="Y104" s="474" t="s">
        <v>73</v>
      </c>
      <c r="Z104" s="640">
        <v>8.61</v>
      </c>
      <c r="AA104" s="240" t="s">
        <v>73</v>
      </c>
      <c r="AB104" s="240">
        <v>4.9820000000000002</v>
      </c>
      <c r="AC104" s="240">
        <f t="shared" si="3"/>
        <v>5.6776656591038916</v>
      </c>
      <c r="AD104" s="463" t="s">
        <v>73</v>
      </c>
      <c r="AE104" s="344" t="s">
        <v>73</v>
      </c>
      <c r="AF104" s="335">
        <v>1.88</v>
      </c>
      <c r="AG104" s="337">
        <f>AF104*$AF$1+$AG$1</f>
        <v>5.447427858728032</v>
      </c>
      <c r="AH104" s="681" t="s">
        <v>73</v>
      </c>
      <c r="AI104" s="507" t="s">
        <v>73</v>
      </c>
      <c r="AJ104" s="683" t="s">
        <v>73</v>
      </c>
      <c r="AK104" s="684" t="s">
        <v>73</v>
      </c>
      <c r="AL104" s="684" t="s">
        <v>73</v>
      </c>
      <c r="AM104" s="684" t="s">
        <v>73</v>
      </c>
      <c r="AN104" s="684" t="s">
        <v>73</v>
      </c>
      <c r="AO104" s="684" t="s">
        <v>73</v>
      </c>
      <c r="AP104" s="684" t="s">
        <v>73</v>
      </c>
      <c r="AQ104" s="687" t="s">
        <v>73</v>
      </c>
      <c r="AR104" s="79" t="s">
        <v>73</v>
      </c>
      <c r="AS104" s="37" t="s">
        <v>73</v>
      </c>
      <c r="AT104" s="37" t="s">
        <v>73</v>
      </c>
      <c r="AU104" s="37" t="s">
        <v>73</v>
      </c>
      <c r="AV104" s="79" t="s">
        <v>73</v>
      </c>
      <c r="AW104" s="694" t="s">
        <v>73</v>
      </c>
      <c r="AX104" s="695" t="s">
        <v>73</v>
      </c>
      <c r="AY104" s="473" t="s">
        <v>73</v>
      </c>
      <c r="AZ104" s="676" t="s">
        <v>73</v>
      </c>
      <c r="BA104" s="676" t="s">
        <v>73</v>
      </c>
      <c r="BB104" s="676" t="s">
        <v>73</v>
      </c>
      <c r="BC104" s="676" t="s">
        <v>73</v>
      </c>
      <c r="BD104" s="676" t="s">
        <v>73</v>
      </c>
      <c r="BE104" s="676" t="s">
        <v>73</v>
      </c>
      <c r="BF104" s="676" t="s">
        <v>73</v>
      </c>
      <c r="BG104" s="677" t="s">
        <v>73</v>
      </c>
      <c r="BH104" s="676" t="s">
        <v>73</v>
      </c>
      <c r="BI104" s="676" t="s">
        <v>73</v>
      </c>
      <c r="BJ104" s="677" t="s">
        <v>73</v>
      </c>
    </row>
    <row r="105" spans="1:62" s="183" customFormat="1" ht="14.25" customHeight="1" x14ac:dyDescent="0.45">
      <c r="A105" s="224"/>
      <c r="B105" s="268"/>
      <c r="C105" s="268"/>
      <c r="D105" s="320"/>
      <c r="E105" s="226"/>
      <c r="F105" s="227">
        <v>13.32856</v>
      </c>
      <c r="G105" s="228">
        <v>100.53183</v>
      </c>
      <c r="H105" s="229">
        <f t="shared" si="16"/>
        <v>11.6</v>
      </c>
      <c r="I105" s="268"/>
      <c r="J105" s="230" t="s">
        <v>74</v>
      </c>
      <c r="K105" s="231">
        <v>10</v>
      </c>
      <c r="L105" s="674" t="s">
        <v>73</v>
      </c>
      <c r="M105" s="671" t="s">
        <v>73</v>
      </c>
      <c r="N105" s="676" t="s">
        <v>73</v>
      </c>
      <c r="O105" s="676" t="s">
        <v>73</v>
      </c>
      <c r="P105" s="676" t="s">
        <v>73</v>
      </c>
      <c r="Q105" s="676" t="s">
        <v>73</v>
      </c>
      <c r="R105" s="676" t="s">
        <v>73</v>
      </c>
      <c r="S105" s="677" t="s">
        <v>73</v>
      </c>
      <c r="T105" s="434" t="s">
        <v>73</v>
      </c>
      <c r="U105" s="343" t="s">
        <v>73</v>
      </c>
      <c r="V105" s="335">
        <v>31.315000000000001</v>
      </c>
      <c r="W105" s="343" t="s">
        <v>73</v>
      </c>
      <c r="X105" s="370">
        <v>31.654</v>
      </c>
      <c r="Y105" s="474" t="s">
        <v>73</v>
      </c>
      <c r="Z105" s="640">
        <v>8</v>
      </c>
      <c r="AA105" s="240" t="s">
        <v>73</v>
      </c>
      <c r="AB105" s="240">
        <v>1.84</v>
      </c>
      <c r="AC105" s="240">
        <f t="shared" si="3"/>
        <v>3.617602240881018</v>
      </c>
      <c r="AD105" s="463" t="s">
        <v>73</v>
      </c>
      <c r="AE105" s="344" t="s">
        <v>73</v>
      </c>
      <c r="AF105" s="335">
        <v>0.88</v>
      </c>
      <c r="AG105" s="337">
        <f>AF105*$AF$1+$AG$1</f>
        <v>2.9938453376097538</v>
      </c>
      <c r="AH105" s="681" t="s">
        <v>73</v>
      </c>
      <c r="AI105" s="507" t="s">
        <v>73</v>
      </c>
      <c r="AJ105" s="683" t="s">
        <v>73</v>
      </c>
      <c r="AK105" s="684" t="s">
        <v>73</v>
      </c>
      <c r="AL105" s="684" t="s">
        <v>73</v>
      </c>
      <c r="AM105" s="684" t="s">
        <v>73</v>
      </c>
      <c r="AN105" s="684" t="s">
        <v>73</v>
      </c>
      <c r="AO105" s="684" t="s">
        <v>73</v>
      </c>
      <c r="AP105" s="684" t="s">
        <v>73</v>
      </c>
      <c r="AQ105" s="687" t="s">
        <v>73</v>
      </c>
      <c r="AR105" s="79" t="s">
        <v>73</v>
      </c>
      <c r="AS105" s="37" t="s">
        <v>73</v>
      </c>
      <c r="AT105" s="37" t="s">
        <v>73</v>
      </c>
      <c r="AU105" s="37" t="s">
        <v>73</v>
      </c>
      <c r="AV105" s="79" t="s">
        <v>73</v>
      </c>
      <c r="AW105" s="694" t="s">
        <v>73</v>
      </c>
      <c r="AX105" s="695" t="s">
        <v>73</v>
      </c>
      <c r="AY105" s="473" t="s">
        <v>73</v>
      </c>
      <c r="AZ105" s="676" t="s">
        <v>73</v>
      </c>
      <c r="BA105" s="676" t="s">
        <v>73</v>
      </c>
      <c r="BB105" s="676" t="s">
        <v>73</v>
      </c>
      <c r="BC105" s="676" t="s">
        <v>73</v>
      </c>
      <c r="BD105" s="676" t="s">
        <v>73</v>
      </c>
      <c r="BE105" s="676" t="s">
        <v>73</v>
      </c>
      <c r="BF105" s="676" t="s">
        <v>73</v>
      </c>
      <c r="BG105" s="677" t="s">
        <v>73</v>
      </c>
      <c r="BH105" s="676" t="s">
        <v>73</v>
      </c>
      <c r="BI105" s="676" t="s">
        <v>73</v>
      </c>
      <c r="BJ105" s="677" t="s">
        <v>73</v>
      </c>
    </row>
    <row r="106" spans="1:62" s="183" customFormat="1" ht="14.25" customHeight="1" x14ac:dyDescent="0.45">
      <c r="A106" s="224">
        <v>2024</v>
      </c>
      <c r="B106" s="268">
        <v>6</v>
      </c>
      <c r="C106" s="268">
        <v>27</v>
      </c>
      <c r="D106" s="320">
        <v>0.6</v>
      </c>
      <c r="E106" s="226">
        <v>35</v>
      </c>
      <c r="F106" s="227">
        <v>13.364710000000001</v>
      </c>
      <c r="G106" s="228">
        <v>100.53174</v>
      </c>
      <c r="H106" s="229">
        <v>8.1</v>
      </c>
      <c r="I106" s="268">
        <v>3</v>
      </c>
      <c r="J106" s="230" t="s">
        <v>72</v>
      </c>
      <c r="K106" s="231">
        <v>0.5</v>
      </c>
      <c r="L106" s="674" t="s">
        <v>73</v>
      </c>
      <c r="M106" s="671" t="s">
        <v>73</v>
      </c>
      <c r="N106" s="676" t="s">
        <v>73</v>
      </c>
      <c r="O106" s="676" t="s">
        <v>73</v>
      </c>
      <c r="P106" s="676" t="s">
        <v>73</v>
      </c>
      <c r="Q106" s="676" t="s">
        <v>73</v>
      </c>
      <c r="R106" s="676" t="s">
        <v>73</v>
      </c>
      <c r="S106" s="677" t="s">
        <v>73</v>
      </c>
      <c r="T106" s="434">
        <v>1.2</v>
      </c>
      <c r="U106" s="343">
        <v>30.9</v>
      </c>
      <c r="V106" s="335">
        <v>30.646999999999998</v>
      </c>
      <c r="W106" s="343">
        <v>27.4</v>
      </c>
      <c r="X106" s="370">
        <v>29.803000000000001</v>
      </c>
      <c r="Y106" s="474">
        <v>8.1300000000000008</v>
      </c>
      <c r="Z106" s="640">
        <v>8.68</v>
      </c>
      <c r="AA106" s="240">
        <v>6.5</v>
      </c>
      <c r="AB106" s="240">
        <v>6.1639999999999997</v>
      </c>
      <c r="AC106" s="240">
        <f t="shared" si="3"/>
        <v>6.4526481417071491</v>
      </c>
      <c r="AD106" s="463">
        <v>9.5000000000000018</v>
      </c>
      <c r="AE106" s="345">
        <v>3.75</v>
      </c>
      <c r="AF106" s="335">
        <v>2.81</v>
      </c>
      <c r="AG106" s="337">
        <f>AF106*$AF$1+$AG$1</f>
        <v>7.729259603368031</v>
      </c>
      <c r="AH106" s="681" t="s">
        <v>73</v>
      </c>
      <c r="AI106" s="507" t="s">
        <v>73</v>
      </c>
      <c r="AJ106" s="683" t="s">
        <v>73</v>
      </c>
      <c r="AK106" s="684" t="s">
        <v>73</v>
      </c>
      <c r="AL106" s="684" t="s">
        <v>73</v>
      </c>
      <c r="AM106" s="684" t="s">
        <v>73</v>
      </c>
      <c r="AN106" s="684" t="s">
        <v>73</v>
      </c>
      <c r="AO106" s="684" t="s">
        <v>73</v>
      </c>
      <c r="AP106" s="684" t="s">
        <v>73</v>
      </c>
      <c r="AQ106" s="687" t="s">
        <v>73</v>
      </c>
      <c r="AR106" s="79">
        <v>1.1338881370907079</v>
      </c>
      <c r="AS106" s="37">
        <v>25.753075127307749</v>
      </c>
      <c r="AT106" s="37">
        <v>3.8201513027404186</v>
      </c>
      <c r="AU106" s="37">
        <v>3.1820679376004826</v>
      </c>
      <c r="AV106" s="79">
        <v>1.9257330684542584</v>
      </c>
      <c r="AW106" s="694" t="s">
        <v>73</v>
      </c>
      <c r="AX106" s="695" t="s">
        <v>73</v>
      </c>
      <c r="AY106" s="473" t="s">
        <v>73</v>
      </c>
      <c r="AZ106" s="676" t="s">
        <v>73</v>
      </c>
      <c r="BA106" s="676" t="s">
        <v>73</v>
      </c>
      <c r="BB106" s="676" t="s">
        <v>73</v>
      </c>
      <c r="BC106" s="676" t="s">
        <v>73</v>
      </c>
      <c r="BD106" s="676" t="s">
        <v>73</v>
      </c>
      <c r="BE106" s="676" t="s">
        <v>73</v>
      </c>
      <c r="BF106" s="676" t="s">
        <v>73</v>
      </c>
      <c r="BG106" s="677" t="s">
        <v>73</v>
      </c>
      <c r="BH106" s="676" t="s">
        <v>73</v>
      </c>
      <c r="BI106" s="676" t="s">
        <v>73</v>
      </c>
      <c r="BJ106" s="677" t="s">
        <v>73</v>
      </c>
    </row>
    <row r="107" spans="1:62" s="183" customFormat="1" ht="14.25" customHeight="1" x14ac:dyDescent="0.45">
      <c r="A107" s="224"/>
      <c r="B107" s="268"/>
      <c r="C107" s="268"/>
      <c r="D107" s="320"/>
      <c r="E107" s="226"/>
      <c r="F107" s="227">
        <v>13.364710000000001</v>
      </c>
      <c r="G107" s="228">
        <v>100.53174</v>
      </c>
      <c r="H107" s="229">
        <f t="shared" ref="H107:H108" si="17">H106</f>
        <v>8.1</v>
      </c>
      <c r="I107" s="268"/>
      <c r="J107" s="230" t="s">
        <v>75</v>
      </c>
      <c r="K107" s="231">
        <v>3.5</v>
      </c>
      <c r="L107" s="674" t="s">
        <v>73</v>
      </c>
      <c r="M107" s="671" t="s">
        <v>73</v>
      </c>
      <c r="N107" s="676" t="s">
        <v>73</v>
      </c>
      <c r="O107" s="676" t="s">
        <v>73</v>
      </c>
      <c r="P107" s="676" t="s">
        <v>73</v>
      </c>
      <c r="Q107" s="676" t="s">
        <v>73</v>
      </c>
      <c r="R107" s="676" t="s">
        <v>73</v>
      </c>
      <c r="S107" s="677" t="s">
        <v>73</v>
      </c>
      <c r="T107" s="434" t="s">
        <v>73</v>
      </c>
      <c r="U107" s="343">
        <v>30.8</v>
      </c>
      <c r="V107" s="335">
        <v>30.68</v>
      </c>
      <c r="W107" s="343">
        <v>27.4</v>
      </c>
      <c r="X107" s="370">
        <v>29.756</v>
      </c>
      <c r="Y107" s="474">
        <v>8.1300000000000008</v>
      </c>
      <c r="Z107" s="640">
        <v>8.65</v>
      </c>
      <c r="AA107" s="240">
        <v>6.53</v>
      </c>
      <c r="AB107" s="240">
        <v>6.2679999999999998</v>
      </c>
      <c r="AC107" s="240">
        <f t="shared" si="3"/>
        <v>6.5208361097196184</v>
      </c>
      <c r="AD107" s="463">
        <v>8.4499999999999993</v>
      </c>
      <c r="AE107" s="344" t="s">
        <v>73</v>
      </c>
      <c r="AF107" s="335">
        <v>3.31</v>
      </c>
      <c r="AG107" s="337">
        <f>AF107*$AF$1+$AG$1</f>
        <v>8.956050863927171</v>
      </c>
      <c r="AH107" s="681" t="s">
        <v>73</v>
      </c>
      <c r="AI107" s="507" t="s">
        <v>73</v>
      </c>
      <c r="AJ107" s="683" t="s">
        <v>73</v>
      </c>
      <c r="AK107" s="684" t="s">
        <v>73</v>
      </c>
      <c r="AL107" s="684" t="s">
        <v>73</v>
      </c>
      <c r="AM107" s="684" t="s">
        <v>73</v>
      </c>
      <c r="AN107" s="684" t="s">
        <v>73</v>
      </c>
      <c r="AO107" s="684" t="s">
        <v>73</v>
      </c>
      <c r="AP107" s="684" t="s">
        <v>73</v>
      </c>
      <c r="AQ107" s="687" t="s">
        <v>73</v>
      </c>
      <c r="AR107" s="79">
        <v>1.2757457872905495</v>
      </c>
      <c r="AS107" s="37">
        <v>25.844845738155524</v>
      </c>
      <c r="AT107" s="37">
        <v>3.5988675168876916</v>
      </c>
      <c r="AU107" s="37">
        <v>3.2269626837300271</v>
      </c>
      <c r="AV107" s="79">
        <v>2.8350429058734012</v>
      </c>
      <c r="AW107" s="694" t="s">
        <v>73</v>
      </c>
      <c r="AX107" s="695" t="s">
        <v>73</v>
      </c>
      <c r="AY107" s="473" t="s">
        <v>73</v>
      </c>
      <c r="AZ107" s="676" t="s">
        <v>73</v>
      </c>
      <c r="BA107" s="676" t="s">
        <v>73</v>
      </c>
      <c r="BB107" s="676" t="s">
        <v>73</v>
      </c>
      <c r="BC107" s="676" t="s">
        <v>73</v>
      </c>
      <c r="BD107" s="676" t="s">
        <v>73</v>
      </c>
      <c r="BE107" s="676" t="s">
        <v>73</v>
      </c>
      <c r="BF107" s="676" t="s">
        <v>73</v>
      </c>
      <c r="BG107" s="677" t="s">
        <v>73</v>
      </c>
      <c r="BH107" s="676" t="s">
        <v>73</v>
      </c>
      <c r="BI107" s="676" t="s">
        <v>73</v>
      </c>
      <c r="BJ107" s="677" t="s">
        <v>73</v>
      </c>
    </row>
    <row r="108" spans="1:62" s="183" customFormat="1" ht="14.25" customHeight="1" x14ac:dyDescent="0.45">
      <c r="A108" s="224"/>
      <c r="B108" s="268"/>
      <c r="C108" s="268"/>
      <c r="D108" s="320"/>
      <c r="E108" s="226"/>
      <c r="F108" s="227">
        <v>13.364710000000001</v>
      </c>
      <c r="G108" s="228">
        <v>100.53174</v>
      </c>
      <c r="H108" s="229">
        <f t="shared" si="17"/>
        <v>8.1</v>
      </c>
      <c r="I108" s="268"/>
      <c r="J108" s="230" t="s">
        <v>74</v>
      </c>
      <c r="K108" s="231">
        <v>7</v>
      </c>
      <c r="L108" s="674" t="s">
        <v>73</v>
      </c>
      <c r="M108" s="671" t="s">
        <v>73</v>
      </c>
      <c r="N108" s="676" t="s">
        <v>73</v>
      </c>
      <c r="O108" s="676" t="s">
        <v>73</v>
      </c>
      <c r="P108" s="676" t="s">
        <v>73</v>
      </c>
      <c r="Q108" s="676" t="s">
        <v>73</v>
      </c>
      <c r="R108" s="676" t="s">
        <v>73</v>
      </c>
      <c r="S108" s="677" t="s">
        <v>73</v>
      </c>
      <c r="T108" s="434" t="s">
        <v>73</v>
      </c>
      <c r="U108" s="343">
        <v>30.3</v>
      </c>
      <c r="V108" s="335">
        <v>30.341999999999999</v>
      </c>
      <c r="W108" s="343">
        <v>27.4</v>
      </c>
      <c r="X108" s="370">
        <v>30.023</v>
      </c>
      <c r="Y108" s="474">
        <v>8.1</v>
      </c>
      <c r="Z108" s="640">
        <v>8.51</v>
      </c>
      <c r="AA108" s="240">
        <v>6.36</v>
      </c>
      <c r="AB108" s="240">
        <v>5.1630000000000003</v>
      </c>
      <c r="AC108" s="240">
        <f t="shared" si="3"/>
        <v>5.7963389495871311</v>
      </c>
      <c r="AD108" s="463">
        <v>13.149999999999995</v>
      </c>
      <c r="AE108" s="344" t="s">
        <v>73</v>
      </c>
      <c r="AF108" s="335">
        <v>12.71</v>
      </c>
      <c r="AG108" s="337">
        <f>AF108*$AF$1+$AG$1</f>
        <v>32.01972656243899</v>
      </c>
      <c r="AH108" s="681" t="s">
        <v>73</v>
      </c>
      <c r="AI108" s="507" t="s">
        <v>73</v>
      </c>
      <c r="AJ108" s="683" t="s">
        <v>73</v>
      </c>
      <c r="AK108" s="684" t="s">
        <v>73</v>
      </c>
      <c r="AL108" s="684" t="s">
        <v>73</v>
      </c>
      <c r="AM108" s="684" t="s">
        <v>73</v>
      </c>
      <c r="AN108" s="684" t="s">
        <v>73</v>
      </c>
      <c r="AO108" s="684" t="s">
        <v>73</v>
      </c>
      <c r="AP108" s="684" t="s">
        <v>73</v>
      </c>
      <c r="AQ108" s="687" t="s">
        <v>73</v>
      </c>
      <c r="AR108" s="79">
        <v>1.3703175540904438</v>
      </c>
      <c r="AS108" s="37">
        <v>25.661304516459978</v>
      </c>
      <c r="AT108" s="37">
        <v>3.3172336076205848</v>
      </c>
      <c r="AU108" s="37">
        <v>3.8442654430112748</v>
      </c>
      <c r="AV108" s="79">
        <v>2.0493511024365025</v>
      </c>
      <c r="AW108" s="694" t="s">
        <v>73</v>
      </c>
      <c r="AX108" s="695" t="s">
        <v>73</v>
      </c>
      <c r="AY108" s="473" t="s">
        <v>73</v>
      </c>
      <c r="AZ108" s="676" t="s">
        <v>73</v>
      </c>
      <c r="BA108" s="676" t="s">
        <v>73</v>
      </c>
      <c r="BB108" s="676" t="s">
        <v>73</v>
      </c>
      <c r="BC108" s="676" t="s">
        <v>73</v>
      </c>
      <c r="BD108" s="676" t="s">
        <v>73</v>
      </c>
      <c r="BE108" s="676" t="s">
        <v>73</v>
      </c>
      <c r="BF108" s="676" t="s">
        <v>73</v>
      </c>
      <c r="BG108" s="677" t="s">
        <v>73</v>
      </c>
      <c r="BH108" s="676" t="s">
        <v>73</v>
      </c>
      <c r="BI108" s="676" t="s">
        <v>73</v>
      </c>
      <c r="BJ108" s="677" t="s">
        <v>73</v>
      </c>
    </row>
    <row r="109" spans="1:62" s="183" customFormat="1" ht="14.25" customHeight="1" x14ac:dyDescent="0.45">
      <c r="A109" s="224">
        <v>2024</v>
      </c>
      <c r="B109" s="268">
        <v>6</v>
      </c>
      <c r="C109" s="268">
        <v>27</v>
      </c>
      <c r="D109" s="320">
        <v>0.53749999999999998</v>
      </c>
      <c r="E109" s="323" t="s">
        <v>125</v>
      </c>
      <c r="F109" s="227">
        <v>13.4017</v>
      </c>
      <c r="G109" s="228">
        <v>100.49023</v>
      </c>
      <c r="H109" s="229">
        <v>6.7</v>
      </c>
      <c r="I109" s="268">
        <v>3</v>
      </c>
      <c r="J109" s="230" t="s">
        <v>72</v>
      </c>
      <c r="K109" s="231">
        <v>0.5</v>
      </c>
      <c r="L109" s="674" t="s">
        <v>73</v>
      </c>
      <c r="M109" s="671" t="s">
        <v>73</v>
      </c>
      <c r="N109" s="676" t="s">
        <v>73</v>
      </c>
      <c r="O109" s="676" t="s">
        <v>73</v>
      </c>
      <c r="P109" s="676" t="s">
        <v>73</v>
      </c>
      <c r="Q109" s="676" t="s">
        <v>73</v>
      </c>
      <c r="R109" s="676" t="s">
        <v>73</v>
      </c>
      <c r="S109" s="677" t="s">
        <v>73</v>
      </c>
      <c r="T109" s="434">
        <v>0.9</v>
      </c>
      <c r="U109" s="343" t="s">
        <v>73</v>
      </c>
      <c r="V109" s="335">
        <v>30.504999999999999</v>
      </c>
      <c r="W109" s="343" t="s">
        <v>73</v>
      </c>
      <c r="X109" s="370">
        <v>29.693000000000001</v>
      </c>
      <c r="Y109" s="474" t="s">
        <v>73</v>
      </c>
      <c r="Z109" s="640">
        <v>8.61</v>
      </c>
      <c r="AA109" s="240" t="s">
        <v>73</v>
      </c>
      <c r="AB109" s="240">
        <v>5.7229999999999999</v>
      </c>
      <c r="AC109" s="240">
        <f t="shared" si="3"/>
        <v>6.1635049311927359</v>
      </c>
      <c r="AD109" s="463" t="s">
        <v>73</v>
      </c>
      <c r="AE109" s="344" t="s">
        <v>73</v>
      </c>
      <c r="AF109" s="335">
        <v>1.57</v>
      </c>
      <c r="AG109" s="337">
        <f>AF109*$AF$1+$AG$1</f>
        <v>4.6868172771813654</v>
      </c>
      <c r="AH109" s="681" t="s">
        <v>73</v>
      </c>
      <c r="AI109" s="507" t="s">
        <v>73</v>
      </c>
      <c r="AJ109" s="683" t="s">
        <v>73</v>
      </c>
      <c r="AK109" s="684" t="s">
        <v>73</v>
      </c>
      <c r="AL109" s="684" t="s">
        <v>73</v>
      </c>
      <c r="AM109" s="684" t="s">
        <v>73</v>
      </c>
      <c r="AN109" s="684" t="s">
        <v>73</v>
      </c>
      <c r="AO109" s="684" t="s">
        <v>73</v>
      </c>
      <c r="AP109" s="684" t="s">
        <v>73</v>
      </c>
      <c r="AQ109" s="687" t="s">
        <v>73</v>
      </c>
      <c r="AR109" s="79" t="s">
        <v>73</v>
      </c>
      <c r="AS109" s="37" t="s">
        <v>73</v>
      </c>
      <c r="AT109" s="37" t="s">
        <v>73</v>
      </c>
      <c r="AU109" s="37" t="s">
        <v>73</v>
      </c>
      <c r="AV109" s="79" t="s">
        <v>73</v>
      </c>
      <c r="AW109" s="694" t="s">
        <v>73</v>
      </c>
      <c r="AX109" s="695" t="s">
        <v>73</v>
      </c>
      <c r="AY109" s="473" t="s">
        <v>73</v>
      </c>
      <c r="AZ109" s="676" t="s">
        <v>73</v>
      </c>
      <c r="BA109" s="676" t="s">
        <v>73</v>
      </c>
      <c r="BB109" s="676" t="s">
        <v>73</v>
      </c>
      <c r="BC109" s="676" t="s">
        <v>73</v>
      </c>
      <c r="BD109" s="676" t="s">
        <v>73</v>
      </c>
      <c r="BE109" s="676" t="s">
        <v>73</v>
      </c>
      <c r="BF109" s="676" t="s">
        <v>73</v>
      </c>
      <c r="BG109" s="677" t="s">
        <v>73</v>
      </c>
      <c r="BH109" s="676" t="s">
        <v>73</v>
      </c>
      <c r="BI109" s="676" t="s">
        <v>73</v>
      </c>
      <c r="BJ109" s="677" t="s">
        <v>73</v>
      </c>
    </row>
    <row r="110" spans="1:62" s="183" customFormat="1" ht="14.25" customHeight="1" x14ac:dyDescent="0.45">
      <c r="A110" s="224"/>
      <c r="B110" s="268"/>
      <c r="C110" s="268"/>
      <c r="D110" s="320"/>
      <c r="E110" s="226"/>
      <c r="F110" s="227">
        <v>13.4017</v>
      </c>
      <c r="G110" s="228">
        <v>100.49023</v>
      </c>
      <c r="H110" s="229">
        <f t="shared" ref="H110:H111" si="18">H109</f>
        <v>6.7</v>
      </c>
      <c r="I110" s="268"/>
      <c r="J110" s="230" t="s">
        <v>75</v>
      </c>
      <c r="K110" s="231">
        <v>3</v>
      </c>
      <c r="L110" s="674" t="s">
        <v>73</v>
      </c>
      <c r="M110" s="671" t="s">
        <v>73</v>
      </c>
      <c r="N110" s="676" t="s">
        <v>73</v>
      </c>
      <c r="O110" s="676" t="s">
        <v>73</v>
      </c>
      <c r="P110" s="676" t="s">
        <v>73</v>
      </c>
      <c r="Q110" s="676" t="s">
        <v>73</v>
      </c>
      <c r="R110" s="676" t="s">
        <v>73</v>
      </c>
      <c r="S110" s="677" t="s">
        <v>73</v>
      </c>
      <c r="T110" s="434" t="s">
        <v>73</v>
      </c>
      <c r="U110" s="343" t="s">
        <v>73</v>
      </c>
      <c r="V110" s="335">
        <v>30.509</v>
      </c>
      <c r="W110" s="343" t="s">
        <v>73</v>
      </c>
      <c r="X110" s="370">
        <v>29.687000000000001</v>
      </c>
      <c r="Y110" s="474" t="s">
        <v>73</v>
      </c>
      <c r="Z110" s="640">
        <v>8.58</v>
      </c>
      <c r="AA110" s="240" t="s">
        <v>73</v>
      </c>
      <c r="AB110" s="240">
        <v>5.6390000000000002</v>
      </c>
      <c r="AC110" s="240">
        <f t="shared" si="3"/>
        <v>6.1084300339518958</v>
      </c>
      <c r="AD110" s="463" t="s">
        <v>73</v>
      </c>
      <c r="AE110" s="344" t="s">
        <v>73</v>
      </c>
      <c r="AF110" s="335">
        <v>1.83</v>
      </c>
      <c r="AG110" s="337">
        <f>AF110*$AF$1+$AG$1</f>
        <v>5.3247487326721181</v>
      </c>
      <c r="AH110" s="681" t="s">
        <v>73</v>
      </c>
      <c r="AI110" s="507" t="s">
        <v>73</v>
      </c>
      <c r="AJ110" s="683" t="s">
        <v>73</v>
      </c>
      <c r="AK110" s="684" t="s">
        <v>73</v>
      </c>
      <c r="AL110" s="684" t="s">
        <v>73</v>
      </c>
      <c r="AM110" s="684" t="s">
        <v>73</v>
      </c>
      <c r="AN110" s="684" t="s">
        <v>73</v>
      </c>
      <c r="AO110" s="684" t="s">
        <v>73</v>
      </c>
      <c r="AP110" s="684" t="s">
        <v>73</v>
      </c>
      <c r="AQ110" s="687" t="s">
        <v>73</v>
      </c>
      <c r="AR110" s="79" t="s">
        <v>73</v>
      </c>
      <c r="AS110" s="37" t="s">
        <v>73</v>
      </c>
      <c r="AT110" s="37" t="s">
        <v>73</v>
      </c>
      <c r="AU110" s="37" t="s">
        <v>73</v>
      </c>
      <c r="AV110" s="79" t="s">
        <v>73</v>
      </c>
      <c r="AW110" s="694" t="s">
        <v>73</v>
      </c>
      <c r="AX110" s="695" t="s">
        <v>73</v>
      </c>
      <c r="AY110" s="473" t="s">
        <v>73</v>
      </c>
      <c r="AZ110" s="676" t="s">
        <v>73</v>
      </c>
      <c r="BA110" s="676" t="s">
        <v>73</v>
      </c>
      <c r="BB110" s="676" t="s">
        <v>73</v>
      </c>
      <c r="BC110" s="676" t="s">
        <v>73</v>
      </c>
      <c r="BD110" s="676" t="s">
        <v>73</v>
      </c>
      <c r="BE110" s="676" t="s">
        <v>73</v>
      </c>
      <c r="BF110" s="676" t="s">
        <v>73</v>
      </c>
      <c r="BG110" s="677" t="s">
        <v>73</v>
      </c>
      <c r="BH110" s="676" t="s">
        <v>73</v>
      </c>
      <c r="BI110" s="676" t="s">
        <v>73</v>
      </c>
      <c r="BJ110" s="677" t="s">
        <v>73</v>
      </c>
    </row>
    <row r="111" spans="1:62" s="183" customFormat="1" ht="14.25" customHeight="1" x14ac:dyDescent="0.45">
      <c r="A111" s="224"/>
      <c r="B111" s="268"/>
      <c r="C111" s="268"/>
      <c r="D111" s="320"/>
      <c r="E111" s="226"/>
      <c r="F111" s="227">
        <v>13.4017</v>
      </c>
      <c r="G111" s="228">
        <v>100.49023</v>
      </c>
      <c r="H111" s="229">
        <f t="shared" si="18"/>
        <v>6.7</v>
      </c>
      <c r="I111" s="268"/>
      <c r="J111" s="230" t="s">
        <v>74</v>
      </c>
      <c r="K111" s="231">
        <v>5</v>
      </c>
      <c r="L111" s="674" t="s">
        <v>73</v>
      </c>
      <c r="M111" s="671" t="s">
        <v>73</v>
      </c>
      <c r="N111" s="676" t="s">
        <v>73</v>
      </c>
      <c r="O111" s="676" t="s">
        <v>73</v>
      </c>
      <c r="P111" s="676" t="s">
        <v>73</v>
      </c>
      <c r="Q111" s="676" t="s">
        <v>73</v>
      </c>
      <c r="R111" s="676" t="s">
        <v>73</v>
      </c>
      <c r="S111" s="677" t="s">
        <v>73</v>
      </c>
      <c r="T111" s="434" t="s">
        <v>73</v>
      </c>
      <c r="U111" s="343" t="s">
        <v>73</v>
      </c>
      <c r="V111" s="335">
        <v>30.248000000000001</v>
      </c>
      <c r="W111" s="343" t="s">
        <v>73</v>
      </c>
      <c r="X111" s="370">
        <v>29.710999999999999</v>
      </c>
      <c r="Y111" s="474" t="s">
        <v>73</v>
      </c>
      <c r="Z111" s="640">
        <v>8.58</v>
      </c>
      <c r="AA111" s="240" t="s">
        <v>73</v>
      </c>
      <c r="AB111" s="240">
        <v>5.4740000000000002</v>
      </c>
      <c r="AC111" s="240">
        <f t="shared" si="3"/>
        <v>6.0002472000859584</v>
      </c>
      <c r="AD111" s="463" t="s">
        <v>73</v>
      </c>
      <c r="AE111" s="344" t="s">
        <v>73</v>
      </c>
      <c r="AF111" s="335">
        <v>1.74</v>
      </c>
      <c r="AG111" s="337">
        <f>AF111*$AF$1+$AG$1</f>
        <v>5.1039263057714725</v>
      </c>
      <c r="AH111" s="681" t="s">
        <v>73</v>
      </c>
      <c r="AI111" s="507" t="s">
        <v>73</v>
      </c>
      <c r="AJ111" s="683" t="s">
        <v>73</v>
      </c>
      <c r="AK111" s="684" t="s">
        <v>73</v>
      </c>
      <c r="AL111" s="684" t="s">
        <v>73</v>
      </c>
      <c r="AM111" s="684" t="s">
        <v>73</v>
      </c>
      <c r="AN111" s="684" t="s">
        <v>73</v>
      </c>
      <c r="AO111" s="684" t="s">
        <v>73</v>
      </c>
      <c r="AP111" s="684" t="s">
        <v>73</v>
      </c>
      <c r="AQ111" s="687" t="s">
        <v>73</v>
      </c>
      <c r="AR111" s="79" t="s">
        <v>73</v>
      </c>
      <c r="AS111" s="37" t="s">
        <v>73</v>
      </c>
      <c r="AT111" s="37" t="s">
        <v>73</v>
      </c>
      <c r="AU111" s="37" t="s">
        <v>73</v>
      </c>
      <c r="AV111" s="79" t="s">
        <v>73</v>
      </c>
      <c r="AW111" s="694" t="s">
        <v>73</v>
      </c>
      <c r="AX111" s="695" t="s">
        <v>73</v>
      </c>
      <c r="AY111" s="473" t="s">
        <v>73</v>
      </c>
      <c r="AZ111" s="676" t="s">
        <v>73</v>
      </c>
      <c r="BA111" s="676" t="s">
        <v>73</v>
      </c>
      <c r="BB111" s="676" t="s">
        <v>73</v>
      </c>
      <c r="BC111" s="676" t="s">
        <v>73</v>
      </c>
      <c r="BD111" s="676" t="s">
        <v>73</v>
      </c>
      <c r="BE111" s="676" t="s">
        <v>73</v>
      </c>
      <c r="BF111" s="676" t="s">
        <v>73</v>
      </c>
      <c r="BG111" s="677" t="s">
        <v>73</v>
      </c>
      <c r="BH111" s="676" t="s">
        <v>73</v>
      </c>
      <c r="BI111" s="676" t="s">
        <v>73</v>
      </c>
      <c r="BJ111" s="677" t="s">
        <v>73</v>
      </c>
    </row>
    <row r="112" spans="1:62" s="183" customFormat="1" ht="14.25" customHeight="1" x14ac:dyDescent="0.45">
      <c r="A112" s="224">
        <v>2024</v>
      </c>
      <c r="B112" s="268">
        <v>6</v>
      </c>
      <c r="C112" s="268">
        <v>30</v>
      </c>
      <c r="D112" s="320">
        <v>0.36249999999999999</v>
      </c>
      <c r="E112" s="226">
        <v>37</v>
      </c>
      <c r="F112" s="227">
        <v>13.437181000000001</v>
      </c>
      <c r="G112" s="228">
        <v>100.597297</v>
      </c>
      <c r="H112" s="229">
        <v>5</v>
      </c>
      <c r="I112" s="268">
        <v>3</v>
      </c>
      <c r="J112" s="230" t="s">
        <v>72</v>
      </c>
      <c r="K112" s="231">
        <v>0.5</v>
      </c>
      <c r="L112" s="674" t="s">
        <v>73</v>
      </c>
      <c r="M112" s="671" t="s">
        <v>73</v>
      </c>
      <c r="N112" s="676" t="s">
        <v>73</v>
      </c>
      <c r="O112" s="676" t="s">
        <v>73</v>
      </c>
      <c r="P112" s="676" t="s">
        <v>73</v>
      </c>
      <c r="Q112" s="676" t="s">
        <v>73</v>
      </c>
      <c r="R112" s="676" t="s">
        <v>73</v>
      </c>
      <c r="S112" s="677" t="s">
        <v>73</v>
      </c>
      <c r="T112" s="434">
        <v>0.6</v>
      </c>
      <c r="U112" s="343">
        <v>29.7</v>
      </c>
      <c r="V112" s="335">
        <v>29.873999999999999</v>
      </c>
      <c r="W112" s="343">
        <v>25.6</v>
      </c>
      <c r="X112" s="370">
        <v>27.945</v>
      </c>
      <c r="Y112" s="474">
        <v>7.84</v>
      </c>
      <c r="Z112" s="640">
        <v>8.3800000000000008</v>
      </c>
      <c r="AA112" s="240">
        <v>6.44</v>
      </c>
      <c r="AB112" s="240">
        <v>5.7409999999999997</v>
      </c>
      <c r="AC112" s="240">
        <f t="shared" si="3"/>
        <v>6.1753066948872011</v>
      </c>
      <c r="AD112" s="463">
        <v>31.833333333333336</v>
      </c>
      <c r="AE112" s="345">
        <v>9.0500000000000007</v>
      </c>
      <c r="AF112" s="335">
        <v>3.46</v>
      </c>
      <c r="AG112" s="337">
        <f>AF112*$AF$1+$AG$1</f>
        <v>9.3240882420949127</v>
      </c>
      <c r="AH112" s="681" t="s">
        <v>73</v>
      </c>
      <c r="AI112" s="507" t="s">
        <v>73</v>
      </c>
      <c r="AJ112" s="683" t="s">
        <v>73</v>
      </c>
      <c r="AK112" s="684" t="s">
        <v>73</v>
      </c>
      <c r="AL112" s="684" t="s">
        <v>73</v>
      </c>
      <c r="AM112" s="684" t="s">
        <v>73</v>
      </c>
      <c r="AN112" s="684" t="s">
        <v>73</v>
      </c>
      <c r="AO112" s="684" t="s">
        <v>73</v>
      </c>
      <c r="AP112" s="684" t="s">
        <v>73</v>
      </c>
      <c r="AQ112" s="687" t="s">
        <v>73</v>
      </c>
      <c r="AR112" s="79">
        <v>2.6706793475889921</v>
      </c>
      <c r="AS112" s="37">
        <v>35.540275350320421</v>
      </c>
      <c r="AT112" s="37">
        <v>1.7883638144562908</v>
      </c>
      <c r="AU112" s="37">
        <v>5.763515840049334</v>
      </c>
      <c r="AV112" s="79">
        <v>13.601224237850509</v>
      </c>
      <c r="AW112" s="694" t="s">
        <v>73</v>
      </c>
      <c r="AX112" s="695" t="s">
        <v>73</v>
      </c>
      <c r="AY112" s="473" t="s">
        <v>73</v>
      </c>
      <c r="AZ112" s="676" t="s">
        <v>73</v>
      </c>
      <c r="BA112" s="676" t="s">
        <v>73</v>
      </c>
      <c r="BB112" s="676" t="s">
        <v>73</v>
      </c>
      <c r="BC112" s="676" t="s">
        <v>73</v>
      </c>
      <c r="BD112" s="676" t="s">
        <v>73</v>
      </c>
      <c r="BE112" s="676" t="s">
        <v>73</v>
      </c>
      <c r="BF112" s="676" t="s">
        <v>73</v>
      </c>
      <c r="BG112" s="677" t="s">
        <v>73</v>
      </c>
      <c r="BH112" s="676" t="s">
        <v>73</v>
      </c>
      <c r="BI112" s="676" t="s">
        <v>73</v>
      </c>
      <c r="BJ112" s="677" t="s">
        <v>73</v>
      </c>
    </row>
    <row r="113" spans="1:62" s="183" customFormat="1" ht="14.25" customHeight="1" x14ac:dyDescent="0.45">
      <c r="A113" s="224"/>
      <c r="B113" s="268"/>
      <c r="C113" s="268"/>
      <c r="D113" s="320"/>
      <c r="E113" s="226"/>
      <c r="F113" s="227">
        <v>13.437181000000001</v>
      </c>
      <c r="G113" s="228">
        <v>100.597297</v>
      </c>
      <c r="H113" s="229">
        <f t="shared" ref="H113:H114" si="19">H112</f>
        <v>5</v>
      </c>
      <c r="I113" s="268"/>
      <c r="J113" s="230" t="s">
        <v>75</v>
      </c>
      <c r="K113" s="231">
        <v>2.5</v>
      </c>
      <c r="L113" s="674" t="s">
        <v>73</v>
      </c>
      <c r="M113" s="671" t="s">
        <v>73</v>
      </c>
      <c r="N113" s="676" t="s">
        <v>73</v>
      </c>
      <c r="O113" s="676" t="s">
        <v>73</v>
      </c>
      <c r="P113" s="676" t="s">
        <v>73</v>
      </c>
      <c r="Q113" s="676" t="s">
        <v>73</v>
      </c>
      <c r="R113" s="676" t="s">
        <v>73</v>
      </c>
      <c r="S113" s="677" t="s">
        <v>73</v>
      </c>
      <c r="T113" s="434" t="s">
        <v>73</v>
      </c>
      <c r="U113" s="343">
        <v>29.9</v>
      </c>
      <c r="V113" s="335">
        <v>30.138999999999999</v>
      </c>
      <c r="W113" s="343">
        <v>25.7</v>
      </c>
      <c r="X113" s="370">
        <v>29.114000000000001</v>
      </c>
      <c r="Y113" s="474">
        <v>7.84</v>
      </c>
      <c r="Z113" s="640">
        <v>8.41</v>
      </c>
      <c r="AA113" s="240">
        <v>6.42</v>
      </c>
      <c r="AB113" s="240">
        <v>5.7060000000000004</v>
      </c>
      <c r="AC113" s="240">
        <f t="shared" si="3"/>
        <v>6.1523588210368523</v>
      </c>
      <c r="AD113" s="463">
        <v>15.000000000000002</v>
      </c>
      <c r="AE113" s="344" t="s">
        <v>73</v>
      </c>
      <c r="AF113" s="335">
        <v>2.48</v>
      </c>
      <c r="AG113" s="337">
        <f>AF113*$AF$1+$AG$1</f>
        <v>6.919577371398999</v>
      </c>
      <c r="AH113" s="681" t="s">
        <v>73</v>
      </c>
      <c r="AI113" s="507" t="s">
        <v>73</v>
      </c>
      <c r="AJ113" s="683" t="s">
        <v>73</v>
      </c>
      <c r="AK113" s="684" t="s">
        <v>73</v>
      </c>
      <c r="AL113" s="684" t="s">
        <v>73</v>
      </c>
      <c r="AM113" s="684" t="s">
        <v>73</v>
      </c>
      <c r="AN113" s="684" t="s">
        <v>73</v>
      </c>
      <c r="AO113" s="684" t="s">
        <v>73</v>
      </c>
      <c r="AP113" s="684" t="s">
        <v>73</v>
      </c>
      <c r="AQ113" s="687" t="s">
        <v>73</v>
      </c>
      <c r="AR113" s="79">
        <v>2.7416081726889128</v>
      </c>
      <c r="AS113" s="37">
        <v>37.069573482966909</v>
      </c>
      <c r="AT113" s="37">
        <v>3.8402680105452118</v>
      </c>
      <c r="AU113" s="37">
        <v>5.8308579592436525</v>
      </c>
      <c r="AV113" s="79">
        <v>12.411288490951851</v>
      </c>
      <c r="AW113" s="694" t="s">
        <v>73</v>
      </c>
      <c r="AX113" s="695" t="s">
        <v>73</v>
      </c>
      <c r="AY113" s="473" t="s">
        <v>73</v>
      </c>
      <c r="AZ113" s="676" t="s">
        <v>73</v>
      </c>
      <c r="BA113" s="676" t="s">
        <v>73</v>
      </c>
      <c r="BB113" s="676" t="s">
        <v>73</v>
      </c>
      <c r="BC113" s="676" t="s">
        <v>73</v>
      </c>
      <c r="BD113" s="676" t="s">
        <v>73</v>
      </c>
      <c r="BE113" s="676" t="s">
        <v>73</v>
      </c>
      <c r="BF113" s="676" t="s">
        <v>73</v>
      </c>
      <c r="BG113" s="677" t="s">
        <v>73</v>
      </c>
      <c r="BH113" s="676" t="s">
        <v>73</v>
      </c>
      <c r="BI113" s="676" t="s">
        <v>73</v>
      </c>
      <c r="BJ113" s="677" t="s">
        <v>73</v>
      </c>
    </row>
    <row r="114" spans="1:62" s="183" customFormat="1" ht="14.25" customHeight="1" x14ac:dyDescent="0.45">
      <c r="A114" s="224"/>
      <c r="B114" s="268"/>
      <c r="C114" s="268"/>
      <c r="D114" s="320"/>
      <c r="E114" s="226"/>
      <c r="F114" s="227">
        <v>13.437181000000001</v>
      </c>
      <c r="G114" s="228">
        <v>100.597297</v>
      </c>
      <c r="H114" s="229">
        <f t="shared" si="19"/>
        <v>5</v>
      </c>
      <c r="I114" s="268"/>
      <c r="J114" s="230" t="s">
        <v>74</v>
      </c>
      <c r="K114" s="231">
        <v>4.5</v>
      </c>
      <c r="L114" s="674" t="s">
        <v>73</v>
      </c>
      <c r="M114" s="671" t="s">
        <v>73</v>
      </c>
      <c r="N114" s="676" t="s">
        <v>73</v>
      </c>
      <c r="O114" s="676" t="s">
        <v>73</v>
      </c>
      <c r="P114" s="676" t="s">
        <v>73</v>
      </c>
      <c r="Q114" s="676" t="s">
        <v>73</v>
      </c>
      <c r="R114" s="676" t="s">
        <v>73</v>
      </c>
      <c r="S114" s="677" t="s">
        <v>73</v>
      </c>
      <c r="T114" s="434" t="s">
        <v>73</v>
      </c>
      <c r="U114" s="343">
        <v>29.9</v>
      </c>
      <c r="V114" s="335">
        <v>30.213000000000001</v>
      </c>
      <c r="W114" s="343">
        <v>26</v>
      </c>
      <c r="X114" s="370">
        <v>29.081</v>
      </c>
      <c r="Y114" s="474">
        <v>7.85</v>
      </c>
      <c r="Z114" s="640">
        <v>8.4700000000000006</v>
      </c>
      <c r="AA114" s="240">
        <v>6.47</v>
      </c>
      <c r="AB114" s="240">
        <v>5.1820000000000004</v>
      </c>
      <c r="AC114" s="240">
        <f t="shared" si="3"/>
        <v>5.8087963668201787</v>
      </c>
      <c r="AD114" s="463">
        <v>28.166666666666679</v>
      </c>
      <c r="AE114" s="344" t="s">
        <v>73</v>
      </c>
      <c r="AF114" s="335">
        <v>4.4400000000000004</v>
      </c>
      <c r="AG114" s="337">
        <f>AF114*$AF$1+$AG$1</f>
        <v>11.728599112790825</v>
      </c>
      <c r="AH114" s="681" t="s">
        <v>73</v>
      </c>
      <c r="AI114" s="507" t="s">
        <v>73</v>
      </c>
      <c r="AJ114" s="683" t="s">
        <v>73</v>
      </c>
      <c r="AK114" s="684" t="s">
        <v>73</v>
      </c>
      <c r="AL114" s="684" t="s">
        <v>73</v>
      </c>
      <c r="AM114" s="684" t="s">
        <v>73</v>
      </c>
      <c r="AN114" s="684" t="s">
        <v>73</v>
      </c>
      <c r="AO114" s="684" t="s">
        <v>73</v>
      </c>
      <c r="AP114" s="684" t="s">
        <v>73</v>
      </c>
      <c r="AQ114" s="687" t="s">
        <v>73</v>
      </c>
      <c r="AR114" s="79">
        <v>2.410606988889282</v>
      </c>
      <c r="AS114" s="37">
        <v>34.666390703093853</v>
      </c>
      <c r="AT114" s="37">
        <v>1.9090640612850507</v>
      </c>
      <c r="AU114" s="37">
        <v>5.4268052440777446</v>
      </c>
      <c r="AV114" s="79">
        <v>12.534692799191674</v>
      </c>
      <c r="AW114" s="694" t="s">
        <v>73</v>
      </c>
      <c r="AX114" s="695" t="s">
        <v>73</v>
      </c>
      <c r="AY114" s="473" t="s">
        <v>73</v>
      </c>
      <c r="AZ114" s="676" t="s">
        <v>73</v>
      </c>
      <c r="BA114" s="676" t="s">
        <v>73</v>
      </c>
      <c r="BB114" s="676" t="s">
        <v>73</v>
      </c>
      <c r="BC114" s="676" t="s">
        <v>73</v>
      </c>
      <c r="BD114" s="676" t="s">
        <v>73</v>
      </c>
      <c r="BE114" s="676" t="s">
        <v>73</v>
      </c>
      <c r="BF114" s="676" t="s">
        <v>73</v>
      </c>
      <c r="BG114" s="677" t="s">
        <v>73</v>
      </c>
      <c r="BH114" s="676" t="s">
        <v>73</v>
      </c>
      <c r="BI114" s="676" t="s">
        <v>73</v>
      </c>
      <c r="BJ114" s="677" t="s">
        <v>73</v>
      </c>
    </row>
    <row r="115" spans="1:62" s="183" customFormat="1" ht="14.25" customHeight="1" x14ac:dyDescent="0.45">
      <c r="A115" s="224">
        <v>2024</v>
      </c>
      <c r="B115" s="268">
        <v>6</v>
      </c>
      <c r="C115" s="268">
        <v>30</v>
      </c>
      <c r="D115" s="320">
        <v>0.31458333333333333</v>
      </c>
      <c r="E115" s="226">
        <v>38</v>
      </c>
      <c r="F115" s="227">
        <v>13.483358000000001</v>
      </c>
      <c r="G115" s="228">
        <v>100.6426</v>
      </c>
      <c r="H115" s="229">
        <v>2.7</v>
      </c>
      <c r="I115" s="268">
        <v>2</v>
      </c>
      <c r="J115" s="230" t="s">
        <v>72</v>
      </c>
      <c r="K115" s="231">
        <v>0.5</v>
      </c>
      <c r="L115" s="674" t="s">
        <v>73</v>
      </c>
      <c r="M115" s="671" t="s">
        <v>73</v>
      </c>
      <c r="N115" s="676" t="s">
        <v>73</v>
      </c>
      <c r="O115" s="676" t="s">
        <v>73</v>
      </c>
      <c r="P115" s="676" t="s">
        <v>73</v>
      </c>
      <c r="Q115" s="676" t="s">
        <v>73</v>
      </c>
      <c r="R115" s="676" t="s">
        <v>73</v>
      </c>
      <c r="S115" s="677" t="s">
        <v>73</v>
      </c>
      <c r="T115" s="434" t="s">
        <v>73</v>
      </c>
      <c r="U115" s="343">
        <v>30</v>
      </c>
      <c r="V115" s="335">
        <v>30.26</v>
      </c>
      <c r="W115" s="343">
        <v>17.100000000000001</v>
      </c>
      <c r="X115" s="370">
        <v>19.167000000000002</v>
      </c>
      <c r="Y115" s="474">
        <v>7.41</v>
      </c>
      <c r="Z115" s="640">
        <v>7.45</v>
      </c>
      <c r="AA115" s="240">
        <v>4.95</v>
      </c>
      <c r="AB115" s="240">
        <v>4.1529999999999996</v>
      </c>
      <c r="AC115" s="240">
        <f t="shared" si="3"/>
        <v>5.1341288756198802</v>
      </c>
      <c r="AD115" s="463">
        <v>26.700000000000003</v>
      </c>
      <c r="AE115" s="345">
        <v>16.37</v>
      </c>
      <c r="AF115" s="335">
        <v>6.74</v>
      </c>
      <c r="AG115" s="337">
        <f>AF115*$AF$1+$AG$1</f>
        <v>17.371838911362865</v>
      </c>
      <c r="AH115" s="681" t="s">
        <v>73</v>
      </c>
      <c r="AI115" s="507" t="s">
        <v>73</v>
      </c>
      <c r="AJ115" s="683" t="s">
        <v>73</v>
      </c>
      <c r="AK115" s="684" t="s">
        <v>73</v>
      </c>
      <c r="AL115" s="684" t="s">
        <v>73</v>
      </c>
      <c r="AM115" s="684" t="s">
        <v>73</v>
      </c>
      <c r="AN115" s="684" t="s">
        <v>73</v>
      </c>
      <c r="AO115" s="684" t="s">
        <v>73</v>
      </c>
      <c r="AP115" s="684" t="s">
        <v>73</v>
      </c>
      <c r="AQ115" s="687" t="s">
        <v>73</v>
      </c>
      <c r="AR115" s="79">
        <v>6.1461917774851118</v>
      </c>
      <c r="AS115" s="37">
        <v>57.824333854597853</v>
      </c>
      <c r="AT115" s="37">
        <v>30.265529345362403</v>
      </c>
      <c r="AU115" s="37">
        <v>40.939160655223887</v>
      </c>
      <c r="AV115" s="79">
        <v>40.448877353340649</v>
      </c>
      <c r="AW115" s="694" t="s">
        <v>73</v>
      </c>
      <c r="AX115" s="695" t="s">
        <v>73</v>
      </c>
      <c r="AY115" s="473" t="s">
        <v>73</v>
      </c>
      <c r="AZ115" s="676" t="s">
        <v>73</v>
      </c>
      <c r="BA115" s="676" t="s">
        <v>73</v>
      </c>
      <c r="BB115" s="676" t="s">
        <v>73</v>
      </c>
      <c r="BC115" s="676" t="s">
        <v>73</v>
      </c>
      <c r="BD115" s="676" t="s">
        <v>73</v>
      </c>
      <c r="BE115" s="676" t="s">
        <v>73</v>
      </c>
      <c r="BF115" s="676" t="s">
        <v>73</v>
      </c>
      <c r="BG115" s="677" t="s">
        <v>73</v>
      </c>
      <c r="BH115" s="676" t="s">
        <v>73</v>
      </c>
      <c r="BI115" s="676" t="s">
        <v>73</v>
      </c>
      <c r="BJ115" s="677" t="s">
        <v>73</v>
      </c>
    </row>
    <row r="116" spans="1:62" s="183" customFormat="1" ht="14.25" customHeight="1" x14ac:dyDescent="0.45">
      <c r="A116" s="224"/>
      <c r="B116" s="268"/>
      <c r="C116" s="268"/>
      <c r="D116" s="320"/>
      <c r="E116" s="226"/>
      <c r="F116" s="227">
        <v>13.483358000000001</v>
      </c>
      <c r="G116" s="228">
        <v>100.6426</v>
      </c>
      <c r="H116" s="229">
        <f t="shared" ref="H116:H117" si="20">H115</f>
        <v>2.7</v>
      </c>
      <c r="I116" s="268"/>
      <c r="J116" s="230" t="s">
        <v>75</v>
      </c>
      <c r="L116" s="674" t="s">
        <v>73</v>
      </c>
      <c r="M116" s="671" t="s">
        <v>73</v>
      </c>
      <c r="N116" s="676" t="s">
        <v>73</v>
      </c>
      <c r="O116" s="676" t="s">
        <v>73</v>
      </c>
      <c r="P116" s="676" t="s">
        <v>73</v>
      </c>
      <c r="Q116" s="676" t="s">
        <v>73</v>
      </c>
      <c r="R116" s="676" t="s">
        <v>73</v>
      </c>
      <c r="S116" s="677" t="s">
        <v>73</v>
      </c>
      <c r="T116" s="434" t="s">
        <v>73</v>
      </c>
      <c r="U116" s="344" t="s">
        <v>73</v>
      </c>
      <c r="V116" s="336" t="s">
        <v>73</v>
      </c>
      <c r="W116" s="344" t="s">
        <v>73</v>
      </c>
      <c r="X116" s="342" t="s">
        <v>73</v>
      </c>
      <c r="Y116" s="474" t="s">
        <v>73</v>
      </c>
      <c r="Z116" s="640" t="s">
        <v>73</v>
      </c>
      <c r="AA116" s="183" t="s">
        <v>73</v>
      </c>
      <c r="AB116" s="183" t="s">
        <v>73</v>
      </c>
      <c r="AC116" s="183" t="s">
        <v>73</v>
      </c>
      <c r="AD116" s="382" t="s">
        <v>73</v>
      </c>
      <c r="AE116" s="344" t="s">
        <v>73</v>
      </c>
      <c r="AF116" s="337" t="s">
        <v>73</v>
      </c>
      <c r="AG116" s="337" t="s">
        <v>73</v>
      </c>
      <c r="AH116" s="681" t="s">
        <v>73</v>
      </c>
      <c r="AI116" s="507" t="s">
        <v>73</v>
      </c>
      <c r="AJ116" s="683" t="s">
        <v>73</v>
      </c>
      <c r="AK116" s="684" t="s">
        <v>73</v>
      </c>
      <c r="AL116" s="684" t="s">
        <v>73</v>
      </c>
      <c r="AM116" s="684" t="s">
        <v>73</v>
      </c>
      <c r="AN116" s="684" t="s">
        <v>73</v>
      </c>
      <c r="AO116" s="684" t="s">
        <v>73</v>
      </c>
      <c r="AP116" s="684" t="s">
        <v>73</v>
      </c>
      <c r="AQ116" s="687" t="s">
        <v>73</v>
      </c>
      <c r="AR116" s="79" t="s">
        <v>73</v>
      </c>
      <c r="AS116" s="37" t="s">
        <v>73</v>
      </c>
      <c r="AT116" s="37" t="s">
        <v>73</v>
      </c>
      <c r="AU116" s="37" t="s">
        <v>73</v>
      </c>
      <c r="AV116" s="79" t="s">
        <v>73</v>
      </c>
      <c r="AW116" s="694" t="s">
        <v>73</v>
      </c>
      <c r="AX116" s="695" t="s">
        <v>73</v>
      </c>
      <c r="AY116" s="473" t="s">
        <v>73</v>
      </c>
      <c r="AZ116" s="676" t="s">
        <v>73</v>
      </c>
      <c r="BA116" s="676" t="s">
        <v>73</v>
      </c>
      <c r="BB116" s="676" t="s">
        <v>73</v>
      </c>
      <c r="BC116" s="676" t="s">
        <v>73</v>
      </c>
      <c r="BD116" s="676" t="s">
        <v>73</v>
      </c>
      <c r="BE116" s="676" t="s">
        <v>73</v>
      </c>
      <c r="BF116" s="676" t="s">
        <v>73</v>
      </c>
      <c r="BG116" s="677" t="s">
        <v>73</v>
      </c>
      <c r="BH116" s="676" t="s">
        <v>73</v>
      </c>
      <c r="BI116" s="676" t="s">
        <v>73</v>
      </c>
      <c r="BJ116" s="677" t="s">
        <v>73</v>
      </c>
    </row>
    <row r="117" spans="1:62" s="183" customFormat="1" ht="14.25" customHeight="1" x14ac:dyDescent="0.45">
      <c r="A117" s="224"/>
      <c r="B117" s="268"/>
      <c r="C117" s="268"/>
      <c r="D117" s="320"/>
      <c r="E117" s="226"/>
      <c r="F117" s="227">
        <v>13.483358000000001</v>
      </c>
      <c r="G117" s="228">
        <v>100.6426</v>
      </c>
      <c r="H117" s="229">
        <f t="shared" si="20"/>
        <v>2.7</v>
      </c>
      <c r="I117" s="268"/>
      <c r="J117" s="230" t="s">
        <v>74</v>
      </c>
      <c r="K117" s="231">
        <v>2</v>
      </c>
      <c r="L117" s="674" t="s">
        <v>73</v>
      </c>
      <c r="M117" s="671" t="s">
        <v>73</v>
      </c>
      <c r="N117" s="676" t="s">
        <v>73</v>
      </c>
      <c r="O117" s="676" t="s">
        <v>73</v>
      </c>
      <c r="P117" s="676" t="s">
        <v>73</v>
      </c>
      <c r="Q117" s="676" t="s">
        <v>73</v>
      </c>
      <c r="R117" s="676" t="s">
        <v>73</v>
      </c>
      <c r="S117" s="677" t="s">
        <v>73</v>
      </c>
      <c r="T117" s="434" t="s">
        <v>73</v>
      </c>
      <c r="U117" s="343">
        <v>30</v>
      </c>
      <c r="V117" s="335">
        <v>30.094000000000001</v>
      </c>
      <c r="W117" s="343">
        <v>17.600000000000001</v>
      </c>
      <c r="X117" s="370">
        <v>25.091999999999999</v>
      </c>
      <c r="Y117" s="474">
        <v>7.52</v>
      </c>
      <c r="Z117" s="640">
        <v>7.83</v>
      </c>
      <c r="AA117" s="240">
        <v>5.14</v>
      </c>
      <c r="AB117" s="240">
        <v>4.4009999999999998</v>
      </c>
      <c r="AC117" s="240">
        <f t="shared" ref="AC117:AC118" si="21">AB117*$AB$1+$AC$1</f>
        <v>5.2967309531880762</v>
      </c>
      <c r="AD117" s="463">
        <v>38.166666666666671</v>
      </c>
      <c r="AE117" s="344" t="s">
        <v>73</v>
      </c>
      <c r="AF117" s="335">
        <v>10.07</v>
      </c>
      <c r="AG117" s="337">
        <f>AF117*$AF$1+$AG$1</f>
        <v>25.54226870668673</v>
      </c>
      <c r="AH117" s="681" t="s">
        <v>73</v>
      </c>
      <c r="AI117" s="507" t="s">
        <v>73</v>
      </c>
      <c r="AJ117" s="683" t="s">
        <v>73</v>
      </c>
      <c r="AK117" s="684" t="s">
        <v>73</v>
      </c>
      <c r="AL117" s="684" t="s">
        <v>73</v>
      </c>
      <c r="AM117" s="684" t="s">
        <v>73</v>
      </c>
      <c r="AN117" s="684" t="s">
        <v>73</v>
      </c>
      <c r="AO117" s="684" t="s">
        <v>73</v>
      </c>
      <c r="AP117" s="684" t="s">
        <v>73</v>
      </c>
      <c r="AQ117" s="687" t="s">
        <v>73</v>
      </c>
      <c r="AR117" s="79">
        <v>5.9570482438853229</v>
      </c>
      <c r="AS117" s="37">
        <v>60.227516634470916</v>
      </c>
      <c r="AT117" s="37">
        <v>14.823990471962379</v>
      </c>
      <c r="AU117" s="37">
        <v>42.061529308462518</v>
      </c>
      <c r="AV117" s="79">
        <v>36.520024630841199</v>
      </c>
      <c r="AW117" s="694" t="s">
        <v>73</v>
      </c>
      <c r="AX117" s="695" t="s">
        <v>73</v>
      </c>
      <c r="AY117" s="473" t="s">
        <v>73</v>
      </c>
      <c r="AZ117" s="676" t="s">
        <v>73</v>
      </c>
      <c r="BA117" s="676" t="s">
        <v>73</v>
      </c>
      <c r="BB117" s="676" t="s">
        <v>73</v>
      </c>
      <c r="BC117" s="676" t="s">
        <v>73</v>
      </c>
      <c r="BD117" s="676" t="s">
        <v>73</v>
      </c>
      <c r="BE117" s="676" t="s">
        <v>73</v>
      </c>
      <c r="BF117" s="676" t="s">
        <v>73</v>
      </c>
      <c r="BG117" s="677" t="s">
        <v>73</v>
      </c>
      <c r="BH117" s="676" t="s">
        <v>73</v>
      </c>
      <c r="BI117" s="676" t="s">
        <v>73</v>
      </c>
      <c r="BJ117" s="677" t="s">
        <v>73</v>
      </c>
    </row>
    <row r="118" spans="1:62" s="183" customFormat="1" ht="14.25" customHeight="1" x14ac:dyDescent="0.45">
      <c r="A118" s="224">
        <v>2024</v>
      </c>
      <c r="B118" s="268">
        <v>6</v>
      </c>
      <c r="C118" s="268">
        <v>30</v>
      </c>
      <c r="D118" s="320">
        <v>0.33055555555555555</v>
      </c>
      <c r="E118" s="226">
        <v>39</v>
      </c>
      <c r="F118" s="227">
        <v>13.540936</v>
      </c>
      <c r="G118" s="228">
        <v>100.598022</v>
      </c>
      <c r="H118" s="229">
        <v>3.6</v>
      </c>
      <c r="I118" s="268">
        <v>2</v>
      </c>
      <c r="J118" s="230" t="s">
        <v>72</v>
      </c>
      <c r="K118" s="231">
        <v>0.5</v>
      </c>
      <c r="L118" s="674" t="s">
        <v>73</v>
      </c>
      <c r="M118" s="671" t="s">
        <v>73</v>
      </c>
      <c r="N118" s="676" t="s">
        <v>73</v>
      </c>
      <c r="O118" s="676" t="s">
        <v>73</v>
      </c>
      <c r="P118" s="676" t="s">
        <v>73</v>
      </c>
      <c r="Q118" s="676" t="s">
        <v>73</v>
      </c>
      <c r="R118" s="676" t="s">
        <v>73</v>
      </c>
      <c r="S118" s="677" t="s">
        <v>73</v>
      </c>
      <c r="T118" s="434">
        <v>0.4</v>
      </c>
      <c r="U118" s="343">
        <v>30.6</v>
      </c>
      <c r="V118" s="335">
        <v>30.809000000000001</v>
      </c>
      <c r="W118" s="343">
        <v>12.5</v>
      </c>
      <c r="X118" s="370">
        <v>14.151999999999999</v>
      </c>
      <c r="Y118" s="474">
        <v>7.26</v>
      </c>
      <c r="Z118" s="640">
        <v>6.77</v>
      </c>
      <c r="AA118" s="240">
        <v>2.59</v>
      </c>
      <c r="AB118" s="240">
        <v>1.996</v>
      </c>
      <c r="AC118" s="240">
        <f t="shared" si="21"/>
        <v>3.7198841928997224</v>
      </c>
      <c r="AD118" s="463">
        <v>41.875000000000021</v>
      </c>
      <c r="AE118" s="345">
        <v>7.4</v>
      </c>
      <c r="AF118" s="335">
        <v>6.85</v>
      </c>
      <c r="AG118" s="337">
        <f>AF118*$AF$1+$AG$1</f>
        <v>17.641732988685874</v>
      </c>
      <c r="AH118" s="681" t="s">
        <v>73</v>
      </c>
      <c r="AI118" s="507" t="s">
        <v>73</v>
      </c>
      <c r="AJ118" s="683" t="s">
        <v>73</v>
      </c>
      <c r="AK118" s="684" t="s">
        <v>73</v>
      </c>
      <c r="AL118" s="684" t="s">
        <v>73</v>
      </c>
      <c r="AM118" s="684" t="s">
        <v>73</v>
      </c>
      <c r="AN118" s="684" t="s">
        <v>73</v>
      </c>
      <c r="AO118" s="684" t="s">
        <v>73</v>
      </c>
      <c r="AP118" s="684" t="s">
        <v>73</v>
      </c>
      <c r="AQ118" s="687" t="s">
        <v>73</v>
      </c>
      <c r="AR118" s="79">
        <v>7.990341230083053</v>
      </c>
      <c r="AS118" s="37">
        <v>63.504584061570526</v>
      </c>
      <c r="AT118" s="37">
        <v>45.755394355053269</v>
      </c>
      <c r="AU118" s="37">
        <v>53.509689571496551</v>
      </c>
      <c r="AV118" s="79">
        <v>41.910768783372248</v>
      </c>
      <c r="AW118" s="694" t="s">
        <v>73</v>
      </c>
      <c r="AX118" s="695" t="s">
        <v>73</v>
      </c>
      <c r="AY118" s="473" t="s">
        <v>73</v>
      </c>
      <c r="AZ118" s="676" t="s">
        <v>73</v>
      </c>
      <c r="BA118" s="676" t="s">
        <v>73</v>
      </c>
      <c r="BB118" s="676" t="s">
        <v>73</v>
      </c>
      <c r="BC118" s="676" t="s">
        <v>73</v>
      </c>
      <c r="BD118" s="676" t="s">
        <v>73</v>
      </c>
      <c r="BE118" s="676" t="s">
        <v>73</v>
      </c>
      <c r="BF118" s="676" t="s">
        <v>73</v>
      </c>
      <c r="BG118" s="677" t="s">
        <v>73</v>
      </c>
      <c r="BH118" s="676" t="s">
        <v>73</v>
      </c>
      <c r="BI118" s="676" t="s">
        <v>73</v>
      </c>
      <c r="BJ118" s="677" t="s">
        <v>73</v>
      </c>
    </row>
    <row r="119" spans="1:62" s="183" customFormat="1" ht="14.25" customHeight="1" x14ac:dyDescent="0.45">
      <c r="A119" s="224"/>
      <c r="B119" s="268"/>
      <c r="C119" s="268"/>
      <c r="D119" s="320"/>
      <c r="E119" s="226"/>
      <c r="F119" s="227">
        <v>13.540936</v>
      </c>
      <c r="G119" s="228">
        <v>100.598022</v>
      </c>
      <c r="H119" s="229">
        <f t="shared" ref="H119:H120" si="22">H118</f>
        <v>3.6</v>
      </c>
      <c r="I119" s="268"/>
      <c r="J119" s="230" t="s">
        <v>75</v>
      </c>
      <c r="L119" s="674" t="s">
        <v>73</v>
      </c>
      <c r="M119" s="671" t="s">
        <v>73</v>
      </c>
      <c r="N119" s="676" t="s">
        <v>73</v>
      </c>
      <c r="O119" s="676" t="s">
        <v>73</v>
      </c>
      <c r="P119" s="676" t="s">
        <v>73</v>
      </c>
      <c r="Q119" s="676" t="s">
        <v>73</v>
      </c>
      <c r="R119" s="676" t="s">
        <v>73</v>
      </c>
      <c r="S119" s="677" t="s">
        <v>73</v>
      </c>
      <c r="T119" s="434" t="s">
        <v>73</v>
      </c>
      <c r="U119" s="344" t="s">
        <v>73</v>
      </c>
      <c r="V119" s="336" t="s">
        <v>73</v>
      </c>
      <c r="W119" s="344" t="s">
        <v>73</v>
      </c>
      <c r="X119" s="342" t="s">
        <v>73</v>
      </c>
      <c r="Y119" s="474" t="s">
        <v>73</v>
      </c>
      <c r="Z119" s="640" t="s">
        <v>73</v>
      </c>
      <c r="AA119" s="183" t="s">
        <v>73</v>
      </c>
      <c r="AB119" s="183" t="s">
        <v>73</v>
      </c>
      <c r="AC119" s="183" t="s">
        <v>73</v>
      </c>
      <c r="AD119" s="382" t="s">
        <v>73</v>
      </c>
      <c r="AE119" s="344" t="s">
        <v>73</v>
      </c>
      <c r="AF119" s="337" t="s">
        <v>73</v>
      </c>
      <c r="AG119" s="337" t="s">
        <v>73</v>
      </c>
      <c r="AH119" s="681" t="s">
        <v>73</v>
      </c>
      <c r="AI119" s="507" t="s">
        <v>73</v>
      </c>
      <c r="AJ119" s="683" t="s">
        <v>73</v>
      </c>
      <c r="AK119" s="684" t="s">
        <v>73</v>
      </c>
      <c r="AL119" s="684" t="s">
        <v>73</v>
      </c>
      <c r="AM119" s="684" t="s">
        <v>73</v>
      </c>
      <c r="AN119" s="684" t="s">
        <v>73</v>
      </c>
      <c r="AO119" s="684" t="s">
        <v>73</v>
      </c>
      <c r="AP119" s="684" t="s">
        <v>73</v>
      </c>
      <c r="AQ119" s="687" t="s">
        <v>73</v>
      </c>
      <c r="AR119" s="79" t="s">
        <v>73</v>
      </c>
      <c r="AS119" s="37" t="s">
        <v>73</v>
      </c>
      <c r="AT119" s="37" t="s">
        <v>73</v>
      </c>
      <c r="AU119" s="37" t="s">
        <v>73</v>
      </c>
      <c r="AV119" s="79" t="s">
        <v>73</v>
      </c>
      <c r="AW119" s="694" t="s">
        <v>73</v>
      </c>
      <c r="AX119" s="695" t="s">
        <v>73</v>
      </c>
      <c r="AY119" s="473" t="s">
        <v>73</v>
      </c>
      <c r="AZ119" s="676" t="s">
        <v>73</v>
      </c>
      <c r="BA119" s="676" t="s">
        <v>73</v>
      </c>
      <c r="BB119" s="676" t="s">
        <v>73</v>
      </c>
      <c r="BC119" s="676" t="s">
        <v>73</v>
      </c>
      <c r="BD119" s="676" t="s">
        <v>73</v>
      </c>
      <c r="BE119" s="676" t="s">
        <v>73</v>
      </c>
      <c r="BF119" s="676" t="s">
        <v>73</v>
      </c>
      <c r="BG119" s="677" t="s">
        <v>73</v>
      </c>
      <c r="BH119" s="676" t="s">
        <v>73</v>
      </c>
      <c r="BI119" s="676" t="s">
        <v>73</v>
      </c>
      <c r="BJ119" s="677" t="s">
        <v>73</v>
      </c>
    </row>
    <row r="120" spans="1:62" s="183" customFormat="1" ht="14.25" customHeight="1" x14ac:dyDescent="0.45">
      <c r="A120" s="224"/>
      <c r="B120" s="268"/>
      <c r="C120" s="268"/>
      <c r="D120" s="320"/>
      <c r="E120" s="226"/>
      <c r="F120" s="227">
        <v>13.540936</v>
      </c>
      <c r="G120" s="228">
        <v>100.598022</v>
      </c>
      <c r="H120" s="229">
        <f t="shared" si="22"/>
        <v>3.6</v>
      </c>
      <c r="I120" s="268"/>
      <c r="J120" s="230" t="s">
        <v>74</v>
      </c>
      <c r="K120" s="231">
        <v>3</v>
      </c>
      <c r="L120" s="674" t="s">
        <v>73</v>
      </c>
      <c r="M120" s="671" t="s">
        <v>73</v>
      </c>
      <c r="N120" s="676" t="s">
        <v>73</v>
      </c>
      <c r="O120" s="676" t="s">
        <v>73</v>
      </c>
      <c r="P120" s="676" t="s">
        <v>73</v>
      </c>
      <c r="Q120" s="676" t="s">
        <v>73</v>
      </c>
      <c r="R120" s="676" t="s">
        <v>73</v>
      </c>
      <c r="S120" s="677" t="s">
        <v>73</v>
      </c>
      <c r="T120" s="434" t="s">
        <v>73</v>
      </c>
      <c r="U120" s="343">
        <v>30.5</v>
      </c>
      <c r="V120" s="335">
        <v>30.715</v>
      </c>
      <c r="W120" s="343">
        <v>13.3</v>
      </c>
      <c r="X120" s="370">
        <v>15.702999999999999</v>
      </c>
      <c r="Y120" s="474">
        <v>7.25</v>
      </c>
      <c r="Z120" s="640">
        <v>6.79</v>
      </c>
      <c r="AA120" s="240">
        <v>3.49</v>
      </c>
      <c r="AB120" s="240">
        <v>1.9379999999999999</v>
      </c>
      <c r="AC120" s="240">
        <f t="shared" ref="AC120:AC166" si="23">AB120*$AB$1+$AC$1</f>
        <v>3.6818562876619989</v>
      </c>
      <c r="AD120" s="463">
        <v>69.166666666666671</v>
      </c>
      <c r="AE120" s="344" t="s">
        <v>73</v>
      </c>
      <c r="AF120" s="335">
        <v>11.72</v>
      </c>
      <c r="AG120" s="337">
        <f>AF120*$AF$1+$AG$1</f>
        <v>29.59067986653189</v>
      </c>
      <c r="AH120" s="681" t="s">
        <v>73</v>
      </c>
      <c r="AI120" s="507" t="s">
        <v>73</v>
      </c>
      <c r="AJ120" s="683" t="s">
        <v>73</v>
      </c>
      <c r="AK120" s="684" t="s">
        <v>73</v>
      </c>
      <c r="AL120" s="684" t="s">
        <v>73</v>
      </c>
      <c r="AM120" s="684" t="s">
        <v>73</v>
      </c>
      <c r="AN120" s="684" t="s">
        <v>73</v>
      </c>
      <c r="AO120" s="684" t="s">
        <v>73</v>
      </c>
      <c r="AP120" s="684" t="s">
        <v>73</v>
      </c>
      <c r="AQ120" s="687" t="s">
        <v>73</v>
      </c>
      <c r="AR120" s="79">
        <v>8.4159141806825772</v>
      </c>
      <c r="AS120" s="37">
        <v>65.143117775120345</v>
      </c>
      <c r="AT120" s="37">
        <v>42.536721106286343</v>
      </c>
      <c r="AU120" s="37">
        <v>54.85653195538292</v>
      </c>
      <c r="AV120" s="79">
        <v>45.615597724155393</v>
      </c>
      <c r="AW120" s="694" t="s">
        <v>73</v>
      </c>
      <c r="AX120" s="695" t="s">
        <v>73</v>
      </c>
      <c r="AY120" s="473" t="s">
        <v>73</v>
      </c>
      <c r="AZ120" s="676" t="s">
        <v>73</v>
      </c>
      <c r="BA120" s="676" t="s">
        <v>73</v>
      </c>
      <c r="BB120" s="676" t="s">
        <v>73</v>
      </c>
      <c r="BC120" s="676" t="s">
        <v>73</v>
      </c>
      <c r="BD120" s="676" t="s">
        <v>73</v>
      </c>
      <c r="BE120" s="676" t="s">
        <v>73</v>
      </c>
      <c r="BF120" s="676" t="s">
        <v>73</v>
      </c>
      <c r="BG120" s="677" t="s">
        <v>73</v>
      </c>
      <c r="BH120" s="676" t="s">
        <v>73</v>
      </c>
      <c r="BI120" s="676" t="s">
        <v>73</v>
      </c>
      <c r="BJ120" s="677" t="s">
        <v>73</v>
      </c>
    </row>
    <row r="121" spans="1:62" s="183" customFormat="1" ht="14.25" customHeight="1" x14ac:dyDescent="0.45">
      <c r="A121" s="224">
        <v>2024</v>
      </c>
      <c r="B121" s="268">
        <v>6</v>
      </c>
      <c r="C121" s="268">
        <v>28</v>
      </c>
      <c r="D121" s="320">
        <v>0.39930555555555558</v>
      </c>
      <c r="E121" s="226">
        <v>40</v>
      </c>
      <c r="F121" s="227">
        <v>13.415279999999999</v>
      </c>
      <c r="G121" s="228">
        <v>100.66441</v>
      </c>
      <c r="H121" s="229">
        <v>10.199999999999999</v>
      </c>
      <c r="I121" s="268">
        <v>3</v>
      </c>
      <c r="J121" s="230" t="s">
        <v>72</v>
      </c>
      <c r="K121" s="231">
        <v>0.5</v>
      </c>
      <c r="L121" s="674" t="s">
        <v>73</v>
      </c>
      <c r="M121" s="671" t="s">
        <v>73</v>
      </c>
      <c r="N121" s="676" t="s">
        <v>73</v>
      </c>
      <c r="O121" s="676" t="s">
        <v>73</v>
      </c>
      <c r="P121" s="676" t="s">
        <v>73</v>
      </c>
      <c r="Q121" s="676" t="s">
        <v>73</v>
      </c>
      <c r="R121" s="676" t="s">
        <v>73</v>
      </c>
      <c r="S121" s="677" t="s">
        <v>73</v>
      </c>
      <c r="T121" s="434">
        <v>1.9</v>
      </c>
      <c r="U121" s="343">
        <v>30.1</v>
      </c>
      <c r="V121" s="335">
        <v>30.058</v>
      </c>
      <c r="W121" s="343">
        <v>26</v>
      </c>
      <c r="X121" s="370">
        <v>28.469000000000001</v>
      </c>
      <c r="Y121" s="474">
        <v>7.92</v>
      </c>
      <c r="Z121" s="640">
        <v>8.41</v>
      </c>
      <c r="AA121" s="240">
        <v>6.32</v>
      </c>
      <c r="AB121" s="240">
        <v>6.2110000000000003</v>
      </c>
      <c r="AC121" s="240">
        <f t="shared" si="23"/>
        <v>6.4834638580204773</v>
      </c>
      <c r="AD121" s="463">
        <v>39.749999999999993</v>
      </c>
      <c r="AE121" s="345">
        <v>11.49</v>
      </c>
      <c r="AF121" s="335">
        <v>2.85</v>
      </c>
      <c r="AG121" s="337">
        <f>AF121*$AF$1+$AG$1</f>
        <v>7.8274029042127617</v>
      </c>
      <c r="AH121" s="681" t="s">
        <v>73</v>
      </c>
      <c r="AI121" s="507" t="s">
        <v>73</v>
      </c>
      <c r="AJ121" s="683" t="s">
        <v>73</v>
      </c>
      <c r="AK121" s="684" t="s">
        <v>73</v>
      </c>
      <c r="AL121" s="684" t="s">
        <v>73</v>
      </c>
      <c r="AM121" s="684" t="s">
        <v>73</v>
      </c>
      <c r="AN121" s="684" t="s">
        <v>73</v>
      </c>
      <c r="AO121" s="684" t="s">
        <v>73</v>
      </c>
      <c r="AP121" s="684" t="s">
        <v>73</v>
      </c>
      <c r="AQ121" s="687" t="s">
        <v>73</v>
      </c>
      <c r="AR121" s="79">
        <v>0.75560106989113029</v>
      </c>
      <c r="AS121" s="37">
        <v>14.00643693879271</v>
      </c>
      <c r="AT121" s="37">
        <v>1.8064573420907668</v>
      </c>
      <c r="AU121" s="37">
        <v>0.15167257385617763</v>
      </c>
      <c r="AV121" s="79">
        <v>5.4051658832802989</v>
      </c>
      <c r="AW121" s="694" t="s">
        <v>73</v>
      </c>
      <c r="AX121" s="695" t="s">
        <v>73</v>
      </c>
      <c r="AY121" s="473" t="s">
        <v>73</v>
      </c>
      <c r="AZ121" s="676" t="s">
        <v>73</v>
      </c>
      <c r="BA121" s="676" t="s">
        <v>73</v>
      </c>
      <c r="BB121" s="676" t="s">
        <v>73</v>
      </c>
      <c r="BC121" s="676" t="s">
        <v>73</v>
      </c>
      <c r="BD121" s="676" t="s">
        <v>73</v>
      </c>
      <c r="BE121" s="676" t="s">
        <v>73</v>
      </c>
      <c r="BF121" s="676" t="s">
        <v>73</v>
      </c>
      <c r="BG121" s="677" t="s">
        <v>73</v>
      </c>
      <c r="BH121" s="676" t="s">
        <v>73</v>
      </c>
      <c r="BI121" s="676" t="s">
        <v>73</v>
      </c>
      <c r="BJ121" s="677" t="s">
        <v>73</v>
      </c>
    </row>
    <row r="122" spans="1:62" s="183" customFormat="1" ht="14.25" customHeight="1" x14ac:dyDescent="0.45">
      <c r="A122" s="224"/>
      <c r="B122" s="268"/>
      <c r="C122" s="268"/>
      <c r="D122" s="320"/>
      <c r="E122" s="226"/>
      <c r="F122" s="227">
        <v>13.415279999999999</v>
      </c>
      <c r="G122" s="228">
        <v>100.66441</v>
      </c>
      <c r="H122" s="229">
        <f t="shared" ref="H122:H123" si="24">H121</f>
        <v>10.199999999999999</v>
      </c>
      <c r="I122" s="268"/>
      <c r="J122" s="230" t="s">
        <v>75</v>
      </c>
      <c r="K122" s="231">
        <v>4.5</v>
      </c>
      <c r="L122" s="674" t="s">
        <v>73</v>
      </c>
      <c r="M122" s="671" t="s">
        <v>73</v>
      </c>
      <c r="N122" s="676" t="s">
        <v>73</v>
      </c>
      <c r="O122" s="676" t="s">
        <v>73</v>
      </c>
      <c r="P122" s="676" t="s">
        <v>73</v>
      </c>
      <c r="Q122" s="676" t="s">
        <v>73</v>
      </c>
      <c r="R122" s="676" t="s">
        <v>73</v>
      </c>
      <c r="S122" s="677" t="s">
        <v>73</v>
      </c>
      <c r="T122" s="434" t="s">
        <v>73</v>
      </c>
      <c r="U122" s="343">
        <v>30</v>
      </c>
      <c r="V122" s="335">
        <v>30.210999999999999</v>
      </c>
      <c r="W122" s="343">
        <v>25.8</v>
      </c>
      <c r="X122" s="370">
        <v>29.408000000000001</v>
      </c>
      <c r="Y122" s="474">
        <v>7.95</v>
      </c>
      <c r="Z122" s="640">
        <v>8.52</v>
      </c>
      <c r="AA122" s="240">
        <v>5.69</v>
      </c>
      <c r="AB122" s="240">
        <v>5.9489999999999998</v>
      </c>
      <c r="AC122" s="240">
        <f t="shared" si="23"/>
        <v>6.3116826309121405</v>
      </c>
      <c r="AD122" s="463">
        <v>91.200000000000017</v>
      </c>
      <c r="AE122" s="344" t="s">
        <v>73</v>
      </c>
      <c r="AF122" s="335">
        <v>2.13</v>
      </c>
      <c r="AG122" s="337">
        <f>AF122*$AF$1+$AG$1</f>
        <v>6.0608234890076016</v>
      </c>
      <c r="AH122" s="681" t="s">
        <v>73</v>
      </c>
      <c r="AI122" s="507" t="s">
        <v>73</v>
      </c>
      <c r="AJ122" s="683" t="s">
        <v>73</v>
      </c>
      <c r="AK122" s="684" t="s">
        <v>73</v>
      </c>
      <c r="AL122" s="684" t="s">
        <v>73</v>
      </c>
      <c r="AM122" s="684" t="s">
        <v>73</v>
      </c>
      <c r="AN122" s="684" t="s">
        <v>73</v>
      </c>
      <c r="AO122" s="684" t="s">
        <v>73</v>
      </c>
      <c r="AP122" s="684" t="s">
        <v>73</v>
      </c>
      <c r="AQ122" s="687" t="s">
        <v>73</v>
      </c>
      <c r="AR122" s="79">
        <v>0.70831518649118308</v>
      </c>
      <c r="AS122" s="37">
        <v>19.512673589659133</v>
      </c>
      <c r="AT122" s="37">
        <v>0.33996085251116975</v>
      </c>
      <c r="AU122" s="37">
        <v>0.73530427354026595</v>
      </c>
      <c r="AV122" s="79">
        <v>1.1731048935571098</v>
      </c>
      <c r="AW122" s="694" t="s">
        <v>73</v>
      </c>
      <c r="AX122" s="695" t="s">
        <v>73</v>
      </c>
      <c r="AY122" s="473" t="s">
        <v>73</v>
      </c>
      <c r="AZ122" s="676" t="s">
        <v>73</v>
      </c>
      <c r="BA122" s="676" t="s">
        <v>73</v>
      </c>
      <c r="BB122" s="676" t="s">
        <v>73</v>
      </c>
      <c r="BC122" s="676" t="s">
        <v>73</v>
      </c>
      <c r="BD122" s="676" t="s">
        <v>73</v>
      </c>
      <c r="BE122" s="676" t="s">
        <v>73</v>
      </c>
      <c r="BF122" s="676" t="s">
        <v>73</v>
      </c>
      <c r="BG122" s="677" t="s">
        <v>73</v>
      </c>
      <c r="BH122" s="676" t="s">
        <v>73</v>
      </c>
      <c r="BI122" s="676" t="s">
        <v>73</v>
      </c>
      <c r="BJ122" s="677" t="s">
        <v>73</v>
      </c>
    </row>
    <row r="123" spans="1:62" s="183" customFormat="1" ht="14.25" customHeight="1" x14ac:dyDescent="0.45">
      <c r="A123" s="224"/>
      <c r="B123" s="268"/>
      <c r="C123" s="268"/>
      <c r="D123" s="320"/>
      <c r="E123" s="226"/>
      <c r="F123" s="227">
        <v>13.415279999999999</v>
      </c>
      <c r="G123" s="228">
        <v>100.66441</v>
      </c>
      <c r="H123" s="229">
        <f t="shared" si="24"/>
        <v>10.199999999999999</v>
      </c>
      <c r="I123" s="268"/>
      <c r="J123" s="230" t="s">
        <v>74</v>
      </c>
      <c r="K123" s="231">
        <v>9</v>
      </c>
      <c r="L123" s="674" t="s">
        <v>73</v>
      </c>
      <c r="M123" s="671" t="s">
        <v>73</v>
      </c>
      <c r="N123" s="676" t="s">
        <v>73</v>
      </c>
      <c r="O123" s="676" t="s">
        <v>73</v>
      </c>
      <c r="P123" s="676" t="s">
        <v>73</v>
      </c>
      <c r="Q123" s="676" t="s">
        <v>73</v>
      </c>
      <c r="R123" s="676" t="s">
        <v>73</v>
      </c>
      <c r="S123" s="677" t="s">
        <v>73</v>
      </c>
      <c r="T123" s="434" t="s">
        <v>73</v>
      </c>
      <c r="U123" s="343">
        <v>30.1</v>
      </c>
      <c r="V123" s="335">
        <v>30.222000000000001</v>
      </c>
      <c r="W123" s="343">
        <v>26.4</v>
      </c>
      <c r="X123" s="370">
        <v>29.466000000000001</v>
      </c>
      <c r="Y123" s="474">
        <v>7.96</v>
      </c>
      <c r="Z123" s="640">
        <v>8.56</v>
      </c>
      <c r="AA123" s="240">
        <v>6.38</v>
      </c>
      <c r="AB123" s="240">
        <v>5.4370000000000003</v>
      </c>
      <c r="AC123" s="240">
        <f t="shared" si="23"/>
        <v>5.9759880191584447</v>
      </c>
      <c r="AD123" s="463">
        <v>51.55</v>
      </c>
      <c r="AE123" s="344" t="s">
        <v>73</v>
      </c>
      <c r="AF123" s="335">
        <v>2.64</v>
      </c>
      <c r="AG123" s="337">
        <f>AF123*$AF$1+$AG$1</f>
        <v>7.3121505747779239</v>
      </c>
      <c r="AH123" s="681" t="s">
        <v>73</v>
      </c>
      <c r="AI123" s="507" t="s">
        <v>73</v>
      </c>
      <c r="AJ123" s="683" t="s">
        <v>73</v>
      </c>
      <c r="AK123" s="684" t="s">
        <v>73</v>
      </c>
      <c r="AL123" s="684" t="s">
        <v>73</v>
      </c>
      <c r="AM123" s="684" t="s">
        <v>73</v>
      </c>
      <c r="AN123" s="684" t="s">
        <v>73</v>
      </c>
      <c r="AO123" s="684" t="s">
        <v>73</v>
      </c>
      <c r="AP123" s="684" t="s">
        <v>73</v>
      </c>
      <c r="AQ123" s="687" t="s">
        <v>73</v>
      </c>
      <c r="AR123" s="79">
        <v>0.61374341969128865</v>
      </c>
      <c r="AS123" s="37">
        <v>24.927139629677786</v>
      </c>
      <c r="AT123" s="37">
        <v>0.86299525543579692</v>
      </c>
      <c r="AU123" s="37">
        <v>5.179884140365246</v>
      </c>
      <c r="AV123" s="79">
        <v>1.8924557141720877</v>
      </c>
      <c r="AW123" s="694" t="s">
        <v>73</v>
      </c>
      <c r="AX123" s="695" t="s">
        <v>73</v>
      </c>
      <c r="AY123" s="473" t="s">
        <v>73</v>
      </c>
      <c r="AZ123" s="676" t="s">
        <v>73</v>
      </c>
      <c r="BA123" s="676" t="s">
        <v>73</v>
      </c>
      <c r="BB123" s="676" t="s">
        <v>73</v>
      </c>
      <c r="BC123" s="676" t="s">
        <v>73</v>
      </c>
      <c r="BD123" s="676" t="s">
        <v>73</v>
      </c>
      <c r="BE123" s="676" t="s">
        <v>73</v>
      </c>
      <c r="BF123" s="676" t="s">
        <v>73</v>
      </c>
      <c r="BG123" s="677" t="s">
        <v>73</v>
      </c>
      <c r="BH123" s="676" t="s">
        <v>73</v>
      </c>
      <c r="BI123" s="676" t="s">
        <v>73</v>
      </c>
      <c r="BJ123" s="677" t="s">
        <v>73</v>
      </c>
    </row>
    <row r="124" spans="1:62" s="183" customFormat="1" ht="14.25" customHeight="1" x14ac:dyDescent="0.45">
      <c r="A124" s="224">
        <v>2024</v>
      </c>
      <c r="B124" s="268">
        <v>6</v>
      </c>
      <c r="C124" s="268">
        <v>28</v>
      </c>
      <c r="D124" s="320">
        <v>0.3833333333333333</v>
      </c>
      <c r="E124" s="323" t="s">
        <v>126</v>
      </c>
      <c r="F124" s="227">
        <v>13.38223</v>
      </c>
      <c r="G124" s="228">
        <v>100.66698</v>
      </c>
      <c r="H124" s="229">
        <v>16</v>
      </c>
      <c r="I124" s="268">
        <v>3</v>
      </c>
      <c r="J124" s="230" t="s">
        <v>72</v>
      </c>
      <c r="K124" s="231">
        <v>0.5</v>
      </c>
      <c r="L124" s="674" t="s">
        <v>73</v>
      </c>
      <c r="M124" s="671" t="s">
        <v>73</v>
      </c>
      <c r="N124" s="676" t="s">
        <v>73</v>
      </c>
      <c r="O124" s="676" t="s">
        <v>73</v>
      </c>
      <c r="P124" s="676" t="s">
        <v>73</v>
      </c>
      <c r="Q124" s="676" t="s">
        <v>73</v>
      </c>
      <c r="R124" s="676" t="s">
        <v>73</v>
      </c>
      <c r="S124" s="677" t="s">
        <v>73</v>
      </c>
      <c r="T124" s="434">
        <v>2.2999999999999998</v>
      </c>
      <c r="U124" s="343" t="s">
        <v>73</v>
      </c>
      <c r="V124" s="335">
        <v>30.297000000000001</v>
      </c>
      <c r="W124" s="343" t="s">
        <v>73</v>
      </c>
      <c r="X124" s="370">
        <v>29.088000000000001</v>
      </c>
      <c r="Y124" s="474" t="s">
        <v>73</v>
      </c>
      <c r="Z124" s="640">
        <v>8.76</v>
      </c>
      <c r="AA124" s="240" t="s">
        <v>73</v>
      </c>
      <c r="AB124" s="240">
        <v>7.0990000000000002</v>
      </c>
      <c r="AC124" s="240">
        <f t="shared" si="23"/>
        <v>7.0656842002807929</v>
      </c>
      <c r="AD124" s="463" t="s">
        <v>73</v>
      </c>
      <c r="AE124" s="344" t="s">
        <v>73</v>
      </c>
      <c r="AF124" s="335">
        <v>3.59</v>
      </c>
      <c r="AG124" s="337">
        <f>AF124*$AF$1+$AG$1</f>
        <v>9.6430539698402882</v>
      </c>
      <c r="AH124" s="681" t="s">
        <v>73</v>
      </c>
      <c r="AI124" s="507" t="s">
        <v>73</v>
      </c>
      <c r="AJ124" s="683" t="s">
        <v>73</v>
      </c>
      <c r="AK124" s="684" t="s">
        <v>73</v>
      </c>
      <c r="AL124" s="684" t="s">
        <v>73</v>
      </c>
      <c r="AM124" s="684" t="s">
        <v>73</v>
      </c>
      <c r="AN124" s="684" t="s">
        <v>73</v>
      </c>
      <c r="AO124" s="684" t="s">
        <v>73</v>
      </c>
      <c r="AP124" s="684" t="s">
        <v>73</v>
      </c>
      <c r="AQ124" s="687" t="s">
        <v>73</v>
      </c>
      <c r="AR124" s="79" t="s">
        <v>73</v>
      </c>
      <c r="AS124" s="37" t="s">
        <v>73</v>
      </c>
      <c r="AT124" s="37" t="s">
        <v>73</v>
      </c>
      <c r="AU124" s="37" t="s">
        <v>73</v>
      </c>
      <c r="AV124" s="79" t="s">
        <v>73</v>
      </c>
      <c r="AW124" s="694" t="s">
        <v>73</v>
      </c>
      <c r="AX124" s="695" t="s">
        <v>73</v>
      </c>
      <c r="AY124" s="473" t="s">
        <v>73</v>
      </c>
      <c r="AZ124" s="676" t="s">
        <v>73</v>
      </c>
      <c r="BA124" s="676" t="s">
        <v>73</v>
      </c>
      <c r="BB124" s="676" t="s">
        <v>73</v>
      </c>
      <c r="BC124" s="676" t="s">
        <v>73</v>
      </c>
      <c r="BD124" s="676" t="s">
        <v>73</v>
      </c>
      <c r="BE124" s="676" t="s">
        <v>73</v>
      </c>
      <c r="BF124" s="676" t="s">
        <v>73</v>
      </c>
      <c r="BG124" s="677" t="s">
        <v>73</v>
      </c>
      <c r="BH124" s="676" t="s">
        <v>73</v>
      </c>
      <c r="BI124" s="676" t="s">
        <v>73</v>
      </c>
      <c r="BJ124" s="677" t="s">
        <v>73</v>
      </c>
    </row>
    <row r="125" spans="1:62" s="183" customFormat="1" ht="14.25" customHeight="1" x14ac:dyDescent="0.45">
      <c r="A125" s="224"/>
      <c r="B125" s="268"/>
      <c r="C125" s="268"/>
      <c r="D125" s="320"/>
      <c r="E125" s="226"/>
      <c r="F125" s="227">
        <v>13.38223</v>
      </c>
      <c r="G125" s="228">
        <v>100.66698</v>
      </c>
      <c r="H125" s="229">
        <f t="shared" ref="H125:H126" si="25">H124</f>
        <v>16</v>
      </c>
      <c r="I125" s="268"/>
      <c r="J125" s="230" t="s">
        <v>75</v>
      </c>
      <c r="K125" s="231">
        <v>8</v>
      </c>
      <c r="L125" s="674" t="s">
        <v>73</v>
      </c>
      <c r="M125" s="671" t="s">
        <v>73</v>
      </c>
      <c r="N125" s="676" t="s">
        <v>73</v>
      </c>
      <c r="O125" s="676" t="s">
        <v>73</v>
      </c>
      <c r="P125" s="676" t="s">
        <v>73</v>
      </c>
      <c r="Q125" s="676" t="s">
        <v>73</v>
      </c>
      <c r="R125" s="676" t="s">
        <v>73</v>
      </c>
      <c r="S125" s="677" t="s">
        <v>73</v>
      </c>
      <c r="T125" s="434" t="s">
        <v>73</v>
      </c>
      <c r="U125" s="343" t="s">
        <v>73</v>
      </c>
      <c r="V125" s="335">
        <v>31.116</v>
      </c>
      <c r="W125" s="343" t="s">
        <v>73</v>
      </c>
      <c r="X125" s="370">
        <v>31.542999999999999</v>
      </c>
      <c r="Y125" s="474" t="s">
        <v>73</v>
      </c>
      <c r="Z125" s="640">
        <v>8.61</v>
      </c>
      <c r="AA125" s="240" t="s">
        <v>73</v>
      </c>
      <c r="AB125" s="240">
        <v>4.0940000000000003</v>
      </c>
      <c r="AC125" s="240">
        <f t="shared" si="23"/>
        <v>5.095445316843576</v>
      </c>
      <c r="AD125" s="463" t="s">
        <v>73</v>
      </c>
      <c r="AE125" s="344" t="s">
        <v>73</v>
      </c>
      <c r="AF125" s="335">
        <v>0.46</v>
      </c>
      <c r="AG125" s="337">
        <f>AF125*$AF$1+$AG$1</f>
        <v>1.9633406787400769</v>
      </c>
      <c r="AH125" s="681" t="s">
        <v>73</v>
      </c>
      <c r="AI125" s="507" t="s">
        <v>73</v>
      </c>
      <c r="AJ125" s="683" t="s">
        <v>73</v>
      </c>
      <c r="AK125" s="684" t="s">
        <v>73</v>
      </c>
      <c r="AL125" s="684" t="s">
        <v>73</v>
      </c>
      <c r="AM125" s="684" t="s">
        <v>73</v>
      </c>
      <c r="AN125" s="684" t="s">
        <v>73</v>
      </c>
      <c r="AO125" s="684" t="s">
        <v>73</v>
      </c>
      <c r="AP125" s="684" t="s">
        <v>73</v>
      </c>
      <c r="AQ125" s="687" t="s">
        <v>73</v>
      </c>
      <c r="AR125" s="79" t="s">
        <v>73</v>
      </c>
      <c r="AS125" s="37" t="s">
        <v>73</v>
      </c>
      <c r="AT125" s="37" t="s">
        <v>73</v>
      </c>
      <c r="AU125" s="37" t="s">
        <v>73</v>
      </c>
      <c r="AV125" s="79" t="s">
        <v>73</v>
      </c>
      <c r="AW125" s="694" t="s">
        <v>73</v>
      </c>
      <c r="AX125" s="695" t="s">
        <v>73</v>
      </c>
      <c r="AY125" s="473" t="s">
        <v>73</v>
      </c>
      <c r="AZ125" s="676" t="s">
        <v>73</v>
      </c>
      <c r="BA125" s="676" t="s">
        <v>73</v>
      </c>
      <c r="BB125" s="676" t="s">
        <v>73</v>
      </c>
      <c r="BC125" s="676" t="s">
        <v>73</v>
      </c>
      <c r="BD125" s="676" t="s">
        <v>73</v>
      </c>
      <c r="BE125" s="676" t="s">
        <v>73</v>
      </c>
      <c r="BF125" s="676" t="s">
        <v>73</v>
      </c>
      <c r="BG125" s="677" t="s">
        <v>73</v>
      </c>
      <c r="BH125" s="676" t="s">
        <v>73</v>
      </c>
      <c r="BI125" s="676" t="s">
        <v>73</v>
      </c>
      <c r="BJ125" s="677" t="s">
        <v>73</v>
      </c>
    </row>
    <row r="126" spans="1:62" s="183" customFormat="1" ht="14.25" customHeight="1" x14ac:dyDescent="0.45">
      <c r="A126" s="224"/>
      <c r="B126" s="268"/>
      <c r="C126" s="268"/>
      <c r="D126" s="320"/>
      <c r="E126" s="226"/>
      <c r="F126" s="227">
        <v>13.38223</v>
      </c>
      <c r="G126" s="228">
        <v>100.66698</v>
      </c>
      <c r="H126" s="229">
        <f t="shared" si="25"/>
        <v>16</v>
      </c>
      <c r="I126" s="268"/>
      <c r="J126" s="230" t="s">
        <v>74</v>
      </c>
      <c r="K126" s="231">
        <v>15</v>
      </c>
      <c r="L126" s="674" t="s">
        <v>73</v>
      </c>
      <c r="M126" s="671" t="s">
        <v>73</v>
      </c>
      <c r="N126" s="676" t="s">
        <v>73</v>
      </c>
      <c r="O126" s="676" t="s">
        <v>73</v>
      </c>
      <c r="P126" s="676" t="s">
        <v>73</v>
      </c>
      <c r="Q126" s="676" t="s">
        <v>73</v>
      </c>
      <c r="R126" s="676" t="s">
        <v>73</v>
      </c>
      <c r="S126" s="677" t="s">
        <v>73</v>
      </c>
      <c r="T126" s="434" t="s">
        <v>73</v>
      </c>
      <c r="U126" s="343" t="s">
        <v>73</v>
      </c>
      <c r="V126" s="335">
        <v>31.158000000000001</v>
      </c>
      <c r="W126" s="343" t="s">
        <v>73</v>
      </c>
      <c r="X126" s="370">
        <v>31.587</v>
      </c>
      <c r="Y126" s="474" t="s">
        <v>73</v>
      </c>
      <c r="Z126" s="640">
        <v>8.31</v>
      </c>
      <c r="AA126" s="240" t="s">
        <v>73</v>
      </c>
      <c r="AB126" s="240">
        <v>3.4350000000000001</v>
      </c>
      <c r="AC126" s="240">
        <f t="shared" si="23"/>
        <v>4.6633696349184088</v>
      </c>
      <c r="AD126" s="463" t="s">
        <v>73</v>
      </c>
      <c r="AE126" s="344" t="s">
        <v>73</v>
      </c>
      <c r="AF126" s="335">
        <v>2.87</v>
      </c>
      <c r="AG126" s="337">
        <f>AF126*$AF$1+$AG$1</f>
        <v>7.8764745546351271</v>
      </c>
      <c r="AH126" s="681" t="s">
        <v>73</v>
      </c>
      <c r="AI126" s="507" t="s">
        <v>73</v>
      </c>
      <c r="AJ126" s="683" t="s">
        <v>73</v>
      </c>
      <c r="AK126" s="684" t="s">
        <v>73</v>
      </c>
      <c r="AL126" s="684" t="s">
        <v>73</v>
      </c>
      <c r="AM126" s="684" t="s">
        <v>73</v>
      </c>
      <c r="AN126" s="684" t="s">
        <v>73</v>
      </c>
      <c r="AO126" s="684" t="s">
        <v>73</v>
      </c>
      <c r="AP126" s="684" t="s">
        <v>73</v>
      </c>
      <c r="AQ126" s="687" t="s">
        <v>73</v>
      </c>
      <c r="AR126" s="79" t="s">
        <v>73</v>
      </c>
      <c r="AS126" s="37" t="s">
        <v>73</v>
      </c>
      <c r="AT126" s="37" t="s">
        <v>73</v>
      </c>
      <c r="AU126" s="37" t="s">
        <v>73</v>
      </c>
      <c r="AV126" s="79" t="s">
        <v>73</v>
      </c>
      <c r="AW126" s="694" t="s">
        <v>73</v>
      </c>
      <c r="AX126" s="695" t="s">
        <v>73</v>
      </c>
      <c r="AY126" s="473" t="s">
        <v>73</v>
      </c>
      <c r="AZ126" s="676" t="s">
        <v>73</v>
      </c>
      <c r="BA126" s="676" t="s">
        <v>73</v>
      </c>
      <c r="BB126" s="676" t="s">
        <v>73</v>
      </c>
      <c r="BC126" s="676" t="s">
        <v>73</v>
      </c>
      <c r="BD126" s="676" t="s">
        <v>73</v>
      </c>
      <c r="BE126" s="676" t="s">
        <v>73</v>
      </c>
      <c r="BF126" s="676" t="s">
        <v>73</v>
      </c>
      <c r="BG126" s="677" t="s">
        <v>73</v>
      </c>
      <c r="BH126" s="676" t="s">
        <v>73</v>
      </c>
      <c r="BI126" s="676" t="s">
        <v>73</v>
      </c>
      <c r="BJ126" s="677" t="s">
        <v>73</v>
      </c>
    </row>
    <row r="127" spans="1:62" s="183" customFormat="1" ht="14.25" customHeight="1" x14ac:dyDescent="0.45">
      <c r="A127" s="224">
        <v>2024</v>
      </c>
      <c r="B127" s="268">
        <v>6</v>
      </c>
      <c r="C127" s="268">
        <v>28</v>
      </c>
      <c r="D127" s="320">
        <v>0.35694444444444445</v>
      </c>
      <c r="E127" s="226">
        <v>42</v>
      </c>
      <c r="F127" s="227">
        <v>13.33554</v>
      </c>
      <c r="G127" s="228">
        <v>100.66750999999999</v>
      </c>
      <c r="H127" s="229">
        <v>18.2</v>
      </c>
      <c r="I127" s="268">
        <v>3</v>
      </c>
      <c r="J127" s="230" t="s">
        <v>72</v>
      </c>
      <c r="K127" s="231">
        <v>0.5</v>
      </c>
      <c r="L127" s="674" t="s">
        <v>73</v>
      </c>
      <c r="M127" s="671" t="s">
        <v>73</v>
      </c>
      <c r="N127" s="676" t="s">
        <v>73</v>
      </c>
      <c r="O127" s="676" t="s">
        <v>73</v>
      </c>
      <c r="P127" s="676" t="s">
        <v>73</v>
      </c>
      <c r="Q127" s="676" t="s">
        <v>73</v>
      </c>
      <c r="R127" s="676" t="s">
        <v>73</v>
      </c>
      <c r="S127" s="677" t="s">
        <v>73</v>
      </c>
      <c r="T127" s="434">
        <v>3.6</v>
      </c>
      <c r="U127" s="343">
        <v>30</v>
      </c>
      <c r="V127" s="335">
        <v>30.085000000000001</v>
      </c>
      <c r="W127" s="343">
        <v>26.9</v>
      </c>
      <c r="X127" s="370">
        <v>29.193999999999999</v>
      </c>
      <c r="Y127" s="474">
        <v>8.25</v>
      </c>
      <c r="Z127" s="640">
        <v>9.02</v>
      </c>
      <c r="AA127" s="240">
        <v>7.55</v>
      </c>
      <c r="AB127" s="240">
        <v>7.4930000000000003</v>
      </c>
      <c r="AC127" s="240">
        <f t="shared" si="23"/>
        <v>7.3240116944818787</v>
      </c>
      <c r="AD127" s="463">
        <v>47.55</v>
      </c>
      <c r="AE127" s="345">
        <v>1.56</v>
      </c>
      <c r="AF127" s="335">
        <v>2.14</v>
      </c>
      <c r="AG127" s="337">
        <f>AF127*$AF$1+$AG$1</f>
        <v>6.0853593142187847</v>
      </c>
      <c r="AH127" s="681" t="s">
        <v>73</v>
      </c>
      <c r="AI127" s="507" t="s">
        <v>73</v>
      </c>
      <c r="AJ127" s="683" t="s">
        <v>73</v>
      </c>
      <c r="AK127" s="684" t="s">
        <v>73</v>
      </c>
      <c r="AL127" s="684" t="s">
        <v>73</v>
      </c>
      <c r="AM127" s="684" t="s">
        <v>73</v>
      </c>
      <c r="AN127" s="684" t="s">
        <v>73</v>
      </c>
      <c r="AO127" s="684" t="s">
        <v>73</v>
      </c>
      <c r="AP127" s="684" t="s">
        <v>73</v>
      </c>
      <c r="AQ127" s="687" t="s">
        <v>73</v>
      </c>
      <c r="AR127" s="79">
        <v>0.51917165289139422</v>
      </c>
      <c r="AS127" s="37">
        <v>14.602945909303237</v>
      </c>
      <c r="AT127" s="37">
        <v>1.5670800286035638</v>
      </c>
      <c r="AU127" s="37">
        <v>0.10677782772663237</v>
      </c>
      <c r="AV127" s="79">
        <v>7.5829885220480877</v>
      </c>
      <c r="AW127" s="694" t="s">
        <v>73</v>
      </c>
      <c r="AX127" s="695" t="s">
        <v>73</v>
      </c>
      <c r="AY127" s="473" t="s">
        <v>73</v>
      </c>
      <c r="AZ127" s="676" t="s">
        <v>73</v>
      </c>
      <c r="BA127" s="676" t="s">
        <v>73</v>
      </c>
      <c r="BB127" s="676" t="s">
        <v>73</v>
      </c>
      <c r="BC127" s="676" t="s">
        <v>73</v>
      </c>
      <c r="BD127" s="676" t="s">
        <v>73</v>
      </c>
      <c r="BE127" s="676" t="s">
        <v>73</v>
      </c>
      <c r="BF127" s="676" t="s">
        <v>73</v>
      </c>
      <c r="BG127" s="677" t="s">
        <v>73</v>
      </c>
      <c r="BH127" s="676" t="s">
        <v>73</v>
      </c>
      <c r="BI127" s="676" t="s">
        <v>73</v>
      </c>
      <c r="BJ127" s="677" t="s">
        <v>73</v>
      </c>
    </row>
    <row r="128" spans="1:62" s="183" customFormat="1" ht="14.25" customHeight="1" x14ac:dyDescent="0.45">
      <c r="A128" s="224"/>
      <c r="B128" s="268"/>
      <c r="C128" s="268"/>
      <c r="D128" s="320"/>
      <c r="E128" s="226"/>
      <c r="F128" s="227">
        <v>13.33554</v>
      </c>
      <c r="G128" s="228">
        <v>100.66750999999999</v>
      </c>
      <c r="H128" s="229">
        <f t="shared" ref="H128:H129" si="26">H127</f>
        <v>18.2</v>
      </c>
      <c r="I128" s="268"/>
      <c r="J128" s="230" t="s">
        <v>75</v>
      </c>
      <c r="K128" s="231">
        <v>9</v>
      </c>
      <c r="L128" s="674" t="s">
        <v>73</v>
      </c>
      <c r="M128" s="671" t="s">
        <v>73</v>
      </c>
      <c r="N128" s="676" t="s">
        <v>73</v>
      </c>
      <c r="O128" s="676" t="s">
        <v>73</v>
      </c>
      <c r="P128" s="676" t="s">
        <v>73</v>
      </c>
      <c r="Q128" s="676" t="s">
        <v>73</v>
      </c>
      <c r="R128" s="676" t="s">
        <v>73</v>
      </c>
      <c r="S128" s="677" t="s">
        <v>73</v>
      </c>
      <c r="T128" s="434" t="s">
        <v>73</v>
      </c>
      <c r="U128" s="343">
        <v>30.2</v>
      </c>
      <c r="V128" s="335">
        <v>31.233000000000001</v>
      </c>
      <c r="W128" s="343">
        <v>27.6</v>
      </c>
      <c r="X128" s="370">
        <v>31.913</v>
      </c>
      <c r="Y128" s="474">
        <v>8.15</v>
      </c>
      <c r="Z128" s="640">
        <v>8.56</v>
      </c>
      <c r="AA128" s="240">
        <v>6.79</v>
      </c>
      <c r="AB128" s="240">
        <v>3.4489999999999998</v>
      </c>
      <c r="AC128" s="240">
        <f t="shared" si="23"/>
        <v>4.6725487844585487</v>
      </c>
      <c r="AD128" s="463">
        <v>34.950000000000003</v>
      </c>
      <c r="AE128" s="344" t="s">
        <v>73</v>
      </c>
      <c r="AF128" s="335">
        <v>0.57999999999999996</v>
      </c>
      <c r="AG128" s="337">
        <f>AF128*$AF$1+$AG$1</f>
        <v>2.2577705812742703</v>
      </c>
      <c r="AH128" s="681" t="s">
        <v>73</v>
      </c>
      <c r="AI128" s="507" t="s">
        <v>73</v>
      </c>
      <c r="AJ128" s="683" t="s">
        <v>73</v>
      </c>
      <c r="AK128" s="684" t="s">
        <v>73</v>
      </c>
      <c r="AL128" s="684" t="s">
        <v>73</v>
      </c>
      <c r="AM128" s="684" t="s">
        <v>73</v>
      </c>
      <c r="AN128" s="684" t="s">
        <v>73</v>
      </c>
      <c r="AO128" s="684" t="s">
        <v>73</v>
      </c>
      <c r="AP128" s="684" t="s">
        <v>73</v>
      </c>
      <c r="AQ128" s="687" t="s">
        <v>73</v>
      </c>
      <c r="AR128" s="79">
        <v>0.471885769491447</v>
      </c>
      <c r="AS128" s="37">
        <v>36.673777818192825</v>
      </c>
      <c r="AT128" s="37">
        <v>1.6274301520179439</v>
      </c>
      <c r="AU128" s="37">
        <v>0.18534363345333657</v>
      </c>
      <c r="AV128" s="79">
        <v>1.4424171267179546</v>
      </c>
      <c r="AW128" s="694" t="s">
        <v>73</v>
      </c>
      <c r="AX128" s="695" t="s">
        <v>73</v>
      </c>
      <c r="AY128" s="473" t="s">
        <v>73</v>
      </c>
      <c r="AZ128" s="676" t="s">
        <v>73</v>
      </c>
      <c r="BA128" s="676" t="s">
        <v>73</v>
      </c>
      <c r="BB128" s="676" t="s">
        <v>73</v>
      </c>
      <c r="BC128" s="676" t="s">
        <v>73</v>
      </c>
      <c r="BD128" s="676" t="s">
        <v>73</v>
      </c>
      <c r="BE128" s="676" t="s">
        <v>73</v>
      </c>
      <c r="BF128" s="676" t="s">
        <v>73</v>
      </c>
      <c r="BG128" s="677" t="s">
        <v>73</v>
      </c>
      <c r="BH128" s="676" t="s">
        <v>73</v>
      </c>
      <c r="BI128" s="676" t="s">
        <v>73</v>
      </c>
      <c r="BJ128" s="677" t="s">
        <v>73</v>
      </c>
    </row>
    <row r="129" spans="1:62" s="183" customFormat="1" ht="14.25" customHeight="1" x14ac:dyDescent="0.45">
      <c r="A129" s="224"/>
      <c r="B129" s="268"/>
      <c r="C129" s="268"/>
      <c r="D129" s="320"/>
      <c r="E129" s="226"/>
      <c r="F129" s="227">
        <v>13.33554</v>
      </c>
      <c r="G129" s="228">
        <v>100.66750999999999</v>
      </c>
      <c r="H129" s="229">
        <f t="shared" si="26"/>
        <v>18.2</v>
      </c>
      <c r="I129" s="268"/>
      <c r="J129" s="230" t="s">
        <v>74</v>
      </c>
      <c r="K129" s="231">
        <v>17</v>
      </c>
      <c r="L129" s="674" t="s">
        <v>73</v>
      </c>
      <c r="M129" s="671" t="s">
        <v>73</v>
      </c>
      <c r="N129" s="676" t="s">
        <v>73</v>
      </c>
      <c r="O129" s="676" t="s">
        <v>73</v>
      </c>
      <c r="P129" s="676" t="s">
        <v>73</v>
      </c>
      <c r="Q129" s="676" t="s">
        <v>73</v>
      </c>
      <c r="R129" s="676" t="s">
        <v>73</v>
      </c>
      <c r="S129" s="677" t="s">
        <v>73</v>
      </c>
      <c r="T129" s="434" t="s">
        <v>73</v>
      </c>
      <c r="U129" s="343">
        <v>30</v>
      </c>
      <c r="V129" s="335">
        <v>31.234000000000002</v>
      </c>
      <c r="W129" s="343">
        <v>28.7</v>
      </c>
      <c r="X129" s="370">
        <v>31.969000000000001</v>
      </c>
      <c r="Y129" s="474">
        <v>8</v>
      </c>
      <c r="Z129" s="640">
        <v>8.26</v>
      </c>
      <c r="AA129" s="240">
        <v>5.84</v>
      </c>
      <c r="AB129" s="240">
        <v>3.1989999999999998</v>
      </c>
      <c r="AC129" s="240">
        <f t="shared" si="23"/>
        <v>4.5086353998131905</v>
      </c>
      <c r="AD129" s="463">
        <v>75.45</v>
      </c>
      <c r="AE129" s="344" t="s">
        <v>73</v>
      </c>
      <c r="AF129" s="335">
        <v>0.68</v>
      </c>
      <c r="AG129" s="337">
        <f>AF129*$AF$1+$AG$1</f>
        <v>2.5031288333860982</v>
      </c>
      <c r="AH129" s="681" t="s">
        <v>73</v>
      </c>
      <c r="AI129" s="507" t="s">
        <v>73</v>
      </c>
      <c r="AJ129" s="683" t="s">
        <v>73</v>
      </c>
      <c r="AK129" s="684" t="s">
        <v>73</v>
      </c>
      <c r="AL129" s="684" t="s">
        <v>73</v>
      </c>
      <c r="AM129" s="684" t="s">
        <v>73</v>
      </c>
      <c r="AN129" s="684" t="s">
        <v>73</v>
      </c>
      <c r="AO129" s="684" t="s">
        <v>73</v>
      </c>
      <c r="AP129" s="684" t="s">
        <v>73</v>
      </c>
      <c r="AQ129" s="687" t="s">
        <v>73</v>
      </c>
      <c r="AR129" s="79">
        <v>0.61374341969128865</v>
      </c>
      <c r="AS129" s="37">
        <v>18.68673809202917</v>
      </c>
      <c r="AT129" s="37">
        <v>2.2912815095761241</v>
      </c>
      <c r="AU129" s="37">
        <v>1.1169096156414007</v>
      </c>
      <c r="AV129" s="79">
        <v>1.1844073211524937</v>
      </c>
      <c r="AW129" s="694" t="s">
        <v>73</v>
      </c>
      <c r="AX129" s="695" t="s">
        <v>73</v>
      </c>
      <c r="AY129" s="473" t="s">
        <v>73</v>
      </c>
      <c r="AZ129" s="676" t="s">
        <v>73</v>
      </c>
      <c r="BA129" s="676" t="s">
        <v>73</v>
      </c>
      <c r="BB129" s="676" t="s">
        <v>73</v>
      </c>
      <c r="BC129" s="676" t="s">
        <v>73</v>
      </c>
      <c r="BD129" s="676" t="s">
        <v>73</v>
      </c>
      <c r="BE129" s="676" t="s">
        <v>73</v>
      </c>
      <c r="BF129" s="676" t="s">
        <v>73</v>
      </c>
      <c r="BG129" s="677" t="s">
        <v>73</v>
      </c>
      <c r="BH129" s="676" t="s">
        <v>73</v>
      </c>
      <c r="BI129" s="676" t="s">
        <v>73</v>
      </c>
      <c r="BJ129" s="677" t="s">
        <v>73</v>
      </c>
    </row>
    <row r="130" spans="1:62" s="183" customFormat="1" ht="14.25" customHeight="1" x14ac:dyDescent="0.45">
      <c r="A130" s="224">
        <v>2024</v>
      </c>
      <c r="B130" s="268">
        <v>6</v>
      </c>
      <c r="C130" s="268">
        <v>27</v>
      </c>
      <c r="D130" s="320">
        <v>0.70694444444444438</v>
      </c>
      <c r="E130" s="323" t="s">
        <v>127</v>
      </c>
      <c r="F130" s="227">
        <v>13.2837</v>
      </c>
      <c r="G130" s="228">
        <v>100.66656</v>
      </c>
      <c r="H130" s="229">
        <v>16.899999999999999</v>
      </c>
      <c r="I130" s="268">
        <v>3</v>
      </c>
      <c r="J130" s="230" t="s">
        <v>72</v>
      </c>
      <c r="K130" s="231">
        <v>0.5</v>
      </c>
      <c r="L130" s="674" t="s">
        <v>73</v>
      </c>
      <c r="M130" s="671" t="s">
        <v>73</v>
      </c>
      <c r="N130" s="676" t="s">
        <v>73</v>
      </c>
      <c r="O130" s="676" t="s">
        <v>73</v>
      </c>
      <c r="P130" s="676" t="s">
        <v>73</v>
      </c>
      <c r="Q130" s="676" t="s">
        <v>73</v>
      </c>
      <c r="R130" s="676" t="s">
        <v>73</v>
      </c>
      <c r="S130" s="677" t="s">
        <v>73</v>
      </c>
      <c r="T130" s="434">
        <v>3.8</v>
      </c>
      <c r="U130" s="343" t="s">
        <v>73</v>
      </c>
      <c r="V130" s="335">
        <v>30.521999999999998</v>
      </c>
      <c r="W130" s="343" t="s">
        <v>73</v>
      </c>
      <c r="X130" s="370">
        <v>29.3</v>
      </c>
      <c r="Y130" s="474" t="s">
        <v>73</v>
      </c>
      <c r="Z130" s="640">
        <v>9.09</v>
      </c>
      <c r="AA130" s="240" t="s">
        <v>73</v>
      </c>
      <c r="AB130" s="240">
        <v>8.2539999999999996</v>
      </c>
      <c r="AC130" s="240">
        <f t="shared" si="23"/>
        <v>7.8229640373423512</v>
      </c>
      <c r="AD130" s="463" t="s">
        <v>73</v>
      </c>
      <c r="AE130" s="344" t="s">
        <v>73</v>
      </c>
      <c r="AF130" s="335">
        <v>4.3</v>
      </c>
      <c r="AG130" s="337">
        <f>AF130*$AF$1+$AG$1</f>
        <v>11.385097559834264</v>
      </c>
      <c r="AH130" s="681" t="s">
        <v>73</v>
      </c>
      <c r="AI130" s="507" t="s">
        <v>73</v>
      </c>
      <c r="AJ130" s="683" t="s">
        <v>73</v>
      </c>
      <c r="AK130" s="684" t="s">
        <v>73</v>
      </c>
      <c r="AL130" s="684" t="s">
        <v>73</v>
      </c>
      <c r="AM130" s="684" t="s">
        <v>73</v>
      </c>
      <c r="AN130" s="684" t="s">
        <v>73</v>
      </c>
      <c r="AO130" s="684" t="s">
        <v>73</v>
      </c>
      <c r="AP130" s="684" t="s">
        <v>73</v>
      </c>
      <c r="AQ130" s="687" t="s">
        <v>73</v>
      </c>
      <c r="AR130" s="79" t="s">
        <v>73</v>
      </c>
      <c r="AS130" s="37" t="s">
        <v>73</v>
      </c>
      <c r="AT130" s="37" t="s">
        <v>73</v>
      </c>
      <c r="AU130" s="37" t="s">
        <v>73</v>
      </c>
      <c r="AV130" s="79" t="s">
        <v>73</v>
      </c>
      <c r="AW130" s="694" t="s">
        <v>73</v>
      </c>
      <c r="AX130" s="695" t="s">
        <v>73</v>
      </c>
      <c r="AY130" s="473" t="s">
        <v>73</v>
      </c>
      <c r="AZ130" s="676" t="s">
        <v>73</v>
      </c>
      <c r="BA130" s="676" t="s">
        <v>73</v>
      </c>
      <c r="BB130" s="676" t="s">
        <v>73</v>
      </c>
      <c r="BC130" s="676" t="s">
        <v>73</v>
      </c>
      <c r="BD130" s="676" t="s">
        <v>73</v>
      </c>
      <c r="BE130" s="676" t="s">
        <v>73</v>
      </c>
      <c r="BF130" s="676" t="s">
        <v>73</v>
      </c>
      <c r="BG130" s="677" t="s">
        <v>73</v>
      </c>
      <c r="BH130" s="676" t="s">
        <v>73</v>
      </c>
      <c r="BI130" s="676" t="s">
        <v>73</v>
      </c>
      <c r="BJ130" s="677" t="s">
        <v>73</v>
      </c>
    </row>
    <row r="131" spans="1:62" s="183" customFormat="1" ht="14.25" customHeight="1" x14ac:dyDescent="0.45">
      <c r="A131" s="224"/>
      <c r="B131" s="268"/>
      <c r="C131" s="268"/>
      <c r="D131" s="320"/>
      <c r="E131" s="226"/>
      <c r="F131" s="227">
        <v>13.2837</v>
      </c>
      <c r="G131" s="228">
        <v>100.66656</v>
      </c>
      <c r="H131" s="229">
        <f t="shared" ref="H131:H132" si="27">H130</f>
        <v>16.899999999999999</v>
      </c>
      <c r="I131" s="268"/>
      <c r="J131" s="230" t="s">
        <v>75</v>
      </c>
      <c r="K131" s="231">
        <v>8</v>
      </c>
      <c r="L131" s="674" t="s">
        <v>73</v>
      </c>
      <c r="M131" s="671" t="s">
        <v>73</v>
      </c>
      <c r="N131" s="676" t="s">
        <v>73</v>
      </c>
      <c r="O131" s="676" t="s">
        <v>73</v>
      </c>
      <c r="P131" s="676" t="s">
        <v>73</v>
      </c>
      <c r="Q131" s="676" t="s">
        <v>73</v>
      </c>
      <c r="R131" s="676" t="s">
        <v>73</v>
      </c>
      <c r="S131" s="677" t="s">
        <v>73</v>
      </c>
      <c r="T131" s="434" t="s">
        <v>73</v>
      </c>
      <c r="U131" s="343" t="s">
        <v>73</v>
      </c>
      <c r="V131" s="335">
        <v>31.158000000000001</v>
      </c>
      <c r="W131" s="343" t="s">
        <v>73</v>
      </c>
      <c r="X131" s="370">
        <v>31.927</v>
      </c>
      <c r="Y131" s="474" t="s">
        <v>73</v>
      </c>
      <c r="Z131" s="640">
        <v>8.6</v>
      </c>
      <c r="AA131" s="240" t="s">
        <v>73</v>
      </c>
      <c r="AB131" s="240">
        <v>4.3019999999999996</v>
      </c>
      <c r="AC131" s="240">
        <f t="shared" si="23"/>
        <v>5.2318212528685146</v>
      </c>
      <c r="AD131" s="463" t="s">
        <v>73</v>
      </c>
      <c r="AE131" s="344" t="s">
        <v>73</v>
      </c>
      <c r="AF131" s="335">
        <v>0.61</v>
      </c>
      <c r="AG131" s="337">
        <f>AF131*$AF$1+$AG$1</f>
        <v>2.3313780569078184</v>
      </c>
      <c r="AH131" s="681" t="s">
        <v>73</v>
      </c>
      <c r="AI131" s="507" t="s">
        <v>73</v>
      </c>
      <c r="AJ131" s="683" t="s">
        <v>73</v>
      </c>
      <c r="AK131" s="684" t="s">
        <v>73</v>
      </c>
      <c r="AL131" s="684" t="s">
        <v>73</v>
      </c>
      <c r="AM131" s="684" t="s">
        <v>73</v>
      </c>
      <c r="AN131" s="684" t="s">
        <v>73</v>
      </c>
      <c r="AO131" s="684" t="s">
        <v>73</v>
      </c>
      <c r="AP131" s="684" t="s">
        <v>73</v>
      </c>
      <c r="AQ131" s="687" t="s">
        <v>73</v>
      </c>
      <c r="AR131" s="79" t="s">
        <v>73</v>
      </c>
      <c r="AS131" s="37" t="s">
        <v>73</v>
      </c>
      <c r="AT131" s="37" t="s">
        <v>73</v>
      </c>
      <c r="AU131" s="37" t="s">
        <v>73</v>
      </c>
      <c r="AV131" s="79" t="s">
        <v>73</v>
      </c>
      <c r="AW131" s="694" t="s">
        <v>73</v>
      </c>
      <c r="AX131" s="695" t="s">
        <v>73</v>
      </c>
      <c r="AY131" s="473" t="s">
        <v>73</v>
      </c>
      <c r="AZ131" s="676" t="s">
        <v>73</v>
      </c>
      <c r="BA131" s="676" t="s">
        <v>73</v>
      </c>
      <c r="BB131" s="676" t="s">
        <v>73</v>
      </c>
      <c r="BC131" s="676" t="s">
        <v>73</v>
      </c>
      <c r="BD131" s="676" t="s">
        <v>73</v>
      </c>
      <c r="BE131" s="676" t="s">
        <v>73</v>
      </c>
      <c r="BF131" s="676" t="s">
        <v>73</v>
      </c>
      <c r="BG131" s="677" t="s">
        <v>73</v>
      </c>
      <c r="BH131" s="676" t="s">
        <v>73</v>
      </c>
      <c r="BI131" s="676" t="s">
        <v>73</v>
      </c>
      <c r="BJ131" s="677" t="s">
        <v>73</v>
      </c>
    </row>
    <row r="132" spans="1:62" s="183" customFormat="1" ht="14.25" customHeight="1" x14ac:dyDescent="0.45">
      <c r="A132" s="224"/>
      <c r="B132" s="268"/>
      <c r="C132" s="268"/>
      <c r="D132" s="320"/>
      <c r="E132" s="226"/>
      <c r="F132" s="227">
        <v>13.2837</v>
      </c>
      <c r="G132" s="228">
        <v>100.66656</v>
      </c>
      <c r="H132" s="229">
        <f t="shared" si="27"/>
        <v>16.899999999999999</v>
      </c>
      <c r="I132" s="268"/>
      <c r="J132" s="230" t="s">
        <v>74</v>
      </c>
      <c r="K132" s="231">
        <v>16</v>
      </c>
      <c r="L132" s="674" t="s">
        <v>73</v>
      </c>
      <c r="M132" s="671" t="s">
        <v>73</v>
      </c>
      <c r="N132" s="676" t="s">
        <v>73</v>
      </c>
      <c r="O132" s="676" t="s">
        <v>73</v>
      </c>
      <c r="P132" s="676" t="s">
        <v>73</v>
      </c>
      <c r="Q132" s="676" t="s">
        <v>73</v>
      </c>
      <c r="R132" s="676" t="s">
        <v>73</v>
      </c>
      <c r="S132" s="677" t="s">
        <v>73</v>
      </c>
      <c r="T132" s="434" t="s">
        <v>73</v>
      </c>
      <c r="U132" s="343" t="s">
        <v>73</v>
      </c>
      <c r="V132" s="335">
        <v>31.184999999999999</v>
      </c>
      <c r="W132" s="343" t="s">
        <v>73</v>
      </c>
      <c r="X132" s="370">
        <v>32.031999999999996</v>
      </c>
      <c r="Y132" s="474" t="s">
        <v>73</v>
      </c>
      <c r="Z132" s="640">
        <v>8.35</v>
      </c>
      <c r="AA132" s="240" t="s">
        <v>73</v>
      </c>
      <c r="AB132" s="240">
        <v>3.7389999999999999</v>
      </c>
      <c r="AC132" s="240">
        <f t="shared" si="23"/>
        <v>4.8626883106471652</v>
      </c>
      <c r="AD132" s="463" t="s">
        <v>73</v>
      </c>
      <c r="AE132" s="344" t="s">
        <v>73</v>
      </c>
      <c r="AF132" s="335">
        <v>1.24</v>
      </c>
      <c r="AG132" s="337">
        <f>AF132*$AF$1+$AG$1</f>
        <v>3.8771350452123339</v>
      </c>
      <c r="AH132" s="681" t="s">
        <v>73</v>
      </c>
      <c r="AI132" s="507" t="s">
        <v>73</v>
      </c>
      <c r="AJ132" s="683" t="s">
        <v>73</v>
      </c>
      <c r="AK132" s="684" t="s">
        <v>73</v>
      </c>
      <c r="AL132" s="684" t="s">
        <v>73</v>
      </c>
      <c r="AM132" s="684" t="s">
        <v>73</v>
      </c>
      <c r="AN132" s="684" t="s">
        <v>73</v>
      </c>
      <c r="AO132" s="684" t="s">
        <v>73</v>
      </c>
      <c r="AP132" s="684" t="s">
        <v>73</v>
      </c>
      <c r="AQ132" s="687" t="s">
        <v>73</v>
      </c>
      <c r="AR132" s="79" t="s">
        <v>73</v>
      </c>
      <c r="AS132" s="37" t="s">
        <v>73</v>
      </c>
      <c r="AT132" s="37" t="s">
        <v>73</v>
      </c>
      <c r="AU132" s="37" t="s">
        <v>73</v>
      </c>
      <c r="AV132" s="79" t="s">
        <v>73</v>
      </c>
      <c r="AW132" s="694" t="s">
        <v>73</v>
      </c>
      <c r="AX132" s="695" t="s">
        <v>73</v>
      </c>
      <c r="AY132" s="473" t="s">
        <v>73</v>
      </c>
      <c r="AZ132" s="676" t="s">
        <v>73</v>
      </c>
      <c r="BA132" s="676" t="s">
        <v>73</v>
      </c>
      <c r="BB132" s="676" t="s">
        <v>73</v>
      </c>
      <c r="BC132" s="676" t="s">
        <v>73</v>
      </c>
      <c r="BD132" s="676" t="s">
        <v>73</v>
      </c>
      <c r="BE132" s="676" t="s">
        <v>73</v>
      </c>
      <c r="BF132" s="676" t="s">
        <v>73</v>
      </c>
      <c r="BG132" s="677" t="s">
        <v>73</v>
      </c>
      <c r="BH132" s="676" t="s">
        <v>73</v>
      </c>
      <c r="BI132" s="676" t="s">
        <v>73</v>
      </c>
      <c r="BJ132" s="677" t="s">
        <v>73</v>
      </c>
    </row>
    <row r="133" spans="1:62" s="183" customFormat="1" ht="14.25" customHeight="1" x14ac:dyDescent="0.45">
      <c r="A133" s="224">
        <v>2024</v>
      </c>
      <c r="B133" s="268">
        <v>6</v>
      </c>
      <c r="C133" s="268">
        <v>27</v>
      </c>
      <c r="D133" s="320">
        <v>0.33124999999999999</v>
      </c>
      <c r="E133" s="226">
        <v>44</v>
      </c>
      <c r="F133" s="227">
        <v>13.23339</v>
      </c>
      <c r="G133" s="228">
        <v>100.66638</v>
      </c>
      <c r="H133" s="229">
        <v>21.5</v>
      </c>
      <c r="I133" s="268">
        <v>3</v>
      </c>
      <c r="J133" s="230" t="s">
        <v>72</v>
      </c>
      <c r="K133" s="231">
        <v>0.5</v>
      </c>
      <c r="L133" s="674" t="s">
        <v>73</v>
      </c>
      <c r="M133" s="671" t="s">
        <v>73</v>
      </c>
      <c r="N133" s="676" t="s">
        <v>73</v>
      </c>
      <c r="O133" s="676" t="s">
        <v>73</v>
      </c>
      <c r="P133" s="676" t="s">
        <v>73</v>
      </c>
      <c r="Q133" s="676" t="s">
        <v>73</v>
      </c>
      <c r="R133" s="676" t="s">
        <v>73</v>
      </c>
      <c r="S133" s="677" t="s">
        <v>73</v>
      </c>
      <c r="T133" s="434">
        <v>4.0999999999999996</v>
      </c>
      <c r="U133" s="343">
        <v>30.3</v>
      </c>
      <c r="V133" s="335">
        <v>30.524000000000001</v>
      </c>
      <c r="W133" s="343">
        <v>29</v>
      </c>
      <c r="X133" s="370">
        <v>31.454000000000001</v>
      </c>
      <c r="Y133" s="474">
        <v>8.09</v>
      </c>
      <c r="Z133" s="640">
        <v>8.59</v>
      </c>
      <c r="AA133" s="240">
        <v>5.71</v>
      </c>
      <c r="AB133" s="240">
        <v>5.9119999999999999</v>
      </c>
      <c r="AC133" s="240">
        <f t="shared" si="23"/>
        <v>6.2874234499846278</v>
      </c>
      <c r="AD133" s="463">
        <v>6.7499999999999991</v>
      </c>
      <c r="AE133" s="345">
        <v>1.78</v>
      </c>
      <c r="AF133" s="335">
        <v>0.79</v>
      </c>
      <c r="AG133" s="337">
        <f>AF133*$AF$1+$AG$1</f>
        <v>2.7730229107091087</v>
      </c>
      <c r="AH133" s="681" t="s">
        <v>73</v>
      </c>
      <c r="AI133" s="507" t="s">
        <v>73</v>
      </c>
      <c r="AJ133" s="683" t="s">
        <v>73</v>
      </c>
      <c r="AK133" s="684" t="s">
        <v>73</v>
      </c>
      <c r="AL133" s="684" t="s">
        <v>73</v>
      </c>
      <c r="AM133" s="684" t="s">
        <v>73</v>
      </c>
      <c r="AN133" s="684" t="s">
        <v>73</v>
      </c>
      <c r="AO133" s="684" t="s">
        <v>73</v>
      </c>
      <c r="AP133" s="684" t="s">
        <v>73</v>
      </c>
      <c r="AQ133" s="687" t="s">
        <v>73</v>
      </c>
      <c r="AR133" s="79">
        <v>0.471885769491447</v>
      </c>
      <c r="AS133" s="37">
        <v>40.986996528038183</v>
      </c>
      <c r="AT133" s="37">
        <v>4.7656365695657064</v>
      </c>
      <c r="AU133" s="37">
        <v>2.0596992843618507</v>
      </c>
      <c r="AV133" s="79">
        <v>2.150026819529419</v>
      </c>
      <c r="AW133" s="694" t="s">
        <v>73</v>
      </c>
      <c r="AX133" s="695" t="s">
        <v>73</v>
      </c>
      <c r="AY133" s="473" t="s">
        <v>73</v>
      </c>
      <c r="AZ133" s="676" t="s">
        <v>73</v>
      </c>
      <c r="BA133" s="676" t="s">
        <v>73</v>
      </c>
      <c r="BB133" s="676" t="s">
        <v>73</v>
      </c>
      <c r="BC133" s="676" t="s">
        <v>73</v>
      </c>
      <c r="BD133" s="676" t="s">
        <v>73</v>
      </c>
      <c r="BE133" s="676" t="s">
        <v>73</v>
      </c>
      <c r="BF133" s="676" t="s">
        <v>73</v>
      </c>
      <c r="BG133" s="677" t="s">
        <v>73</v>
      </c>
      <c r="BH133" s="676" t="s">
        <v>73</v>
      </c>
      <c r="BI133" s="676" t="s">
        <v>73</v>
      </c>
      <c r="BJ133" s="677" t="s">
        <v>73</v>
      </c>
    </row>
    <row r="134" spans="1:62" s="183" customFormat="1" ht="14.25" customHeight="1" x14ac:dyDescent="0.45">
      <c r="A134" s="224"/>
      <c r="B134" s="268"/>
      <c r="C134" s="268"/>
      <c r="D134" s="320"/>
      <c r="E134" s="226"/>
      <c r="F134" s="227">
        <v>13.23339</v>
      </c>
      <c r="G134" s="228">
        <v>100.66638</v>
      </c>
      <c r="H134" s="229">
        <f t="shared" ref="H134:H135" si="28">H133</f>
        <v>21.5</v>
      </c>
      <c r="I134" s="268"/>
      <c r="J134" s="230" t="s">
        <v>75</v>
      </c>
      <c r="K134" s="231">
        <v>10.5</v>
      </c>
      <c r="L134" s="674" t="s">
        <v>73</v>
      </c>
      <c r="M134" s="671" t="s">
        <v>73</v>
      </c>
      <c r="N134" s="676" t="s">
        <v>73</v>
      </c>
      <c r="O134" s="676" t="s">
        <v>73</v>
      </c>
      <c r="P134" s="676" t="s">
        <v>73</v>
      </c>
      <c r="Q134" s="676" t="s">
        <v>73</v>
      </c>
      <c r="R134" s="676" t="s">
        <v>73</v>
      </c>
      <c r="S134" s="677" t="s">
        <v>73</v>
      </c>
      <c r="T134" s="434" t="s">
        <v>73</v>
      </c>
      <c r="U134" s="343">
        <v>30.3</v>
      </c>
      <c r="V134" s="335">
        <v>30.805</v>
      </c>
      <c r="W134" s="343">
        <v>29.3</v>
      </c>
      <c r="X134" s="370">
        <v>32.033999999999999</v>
      </c>
      <c r="Y134" s="474">
        <v>8.08</v>
      </c>
      <c r="Z134" s="640">
        <v>8.57</v>
      </c>
      <c r="AA134" s="240">
        <v>5.64</v>
      </c>
      <c r="AB134" s="240">
        <v>5.6349999999999998</v>
      </c>
      <c r="AC134" s="240">
        <f t="shared" si="23"/>
        <v>6.1058074197975696</v>
      </c>
      <c r="AD134" s="463">
        <v>9.6500000000000057</v>
      </c>
      <c r="AE134" s="344" t="s">
        <v>73</v>
      </c>
      <c r="AF134" s="335">
        <v>0.68</v>
      </c>
      <c r="AG134" s="337">
        <f>AF134*$AF$1+$AG$1</f>
        <v>2.5031288333860982</v>
      </c>
      <c r="AH134" s="681" t="s">
        <v>73</v>
      </c>
      <c r="AI134" s="507" t="s">
        <v>73</v>
      </c>
      <c r="AJ134" s="683" t="s">
        <v>73</v>
      </c>
      <c r="AK134" s="684" t="s">
        <v>73</v>
      </c>
      <c r="AL134" s="684" t="s">
        <v>73</v>
      </c>
      <c r="AM134" s="684" t="s">
        <v>73</v>
      </c>
      <c r="AN134" s="684" t="s">
        <v>73</v>
      </c>
      <c r="AO134" s="684" t="s">
        <v>73</v>
      </c>
      <c r="AP134" s="684" t="s">
        <v>73</v>
      </c>
      <c r="AQ134" s="687" t="s">
        <v>73</v>
      </c>
      <c r="AR134" s="79">
        <v>0.42459988609149985</v>
      </c>
      <c r="AS134" s="37">
        <v>23.275268634417859</v>
      </c>
      <c r="AT134" s="37">
        <v>6.0933392846820666</v>
      </c>
      <c r="AU134" s="37">
        <v>3.3391995490538906</v>
      </c>
      <c r="AV134" s="79">
        <v>1.7124717756156334</v>
      </c>
      <c r="AW134" s="694" t="s">
        <v>73</v>
      </c>
      <c r="AX134" s="695" t="s">
        <v>73</v>
      </c>
      <c r="AY134" s="473" t="s">
        <v>73</v>
      </c>
      <c r="AZ134" s="676" t="s">
        <v>73</v>
      </c>
      <c r="BA134" s="676" t="s">
        <v>73</v>
      </c>
      <c r="BB134" s="676" t="s">
        <v>73</v>
      </c>
      <c r="BC134" s="676" t="s">
        <v>73</v>
      </c>
      <c r="BD134" s="676" t="s">
        <v>73</v>
      </c>
      <c r="BE134" s="676" t="s">
        <v>73</v>
      </c>
      <c r="BF134" s="676" t="s">
        <v>73</v>
      </c>
      <c r="BG134" s="677" t="s">
        <v>73</v>
      </c>
      <c r="BH134" s="676" t="s">
        <v>73</v>
      </c>
      <c r="BI134" s="676" t="s">
        <v>73</v>
      </c>
      <c r="BJ134" s="677" t="s">
        <v>73</v>
      </c>
    </row>
    <row r="135" spans="1:62" s="183" customFormat="1" ht="14.25" customHeight="1" x14ac:dyDescent="0.45">
      <c r="A135" s="224"/>
      <c r="B135" s="268"/>
      <c r="C135" s="268"/>
      <c r="D135" s="320"/>
      <c r="E135" s="226"/>
      <c r="F135" s="227">
        <v>13.23339</v>
      </c>
      <c r="G135" s="228">
        <v>100.66638</v>
      </c>
      <c r="H135" s="229">
        <f t="shared" si="28"/>
        <v>21.5</v>
      </c>
      <c r="I135" s="268"/>
      <c r="J135" s="230" t="s">
        <v>74</v>
      </c>
      <c r="K135" s="231">
        <v>20</v>
      </c>
      <c r="L135" s="674" t="s">
        <v>73</v>
      </c>
      <c r="M135" s="671" t="s">
        <v>73</v>
      </c>
      <c r="N135" s="676" t="s">
        <v>73</v>
      </c>
      <c r="O135" s="676" t="s">
        <v>73</v>
      </c>
      <c r="P135" s="676" t="s">
        <v>73</v>
      </c>
      <c r="Q135" s="676" t="s">
        <v>73</v>
      </c>
      <c r="R135" s="676" t="s">
        <v>73</v>
      </c>
      <c r="S135" s="677" t="s">
        <v>73</v>
      </c>
      <c r="T135" s="434" t="s">
        <v>73</v>
      </c>
      <c r="U135" s="343">
        <v>30.5</v>
      </c>
      <c r="V135" s="335">
        <v>30.815999999999999</v>
      </c>
      <c r="W135" s="343">
        <v>29.3</v>
      </c>
      <c r="X135" s="370">
        <v>32.148000000000003</v>
      </c>
      <c r="Y135" s="474">
        <v>8.08</v>
      </c>
      <c r="Z135" s="640">
        <v>8.5500000000000007</v>
      </c>
      <c r="AA135" s="240">
        <v>5.61</v>
      </c>
      <c r="AB135" s="240">
        <v>5.5129999999999999</v>
      </c>
      <c r="AC135" s="240">
        <f t="shared" si="23"/>
        <v>6.0258176880906342</v>
      </c>
      <c r="AD135" s="463">
        <v>7.6000000000000032</v>
      </c>
      <c r="AE135" s="344" t="s">
        <v>73</v>
      </c>
      <c r="AF135" s="335">
        <v>0.88</v>
      </c>
      <c r="AG135" s="337">
        <f>AF135*$AF$1+$AG$1</f>
        <v>2.9938453376097538</v>
      </c>
      <c r="AH135" s="681" t="s">
        <v>73</v>
      </c>
      <c r="AI135" s="507" t="s">
        <v>73</v>
      </c>
      <c r="AJ135" s="683" t="s">
        <v>73</v>
      </c>
      <c r="AK135" s="684" t="s">
        <v>73</v>
      </c>
      <c r="AL135" s="684" t="s">
        <v>73</v>
      </c>
      <c r="AM135" s="684" t="s">
        <v>73</v>
      </c>
      <c r="AN135" s="684" t="s">
        <v>73</v>
      </c>
      <c r="AO135" s="684" t="s">
        <v>73</v>
      </c>
      <c r="AP135" s="684" t="s">
        <v>73</v>
      </c>
      <c r="AQ135" s="687" t="s">
        <v>73</v>
      </c>
      <c r="AR135" s="79">
        <v>0.37731400269155263</v>
      </c>
      <c r="AS135" s="37">
        <v>71.454839329499066</v>
      </c>
      <c r="AT135" s="37">
        <v>1.1043957490933169</v>
      </c>
      <c r="AU135" s="37">
        <v>2.5872125513840079</v>
      </c>
      <c r="AV135" s="79">
        <v>2.1276806849742149</v>
      </c>
      <c r="AW135" s="694" t="s">
        <v>73</v>
      </c>
      <c r="AX135" s="695" t="s">
        <v>73</v>
      </c>
      <c r="AY135" s="473" t="s">
        <v>73</v>
      </c>
      <c r="AZ135" s="676" t="s">
        <v>73</v>
      </c>
      <c r="BA135" s="676" t="s">
        <v>73</v>
      </c>
      <c r="BB135" s="676" t="s">
        <v>73</v>
      </c>
      <c r="BC135" s="676" t="s">
        <v>73</v>
      </c>
      <c r="BD135" s="676" t="s">
        <v>73</v>
      </c>
      <c r="BE135" s="676" t="s">
        <v>73</v>
      </c>
      <c r="BF135" s="676" t="s">
        <v>73</v>
      </c>
      <c r="BG135" s="677" t="s">
        <v>73</v>
      </c>
      <c r="BH135" s="676" t="s">
        <v>73</v>
      </c>
      <c r="BI135" s="676" t="s">
        <v>73</v>
      </c>
      <c r="BJ135" s="677" t="s">
        <v>73</v>
      </c>
    </row>
    <row r="136" spans="1:62" s="183" customFormat="1" ht="14.25" customHeight="1" x14ac:dyDescent="0.45">
      <c r="A136" s="224">
        <v>2024</v>
      </c>
      <c r="B136" s="268">
        <v>6</v>
      </c>
      <c r="C136" s="268">
        <v>26</v>
      </c>
      <c r="D136" s="320">
        <v>0.6777777777777777</v>
      </c>
      <c r="E136" s="323" t="s">
        <v>128</v>
      </c>
      <c r="F136" s="227">
        <v>13.13486</v>
      </c>
      <c r="G136" s="228">
        <v>100.66679999999999</v>
      </c>
      <c r="H136" s="229">
        <v>16.7</v>
      </c>
      <c r="I136" s="268">
        <v>3</v>
      </c>
      <c r="J136" s="230" t="s">
        <v>72</v>
      </c>
      <c r="K136" s="231">
        <v>0.5</v>
      </c>
      <c r="L136" s="674" t="s">
        <v>73</v>
      </c>
      <c r="M136" s="671" t="s">
        <v>73</v>
      </c>
      <c r="N136" s="676" t="s">
        <v>73</v>
      </c>
      <c r="O136" s="676" t="s">
        <v>73</v>
      </c>
      <c r="P136" s="676" t="s">
        <v>73</v>
      </c>
      <c r="Q136" s="676" t="s">
        <v>73</v>
      </c>
      <c r="R136" s="676" t="s">
        <v>73</v>
      </c>
      <c r="S136" s="677" t="s">
        <v>73</v>
      </c>
      <c r="T136" s="434">
        <v>3</v>
      </c>
      <c r="U136" s="343" t="s">
        <v>73</v>
      </c>
      <c r="V136" s="335">
        <v>30.905000000000001</v>
      </c>
      <c r="W136" s="343" t="s">
        <v>73</v>
      </c>
      <c r="X136" s="370">
        <v>32.484999999999999</v>
      </c>
      <c r="Y136" s="474" t="s">
        <v>73</v>
      </c>
      <c r="Z136" s="640">
        <v>8.66</v>
      </c>
      <c r="AA136" s="240">
        <v>5.79</v>
      </c>
      <c r="AB136" s="240">
        <v>6.0750000000000002</v>
      </c>
      <c r="AC136" s="240">
        <f t="shared" si="23"/>
        <v>6.3942949767734021</v>
      </c>
      <c r="AD136" s="463">
        <v>34.0625</v>
      </c>
      <c r="AE136" s="345">
        <v>1.29</v>
      </c>
      <c r="AF136" s="335">
        <v>0.82</v>
      </c>
      <c r="AG136" s="337">
        <f>AF136*$AF$1+$AG$1</f>
        <v>2.8466303863426567</v>
      </c>
      <c r="AH136" s="681" t="s">
        <v>73</v>
      </c>
      <c r="AI136" s="507" t="s">
        <v>73</v>
      </c>
      <c r="AJ136" s="683" t="s">
        <v>73</v>
      </c>
      <c r="AK136" s="684" t="s">
        <v>73</v>
      </c>
      <c r="AL136" s="684" t="s">
        <v>73</v>
      </c>
      <c r="AM136" s="684" t="s">
        <v>73</v>
      </c>
      <c r="AN136" s="684" t="s">
        <v>73</v>
      </c>
      <c r="AO136" s="684" t="s">
        <v>73</v>
      </c>
      <c r="AP136" s="684" t="s">
        <v>73</v>
      </c>
      <c r="AQ136" s="687" t="s">
        <v>73</v>
      </c>
      <c r="AR136" s="79">
        <v>0.99203048689086626</v>
      </c>
      <c r="AS136" s="37">
        <v>34.471283157846251</v>
      </c>
      <c r="AT136" s="37">
        <v>9.8560358853649707E-2</v>
      </c>
      <c r="AU136" s="37">
        <v>0.15167257385617763</v>
      </c>
      <c r="AV136" s="79">
        <v>16.743361523094119</v>
      </c>
      <c r="AW136" s="694" t="s">
        <v>73</v>
      </c>
      <c r="AX136" s="695" t="s">
        <v>73</v>
      </c>
      <c r="AY136" s="473" t="s">
        <v>73</v>
      </c>
      <c r="AZ136" s="676" t="s">
        <v>73</v>
      </c>
      <c r="BA136" s="676" t="s">
        <v>73</v>
      </c>
      <c r="BB136" s="676" t="s">
        <v>73</v>
      </c>
      <c r="BC136" s="676" t="s">
        <v>73</v>
      </c>
      <c r="BD136" s="676" t="s">
        <v>73</v>
      </c>
      <c r="BE136" s="676" t="s">
        <v>73</v>
      </c>
      <c r="BF136" s="676" t="s">
        <v>73</v>
      </c>
      <c r="BG136" s="677" t="s">
        <v>73</v>
      </c>
      <c r="BH136" s="676" t="s">
        <v>73</v>
      </c>
      <c r="BI136" s="676" t="s">
        <v>73</v>
      </c>
      <c r="BJ136" s="677" t="s">
        <v>73</v>
      </c>
    </row>
    <row r="137" spans="1:62" s="183" customFormat="1" ht="14.25" customHeight="1" x14ac:dyDescent="0.45">
      <c r="A137" s="224"/>
      <c r="B137" s="268"/>
      <c r="C137" s="268"/>
      <c r="D137" s="320"/>
      <c r="E137" s="226"/>
      <c r="F137" s="227">
        <v>13.13486</v>
      </c>
      <c r="G137" s="228">
        <v>100.66679999999999</v>
      </c>
      <c r="H137" s="229">
        <f t="shared" ref="H137:H138" si="29">H136</f>
        <v>16.7</v>
      </c>
      <c r="I137" s="268"/>
      <c r="J137" s="230" t="s">
        <v>75</v>
      </c>
      <c r="K137" s="231">
        <v>8</v>
      </c>
      <c r="L137" s="674" t="s">
        <v>73</v>
      </c>
      <c r="M137" s="671" t="s">
        <v>73</v>
      </c>
      <c r="N137" s="676" t="s">
        <v>73</v>
      </c>
      <c r="O137" s="676" t="s">
        <v>73</v>
      </c>
      <c r="P137" s="676" t="s">
        <v>73</v>
      </c>
      <c r="Q137" s="676" t="s">
        <v>73</v>
      </c>
      <c r="R137" s="676" t="s">
        <v>73</v>
      </c>
      <c r="S137" s="677" t="s">
        <v>73</v>
      </c>
      <c r="T137" s="434" t="s">
        <v>73</v>
      </c>
      <c r="U137" s="343" t="s">
        <v>73</v>
      </c>
      <c r="V137" s="335">
        <v>30.914000000000001</v>
      </c>
      <c r="W137" s="343" t="s">
        <v>73</v>
      </c>
      <c r="X137" s="370">
        <v>32.652999999999999</v>
      </c>
      <c r="Y137" s="474" t="s">
        <v>73</v>
      </c>
      <c r="Z137" s="640">
        <v>8.64</v>
      </c>
      <c r="AA137" s="240">
        <v>6.23</v>
      </c>
      <c r="AB137" s="240">
        <v>6.048</v>
      </c>
      <c r="AC137" s="240">
        <f t="shared" si="23"/>
        <v>6.376592331231703</v>
      </c>
      <c r="AD137" s="463">
        <v>32.75</v>
      </c>
      <c r="AE137" s="344" t="s">
        <v>73</v>
      </c>
      <c r="AF137" s="335">
        <v>0.73</v>
      </c>
      <c r="AG137" s="337">
        <f>AF137*$AF$1+$AG$1</f>
        <v>2.6258079594420121</v>
      </c>
      <c r="AH137" s="681" t="s">
        <v>73</v>
      </c>
      <c r="AI137" s="507" t="s">
        <v>73</v>
      </c>
      <c r="AJ137" s="683" t="s">
        <v>73</v>
      </c>
      <c r="AK137" s="684" t="s">
        <v>73</v>
      </c>
      <c r="AL137" s="684" t="s">
        <v>73</v>
      </c>
      <c r="AM137" s="684" t="s">
        <v>73</v>
      </c>
      <c r="AN137" s="684" t="s">
        <v>73</v>
      </c>
      <c r="AO137" s="684" t="s">
        <v>73</v>
      </c>
      <c r="AP137" s="684" t="s">
        <v>73</v>
      </c>
      <c r="AQ137" s="687" t="s">
        <v>73</v>
      </c>
      <c r="AR137" s="79">
        <v>4.6312818891921979E-2</v>
      </c>
      <c r="AS137" s="37">
        <v>10.427383115729532</v>
      </c>
      <c r="AT137" s="37">
        <v>4.0816685042027316</v>
      </c>
      <c r="AU137" s="37">
        <v>8.4330454661859747E-2</v>
      </c>
      <c r="AV137" s="79">
        <v>2.1047271193616006</v>
      </c>
      <c r="AW137" s="694" t="s">
        <v>73</v>
      </c>
      <c r="AX137" s="695" t="s">
        <v>73</v>
      </c>
      <c r="AY137" s="473" t="s">
        <v>73</v>
      </c>
      <c r="AZ137" s="676" t="s">
        <v>73</v>
      </c>
      <c r="BA137" s="676" t="s">
        <v>73</v>
      </c>
      <c r="BB137" s="676" t="s">
        <v>73</v>
      </c>
      <c r="BC137" s="676" t="s">
        <v>73</v>
      </c>
      <c r="BD137" s="676" t="s">
        <v>73</v>
      </c>
      <c r="BE137" s="676" t="s">
        <v>73</v>
      </c>
      <c r="BF137" s="676" t="s">
        <v>73</v>
      </c>
      <c r="BG137" s="677" t="s">
        <v>73</v>
      </c>
      <c r="BH137" s="676" t="s">
        <v>73</v>
      </c>
      <c r="BI137" s="676" t="s">
        <v>73</v>
      </c>
      <c r="BJ137" s="677" t="s">
        <v>73</v>
      </c>
    </row>
    <row r="138" spans="1:62" s="183" customFormat="1" ht="14.25" customHeight="1" x14ac:dyDescent="0.45">
      <c r="A138" s="224"/>
      <c r="B138" s="268"/>
      <c r="C138" s="268"/>
      <c r="D138" s="320"/>
      <c r="E138" s="226"/>
      <c r="F138" s="227">
        <v>13.13486</v>
      </c>
      <c r="G138" s="228">
        <v>100.66679999999999</v>
      </c>
      <c r="H138" s="229">
        <f t="shared" si="29"/>
        <v>16.7</v>
      </c>
      <c r="I138" s="268"/>
      <c r="J138" s="230" t="s">
        <v>74</v>
      </c>
      <c r="K138" s="231">
        <v>15</v>
      </c>
      <c r="L138" s="674" t="s">
        <v>73</v>
      </c>
      <c r="M138" s="671" t="s">
        <v>73</v>
      </c>
      <c r="N138" s="676" t="s">
        <v>73</v>
      </c>
      <c r="O138" s="676" t="s">
        <v>73</v>
      </c>
      <c r="P138" s="676" t="s">
        <v>73</v>
      </c>
      <c r="Q138" s="676" t="s">
        <v>73</v>
      </c>
      <c r="R138" s="676" t="s">
        <v>73</v>
      </c>
      <c r="S138" s="677" t="s">
        <v>73</v>
      </c>
      <c r="T138" s="434" t="s">
        <v>73</v>
      </c>
      <c r="U138" s="343" t="s">
        <v>73</v>
      </c>
      <c r="V138" s="335">
        <v>30.913</v>
      </c>
      <c r="W138" s="343" t="s">
        <v>73</v>
      </c>
      <c r="X138" s="370">
        <v>32.694000000000003</v>
      </c>
      <c r="Y138" s="474" t="s">
        <v>73</v>
      </c>
      <c r="Z138" s="640">
        <v>8.6199999999999992</v>
      </c>
      <c r="AA138" s="240">
        <v>5.74</v>
      </c>
      <c r="AB138" s="240">
        <v>5.8730000000000002</v>
      </c>
      <c r="AC138" s="240">
        <f t="shared" si="23"/>
        <v>6.261852961979951</v>
      </c>
      <c r="AD138" s="463">
        <v>14.749999999999996</v>
      </c>
      <c r="AE138" s="344" t="s">
        <v>73</v>
      </c>
      <c r="AF138" s="335">
        <v>0.95</v>
      </c>
      <c r="AG138" s="337">
        <f>AF138*$AF$1+$AG$1</f>
        <v>3.1655961140880331</v>
      </c>
      <c r="AH138" s="681" t="s">
        <v>73</v>
      </c>
      <c r="AI138" s="507" t="s">
        <v>73</v>
      </c>
      <c r="AJ138" s="683" t="s">
        <v>73</v>
      </c>
      <c r="AK138" s="684" t="s">
        <v>73</v>
      </c>
      <c r="AL138" s="684" t="s">
        <v>73</v>
      </c>
      <c r="AM138" s="684" t="s">
        <v>73</v>
      </c>
      <c r="AN138" s="684" t="s">
        <v>73</v>
      </c>
      <c r="AO138" s="684" t="s">
        <v>73</v>
      </c>
      <c r="AP138" s="684" t="s">
        <v>73</v>
      </c>
      <c r="AQ138" s="687" t="s">
        <v>73</v>
      </c>
      <c r="AR138" s="79">
        <v>4.6312818891921979E-2</v>
      </c>
      <c r="AS138" s="37">
        <v>10.335612504881759</v>
      </c>
      <c r="AT138" s="37">
        <v>5.8921722066341333</v>
      </c>
      <c r="AU138" s="37">
        <v>6.1883081597087122E-2</v>
      </c>
      <c r="AV138" s="79">
        <v>3.3058978015159286</v>
      </c>
      <c r="AW138" s="694" t="s">
        <v>73</v>
      </c>
      <c r="AX138" s="695" t="s">
        <v>73</v>
      </c>
      <c r="AY138" s="473" t="s">
        <v>73</v>
      </c>
      <c r="AZ138" s="676" t="s">
        <v>73</v>
      </c>
      <c r="BA138" s="676" t="s">
        <v>73</v>
      </c>
      <c r="BB138" s="676" t="s">
        <v>73</v>
      </c>
      <c r="BC138" s="676" t="s">
        <v>73</v>
      </c>
      <c r="BD138" s="676" t="s">
        <v>73</v>
      </c>
      <c r="BE138" s="676" t="s">
        <v>73</v>
      </c>
      <c r="BF138" s="676" t="s">
        <v>73</v>
      </c>
      <c r="BG138" s="677" t="s">
        <v>73</v>
      </c>
      <c r="BH138" s="676" t="s">
        <v>73</v>
      </c>
      <c r="BI138" s="676" t="s">
        <v>73</v>
      </c>
      <c r="BJ138" s="677" t="s">
        <v>73</v>
      </c>
    </row>
    <row r="139" spans="1:62" s="183" customFormat="1" ht="14.25" customHeight="1" x14ac:dyDescent="0.45">
      <c r="A139" s="224">
        <v>2024</v>
      </c>
      <c r="B139" s="268">
        <v>6</v>
      </c>
      <c r="C139" s="268">
        <v>26</v>
      </c>
      <c r="D139" s="320">
        <v>0.38055555555555554</v>
      </c>
      <c r="E139" s="323" t="s">
        <v>129</v>
      </c>
      <c r="F139" s="227">
        <v>13.040979999999999</v>
      </c>
      <c r="G139" s="228">
        <v>100.66433000000001</v>
      </c>
      <c r="H139" s="229">
        <v>22.1</v>
      </c>
      <c r="I139" s="268">
        <v>3</v>
      </c>
      <c r="J139" s="230" t="s">
        <v>72</v>
      </c>
      <c r="K139" s="231">
        <v>0.5</v>
      </c>
      <c r="L139" s="674" t="s">
        <v>73</v>
      </c>
      <c r="M139" s="671" t="s">
        <v>73</v>
      </c>
      <c r="N139" s="676" t="s">
        <v>73</v>
      </c>
      <c r="O139" s="676" t="s">
        <v>73</v>
      </c>
      <c r="P139" s="676" t="s">
        <v>73</v>
      </c>
      <c r="Q139" s="676" t="s">
        <v>73</v>
      </c>
      <c r="R139" s="676" t="s">
        <v>73</v>
      </c>
      <c r="S139" s="677" t="s">
        <v>73</v>
      </c>
      <c r="T139" s="434">
        <v>3.1</v>
      </c>
      <c r="U139" s="343" t="s">
        <v>73</v>
      </c>
      <c r="V139" s="335">
        <v>30.736000000000001</v>
      </c>
      <c r="W139" s="343" t="s">
        <v>73</v>
      </c>
      <c r="X139" s="370">
        <v>32.761000000000003</v>
      </c>
      <c r="Y139" s="474" t="s">
        <v>73</v>
      </c>
      <c r="Z139" s="640">
        <v>8.66</v>
      </c>
      <c r="AA139" s="240">
        <v>6.43</v>
      </c>
      <c r="AB139" s="240">
        <v>6.03</v>
      </c>
      <c r="AC139" s="240">
        <f t="shared" si="23"/>
        <v>6.3647905675372369</v>
      </c>
      <c r="AD139" s="463">
        <v>13.6875</v>
      </c>
      <c r="AE139" s="345">
        <v>0.78</v>
      </c>
      <c r="AF139" s="335">
        <v>0.47</v>
      </c>
      <c r="AG139" s="337">
        <f>AF139*$AF$1+$AG$1</f>
        <v>1.9878765039512596</v>
      </c>
      <c r="AH139" s="681" t="s">
        <v>73</v>
      </c>
      <c r="AI139" s="507" t="s">
        <v>73</v>
      </c>
      <c r="AJ139" s="683" t="s">
        <v>73</v>
      </c>
      <c r="AK139" s="684" t="s">
        <v>73</v>
      </c>
      <c r="AL139" s="684" t="s">
        <v>73</v>
      </c>
      <c r="AM139" s="684" t="s">
        <v>73</v>
      </c>
      <c r="AN139" s="684" t="s">
        <v>73</v>
      </c>
      <c r="AO139" s="684" t="s">
        <v>73</v>
      </c>
      <c r="AP139" s="684" t="s">
        <v>73</v>
      </c>
      <c r="AQ139" s="687" t="s">
        <v>73</v>
      </c>
      <c r="AR139" s="79">
        <v>0.18817046909176371</v>
      </c>
      <c r="AS139" s="37">
        <v>14.465289993031579</v>
      </c>
      <c r="AT139" s="37">
        <v>2.2711648017713313</v>
      </c>
      <c r="AU139" s="37">
        <v>0.37614630450390391</v>
      </c>
      <c r="AV139" s="79">
        <v>2.9355048972238951</v>
      </c>
      <c r="AW139" s="694" t="s">
        <v>73</v>
      </c>
      <c r="AX139" s="695" t="s">
        <v>73</v>
      </c>
      <c r="AY139" s="473" t="s">
        <v>73</v>
      </c>
      <c r="AZ139" s="676" t="s">
        <v>73</v>
      </c>
      <c r="BA139" s="676" t="s">
        <v>73</v>
      </c>
      <c r="BB139" s="676" t="s">
        <v>73</v>
      </c>
      <c r="BC139" s="676" t="s">
        <v>73</v>
      </c>
      <c r="BD139" s="676" t="s">
        <v>73</v>
      </c>
      <c r="BE139" s="676" t="s">
        <v>73</v>
      </c>
      <c r="BF139" s="676" t="s">
        <v>73</v>
      </c>
      <c r="BG139" s="677" t="s">
        <v>73</v>
      </c>
      <c r="BH139" s="676" t="s">
        <v>73</v>
      </c>
      <c r="BI139" s="676" t="s">
        <v>73</v>
      </c>
      <c r="BJ139" s="677" t="s">
        <v>73</v>
      </c>
    </row>
    <row r="140" spans="1:62" s="183" customFormat="1" ht="14.25" customHeight="1" x14ac:dyDescent="0.45">
      <c r="A140" s="224"/>
      <c r="B140" s="268"/>
      <c r="C140" s="268"/>
      <c r="D140" s="320"/>
      <c r="E140" s="226"/>
      <c r="F140" s="227">
        <v>13.040979999999999</v>
      </c>
      <c r="G140" s="228">
        <v>100.66433000000001</v>
      </c>
      <c r="H140" s="229">
        <f t="shared" ref="H140:H141" si="30">H139</f>
        <v>22.1</v>
      </c>
      <c r="I140" s="268"/>
      <c r="J140" s="230" t="s">
        <v>75</v>
      </c>
      <c r="K140" s="231">
        <v>10.5</v>
      </c>
      <c r="L140" s="674" t="s">
        <v>73</v>
      </c>
      <c r="M140" s="671" t="s">
        <v>73</v>
      </c>
      <c r="N140" s="676" t="s">
        <v>73</v>
      </c>
      <c r="O140" s="676" t="s">
        <v>73</v>
      </c>
      <c r="P140" s="676" t="s">
        <v>73</v>
      </c>
      <c r="Q140" s="676" t="s">
        <v>73</v>
      </c>
      <c r="R140" s="676" t="s">
        <v>73</v>
      </c>
      <c r="S140" s="677" t="s">
        <v>73</v>
      </c>
      <c r="T140" s="434" t="s">
        <v>73</v>
      </c>
      <c r="U140" s="343" t="s">
        <v>73</v>
      </c>
      <c r="V140" s="335">
        <v>30.739000000000001</v>
      </c>
      <c r="W140" s="343" t="s">
        <v>73</v>
      </c>
      <c r="X140" s="370">
        <v>32.892000000000003</v>
      </c>
      <c r="Y140" s="474" t="s">
        <v>73</v>
      </c>
      <c r="Z140" s="640">
        <v>8.66</v>
      </c>
      <c r="AA140" s="240">
        <v>6.12</v>
      </c>
      <c r="AB140" s="240">
        <v>6.0289999999999999</v>
      </c>
      <c r="AC140" s="240">
        <f t="shared" si="23"/>
        <v>6.3641349139986554</v>
      </c>
      <c r="AD140" s="463">
        <v>23.750000000000004</v>
      </c>
      <c r="AE140" s="344" t="s">
        <v>73</v>
      </c>
      <c r="AF140" s="335">
        <v>0.48</v>
      </c>
      <c r="AG140" s="337">
        <f>AF140*$AF$1+$AG$1</f>
        <v>2.0124123291624425</v>
      </c>
      <c r="AH140" s="681" t="s">
        <v>73</v>
      </c>
      <c r="AI140" s="507" t="s">
        <v>73</v>
      </c>
      <c r="AJ140" s="683" t="s">
        <v>73</v>
      </c>
      <c r="AK140" s="684" t="s">
        <v>73</v>
      </c>
      <c r="AL140" s="684" t="s">
        <v>73</v>
      </c>
      <c r="AM140" s="684" t="s">
        <v>73</v>
      </c>
      <c r="AN140" s="684" t="s">
        <v>73</v>
      </c>
      <c r="AO140" s="684" t="s">
        <v>73</v>
      </c>
      <c r="AP140" s="684" t="s">
        <v>73</v>
      </c>
      <c r="AQ140" s="687" t="s">
        <v>73</v>
      </c>
      <c r="AR140" s="79">
        <v>9.3598702291869229E-2</v>
      </c>
      <c r="AS140" s="37">
        <v>15.107684268965995</v>
      </c>
      <c r="AT140" s="37">
        <v>4.1621353354219055</v>
      </c>
      <c r="AU140" s="37">
        <v>0.37614630450390391</v>
      </c>
      <c r="AV140" s="79">
        <v>1.7006519067491224</v>
      </c>
      <c r="AW140" s="694" t="s">
        <v>73</v>
      </c>
      <c r="AX140" s="695" t="s">
        <v>73</v>
      </c>
      <c r="AY140" s="473" t="s">
        <v>73</v>
      </c>
      <c r="AZ140" s="676" t="s">
        <v>73</v>
      </c>
      <c r="BA140" s="676" t="s">
        <v>73</v>
      </c>
      <c r="BB140" s="676" t="s">
        <v>73</v>
      </c>
      <c r="BC140" s="676" t="s">
        <v>73</v>
      </c>
      <c r="BD140" s="676" t="s">
        <v>73</v>
      </c>
      <c r="BE140" s="676" t="s">
        <v>73</v>
      </c>
      <c r="BF140" s="676" t="s">
        <v>73</v>
      </c>
      <c r="BG140" s="677" t="s">
        <v>73</v>
      </c>
      <c r="BH140" s="676" t="s">
        <v>73</v>
      </c>
      <c r="BI140" s="676" t="s">
        <v>73</v>
      </c>
      <c r="BJ140" s="677" t="s">
        <v>73</v>
      </c>
    </row>
    <row r="141" spans="1:62" s="183" customFormat="1" ht="14.25" customHeight="1" x14ac:dyDescent="0.45">
      <c r="A141" s="224"/>
      <c r="B141" s="268"/>
      <c r="C141" s="268"/>
      <c r="D141" s="320"/>
      <c r="E141" s="226"/>
      <c r="F141" s="227">
        <v>13.040979999999999</v>
      </c>
      <c r="G141" s="228">
        <v>100.66433000000001</v>
      </c>
      <c r="H141" s="229">
        <f t="shared" si="30"/>
        <v>22.1</v>
      </c>
      <c r="I141" s="268"/>
      <c r="J141" s="230" t="s">
        <v>74</v>
      </c>
      <c r="K141" s="231">
        <v>21</v>
      </c>
      <c r="L141" s="674" t="s">
        <v>73</v>
      </c>
      <c r="M141" s="671" t="s">
        <v>73</v>
      </c>
      <c r="N141" s="676" t="s">
        <v>73</v>
      </c>
      <c r="O141" s="676" t="s">
        <v>73</v>
      </c>
      <c r="P141" s="676" t="s">
        <v>73</v>
      </c>
      <c r="Q141" s="676" t="s">
        <v>73</v>
      </c>
      <c r="R141" s="676" t="s">
        <v>73</v>
      </c>
      <c r="S141" s="677" t="s">
        <v>73</v>
      </c>
      <c r="T141" s="434" t="s">
        <v>73</v>
      </c>
      <c r="U141" s="343" t="s">
        <v>73</v>
      </c>
      <c r="V141" s="335">
        <v>30.745000000000001</v>
      </c>
      <c r="W141" s="343" t="s">
        <v>73</v>
      </c>
      <c r="X141" s="370">
        <v>32.954000000000001</v>
      </c>
      <c r="Y141" s="474" t="s">
        <v>73</v>
      </c>
      <c r="Z141" s="640">
        <v>8.66</v>
      </c>
      <c r="AA141" s="240">
        <v>6.23</v>
      </c>
      <c r="AB141" s="240">
        <v>6.0190000000000001</v>
      </c>
      <c r="AC141" s="240">
        <f t="shared" si="23"/>
        <v>6.3575783786128408</v>
      </c>
      <c r="AD141" s="463">
        <v>11.562499999999993</v>
      </c>
      <c r="AE141" s="344" t="s">
        <v>73</v>
      </c>
      <c r="AF141" s="335">
        <v>0.63</v>
      </c>
      <c r="AG141" s="337">
        <f>AF141*$AF$1+$AG$1</f>
        <v>2.3804497073301842</v>
      </c>
      <c r="AH141" s="681" t="s">
        <v>73</v>
      </c>
      <c r="AI141" s="507" t="s">
        <v>73</v>
      </c>
      <c r="AJ141" s="683" t="s">
        <v>73</v>
      </c>
      <c r="AK141" s="684" t="s">
        <v>73</v>
      </c>
      <c r="AL141" s="684" t="s">
        <v>73</v>
      </c>
      <c r="AM141" s="684" t="s">
        <v>73</v>
      </c>
      <c r="AN141" s="684" t="s">
        <v>73</v>
      </c>
      <c r="AO141" s="684" t="s">
        <v>73</v>
      </c>
      <c r="AP141" s="684" t="s">
        <v>73</v>
      </c>
      <c r="AQ141" s="687" t="s">
        <v>73</v>
      </c>
      <c r="AR141" s="79">
        <v>0.25909929419168459</v>
      </c>
      <c r="AS141" s="37">
        <v>15.658307934052635</v>
      </c>
      <c r="AT141" s="37">
        <v>5.2283208490759527</v>
      </c>
      <c r="AU141" s="37">
        <v>0.4659357967629944</v>
      </c>
      <c r="AV141" s="79">
        <v>1.5547327331048149</v>
      </c>
      <c r="AW141" s="694" t="s">
        <v>73</v>
      </c>
      <c r="AX141" s="695" t="s">
        <v>73</v>
      </c>
      <c r="AY141" s="473" t="s">
        <v>73</v>
      </c>
      <c r="AZ141" s="676" t="s">
        <v>73</v>
      </c>
      <c r="BA141" s="676" t="s">
        <v>73</v>
      </c>
      <c r="BB141" s="676" t="s">
        <v>73</v>
      </c>
      <c r="BC141" s="676" t="s">
        <v>73</v>
      </c>
      <c r="BD141" s="676" t="s">
        <v>73</v>
      </c>
      <c r="BE141" s="676" t="s">
        <v>73</v>
      </c>
      <c r="BF141" s="676" t="s">
        <v>73</v>
      </c>
      <c r="BG141" s="677" t="s">
        <v>73</v>
      </c>
      <c r="BH141" s="676" t="s">
        <v>73</v>
      </c>
      <c r="BI141" s="676" t="s">
        <v>73</v>
      </c>
      <c r="BJ141" s="677" t="s">
        <v>73</v>
      </c>
    </row>
    <row r="142" spans="1:62" s="183" customFormat="1" ht="14.25" customHeight="1" x14ac:dyDescent="0.45">
      <c r="A142" s="224">
        <v>2024</v>
      </c>
      <c r="B142" s="268">
        <v>6</v>
      </c>
      <c r="C142" s="268">
        <v>26</v>
      </c>
      <c r="D142" s="320">
        <v>0.30416666666666664</v>
      </c>
      <c r="E142" s="323" t="s">
        <v>130</v>
      </c>
      <c r="F142" s="227">
        <v>13.03195</v>
      </c>
      <c r="G142" s="228">
        <v>100.8</v>
      </c>
      <c r="H142" s="229">
        <v>23.6</v>
      </c>
      <c r="I142" s="268">
        <v>3</v>
      </c>
      <c r="J142" s="230" t="s">
        <v>72</v>
      </c>
      <c r="K142" s="231">
        <v>0.5</v>
      </c>
      <c r="L142" s="674" t="s">
        <v>73</v>
      </c>
      <c r="M142" s="671" t="s">
        <v>73</v>
      </c>
      <c r="N142" s="676" t="s">
        <v>73</v>
      </c>
      <c r="O142" s="676" t="s">
        <v>73</v>
      </c>
      <c r="P142" s="676" t="s">
        <v>73</v>
      </c>
      <c r="Q142" s="676" t="s">
        <v>73</v>
      </c>
      <c r="R142" s="676" t="s">
        <v>73</v>
      </c>
      <c r="S142" s="677" t="s">
        <v>73</v>
      </c>
      <c r="T142" s="434">
        <v>3.5</v>
      </c>
      <c r="U142" s="343" t="s">
        <v>73</v>
      </c>
      <c r="V142" s="335">
        <v>30.823</v>
      </c>
      <c r="W142" s="343" t="s">
        <v>73</v>
      </c>
      <c r="X142" s="370">
        <v>32.677</v>
      </c>
      <c r="Y142" s="474" t="s">
        <v>73</v>
      </c>
      <c r="Z142" s="640">
        <v>8.56</v>
      </c>
      <c r="AA142" s="240">
        <v>6.53</v>
      </c>
      <c r="AB142" s="240">
        <v>5.8570000000000002</v>
      </c>
      <c r="AC142" s="240">
        <f t="shared" si="23"/>
        <v>6.251362505362648</v>
      </c>
      <c r="AD142" s="463">
        <v>23.375000000000014</v>
      </c>
      <c r="AE142" s="345">
        <v>1.65</v>
      </c>
      <c r="AF142" s="335">
        <v>0.7</v>
      </c>
      <c r="AG142" s="337">
        <f>AF142*$AF$1+$AG$1</f>
        <v>2.5522004838084635</v>
      </c>
      <c r="AH142" s="681" t="s">
        <v>73</v>
      </c>
      <c r="AI142" s="507" t="s">
        <v>73</v>
      </c>
      <c r="AJ142" s="683" t="s">
        <v>73</v>
      </c>
      <c r="AK142" s="684" t="s">
        <v>73</v>
      </c>
      <c r="AL142" s="684" t="s">
        <v>73</v>
      </c>
      <c r="AM142" s="684" t="s">
        <v>73</v>
      </c>
      <c r="AN142" s="684" t="s">
        <v>73</v>
      </c>
      <c r="AO142" s="684" t="s">
        <v>73</v>
      </c>
      <c r="AP142" s="684" t="s">
        <v>73</v>
      </c>
      <c r="AQ142" s="687" t="s">
        <v>73</v>
      </c>
      <c r="AR142" s="79">
        <v>0.33002811929160547</v>
      </c>
      <c r="AS142" s="37">
        <v>8.2248884553829633</v>
      </c>
      <c r="AT142" s="37">
        <v>4.725403153956119</v>
      </c>
      <c r="AU142" s="37">
        <v>0.12922520079140501</v>
      </c>
      <c r="AV142" s="79">
        <v>1.5827300814577114</v>
      </c>
      <c r="AW142" s="694" t="s">
        <v>73</v>
      </c>
      <c r="AX142" s="695" t="s">
        <v>73</v>
      </c>
      <c r="AY142" s="473" t="s">
        <v>73</v>
      </c>
      <c r="AZ142" s="676" t="s">
        <v>73</v>
      </c>
      <c r="BA142" s="676" t="s">
        <v>73</v>
      </c>
      <c r="BB142" s="676" t="s">
        <v>73</v>
      </c>
      <c r="BC142" s="676" t="s">
        <v>73</v>
      </c>
      <c r="BD142" s="676" t="s">
        <v>73</v>
      </c>
      <c r="BE142" s="676" t="s">
        <v>73</v>
      </c>
      <c r="BF142" s="676" t="s">
        <v>73</v>
      </c>
      <c r="BG142" s="677" t="s">
        <v>73</v>
      </c>
      <c r="BH142" s="676" t="s">
        <v>73</v>
      </c>
      <c r="BI142" s="676" t="s">
        <v>73</v>
      </c>
      <c r="BJ142" s="677" t="s">
        <v>73</v>
      </c>
    </row>
    <row r="143" spans="1:62" s="183" customFormat="1" ht="14.25" customHeight="1" x14ac:dyDescent="0.45">
      <c r="A143" s="224"/>
      <c r="B143" s="268"/>
      <c r="C143" s="268"/>
      <c r="D143" s="320"/>
      <c r="E143" s="226"/>
      <c r="F143" s="227">
        <v>13.03195</v>
      </c>
      <c r="G143" s="228">
        <v>100.8</v>
      </c>
      <c r="H143" s="229">
        <f t="shared" ref="H143:H144" si="31">H142</f>
        <v>23.6</v>
      </c>
      <c r="I143" s="268"/>
      <c r="J143" s="230" t="s">
        <v>75</v>
      </c>
      <c r="K143" s="231">
        <v>11.5</v>
      </c>
      <c r="L143" s="674" t="s">
        <v>73</v>
      </c>
      <c r="M143" s="671" t="s">
        <v>73</v>
      </c>
      <c r="N143" s="676" t="s">
        <v>73</v>
      </c>
      <c r="O143" s="676" t="s">
        <v>73</v>
      </c>
      <c r="P143" s="676" t="s">
        <v>73</v>
      </c>
      <c r="Q143" s="676" t="s">
        <v>73</v>
      </c>
      <c r="R143" s="676" t="s">
        <v>73</v>
      </c>
      <c r="S143" s="677" t="s">
        <v>73</v>
      </c>
      <c r="T143" s="434" t="s">
        <v>73</v>
      </c>
      <c r="U143" s="343" t="s">
        <v>73</v>
      </c>
      <c r="V143" s="335">
        <v>30.827000000000002</v>
      </c>
      <c r="W143" s="343" t="s">
        <v>73</v>
      </c>
      <c r="X143" s="370">
        <v>32.781999999999996</v>
      </c>
      <c r="Y143" s="474" t="s">
        <v>73</v>
      </c>
      <c r="Z143" s="640">
        <v>8.56</v>
      </c>
      <c r="AA143" s="240">
        <v>6.13</v>
      </c>
      <c r="AB143" s="240">
        <v>5.8380000000000001</v>
      </c>
      <c r="AC143" s="240">
        <f t="shared" si="23"/>
        <v>6.2389050881296013</v>
      </c>
      <c r="AD143" s="463">
        <v>10.5625</v>
      </c>
      <c r="AE143" s="344" t="s">
        <v>73</v>
      </c>
      <c r="AF143" s="335">
        <v>1.01</v>
      </c>
      <c r="AG143" s="337">
        <f>AF143*$AF$1+$AG$1</f>
        <v>3.3128110653551297</v>
      </c>
      <c r="AH143" s="681" t="s">
        <v>73</v>
      </c>
      <c r="AI143" s="507" t="s">
        <v>73</v>
      </c>
      <c r="AJ143" s="683" t="s">
        <v>73</v>
      </c>
      <c r="AK143" s="684" t="s">
        <v>73</v>
      </c>
      <c r="AL143" s="684" t="s">
        <v>73</v>
      </c>
      <c r="AM143" s="684" t="s">
        <v>73</v>
      </c>
      <c r="AN143" s="684" t="s">
        <v>73</v>
      </c>
      <c r="AO143" s="684" t="s">
        <v>73</v>
      </c>
      <c r="AP143" s="684" t="s">
        <v>73</v>
      </c>
      <c r="AQ143" s="687" t="s">
        <v>73</v>
      </c>
      <c r="AR143" s="79">
        <v>0.25909929419168459</v>
      </c>
      <c r="AS143" s="37">
        <v>8.9590533421651539</v>
      </c>
      <c r="AT143" s="37">
        <v>4.1621353354219055</v>
      </c>
      <c r="AU143" s="37">
        <v>8.4330454661859747E-2</v>
      </c>
      <c r="AV143" s="79">
        <v>2.1608568007468176</v>
      </c>
      <c r="AW143" s="694" t="s">
        <v>73</v>
      </c>
      <c r="AX143" s="695" t="s">
        <v>73</v>
      </c>
      <c r="AY143" s="473" t="s">
        <v>73</v>
      </c>
      <c r="AZ143" s="676" t="s">
        <v>73</v>
      </c>
      <c r="BA143" s="676" t="s">
        <v>73</v>
      </c>
      <c r="BB143" s="676" t="s">
        <v>73</v>
      </c>
      <c r="BC143" s="676" t="s">
        <v>73</v>
      </c>
      <c r="BD143" s="676" t="s">
        <v>73</v>
      </c>
      <c r="BE143" s="676" t="s">
        <v>73</v>
      </c>
      <c r="BF143" s="676" t="s">
        <v>73</v>
      </c>
      <c r="BG143" s="677" t="s">
        <v>73</v>
      </c>
      <c r="BH143" s="676" t="s">
        <v>73</v>
      </c>
      <c r="BI143" s="676" t="s">
        <v>73</v>
      </c>
      <c r="BJ143" s="677" t="s">
        <v>73</v>
      </c>
    </row>
    <row r="144" spans="1:62" s="183" customFormat="1" ht="14.25" customHeight="1" x14ac:dyDescent="0.45">
      <c r="A144" s="224"/>
      <c r="B144" s="268"/>
      <c r="C144" s="268"/>
      <c r="D144" s="320"/>
      <c r="E144" s="226"/>
      <c r="F144" s="227">
        <v>13.03195</v>
      </c>
      <c r="G144" s="228">
        <v>100.8</v>
      </c>
      <c r="H144" s="229">
        <f t="shared" si="31"/>
        <v>23.6</v>
      </c>
      <c r="I144" s="268"/>
      <c r="J144" s="230" t="s">
        <v>74</v>
      </c>
      <c r="K144" s="231">
        <v>22</v>
      </c>
      <c r="L144" s="674" t="s">
        <v>73</v>
      </c>
      <c r="M144" s="671" t="s">
        <v>73</v>
      </c>
      <c r="N144" s="676" t="s">
        <v>73</v>
      </c>
      <c r="O144" s="676" t="s">
        <v>73</v>
      </c>
      <c r="P144" s="676" t="s">
        <v>73</v>
      </c>
      <c r="Q144" s="676" t="s">
        <v>73</v>
      </c>
      <c r="R144" s="676" t="s">
        <v>73</v>
      </c>
      <c r="S144" s="677" t="s">
        <v>73</v>
      </c>
      <c r="T144" s="434" t="s">
        <v>73</v>
      </c>
      <c r="U144" s="343" t="s">
        <v>73</v>
      </c>
      <c r="V144" s="335">
        <v>30.861999999999998</v>
      </c>
      <c r="W144" s="343" t="s">
        <v>73</v>
      </c>
      <c r="X144" s="370">
        <v>32.853999999999999</v>
      </c>
      <c r="Y144" s="474" t="s">
        <v>73</v>
      </c>
      <c r="Z144" s="640">
        <v>8.56</v>
      </c>
      <c r="AA144" s="240">
        <v>6.18</v>
      </c>
      <c r="AB144" s="240">
        <v>5.8040000000000003</v>
      </c>
      <c r="AC144" s="240">
        <f t="shared" si="23"/>
        <v>6.2166128678178323</v>
      </c>
      <c r="AD144" s="463">
        <v>23.916666666666657</v>
      </c>
      <c r="AE144" s="344" t="s">
        <v>73</v>
      </c>
      <c r="AF144" s="335">
        <v>0.93</v>
      </c>
      <c r="AG144" s="337">
        <f>AF144*$AF$1+$AG$1</f>
        <v>3.1165244636656677</v>
      </c>
      <c r="AH144" s="681" t="s">
        <v>73</v>
      </c>
      <c r="AI144" s="507" t="s">
        <v>73</v>
      </c>
      <c r="AJ144" s="683" t="s">
        <v>73</v>
      </c>
      <c r="AK144" s="684" t="s">
        <v>73</v>
      </c>
      <c r="AL144" s="684" t="s">
        <v>73</v>
      </c>
      <c r="AM144" s="684" t="s">
        <v>73</v>
      </c>
      <c r="AN144" s="684" t="s">
        <v>73</v>
      </c>
      <c r="AO144" s="684" t="s">
        <v>73</v>
      </c>
      <c r="AP144" s="684" t="s">
        <v>73</v>
      </c>
      <c r="AQ144" s="687" t="s">
        <v>73</v>
      </c>
      <c r="AR144" s="79">
        <v>0.23545635249171096</v>
      </c>
      <c r="AS144" s="37">
        <v>10.519153726577306</v>
      </c>
      <c r="AT144" s="37">
        <v>5.4898380505382658</v>
      </c>
      <c r="AU144" s="37">
        <v>0.14044888732379132</v>
      </c>
      <c r="AV144" s="79">
        <v>2.9466835888631397</v>
      </c>
      <c r="AW144" s="694" t="s">
        <v>73</v>
      </c>
      <c r="AX144" s="695" t="s">
        <v>73</v>
      </c>
      <c r="AY144" s="473" t="s">
        <v>73</v>
      </c>
      <c r="AZ144" s="676" t="s">
        <v>73</v>
      </c>
      <c r="BA144" s="676" t="s">
        <v>73</v>
      </c>
      <c r="BB144" s="676" t="s">
        <v>73</v>
      </c>
      <c r="BC144" s="676" t="s">
        <v>73</v>
      </c>
      <c r="BD144" s="676" t="s">
        <v>73</v>
      </c>
      <c r="BE144" s="676" t="s">
        <v>73</v>
      </c>
      <c r="BF144" s="676" t="s">
        <v>73</v>
      </c>
      <c r="BG144" s="677" t="s">
        <v>73</v>
      </c>
      <c r="BH144" s="676" t="s">
        <v>73</v>
      </c>
      <c r="BI144" s="676" t="s">
        <v>73</v>
      </c>
      <c r="BJ144" s="677" t="s">
        <v>73</v>
      </c>
    </row>
    <row r="145" spans="1:62" s="183" customFormat="1" ht="14.25" customHeight="1" x14ac:dyDescent="0.45">
      <c r="A145" s="224">
        <v>2024</v>
      </c>
      <c r="B145" s="268">
        <v>6</v>
      </c>
      <c r="C145" s="268">
        <v>26</v>
      </c>
      <c r="D145" s="320">
        <v>0.7680555555555556</v>
      </c>
      <c r="E145" s="323" t="s">
        <v>131</v>
      </c>
      <c r="F145" s="227">
        <v>13.127459999999999</v>
      </c>
      <c r="G145" s="228">
        <v>100.79874</v>
      </c>
      <c r="H145" s="229">
        <v>18.8</v>
      </c>
      <c r="I145" s="268">
        <v>3</v>
      </c>
      <c r="J145" s="230" t="s">
        <v>72</v>
      </c>
      <c r="K145" s="231">
        <v>0.5</v>
      </c>
      <c r="L145" s="674" t="s">
        <v>73</v>
      </c>
      <c r="M145" s="671" t="s">
        <v>73</v>
      </c>
      <c r="N145" s="676" t="s">
        <v>73</v>
      </c>
      <c r="O145" s="676" t="s">
        <v>73</v>
      </c>
      <c r="P145" s="676" t="s">
        <v>73</v>
      </c>
      <c r="Q145" s="676" t="s">
        <v>73</v>
      </c>
      <c r="R145" s="676" t="s">
        <v>73</v>
      </c>
      <c r="S145" s="677" t="s">
        <v>73</v>
      </c>
      <c r="T145" s="434">
        <v>3.6</v>
      </c>
      <c r="U145" s="343" t="s">
        <v>73</v>
      </c>
      <c r="V145" s="335">
        <v>30.863</v>
      </c>
      <c r="W145" s="343" t="s">
        <v>73</v>
      </c>
      <c r="X145" s="370">
        <v>32.091999999999999</v>
      </c>
      <c r="Y145" s="474" t="s">
        <v>73</v>
      </c>
      <c r="Z145" s="640">
        <v>8.7100000000000009</v>
      </c>
      <c r="AA145" s="240">
        <v>6.95</v>
      </c>
      <c r="AB145" s="240">
        <v>6.359</v>
      </c>
      <c r="AC145" s="240">
        <f t="shared" si="23"/>
        <v>6.5805005817305293</v>
      </c>
      <c r="AD145" s="463">
        <v>25.249999999999996</v>
      </c>
      <c r="AE145" s="345">
        <v>4.83</v>
      </c>
      <c r="AF145" s="335">
        <v>2.23</v>
      </c>
      <c r="AG145" s="337">
        <f>AF145*$AF$1+$AG$1</f>
        <v>6.3061817411194294</v>
      </c>
      <c r="AH145" s="681" t="s">
        <v>73</v>
      </c>
      <c r="AI145" s="507" t="s">
        <v>73</v>
      </c>
      <c r="AJ145" s="683" t="s">
        <v>73</v>
      </c>
      <c r="AK145" s="684" t="s">
        <v>73</v>
      </c>
      <c r="AL145" s="684" t="s">
        <v>73</v>
      </c>
      <c r="AM145" s="684" t="s">
        <v>73</v>
      </c>
      <c r="AN145" s="684" t="s">
        <v>73</v>
      </c>
      <c r="AO145" s="684" t="s">
        <v>73</v>
      </c>
      <c r="AP145" s="684" t="s">
        <v>73</v>
      </c>
      <c r="AQ145" s="687" t="s">
        <v>73</v>
      </c>
      <c r="AR145" s="79">
        <v>0.14088458569181647</v>
      </c>
      <c r="AS145" s="37">
        <v>12.996960219467196</v>
      </c>
      <c r="AT145" s="37">
        <v>5.9545455102188303</v>
      </c>
      <c r="AU145" s="37">
        <v>0.17411994692095026</v>
      </c>
      <c r="AV145" s="79">
        <v>5.6633669171416097</v>
      </c>
      <c r="AW145" s="694" t="s">
        <v>73</v>
      </c>
      <c r="AX145" s="695" t="s">
        <v>73</v>
      </c>
      <c r="AY145" s="473" t="s">
        <v>73</v>
      </c>
      <c r="AZ145" s="676" t="s">
        <v>73</v>
      </c>
      <c r="BA145" s="676" t="s">
        <v>73</v>
      </c>
      <c r="BB145" s="676" t="s">
        <v>73</v>
      </c>
      <c r="BC145" s="676" t="s">
        <v>73</v>
      </c>
      <c r="BD145" s="676" t="s">
        <v>73</v>
      </c>
      <c r="BE145" s="676" t="s">
        <v>73</v>
      </c>
      <c r="BF145" s="676" t="s">
        <v>73</v>
      </c>
      <c r="BG145" s="677" t="s">
        <v>73</v>
      </c>
      <c r="BH145" s="676" t="s">
        <v>73</v>
      </c>
      <c r="BI145" s="676" t="s">
        <v>73</v>
      </c>
      <c r="BJ145" s="677" t="s">
        <v>73</v>
      </c>
    </row>
    <row r="146" spans="1:62" s="183" customFormat="1" ht="14.25" customHeight="1" x14ac:dyDescent="0.45">
      <c r="A146" s="224"/>
      <c r="B146" s="268"/>
      <c r="C146" s="268"/>
      <c r="D146" s="320"/>
      <c r="E146" s="226"/>
      <c r="F146" s="227">
        <v>13.127459999999999</v>
      </c>
      <c r="G146" s="228">
        <v>100.79874</v>
      </c>
      <c r="H146" s="229">
        <f t="shared" ref="H146:H147" si="32">H145</f>
        <v>18.8</v>
      </c>
      <c r="I146" s="268"/>
      <c r="J146" s="230" t="s">
        <v>75</v>
      </c>
      <c r="K146" s="231">
        <v>9</v>
      </c>
      <c r="L146" s="674" t="s">
        <v>73</v>
      </c>
      <c r="M146" s="671" t="s">
        <v>73</v>
      </c>
      <c r="N146" s="676" t="s">
        <v>73</v>
      </c>
      <c r="O146" s="676" t="s">
        <v>73</v>
      </c>
      <c r="P146" s="676" t="s">
        <v>73</v>
      </c>
      <c r="Q146" s="676" t="s">
        <v>73</v>
      </c>
      <c r="R146" s="676" t="s">
        <v>73</v>
      </c>
      <c r="S146" s="677" t="s">
        <v>73</v>
      </c>
      <c r="T146" s="434" t="s">
        <v>73</v>
      </c>
      <c r="U146" s="343" t="s">
        <v>73</v>
      </c>
      <c r="V146" s="335">
        <v>30.951000000000001</v>
      </c>
      <c r="W146" s="343" t="s">
        <v>73</v>
      </c>
      <c r="X146" s="370">
        <v>32.412999999999997</v>
      </c>
      <c r="Y146" s="474" t="s">
        <v>73</v>
      </c>
      <c r="Z146" s="640">
        <v>8.69</v>
      </c>
      <c r="AA146" s="240">
        <v>6.33</v>
      </c>
      <c r="AB146" s="240">
        <v>6.1159999999999997</v>
      </c>
      <c r="AC146" s="240">
        <f t="shared" si="23"/>
        <v>6.4211767718552402</v>
      </c>
      <c r="AD146" s="463">
        <v>26.875000000000007</v>
      </c>
      <c r="AE146" s="344" t="s">
        <v>73</v>
      </c>
      <c r="AF146" s="335">
        <v>0.91</v>
      </c>
      <c r="AG146" s="337">
        <f>AF146*$AF$1+$AG$1</f>
        <v>3.0674528132433019</v>
      </c>
      <c r="AH146" s="681" t="s">
        <v>73</v>
      </c>
      <c r="AI146" s="507" t="s">
        <v>73</v>
      </c>
      <c r="AJ146" s="683" t="s">
        <v>73</v>
      </c>
      <c r="AK146" s="684" t="s">
        <v>73</v>
      </c>
      <c r="AL146" s="684" t="s">
        <v>73</v>
      </c>
      <c r="AM146" s="684" t="s">
        <v>73</v>
      </c>
      <c r="AN146" s="684" t="s">
        <v>73</v>
      </c>
      <c r="AO146" s="684" t="s">
        <v>73</v>
      </c>
      <c r="AP146" s="684" t="s">
        <v>73</v>
      </c>
      <c r="AQ146" s="687" t="s">
        <v>73</v>
      </c>
      <c r="AR146" s="79">
        <v>0.2827422358916582</v>
      </c>
      <c r="AS146" s="37">
        <v>12.721648386923876</v>
      </c>
      <c r="AT146" s="37">
        <v>3.5787508090828988</v>
      </c>
      <c r="AU146" s="37">
        <v>0.30880418530958598</v>
      </c>
      <c r="AV146" s="79">
        <v>1.9363830700990914</v>
      </c>
      <c r="AW146" s="694" t="s">
        <v>73</v>
      </c>
      <c r="AX146" s="695" t="s">
        <v>73</v>
      </c>
      <c r="AY146" s="473" t="s">
        <v>73</v>
      </c>
      <c r="AZ146" s="676" t="s">
        <v>73</v>
      </c>
      <c r="BA146" s="676" t="s">
        <v>73</v>
      </c>
      <c r="BB146" s="676" t="s">
        <v>73</v>
      </c>
      <c r="BC146" s="676" t="s">
        <v>73</v>
      </c>
      <c r="BD146" s="676" t="s">
        <v>73</v>
      </c>
      <c r="BE146" s="676" t="s">
        <v>73</v>
      </c>
      <c r="BF146" s="676" t="s">
        <v>73</v>
      </c>
      <c r="BG146" s="677" t="s">
        <v>73</v>
      </c>
      <c r="BH146" s="676" t="s">
        <v>73</v>
      </c>
      <c r="BI146" s="676" t="s">
        <v>73</v>
      </c>
      <c r="BJ146" s="677" t="s">
        <v>73</v>
      </c>
    </row>
    <row r="147" spans="1:62" s="183" customFormat="1" ht="14.25" customHeight="1" x14ac:dyDescent="0.45">
      <c r="A147" s="224"/>
      <c r="B147" s="268"/>
      <c r="C147" s="268"/>
      <c r="D147" s="320"/>
      <c r="E147" s="226"/>
      <c r="F147" s="227">
        <v>13.127459999999999</v>
      </c>
      <c r="G147" s="228">
        <v>100.79874</v>
      </c>
      <c r="H147" s="229">
        <f t="shared" si="32"/>
        <v>18.8</v>
      </c>
      <c r="I147" s="268"/>
      <c r="J147" s="230" t="s">
        <v>74</v>
      </c>
      <c r="K147" s="231">
        <v>18</v>
      </c>
      <c r="L147" s="674" t="s">
        <v>73</v>
      </c>
      <c r="M147" s="671" t="s">
        <v>73</v>
      </c>
      <c r="N147" s="676" t="s">
        <v>73</v>
      </c>
      <c r="O147" s="676" t="s">
        <v>73</v>
      </c>
      <c r="P147" s="676" t="s">
        <v>73</v>
      </c>
      <c r="Q147" s="676" t="s">
        <v>73</v>
      </c>
      <c r="R147" s="676" t="s">
        <v>73</v>
      </c>
      <c r="S147" s="677" t="s">
        <v>73</v>
      </c>
      <c r="T147" s="434" t="s">
        <v>73</v>
      </c>
      <c r="U147" s="343" t="s">
        <v>73</v>
      </c>
      <c r="V147" s="335">
        <v>30.952000000000002</v>
      </c>
      <c r="W147" s="343" t="s">
        <v>73</v>
      </c>
      <c r="X147" s="370">
        <v>32.518999999999998</v>
      </c>
      <c r="Y147" s="474" t="s">
        <v>73</v>
      </c>
      <c r="Z147" s="640">
        <v>8.66</v>
      </c>
      <c r="AA147" s="240">
        <v>6.16</v>
      </c>
      <c r="AB147" s="240">
        <v>5.7889999999999997</v>
      </c>
      <c r="AC147" s="240">
        <f t="shared" si="23"/>
        <v>6.20677806473911</v>
      </c>
      <c r="AD147" s="463">
        <v>31.562500000000004</v>
      </c>
      <c r="AE147" s="344" t="s">
        <v>73</v>
      </c>
      <c r="AF147" s="335">
        <v>2.08</v>
      </c>
      <c r="AG147" s="337">
        <f>AF147*$AF$1+$AG$1</f>
        <v>5.9381443629516877</v>
      </c>
      <c r="AH147" s="681" t="s">
        <v>73</v>
      </c>
      <c r="AI147" s="507" t="s">
        <v>73</v>
      </c>
      <c r="AJ147" s="683" t="s">
        <v>73</v>
      </c>
      <c r="AK147" s="684" t="s">
        <v>73</v>
      </c>
      <c r="AL147" s="684" t="s">
        <v>73</v>
      </c>
      <c r="AM147" s="684" t="s">
        <v>73</v>
      </c>
      <c r="AN147" s="684" t="s">
        <v>73</v>
      </c>
      <c r="AO147" s="684" t="s">
        <v>73</v>
      </c>
      <c r="AP147" s="684" t="s">
        <v>73</v>
      </c>
      <c r="AQ147" s="687" t="s">
        <v>73</v>
      </c>
      <c r="AR147" s="79">
        <v>0.18817046909176371</v>
      </c>
      <c r="AS147" s="37">
        <v>12.996960219467196</v>
      </c>
      <c r="AT147" s="37">
        <v>3.7598011793260384</v>
      </c>
      <c r="AU147" s="37">
        <v>0.15167257385617763</v>
      </c>
      <c r="AV147" s="79">
        <v>4.3948316183463945</v>
      </c>
      <c r="AW147" s="694" t="s">
        <v>73</v>
      </c>
      <c r="AX147" s="695" t="s">
        <v>73</v>
      </c>
      <c r="AY147" s="473" t="s">
        <v>73</v>
      </c>
      <c r="AZ147" s="676" t="s">
        <v>73</v>
      </c>
      <c r="BA147" s="676" t="s">
        <v>73</v>
      </c>
      <c r="BB147" s="676" t="s">
        <v>73</v>
      </c>
      <c r="BC147" s="676" t="s">
        <v>73</v>
      </c>
      <c r="BD147" s="676" t="s">
        <v>73</v>
      </c>
      <c r="BE147" s="676" t="s">
        <v>73</v>
      </c>
      <c r="BF147" s="676" t="s">
        <v>73</v>
      </c>
      <c r="BG147" s="677" t="s">
        <v>73</v>
      </c>
      <c r="BH147" s="676" t="s">
        <v>73</v>
      </c>
      <c r="BI147" s="676" t="s">
        <v>73</v>
      </c>
      <c r="BJ147" s="677" t="s">
        <v>73</v>
      </c>
    </row>
    <row r="148" spans="1:62" s="183" customFormat="1" ht="14.25" customHeight="1" x14ac:dyDescent="0.45">
      <c r="A148" s="224">
        <v>2024</v>
      </c>
      <c r="B148" s="268">
        <v>6</v>
      </c>
      <c r="C148" s="268">
        <v>28</v>
      </c>
      <c r="D148" s="320">
        <v>0.24374999999999999</v>
      </c>
      <c r="E148" s="226">
        <v>49</v>
      </c>
      <c r="F148" s="227">
        <v>13.23296</v>
      </c>
      <c r="G148" s="228">
        <v>100.79986</v>
      </c>
      <c r="H148" s="229">
        <v>21.6</v>
      </c>
      <c r="I148" s="268">
        <v>3</v>
      </c>
      <c r="J148" s="230" t="s">
        <v>72</v>
      </c>
      <c r="K148" s="231">
        <v>0.5</v>
      </c>
      <c r="L148" s="674" t="s">
        <v>73</v>
      </c>
      <c r="M148" s="671" t="s">
        <v>73</v>
      </c>
      <c r="N148" s="676" t="s">
        <v>73</v>
      </c>
      <c r="O148" s="676" t="s">
        <v>73</v>
      </c>
      <c r="P148" s="676" t="s">
        <v>73</v>
      </c>
      <c r="Q148" s="676" t="s">
        <v>73</v>
      </c>
      <c r="R148" s="676" t="s">
        <v>73</v>
      </c>
      <c r="S148" s="677" t="s">
        <v>73</v>
      </c>
      <c r="T148" s="434">
        <v>3.9</v>
      </c>
      <c r="U148" s="343">
        <v>30.2</v>
      </c>
      <c r="V148" s="335">
        <v>30.542000000000002</v>
      </c>
      <c r="W148" s="343">
        <v>28.7</v>
      </c>
      <c r="X148" s="370">
        <v>31.326000000000001</v>
      </c>
      <c r="Y148" s="474">
        <v>8.15</v>
      </c>
      <c r="Z148" s="640">
        <v>8.6999999999999993</v>
      </c>
      <c r="AA148" s="240">
        <v>6.21</v>
      </c>
      <c r="AB148" s="240">
        <v>6.0629999999999997</v>
      </c>
      <c r="AC148" s="240">
        <f t="shared" si="23"/>
        <v>6.3864271343104235</v>
      </c>
      <c r="AD148" s="463">
        <v>15.800000000000002</v>
      </c>
      <c r="AE148" s="345">
        <v>5.4</v>
      </c>
      <c r="AF148" s="335">
        <v>1.97</v>
      </c>
      <c r="AG148" s="337">
        <f>AF148*$AF$1+$AG$1</f>
        <v>5.6682502856286767</v>
      </c>
      <c r="AH148" s="681" t="s">
        <v>73</v>
      </c>
      <c r="AI148" s="507" t="s">
        <v>73</v>
      </c>
      <c r="AJ148" s="683" t="s">
        <v>73</v>
      </c>
      <c r="AK148" s="684" t="s">
        <v>73</v>
      </c>
      <c r="AL148" s="684" t="s">
        <v>73</v>
      </c>
      <c r="AM148" s="684" t="s">
        <v>73</v>
      </c>
      <c r="AN148" s="684" t="s">
        <v>73</v>
      </c>
      <c r="AO148" s="684" t="s">
        <v>73</v>
      </c>
      <c r="AP148" s="684" t="s">
        <v>73</v>
      </c>
      <c r="AQ148" s="687" t="s">
        <v>73</v>
      </c>
      <c r="AR148" s="79">
        <v>0.33002811929160547</v>
      </c>
      <c r="AS148" s="37">
        <v>16.025390377443731</v>
      </c>
      <c r="AT148" s="37">
        <v>1.2653294115316636</v>
      </c>
      <c r="AU148" s="37">
        <v>0.25268575264765447</v>
      </c>
      <c r="AV148" s="79">
        <v>1.4312046889088534</v>
      </c>
      <c r="AW148" s="694" t="s">
        <v>73</v>
      </c>
      <c r="AX148" s="695" t="s">
        <v>73</v>
      </c>
      <c r="AY148" s="473" t="s">
        <v>73</v>
      </c>
      <c r="AZ148" s="676" t="s">
        <v>73</v>
      </c>
      <c r="BA148" s="676" t="s">
        <v>73</v>
      </c>
      <c r="BB148" s="676" t="s">
        <v>73</v>
      </c>
      <c r="BC148" s="676" t="s">
        <v>73</v>
      </c>
      <c r="BD148" s="676" t="s">
        <v>73</v>
      </c>
      <c r="BE148" s="676" t="s">
        <v>73</v>
      </c>
      <c r="BF148" s="676" t="s">
        <v>73</v>
      </c>
      <c r="BG148" s="677" t="s">
        <v>73</v>
      </c>
      <c r="BH148" s="676" t="s">
        <v>73</v>
      </c>
      <c r="BI148" s="676" t="s">
        <v>73</v>
      </c>
      <c r="BJ148" s="677" t="s">
        <v>73</v>
      </c>
    </row>
    <row r="149" spans="1:62" s="183" customFormat="1" ht="14.25" customHeight="1" x14ac:dyDescent="0.45">
      <c r="A149" s="224"/>
      <c r="B149" s="268"/>
      <c r="C149" s="268"/>
      <c r="D149" s="320"/>
      <c r="E149" s="226"/>
      <c r="F149" s="227">
        <v>13.23296</v>
      </c>
      <c r="G149" s="228">
        <v>100.79986</v>
      </c>
      <c r="H149" s="229">
        <f t="shared" ref="H149:H150" si="33">H148</f>
        <v>21.6</v>
      </c>
      <c r="I149" s="268"/>
      <c r="J149" s="230" t="s">
        <v>75</v>
      </c>
      <c r="K149" s="231">
        <v>10.5</v>
      </c>
      <c r="L149" s="674" t="s">
        <v>73</v>
      </c>
      <c r="M149" s="671" t="s">
        <v>73</v>
      </c>
      <c r="N149" s="676" t="s">
        <v>73</v>
      </c>
      <c r="O149" s="676" t="s">
        <v>73</v>
      </c>
      <c r="P149" s="676" t="s">
        <v>73</v>
      </c>
      <c r="Q149" s="676" t="s">
        <v>73</v>
      </c>
      <c r="R149" s="676" t="s">
        <v>73</v>
      </c>
      <c r="S149" s="677" t="s">
        <v>73</v>
      </c>
      <c r="T149" s="434" t="s">
        <v>73</v>
      </c>
      <c r="U149" s="343">
        <v>30.3</v>
      </c>
      <c r="V149" s="335">
        <v>30.751999999999999</v>
      </c>
      <c r="W149" s="343">
        <v>28.8</v>
      </c>
      <c r="X149" s="370">
        <v>31.885000000000002</v>
      </c>
      <c r="Y149" s="474">
        <v>8.1</v>
      </c>
      <c r="Z149" s="640">
        <v>8.6999999999999993</v>
      </c>
      <c r="AA149" s="240">
        <v>6.46</v>
      </c>
      <c r="AB149" s="240">
        <v>5.7270000000000003</v>
      </c>
      <c r="AC149" s="240">
        <f t="shared" si="23"/>
        <v>6.1661275453470621</v>
      </c>
      <c r="AD149" s="463">
        <v>5.4999999999999982</v>
      </c>
      <c r="AE149" s="344" t="s">
        <v>73</v>
      </c>
      <c r="AF149" s="335">
        <v>0.61</v>
      </c>
      <c r="AG149" s="337">
        <f>AF149*$AF$1+$AG$1</f>
        <v>2.3313780569078184</v>
      </c>
      <c r="AH149" s="681" t="s">
        <v>73</v>
      </c>
      <c r="AI149" s="507" t="s">
        <v>73</v>
      </c>
      <c r="AJ149" s="683" t="s">
        <v>73</v>
      </c>
      <c r="AK149" s="684" t="s">
        <v>73</v>
      </c>
      <c r="AL149" s="684" t="s">
        <v>73</v>
      </c>
      <c r="AM149" s="684" t="s">
        <v>73</v>
      </c>
      <c r="AN149" s="684" t="s">
        <v>73</v>
      </c>
      <c r="AO149" s="684" t="s">
        <v>73</v>
      </c>
      <c r="AP149" s="684" t="s">
        <v>73</v>
      </c>
      <c r="AQ149" s="687" t="s">
        <v>73</v>
      </c>
      <c r="AR149" s="79">
        <v>0.37731400269155263</v>
      </c>
      <c r="AS149" s="37">
        <v>21.485741722886267</v>
      </c>
      <c r="AT149" s="37">
        <v>1.8285972300658773</v>
      </c>
      <c r="AU149" s="37">
        <v>0.26390943918004078</v>
      </c>
      <c r="AV149" s="79">
        <v>1.4199810023764672</v>
      </c>
      <c r="AW149" s="694" t="s">
        <v>73</v>
      </c>
      <c r="AX149" s="695" t="s">
        <v>73</v>
      </c>
      <c r="AY149" s="473" t="s">
        <v>73</v>
      </c>
      <c r="AZ149" s="676" t="s">
        <v>73</v>
      </c>
      <c r="BA149" s="676" t="s">
        <v>73</v>
      </c>
      <c r="BB149" s="676" t="s">
        <v>73</v>
      </c>
      <c r="BC149" s="676" t="s">
        <v>73</v>
      </c>
      <c r="BD149" s="676" t="s">
        <v>73</v>
      </c>
      <c r="BE149" s="676" t="s">
        <v>73</v>
      </c>
      <c r="BF149" s="676" t="s">
        <v>73</v>
      </c>
      <c r="BG149" s="677" t="s">
        <v>73</v>
      </c>
      <c r="BH149" s="676" t="s">
        <v>73</v>
      </c>
      <c r="BI149" s="676" t="s">
        <v>73</v>
      </c>
      <c r="BJ149" s="677" t="s">
        <v>73</v>
      </c>
    </row>
    <row r="150" spans="1:62" s="183" customFormat="1" ht="14.25" customHeight="1" x14ac:dyDescent="0.45">
      <c r="A150" s="224"/>
      <c r="B150" s="268"/>
      <c r="C150" s="268"/>
      <c r="D150" s="320"/>
      <c r="E150" s="226"/>
      <c r="F150" s="227">
        <v>13.23296</v>
      </c>
      <c r="G150" s="228">
        <v>100.79986</v>
      </c>
      <c r="H150" s="229">
        <f t="shared" si="33"/>
        <v>21.6</v>
      </c>
      <c r="I150" s="268"/>
      <c r="J150" s="230" t="s">
        <v>74</v>
      </c>
      <c r="K150" s="231">
        <v>20</v>
      </c>
      <c r="L150" s="674" t="s">
        <v>73</v>
      </c>
      <c r="M150" s="671" t="s">
        <v>73</v>
      </c>
      <c r="N150" s="676" t="s">
        <v>73</v>
      </c>
      <c r="O150" s="676" t="s">
        <v>73</v>
      </c>
      <c r="P150" s="676" t="s">
        <v>73</v>
      </c>
      <c r="Q150" s="676" t="s">
        <v>73</v>
      </c>
      <c r="R150" s="676" t="s">
        <v>73</v>
      </c>
      <c r="S150" s="677" t="s">
        <v>73</v>
      </c>
      <c r="T150" s="434" t="s">
        <v>73</v>
      </c>
      <c r="U150" s="343">
        <v>30.3</v>
      </c>
      <c r="V150" s="335">
        <v>30.91</v>
      </c>
      <c r="W150" s="343">
        <v>29</v>
      </c>
      <c r="X150" s="370">
        <v>32.195</v>
      </c>
      <c r="Y150" s="474">
        <v>8.15</v>
      </c>
      <c r="Z150" s="640">
        <v>8.6</v>
      </c>
      <c r="AA150" s="240">
        <v>6.01</v>
      </c>
      <c r="AB150" s="240">
        <v>5.26</v>
      </c>
      <c r="AC150" s="240">
        <f t="shared" si="23"/>
        <v>5.8599373428295305</v>
      </c>
      <c r="AD150" s="463">
        <v>20.149999999999991</v>
      </c>
      <c r="AE150" s="344" t="s">
        <v>73</v>
      </c>
      <c r="AF150" s="335">
        <v>1.39</v>
      </c>
      <c r="AG150" s="337">
        <f>AF150*$AF$1+$AG$1</f>
        <v>4.2451724233800752</v>
      </c>
      <c r="AH150" s="681" t="s">
        <v>73</v>
      </c>
      <c r="AI150" s="507" t="s">
        <v>73</v>
      </c>
      <c r="AJ150" s="683" t="s">
        <v>73</v>
      </c>
      <c r="AK150" s="684" t="s">
        <v>73</v>
      </c>
      <c r="AL150" s="684" t="s">
        <v>73</v>
      </c>
      <c r="AM150" s="684" t="s">
        <v>73</v>
      </c>
      <c r="AN150" s="684" t="s">
        <v>73</v>
      </c>
      <c r="AO150" s="684" t="s">
        <v>73</v>
      </c>
      <c r="AP150" s="684" t="s">
        <v>73</v>
      </c>
      <c r="AQ150" s="687" t="s">
        <v>73</v>
      </c>
      <c r="AR150" s="79">
        <v>0.33002811929160547</v>
      </c>
      <c r="AS150" s="37">
        <v>19.696214811354682</v>
      </c>
      <c r="AT150" s="37">
        <v>2.3918650486000907</v>
      </c>
      <c r="AU150" s="37">
        <v>0.30880418530958603</v>
      </c>
      <c r="AV150" s="79">
        <v>1.4312159376321389</v>
      </c>
      <c r="AW150" s="694" t="s">
        <v>73</v>
      </c>
      <c r="AX150" s="695" t="s">
        <v>73</v>
      </c>
      <c r="AY150" s="473" t="s">
        <v>73</v>
      </c>
      <c r="AZ150" s="676" t="s">
        <v>73</v>
      </c>
      <c r="BA150" s="676" t="s">
        <v>73</v>
      </c>
      <c r="BB150" s="676" t="s">
        <v>73</v>
      </c>
      <c r="BC150" s="676" t="s">
        <v>73</v>
      </c>
      <c r="BD150" s="676" t="s">
        <v>73</v>
      </c>
      <c r="BE150" s="676" t="s">
        <v>73</v>
      </c>
      <c r="BF150" s="676" t="s">
        <v>73</v>
      </c>
      <c r="BG150" s="677" t="s">
        <v>73</v>
      </c>
      <c r="BH150" s="676" t="s">
        <v>73</v>
      </c>
      <c r="BI150" s="676" t="s">
        <v>73</v>
      </c>
      <c r="BJ150" s="677" t="s">
        <v>73</v>
      </c>
    </row>
    <row r="151" spans="1:62" s="183" customFormat="1" ht="14.25" customHeight="1" x14ac:dyDescent="0.45">
      <c r="A151" s="224">
        <v>2024</v>
      </c>
      <c r="B151" s="268">
        <v>6</v>
      </c>
      <c r="C151" s="268">
        <v>28</v>
      </c>
      <c r="D151" s="320">
        <v>0.27083333333333331</v>
      </c>
      <c r="E151" s="323" t="s">
        <v>132</v>
      </c>
      <c r="F151" s="227">
        <v>13.2811</v>
      </c>
      <c r="G151" s="228">
        <v>100.80054</v>
      </c>
      <c r="H151" s="229">
        <v>19.399999999999999</v>
      </c>
      <c r="I151" s="268">
        <v>3</v>
      </c>
      <c r="J151" s="230" t="s">
        <v>72</v>
      </c>
      <c r="K151" s="231">
        <v>0.5</v>
      </c>
      <c r="L151" s="674" t="s">
        <v>73</v>
      </c>
      <c r="M151" s="671" t="s">
        <v>73</v>
      </c>
      <c r="N151" s="676" t="s">
        <v>73</v>
      </c>
      <c r="O151" s="676" t="s">
        <v>73</v>
      </c>
      <c r="P151" s="676" t="s">
        <v>73</v>
      </c>
      <c r="Q151" s="676" t="s">
        <v>73</v>
      </c>
      <c r="R151" s="676" t="s">
        <v>73</v>
      </c>
      <c r="S151" s="677" t="s">
        <v>73</v>
      </c>
      <c r="T151" s="434">
        <v>3.9</v>
      </c>
      <c r="U151" s="343" t="s">
        <v>73</v>
      </c>
      <c r="V151" s="335">
        <v>30.625</v>
      </c>
      <c r="W151" s="343" t="s">
        <v>73</v>
      </c>
      <c r="X151" s="370">
        <v>31.22</v>
      </c>
      <c r="Y151" s="474" t="s">
        <v>73</v>
      </c>
      <c r="Z151" s="640">
        <v>8.75</v>
      </c>
      <c r="AA151" s="240" t="s">
        <v>73</v>
      </c>
      <c r="AB151" s="240">
        <v>6.2130000000000001</v>
      </c>
      <c r="AC151" s="240">
        <f t="shared" si="23"/>
        <v>6.4847751650976395</v>
      </c>
      <c r="AD151" s="463" t="s">
        <v>73</v>
      </c>
      <c r="AE151" s="344" t="s">
        <v>73</v>
      </c>
      <c r="AF151" s="335">
        <v>1.76</v>
      </c>
      <c r="AG151" s="337">
        <f>AF151*$AF$1+$AG$1</f>
        <v>5.1529979561938388</v>
      </c>
      <c r="AH151" s="681" t="s">
        <v>73</v>
      </c>
      <c r="AI151" s="507" t="s">
        <v>73</v>
      </c>
      <c r="AJ151" s="683" t="s">
        <v>73</v>
      </c>
      <c r="AK151" s="684" t="s">
        <v>73</v>
      </c>
      <c r="AL151" s="684" t="s">
        <v>73</v>
      </c>
      <c r="AM151" s="684" t="s">
        <v>73</v>
      </c>
      <c r="AN151" s="684" t="s">
        <v>73</v>
      </c>
      <c r="AO151" s="684" t="s">
        <v>73</v>
      </c>
      <c r="AP151" s="684" t="s">
        <v>73</v>
      </c>
      <c r="AQ151" s="687" t="s">
        <v>73</v>
      </c>
      <c r="AR151" s="79" t="s">
        <v>73</v>
      </c>
      <c r="AS151" s="37" t="s">
        <v>73</v>
      </c>
      <c r="AT151" s="37" t="s">
        <v>73</v>
      </c>
      <c r="AU151" s="37" t="s">
        <v>73</v>
      </c>
      <c r="AV151" s="79" t="s">
        <v>73</v>
      </c>
      <c r="AW151" s="694" t="s">
        <v>73</v>
      </c>
      <c r="AX151" s="695" t="s">
        <v>73</v>
      </c>
      <c r="AY151" s="473" t="s">
        <v>73</v>
      </c>
      <c r="AZ151" s="676" t="s">
        <v>73</v>
      </c>
      <c r="BA151" s="676" t="s">
        <v>73</v>
      </c>
      <c r="BB151" s="676" t="s">
        <v>73</v>
      </c>
      <c r="BC151" s="676" t="s">
        <v>73</v>
      </c>
      <c r="BD151" s="676" t="s">
        <v>73</v>
      </c>
      <c r="BE151" s="676" t="s">
        <v>73</v>
      </c>
      <c r="BF151" s="676" t="s">
        <v>73</v>
      </c>
      <c r="BG151" s="677" t="s">
        <v>73</v>
      </c>
      <c r="BH151" s="676" t="s">
        <v>73</v>
      </c>
      <c r="BI151" s="676" t="s">
        <v>73</v>
      </c>
      <c r="BJ151" s="677" t="s">
        <v>73</v>
      </c>
    </row>
    <row r="152" spans="1:62" s="183" customFormat="1" ht="14.25" customHeight="1" x14ac:dyDescent="0.45">
      <c r="A152" s="224"/>
      <c r="B152" s="268"/>
      <c r="C152" s="268"/>
      <c r="D152" s="320"/>
      <c r="E152" s="226"/>
      <c r="F152" s="227">
        <v>13.2811</v>
      </c>
      <c r="G152" s="228">
        <v>100.80054</v>
      </c>
      <c r="H152" s="229">
        <f t="shared" ref="H152:H153" si="34">H151</f>
        <v>19.399999999999999</v>
      </c>
      <c r="I152" s="268"/>
      <c r="J152" s="230" t="s">
        <v>75</v>
      </c>
      <c r="K152" s="231">
        <v>9.5</v>
      </c>
      <c r="L152" s="674" t="s">
        <v>73</v>
      </c>
      <c r="M152" s="671" t="s">
        <v>73</v>
      </c>
      <c r="N152" s="676" t="s">
        <v>73</v>
      </c>
      <c r="O152" s="676" t="s">
        <v>73</v>
      </c>
      <c r="P152" s="676" t="s">
        <v>73</v>
      </c>
      <c r="Q152" s="676" t="s">
        <v>73</v>
      </c>
      <c r="R152" s="676" t="s">
        <v>73</v>
      </c>
      <c r="S152" s="677" t="s">
        <v>73</v>
      </c>
      <c r="T152" s="434" t="s">
        <v>73</v>
      </c>
      <c r="U152" s="343" t="s">
        <v>73</v>
      </c>
      <c r="V152" s="335">
        <v>30.780999999999999</v>
      </c>
      <c r="W152" s="343" t="s">
        <v>73</v>
      </c>
      <c r="X152" s="370">
        <v>31.559000000000001</v>
      </c>
      <c r="Y152" s="474" t="s">
        <v>73</v>
      </c>
      <c r="Z152" s="640">
        <v>8.6999999999999993</v>
      </c>
      <c r="AA152" s="280" t="s">
        <v>73</v>
      </c>
      <c r="AB152" s="240">
        <v>5.5579999999999998</v>
      </c>
      <c r="AC152" s="240">
        <f t="shared" si="23"/>
        <v>6.0553220973267994</v>
      </c>
      <c r="AD152" s="463" t="s">
        <v>73</v>
      </c>
      <c r="AE152" s="344" t="s">
        <v>73</v>
      </c>
      <c r="AF152" s="335">
        <v>0.54</v>
      </c>
      <c r="AG152" s="337">
        <f>AF152*$AF$1+$AG$1</f>
        <v>2.1596272804295391</v>
      </c>
      <c r="AH152" s="681" t="s">
        <v>73</v>
      </c>
      <c r="AI152" s="507" t="s">
        <v>73</v>
      </c>
      <c r="AJ152" s="683" t="s">
        <v>73</v>
      </c>
      <c r="AK152" s="684" t="s">
        <v>73</v>
      </c>
      <c r="AL152" s="684" t="s">
        <v>73</v>
      </c>
      <c r="AM152" s="684" t="s">
        <v>73</v>
      </c>
      <c r="AN152" s="684" t="s">
        <v>73</v>
      </c>
      <c r="AO152" s="684" t="s">
        <v>73</v>
      </c>
      <c r="AP152" s="684" t="s">
        <v>73</v>
      </c>
      <c r="AQ152" s="687" t="s">
        <v>73</v>
      </c>
      <c r="AR152" s="79" t="s">
        <v>73</v>
      </c>
      <c r="AS152" s="37" t="s">
        <v>73</v>
      </c>
      <c r="AT152" s="37" t="s">
        <v>73</v>
      </c>
      <c r="AU152" s="37" t="s">
        <v>73</v>
      </c>
      <c r="AV152" s="79" t="s">
        <v>73</v>
      </c>
      <c r="AW152" s="694" t="s">
        <v>73</v>
      </c>
      <c r="AX152" s="695" t="s">
        <v>73</v>
      </c>
      <c r="AY152" s="473" t="s">
        <v>73</v>
      </c>
      <c r="AZ152" s="676" t="s">
        <v>73</v>
      </c>
      <c r="BA152" s="676" t="s">
        <v>73</v>
      </c>
      <c r="BB152" s="676" t="s">
        <v>73</v>
      </c>
      <c r="BC152" s="676" t="s">
        <v>73</v>
      </c>
      <c r="BD152" s="676" t="s">
        <v>73</v>
      </c>
      <c r="BE152" s="676" t="s">
        <v>73</v>
      </c>
      <c r="BF152" s="676" t="s">
        <v>73</v>
      </c>
      <c r="BG152" s="677" t="s">
        <v>73</v>
      </c>
      <c r="BH152" s="676" t="s">
        <v>73</v>
      </c>
      <c r="BI152" s="676" t="s">
        <v>73</v>
      </c>
      <c r="BJ152" s="677" t="s">
        <v>73</v>
      </c>
    </row>
    <row r="153" spans="1:62" s="183" customFormat="1" ht="14.25" customHeight="1" x14ac:dyDescent="0.45">
      <c r="A153" s="224"/>
      <c r="B153" s="268"/>
      <c r="C153" s="268"/>
      <c r="D153" s="320"/>
      <c r="E153" s="226"/>
      <c r="F153" s="227">
        <v>13.2811</v>
      </c>
      <c r="G153" s="228">
        <v>100.80054</v>
      </c>
      <c r="H153" s="229">
        <f t="shared" si="34"/>
        <v>19.399999999999999</v>
      </c>
      <c r="I153" s="268"/>
      <c r="J153" s="230" t="s">
        <v>74</v>
      </c>
      <c r="K153" s="231">
        <v>18</v>
      </c>
      <c r="L153" s="674" t="s">
        <v>73</v>
      </c>
      <c r="M153" s="671" t="s">
        <v>73</v>
      </c>
      <c r="N153" s="676" t="s">
        <v>73</v>
      </c>
      <c r="O153" s="676" t="s">
        <v>73</v>
      </c>
      <c r="P153" s="676" t="s">
        <v>73</v>
      </c>
      <c r="Q153" s="676" t="s">
        <v>73</v>
      </c>
      <c r="R153" s="676" t="s">
        <v>73</v>
      </c>
      <c r="S153" s="677" t="s">
        <v>73</v>
      </c>
      <c r="T153" s="434" t="s">
        <v>73</v>
      </c>
      <c r="U153" s="343" t="s">
        <v>73</v>
      </c>
      <c r="V153" s="335">
        <v>30.832999999999998</v>
      </c>
      <c r="W153" s="343" t="s">
        <v>73</v>
      </c>
      <c r="X153" s="370">
        <v>31.718</v>
      </c>
      <c r="Y153" s="474" t="s">
        <v>73</v>
      </c>
      <c r="Z153" s="640">
        <v>8.58</v>
      </c>
      <c r="AA153" s="280" t="s">
        <v>73</v>
      </c>
      <c r="AB153" s="240">
        <v>5.18</v>
      </c>
      <c r="AC153" s="240">
        <f t="shared" si="23"/>
        <v>5.8074850597430157</v>
      </c>
      <c r="AD153" s="463" t="s">
        <v>73</v>
      </c>
      <c r="AE153" s="344" t="s">
        <v>73</v>
      </c>
      <c r="AF153" s="335">
        <v>0.65</v>
      </c>
      <c r="AG153" s="337">
        <f>AF153*$AF$1+$AG$1</f>
        <v>2.4295213577525496</v>
      </c>
      <c r="AH153" s="681" t="s">
        <v>73</v>
      </c>
      <c r="AI153" s="507" t="s">
        <v>73</v>
      </c>
      <c r="AJ153" s="683" t="s">
        <v>73</v>
      </c>
      <c r="AK153" s="684" t="s">
        <v>73</v>
      </c>
      <c r="AL153" s="684" t="s">
        <v>73</v>
      </c>
      <c r="AM153" s="684" t="s">
        <v>73</v>
      </c>
      <c r="AN153" s="684" t="s">
        <v>73</v>
      </c>
      <c r="AO153" s="684" t="s">
        <v>73</v>
      </c>
      <c r="AP153" s="684" t="s">
        <v>73</v>
      </c>
      <c r="AQ153" s="687" t="s">
        <v>73</v>
      </c>
      <c r="AR153" s="79" t="s">
        <v>73</v>
      </c>
      <c r="AS153" s="37" t="s">
        <v>73</v>
      </c>
      <c r="AT153" s="37" t="s">
        <v>73</v>
      </c>
      <c r="AU153" s="37" t="s">
        <v>73</v>
      </c>
      <c r="AV153" s="79" t="s">
        <v>73</v>
      </c>
      <c r="AW153" s="694" t="s">
        <v>73</v>
      </c>
      <c r="AX153" s="695" t="s">
        <v>73</v>
      </c>
      <c r="AY153" s="473" t="s">
        <v>73</v>
      </c>
      <c r="AZ153" s="676" t="s">
        <v>73</v>
      </c>
      <c r="BA153" s="676" t="s">
        <v>73</v>
      </c>
      <c r="BB153" s="676" t="s">
        <v>73</v>
      </c>
      <c r="BC153" s="676" t="s">
        <v>73</v>
      </c>
      <c r="BD153" s="676" t="s">
        <v>73</v>
      </c>
      <c r="BE153" s="676" t="s">
        <v>73</v>
      </c>
      <c r="BF153" s="676" t="s">
        <v>73</v>
      </c>
      <c r="BG153" s="677" t="s">
        <v>73</v>
      </c>
      <c r="BH153" s="676" t="s">
        <v>73</v>
      </c>
      <c r="BI153" s="676" t="s">
        <v>73</v>
      </c>
      <c r="BJ153" s="677" t="s">
        <v>73</v>
      </c>
    </row>
    <row r="154" spans="1:62" s="183" customFormat="1" ht="14.25" customHeight="1" x14ac:dyDescent="0.45">
      <c r="A154" s="268">
        <v>2024</v>
      </c>
      <c r="B154" s="268">
        <v>6</v>
      </c>
      <c r="C154" s="268">
        <v>28</v>
      </c>
      <c r="D154" s="320">
        <v>0.29375000000000001</v>
      </c>
      <c r="E154" s="226">
        <v>51</v>
      </c>
      <c r="F154" s="227">
        <v>13.332459999999999</v>
      </c>
      <c r="G154" s="228">
        <v>100.80137999999999</v>
      </c>
      <c r="H154" s="229">
        <v>17.3</v>
      </c>
      <c r="I154" s="268">
        <v>3</v>
      </c>
      <c r="J154" s="230" t="s">
        <v>72</v>
      </c>
      <c r="K154" s="231">
        <v>0.5</v>
      </c>
      <c r="L154" s="674" t="s">
        <v>73</v>
      </c>
      <c r="M154" s="671" t="s">
        <v>73</v>
      </c>
      <c r="N154" s="676" t="s">
        <v>73</v>
      </c>
      <c r="O154" s="676" t="s">
        <v>73</v>
      </c>
      <c r="P154" s="676" t="s">
        <v>73</v>
      </c>
      <c r="Q154" s="676" t="s">
        <v>73</v>
      </c>
      <c r="R154" s="676" t="s">
        <v>73</v>
      </c>
      <c r="S154" s="677" t="s">
        <v>73</v>
      </c>
      <c r="T154" s="434">
        <v>2.9</v>
      </c>
      <c r="U154" s="343">
        <v>30.1</v>
      </c>
      <c r="V154" s="335">
        <v>30.305</v>
      </c>
      <c r="W154" s="343">
        <v>27.7</v>
      </c>
      <c r="X154" s="370">
        <v>30.3</v>
      </c>
      <c r="Y154" s="474">
        <v>8.15</v>
      </c>
      <c r="Z154" s="640">
        <v>8.86</v>
      </c>
      <c r="AA154" s="280">
        <v>7.37</v>
      </c>
      <c r="AB154" s="240">
        <v>6.867</v>
      </c>
      <c r="AC154" s="240">
        <f t="shared" si="23"/>
        <v>6.913572579329899</v>
      </c>
      <c r="AD154" s="463">
        <v>79.900000000000006</v>
      </c>
      <c r="AE154" s="345">
        <v>10.24</v>
      </c>
      <c r="AF154" s="335">
        <v>4.67</v>
      </c>
      <c r="AG154" s="337">
        <f>AF154*$AF$1+$AG$1</f>
        <v>12.292923092648028</v>
      </c>
      <c r="AH154" s="681" t="s">
        <v>73</v>
      </c>
      <c r="AI154" s="507" t="s">
        <v>73</v>
      </c>
      <c r="AJ154" s="683" t="s">
        <v>73</v>
      </c>
      <c r="AK154" s="684" t="s">
        <v>73</v>
      </c>
      <c r="AL154" s="684" t="s">
        <v>73</v>
      </c>
      <c r="AM154" s="684" t="s">
        <v>73</v>
      </c>
      <c r="AN154" s="684" t="s">
        <v>73</v>
      </c>
      <c r="AO154" s="684" t="s">
        <v>73</v>
      </c>
      <c r="AP154" s="684" t="s">
        <v>73</v>
      </c>
      <c r="AQ154" s="687" t="s">
        <v>73</v>
      </c>
      <c r="AR154" s="79">
        <v>1.4648893208903384</v>
      </c>
      <c r="AS154" s="37">
        <v>29.790982004609788</v>
      </c>
      <c r="AT154" s="37">
        <v>2.1192779031502225</v>
      </c>
      <c r="AU154" s="37">
        <v>1.5209623308073079</v>
      </c>
      <c r="AV154" s="79">
        <v>1.1171326942978876</v>
      </c>
      <c r="AW154" s="694" t="s">
        <v>73</v>
      </c>
      <c r="AX154" s="695" t="s">
        <v>73</v>
      </c>
      <c r="AY154" s="473" t="s">
        <v>73</v>
      </c>
      <c r="AZ154" s="676" t="s">
        <v>73</v>
      </c>
      <c r="BA154" s="676" t="s">
        <v>73</v>
      </c>
      <c r="BB154" s="676" t="s">
        <v>73</v>
      </c>
      <c r="BC154" s="676" t="s">
        <v>73</v>
      </c>
      <c r="BD154" s="676" t="s">
        <v>73</v>
      </c>
      <c r="BE154" s="676" t="s">
        <v>73</v>
      </c>
      <c r="BF154" s="676" t="s">
        <v>73</v>
      </c>
      <c r="BG154" s="677" t="s">
        <v>73</v>
      </c>
      <c r="BH154" s="676" t="s">
        <v>73</v>
      </c>
      <c r="BI154" s="676" t="s">
        <v>73</v>
      </c>
      <c r="BJ154" s="677" t="s">
        <v>73</v>
      </c>
    </row>
    <row r="155" spans="1:62" s="183" customFormat="1" ht="14.25" customHeight="1" x14ac:dyDescent="0.45">
      <c r="A155" s="224"/>
      <c r="D155" s="246"/>
      <c r="E155" s="226"/>
      <c r="F155" s="227">
        <v>13.332459999999999</v>
      </c>
      <c r="G155" s="228">
        <v>100.80137999999999</v>
      </c>
      <c r="H155" s="229">
        <f t="shared" ref="H155:H156" si="35">H154</f>
        <v>17.3</v>
      </c>
      <c r="J155" s="230" t="s">
        <v>75</v>
      </c>
      <c r="K155" s="434">
        <v>8.5</v>
      </c>
      <c r="L155" s="674" t="s">
        <v>73</v>
      </c>
      <c r="M155" s="668" t="s">
        <v>73</v>
      </c>
      <c r="N155" s="676" t="s">
        <v>73</v>
      </c>
      <c r="O155" s="676" t="s">
        <v>73</v>
      </c>
      <c r="P155" s="676" t="s">
        <v>73</v>
      </c>
      <c r="Q155" s="676" t="s">
        <v>73</v>
      </c>
      <c r="R155" s="676" t="s">
        <v>73</v>
      </c>
      <c r="S155" s="677" t="s">
        <v>73</v>
      </c>
      <c r="T155" s="434" t="s">
        <v>73</v>
      </c>
      <c r="U155" s="343">
        <v>30.1</v>
      </c>
      <c r="V155" s="335">
        <v>30.687999999999999</v>
      </c>
      <c r="W155" s="343">
        <v>28.3</v>
      </c>
      <c r="X155" s="370">
        <v>31.027999999999999</v>
      </c>
      <c r="Y155" s="474">
        <v>8.2200000000000006</v>
      </c>
      <c r="Z155" s="640">
        <v>8.73</v>
      </c>
      <c r="AA155" s="335">
        <v>6.95</v>
      </c>
      <c r="AB155" s="240">
        <v>6.0869999999999997</v>
      </c>
      <c r="AC155" s="240">
        <f t="shared" si="23"/>
        <v>6.4021628192363789</v>
      </c>
      <c r="AD155" s="464">
        <v>86.59999999999998</v>
      </c>
      <c r="AE155" s="344" t="s">
        <v>73</v>
      </c>
      <c r="AF155" s="335">
        <v>2.5099999999999998</v>
      </c>
      <c r="AG155" s="337">
        <f>AF155*$AF$1+$AG$1</f>
        <v>6.9931848470325466</v>
      </c>
      <c r="AH155" s="681" t="s">
        <v>73</v>
      </c>
      <c r="AI155" s="507" t="s">
        <v>73</v>
      </c>
      <c r="AJ155" s="683" t="s">
        <v>73</v>
      </c>
      <c r="AK155" s="684" t="s">
        <v>73</v>
      </c>
      <c r="AL155" s="684" t="s">
        <v>73</v>
      </c>
      <c r="AM155" s="684" t="s">
        <v>73</v>
      </c>
      <c r="AN155" s="684" t="s">
        <v>73</v>
      </c>
      <c r="AO155" s="684" t="s">
        <v>73</v>
      </c>
      <c r="AP155" s="684" t="s">
        <v>73</v>
      </c>
      <c r="AQ155" s="687" t="s">
        <v>73</v>
      </c>
      <c r="AR155" s="79">
        <v>1.4176034374903912</v>
      </c>
      <c r="AS155" s="37">
        <v>29.928637920881449</v>
      </c>
      <c r="AT155" s="37">
        <v>1.5871967364083572</v>
      </c>
      <c r="AU155" s="37">
        <v>1.4311728385482174</v>
      </c>
      <c r="AV155" s="79">
        <v>1.6559596376387138</v>
      </c>
      <c r="AW155" s="694" t="s">
        <v>73</v>
      </c>
      <c r="AX155" s="695" t="s">
        <v>73</v>
      </c>
      <c r="AY155" s="473" t="s">
        <v>73</v>
      </c>
      <c r="AZ155" s="676" t="s">
        <v>73</v>
      </c>
      <c r="BA155" s="676" t="s">
        <v>73</v>
      </c>
      <c r="BB155" s="676" t="s">
        <v>73</v>
      </c>
      <c r="BC155" s="676" t="s">
        <v>73</v>
      </c>
      <c r="BD155" s="676" t="s">
        <v>73</v>
      </c>
      <c r="BE155" s="676" t="s">
        <v>73</v>
      </c>
      <c r="BF155" s="676" t="s">
        <v>73</v>
      </c>
      <c r="BG155" s="677" t="s">
        <v>73</v>
      </c>
      <c r="BH155" s="676" t="s">
        <v>73</v>
      </c>
      <c r="BI155" s="676" t="s">
        <v>73</v>
      </c>
      <c r="BJ155" s="677" t="s">
        <v>73</v>
      </c>
    </row>
    <row r="156" spans="1:62" s="183" customFormat="1" ht="14.25" customHeight="1" x14ac:dyDescent="0.45">
      <c r="A156" s="224"/>
      <c r="D156" s="246"/>
      <c r="E156" s="226"/>
      <c r="F156" s="227">
        <v>13.332459999999999</v>
      </c>
      <c r="G156" s="228">
        <v>100.80137999999999</v>
      </c>
      <c r="H156" s="229">
        <f t="shared" si="35"/>
        <v>17.3</v>
      </c>
      <c r="J156" s="230" t="s">
        <v>74</v>
      </c>
      <c r="K156" s="231">
        <v>16</v>
      </c>
      <c r="L156" s="674" t="s">
        <v>73</v>
      </c>
      <c r="M156" s="668" t="s">
        <v>73</v>
      </c>
      <c r="N156" s="676" t="s">
        <v>73</v>
      </c>
      <c r="O156" s="676" t="s">
        <v>73</v>
      </c>
      <c r="P156" s="676" t="s">
        <v>73</v>
      </c>
      <c r="Q156" s="676" t="s">
        <v>73</v>
      </c>
      <c r="R156" s="676" t="s">
        <v>73</v>
      </c>
      <c r="S156" s="677" t="s">
        <v>73</v>
      </c>
      <c r="T156" s="434" t="s">
        <v>73</v>
      </c>
      <c r="U156" s="343">
        <v>30.3</v>
      </c>
      <c r="V156" s="335">
        <v>30.78</v>
      </c>
      <c r="W156" s="343">
        <v>28.3</v>
      </c>
      <c r="X156" s="370">
        <v>31.433</v>
      </c>
      <c r="Y156" s="474">
        <v>8.16</v>
      </c>
      <c r="Z156" s="640">
        <v>8.5399999999999991</v>
      </c>
      <c r="AA156" s="240">
        <v>6.32</v>
      </c>
      <c r="AB156" s="240">
        <v>4.8719999999999999</v>
      </c>
      <c r="AC156" s="240">
        <f t="shared" si="23"/>
        <v>5.6055437698599331</v>
      </c>
      <c r="AD156" s="464">
        <v>50.599999999999994</v>
      </c>
      <c r="AE156" s="344" t="s">
        <v>73</v>
      </c>
      <c r="AF156" s="335">
        <v>0.8</v>
      </c>
      <c r="AG156" s="337">
        <f>AF156*$AF$1+$AG$1</f>
        <v>2.7975587359202914</v>
      </c>
      <c r="AH156" s="681" t="s">
        <v>73</v>
      </c>
      <c r="AI156" s="507" t="s">
        <v>73</v>
      </c>
      <c r="AJ156" s="683" t="s">
        <v>73</v>
      </c>
      <c r="AK156" s="684" t="s">
        <v>73</v>
      </c>
      <c r="AL156" s="684" t="s">
        <v>73</v>
      </c>
      <c r="AM156" s="684" t="s">
        <v>73</v>
      </c>
      <c r="AN156" s="684" t="s">
        <v>73</v>
      </c>
      <c r="AO156" s="684" t="s">
        <v>73</v>
      </c>
      <c r="AP156" s="684" t="s">
        <v>73</v>
      </c>
      <c r="AQ156" s="687" t="s">
        <v>73</v>
      </c>
      <c r="AR156" s="79">
        <v>2.1268916884895992</v>
      </c>
      <c r="AS156" s="37">
        <v>42.08824385821147</v>
      </c>
      <c r="AT156" s="37">
        <v>3.8805014261547988</v>
      </c>
      <c r="AU156" s="37">
        <v>2.2729493284771909</v>
      </c>
      <c r="AV156" s="79">
        <v>5.7535951096088294</v>
      </c>
      <c r="AW156" s="694" t="s">
        <v>73</v>
      </c>
      <c r="AX156" s="695" t="s">
        <v>73</v>
      </c>
      <c r="AY156" s="473" t="s">
        <v>73</v>
      </c>
      <c r="AZ156" s="676" t="s">
        <v>73</v>
      </c>
      <c r="BA156" s="676" t="s">
        <v>73</v>
      </c>
      <c r="BB156" s="676" t="s">
        <v>73</v>
      </c>
      <c r="BC156" s="676" t="s">
        <v>73</v>
      </c>
      <c r="BD156" s="676" t="s">
        <v>73</v>
      </c>
      <c r="BE156" s="676" t="s">
        <v>73</v>
      </c>
      <c r="BF156" s="676" t="s">
        <v>73</v>
      </c>
      <c r="BG156" s="677" t="s">
        <v>73</v>
      </c>
      <c r="BH156" s="676" t="s">
        <v>73</v>
      </c>
      <c r="BI156" s="676" t="s">
        <v>73</v>
      </c>
      <c r="BJ156" s="677" t="s">
        <v>73</v>
      </c>
    </row>
    <row r="157" spans="1:62" s="183" customFormat="1" ht="14.25" customHeight="1" x14ac:dyDescent="0.45">
      <c r="A157" s="224">
        <v>2024</v>
      </c>
      <c r="B157" s="183">
        <v>6</v>
      </c>
      <c r="C157" s="183">
        <v>28</v>
      </c>
      <c r="D157" s="320" t="s">
        <v>133</v>
      </c>
      <c r="E157" s="323" t="s">
        <v>134</v>
      </c>
      <c r="F157" s="227">
        <v>13.3657</v>
      </c>
      <c r="G157" s="228">
        <v>100.80970000000001</v>
      </c>
      <c r="H157" s="229">
        <v>14.1</v>
      </c>
      <c r="I157" s="183">
        <v>3</v>
      </c>
      <c r="J157" s="230" t="s">
        <v>72</v>
      </c>
      <c r="K157" s="231">
        <v>0.5</v>
      </c>
      <c r="L157" s="674" t="s">
        <v>73</v>
      </c>
      <c r="M157" s="668" t="s">
        <v>73</v>
      </c>
      <c r="N157" s="676" t="s">
        <v>73</v>
      </c>
      <c r="O157" s="676" t="s">
        <v>73</v>
      </c>
      <c r="P157" s="676" t="s">
        <v>73</v>
      </c>
      <c r="Q157" s="676" t="s">
        <v>73</v>
      </c>
      <c r="R157" s="676" t="s">
        <v>73</v>
      </c>
      <c r="S157" s="677" t="s">
        <v>73</v>
      </c>
      <c r="T157" s="434">
        <v>0.6</v>
      </c>
      <c r="U157" s="343" t="s">
        <v>73</v>
      </c>
      <c r="V157" s="335">
        <v>30.968</v>
      </c>
      <c r="W157" s="343" t="s">
        <v>73</v>
      </c>
      <c r="X157" s="370">
        <v>28.131</v>
      </c>
      <c r="Y157" s="474" t="s">
        <v>73</v>
      </c>
      <c r="Z157" s="640">
        <v>8.76</v>
      </c>
      <c r="AA157" s="240" t="s">
        <v>73</v>
      </c>
      <c r="AB157" s="240">
        <v>7.4450000000000003</v>
      </c>
      <c r="AC157" s="240">
        <f t="shared" si="23"/>
        <v>7.2925403246299698</v>
      </c>
      <c r="AD157" s="464" t="s">
        <v>73</v>
      </c>
      <c r="AE157" s="344" t="s">
        <v>73</v>
      </c>
      <c r="AF157" s="335">
        <v>9.6300000000000008</v>
      </c>
      <c r="AG157" s="337">
        <f>AF157*$AF$1+$AG$1</f>
        <v>24.46269239739469</v>
      </c>
      <c r="AH157" s="681" t="s">
        <v>73</v>
      </c>
      <c r="AI157" s="507" t="s">
        <v>73</v>
      </c>
      <c r="AJ157" s="683" t="s">
        <v>73</v>
      </c>
      <c r="AK157" s="684" t="s">
        <v>73</v>
      </c>
      <c r="AL157" s="684" t="s">
        <v>73</v>
      </c>
      <c r="AM157" s="684" t="s">
        <v>73</v>
      </c>
      <c r="AN157" s="684" t="s">
        <v>73</v>
      </c>
      <c r="AO157" s="684" t="s">
        <v>73</v>
      </c>
      <c r="AP157" s="684" t="s">
        <v>73</v>
      </c>
      <c r="AQ157" s="687" t="s">
        <v>73</v>
      </c>
      <c r="AR157" s="79" t="s">
        <v>73</v>
      </c>
      <c r="AS157" s="37" t="s">
        <v>73</v>
      </c>
      <c r="AT157" s="37" t="s">
        <v>73</v>
      </c>
      <c r="AU157" s="37" t="s">
        <v>73</v>
      </c>
      <c r="AV157" s="79" t="s">
        <v>73</v>
      </c>
      <c r="AW157" s="694" t="s">
        <v>73</v>
      </c>
      <c r="AX157" s="695" t="s">
        <v>73</v>
      </c>
      <c r="AY157" s="473" t="s">
        <v>73</v>
      </c>
      <c r="AZ157" s="676" t="s">
        <v>73</v>
      </c>
      <c r="BA157" s="676" t="s">
        <v>73</v>
      </c>
      <c r="BB157" s="676" t="s">
        <v>73</v>
      </c>
      <c r="BC157" s="676" t="s">
        <v>73</v>
      </c>
      <c r="BD157" s="676" t="s">
        <v>73</v>
      </c>
      <c r="BE157" s="676" t="s">
        <v>73</v>
      </c>
      <c r="BF157" s="676" t="s">
        <v>73</v>
      </c>
      <c r="BG157" s="677" t="s">
        <v>73</v>
      </c>
      <c r="BH157" s="676" t="s">
        <v>73</v>
      </c>
      <c r="BI157" s="676" t="s">
        <v>73</v>
      </c>
      <c r="BJ157" s="677" t="s">
        <v>73</v>
      </c>
    </row>
    <row r="158" spans="1:62" s="183" customFormat="1" ht="14.25" customHeight="1" x14ac:dyDescent="0.45">
      <c r="A158" s="224"/>
      <c r="D158" s="246"/>
      <c r="E158" s="226"/>
      <c r="F158" s="227">
        <v>13.3657</v>
      </c>
      <c r="G158" s="228">
        <v>100.80970000000001</v>
      </c>
      <c r="H158" s="229">
        <f t="shared" ref="H158:H159" si="36">H157</f>
        <v>14.1</v>
      </c>
      <c r="J158" s="230" t="s">
        <v>75</v>
      </c>
      <c r="K158" s="231">
        <v>7</v>
      </c>
      <c r="L158" s="674" t="s">
        <v>73</v>
      </c>
      <c r="M158" s="668" t="s">
        <v>73</v>
      </c>
      <c r="N158" s="676" t="s">
        <v>73</v>
      </c>
      <c r="O158" s="676" t="s">
        <v>73</v>
      </c>
      <c r="P158" s="676" t="s">
        <v>73</v>
      </c>
      <c r="Q158" s="676" t="s">
        <v>73</v>
      </c>
      <c r="R158" s="676" t="s">
        <v>73</v>
      </c>
      <c r="S158" s="677" t="s">
        <v>73</v>
      </c>
      <c r="T158" s="434" t="s">
        <v>73</v>
      </c>
      <c r="U158" s="343" t="s">
        <v>73</v>
      </c>
      <c r="V158" s="335">
        <v>30.725000000000001</v>
      </c>
      <c r="W158" s="343" t="s">
        <v>73</v>
      </c>
      <c r="X158" s="370">
        <v>30.908999999999999</v>
      </c>
      <c r="Y158" s="474" t="s">
        <v>73</v>
      </c>
      <c r="Z158" s="640">
        <v>8.85</v>
      </c>
      <c r="AA158" s="240" t="s">
        <v>73</v>
      </c>
      <c r="AB158" s="240">
        <v>5.33</v>
      </c>
      <c r="AC158" s="240">
        <f t="shared" si="23"/>
        <v>5.9058330905302316</v>
      </c>
      <c r="AD158" s="464" t="s">
        <v>73</v>
      </c>
      <c r="AE158" s="344" t="s">
        <v>73</v>
      </c>
      <c r="AF158" s="335">
        <v>0.88</v>
      </c>
      <c r="AG158" s="337">
        <f>AF158*$AF$1+$AG$1</f>
        <v>2.9938453376097538</v>
      </c>
      <c r="AH158" s="681" t="s">
        <v>73</v>
      </c>
      <c r="AI158" s="507" t="s">
        <v>73</v>
      </c>
      <c r="AJ158" s="683" t="s">
        <v>73</v>
      </c>
      <c r="AK158" s="684" t="s">
        <v>73</v>
      </c>
      <c r="AL158" s="684" t="s">
        <v>73</v>
      </c>
      <c r="AM158" s="684" t="s">
        <v>73</v>
      </c>
      <c r="AN158" s="684" t="s">
        <v>73</v>
      </c>
      <c r="AO158" s="684" t="s">
        <v>73</v>
      </c>
      <c r="AP158" s="684" t="s">
        <v>73</v>
      </c>
      <c r="AQ158" s="687" t="s">
        <v>73</v>
      </c>
      <c r="AR158" s="79" t="s">
        <v>73</v>
      </c>
      <c r="AS158" s="37" t="s">
        <v>73</v>
      </c>
      <c r="AT158" s="37" t="s">
        <v>73</v>
      </c>
      <c r="AU158" s="37" t="s">
        <v>73</v>
      </c>
      <c r="AV158" s="79" t="s">
        <v>73</v>
      </c>
      <c r="AW158" s="694" t="s">
        <v>73</v>
      </c>
      <c r="AX158" s="695" t="s">
        <v>73</v>
      </c>
      <c r="AY158" s="473" t="s">
        <v>73</v>
      </c>
      <c r="AZ158" s="676" t="s">
        <v>73</v>
      </c>
      <c r="BA158" s="676" t="s">
        <v>73</v>
      </c>
      <c r="BB158" s="676" t="s">
        <v>73</v>
      </c>
      <c r="BC158" s="676" t="s">
        <v>73</v>
      </c>
      <c r="BD158" s="676" t="s">
        <v>73</v>
      </c>
      <c r="BE158" s="676" t="s">
        <v>73</v>
      </c>
      <c r="BF158" s="676" t="s">
        <v>73</v>
      </c>
      <c r="BG158" s="677" t="s">
        <v>73</v>
      </c>
      <c r="BH158" s="676" t="s">
        <v>73</v>
      </c>
      <c r="BI158" s="676" t="s">
        <v>73</v>
      </c>
      <c r="BJ158" s="677" t="s">
        <v>73</v>
      </c>
    </row>
    <row r="159" spans="1:62" s="183" customFormat="1" ht="14.25" customHeight="1" x14ac:dyDescent="0.45">
      <c r="A159" s="224"/>
      <c r="D159" s="246"/>
      <c r="E159" s="226"/>
      <c r="F159" s="227">
        <v>13.3657</v>
      </c>
      <c r="G159" s="228">
        <v>100.80970000000001</v>
      </c>
      <c r="H159" s="229">
        <f t="shared" si="36"/>
        <v>14.1</v>
      </c>
      <c r="J159" s="230" t="s">
        <v>74</v>
      </c>
      <c r="K159" s="231">
        <v>13</v>
      </c>
      <c r="L159" s="674" t="s">
        <v>73</v>
      </c>
      <c r="M159" s="668" t="s">
        <v>73</v>
      </c>
      <c r="N159" s="676" t="s">
        <v>73</v>
      </c>
      <c r="O159" s="676" t="s">
        <v>73</v>
      </c>
      <c r="P159" s="676" t="s">
        <v>73</v>
      </c>
      <c r="Q159" s="676" t="s">
        <v>73</v>
      </c>
      <c r="R159" s="676" t="s">
        <v>73</v>
      </c>
      <c r="S159" s="677" t="s">
        <v>73</v>
      </c>
      <c r="T159" s="434" t="s">
        <v>73</v>
      </c>
      <c r="U159" s="343" t="s">
        <v>73</v>
      </c>
      <c r="V159" s="335">
        <v>30.850999999999999</v>
      </c>
      <c r="W159" s="343" t="s">
        <v>73</v>
      </c>
      <c r="X159" s="370">
        <v>31.097999999999999</v>
      </c>
      <c r="Y159" s="474" t="s">
        <v>73</v>
      </c>
      <c r="Z159" s="640">
        <v>8.39</v>
      </c>
      <c r="AA159" s="240" t="s">
        <v>73</v>
      </c>
      <c r="AB159" s="240">
        <v>4.07</v>
      </c>
      <c r="AC159" s="240">
        <f t="shared" si="23"/>
        <v>5.0797096319176216</v>
      </c>
      <c r="AD159" s="464" t="s">
        <v>73</v>
      </c>
      <c r="AE159" s="344" t="s">
        <v>73</v>
      </c>
      <c r="AF159" s="335">
        <v>9.3000000000000007</v>
      </c>
      <c r="AG159" s="337">
        <f>AF159*$AF$1+$AG$1</f>
        <v>23.653010165425655</v>
      </c>
      <c r="AH159" s="681" t="s">
        <v>73</v>
      </c>
      <c r="AI159" s="507" t="s">
        <v>73</v>
      </c>
      <c r="AJ159" s="683" t="s">
        <v>73</v>
      </c>
      <c r="AK159" s="684" t="s">
        <v>73</v>
      </c>
      <c r="AL159" s="684" t="s">
        <v>73</v>
      </c>
      <c r="AM159" s="684" t="s">
        <v>73</v>
      </c>
      <c r="AN159" s="684" t="s">
        <v>73</v>
      </c>
      <c r="AO159" s="684" t="s">
        <v>73</v>
      </c>
      <c r="AP159" s="684" t="s">
        <v>73</v>
      </c>
      <c r="AQ159" s="687" t="s">
        <v>73</v>
      </c>
      <c r="AR159" s="79" t="s">
        <v>73</v>
      </c>
      <c r="AS159" s="37" t="s">
        <v>73</v>
      </c>
      <c r="AT159" s="37" t="s">
        <v>73</v>
      </c>
      <c r="AU159" s="37" t="s">
        <v>73</v>
      </c>
      <c r="AV159" s="79" t="s">
        <v>73</v>
      </c>
      <c r="AW159" s="694" t="s">
        <v>73</v>
      </c>
      <c r="AX159" s="695" t="s">
        <v>73</v>
      </c>
      <c r="AY159" s="473" t="s">
        <v>73</v>
      </c>
      <c r="AZ159" s="676" t="s">
        <v>73</v>
      </c>
      <c r="BA159" s="676" t="s">
        <v>73</v>
      </c>
      <c r="BB159" s="676" t="s">
        <v>73</v>
      </c>
      <c r="BC159" s="676" t="s">
        <v>73</v>
      </c>
      <c r="BD159" s="676" t="s">
        <v>73</v>
      </c>
      <c r="BE159" s="676" t="s">
        <v>73</v>
      </c>
      <c r="BF159" s="676" t="s">
        <v>73</v>
      </c>
      <c r="BG159" s="677" t="s">
        <v>73</v>
      </c>
      <c r="BH159" s="676" t="s">
        <v>73</v>
      </c>
      <c r="BI159" s="676" t="s">
        <v>73</v>
      </c>
      <c r="BJ159" s="677" t="s">
        <v>73</v>
      </c>
    </row>
    <row r="160" spans="1:62" s="183" customFormat="1" ht="14.25" customHeight="1" x14ac:dyDescent="0.45">
      <c r="A160" s="224">
        <v>2024</v>
      </c>
      <c r="B160" s="183">
        <v>6</v>
      </c>
      <c r="C160" s="183">
        <v>29</v>
      </c>
      <c r="D160" s="320">
        <v>0.41805555555555557</v>
      </c>
      <c r="E160" s="226">
        <v>53</v>
      </c>
      <c r="F160" s="227">
        <v>13.416518999999999</v>
      </c>
      <c r="G160" s="228">
        <v>100.800392</v>
      </c>
      <c r="H160" s="229">
        <v>10.1</v>
      </c>
      <c r="I160" s="183">
        <v>3</v>
      </c>
      <c r="J160" s="230" t="s">
        <v>72</v>
      </c>
      <c r="K160" s="231">
        <v>0.5</v>
      </c>
      <c r="L160" s="674" t="s">
        <v>73</v>
      </c>
      <c r="M160" s="668" t="s">
        <v>73</v>
      </c>
      <c r="N160" s="676" t="s">
        <v>73</v>
      </c>
      <c r="O160" s="676" t="s">
        <v>73</v>
      </c>
      <c r="P160" s="676" t="s">
        <v>73</v>
      </c>
      <c r="Q160" s="676" t="s">
        <v>73</v>
      </c>
      <c r="R160" s="676" t="s">
        <v>73</v>
      </c>
      <c r="S160" s="677" t="s">
        <v>73</v>
      </c>
      <c r="T160" s="434">
        <v>1.8</v>
      </c>
      <c r="U160" s="343">
        <v>30</v>
      </c>
      <c r="V160" s="335">
        <v>30.114000000000001</v>
      </c>
      <c r="W160" s="343">
        <v>25.4</v>
      </c>
      <c r="X160" s="370">
        <v>28.234999999999999</v>
      </c>
      <c r="Y160" s="474">
        <v>8.18</v>
      </c>
      <c r="Z160" s="640">
        <v>8.84</v>
      </c>
      <c r="AA160" s="240">
        <v>7.35</v>
      </c>
      <c r="AB160" s="240">
        <v>6.8970000000000002</v>
      </c>
      <c r="AC160" s="240">
        <f t="shared" si="23"/>
        <v>6.9332421854873427</v>
      </c>
      <c r="AD160" s="464">
        <v>4.4000000000000012</v>
      </c>
      <c r="AE160" s="345">
        <v>20.190000000000001</v>
      </c>
      <c r="AF160" s="335">
        <v>4.2699999999999996</v>
      </c>
      <c r="AG160" s="337">
        <f>AF160*$AF$1+$AG$1</f>
        <v>11.311490084200717</v>
      </c>
      <c r="AH160" s="681" t="s">
        <v>73</v>
      </c>
      <c r="AI160" s="507" t="s">
        <v>73</v>
      </c>
      <c r="AJ160" s="683" t="s">
        <v>73</v>
      </c>
      <c r="AK160" s="684" t="s">
        <v>73</v>
      </c>
      <c r="AL160" s="684" t="s">
        <v>73</v>
      </c>
      <c r="AM160" s="684" t="s">
        <v>73</v>
      </c>
      <c r="AN160" s="684" t="s">
        <v>73</v>
      </c>
      <c r="AO160" s="684" t="s">
        <v>73</v>
      </c>
      <c r="AP160" s="684" t="s">
        <v>73</v>
      </c>
      <c r="AQ160" s="687" t="s">
        <v>73</v>
      </c>
      <c r="AR160" s="79">
        <v>2.7888940560888598</v>
      </c>
      <c r="AS160" s="37">
        <v>48.753031929182285</v>
      </c>
      <c r="AT160" s="37">
        <v>4.2224854588362852</v>
      </c>
      <c r="AU160" s="37">
        <v>4.9105156635879741</v>
      </c>
      <c r="AV160" s="79">
        <v>17.822005297424887</v>
      </c>
      <c r="AW160" s="694" t="s">
        <v>73</v>
      </c>
      <c r="AX160" s="695" t="s">
        <v>73</v>
      </c>
      <c r="AY160" s="473" t="s">
        <v>73</v>
      </c>
      <c r="AZ160" s="676" t="s">
        <v>73</v>
      </c>
      <c r="BA160" s="676" t="s">
        <v>73</v>
      </c>
      <c r="BB160" s="676" t="s">
        <v>73</v>
      </c>
      <c r="BC160" s="676" t="s">
        <v>73</v>
      </c>
      <c r="BD160" s="676" t="s">
        <v>73</v>
      </c>
      <c r="BE160" s="676" t="s">
        <v>73</v>
      </c>
      <c r="BF160" s="676" t="s">
        <v>73</v>
      </c>
      <c r="BG160" s="677" t="s">
        <v>73</v>
      </c>
      <c r="BH160" s="676" t="s">
        <v>73</v>
      </c>
      <c r="BI160" s="676" t="s">
        <v>73</v>
      </c>
      <c r="BJ160" s="677" t="s">
        <v>73</v>
      </c>
    </row>
    <row r="161" spans="1:62" s="183" customFormat="1" ht="14.25" customHeight="1" x14ac:dyDescent="0.45">
      <c r="A161" s="224"/>
      <c r="D161" s="320"/>
      <c r="E161" s="226"/>
      <c r="F161" s="227">
        <v>13.416518999999999</v>
      </c>
      <c r="G161" s="228">
        <v>100.800392</v>
      </c>
      <c r="H161" s="229">
        <f t="shared" ref="H161:H162" si="37">H160</f>
        <v>10.1</v>
      </c>
      <c r="J161" s="230" t="s">
        <v>75</v>
      </c>
      <c r="K161" s="231">
        <v>5</v>
      </c>
      <c r="L161" s="674" t="s">
        <v>73</v>
      </c>
      <c r="M161" s="668" t="s">
        <v>73</v>
      </c>
      <c r="N161" s="676" t="s">
        <v>73</v>
      </c>
      <c r="O161" s="676" t="s">
        <v>73</v>
      </c>
      <c r="P161" s="676" t="s">
        <v>73</v>
      </c>
      <c r="Q161" s="676" t="s">
        <v>73</v>
      </c>
      <c r="R161" s="676" t="s">
        <v>73</v>
      </c>
      <c r="S161" s="677" t="s">
        <v>73</v>
      </c>
      <c r="T161" s="434" t="s">
        <v>73</v>
      </c>
      <c r="U161" s="343">
        <v>29.9</v>
      </c>
      <c r="V161" s="335">
        <v>30.123999999999999</v>
      </c>
      <c r="W161" s="343">
        <v>25.8</v>
      </c>
      <c r="X161" s="370">
        <v>28.459</v>
      </c>
      <c r="Y161" s="474">
        <v>8.19</v>
      </c>
      <c r="Z161" s="640">
        <v>8.83</v>
      </c>
      <c r="AA161" s="240">
        <v>7.43</v>
      </c>
      <c r="AB161" s="240">
        <v>6.6689999999999996</v>
      </c>
      <c r="AC161" s="240">
        <f t="shared" si="23"/>
        <v>6.783753178690775</v>
      </c>
      <c r="AD161" s="464">
        <v>8.8500000000000032</v>
      </c>
      <c r="AE161" s="344" t="s">
        <v>73</v>
      </c>
      <c r="AF161" s="335">
        <v>2.23</v>
      </c>
      <c r="AG161" s="337">
        <f>AF161*$AF$1+$AG$1</f>
        <v>6.3061817411194294</v>
      </c>
      <c r="AH161" s="681" t="s">
        <v>73</v>
      </c>
      <c r="AI161" s="507" t="s">
        <v>73</v>
      </c>
      <c r="AJ161" s="683" t="s">
        <v>73</v>
      </c>
      <c r="AK161" s="684" t="s">
        <v>73</v>
      </c>
      <c r="AL161" s="684" t="s">
        <v>73</v>
      </c>
      <c r="AM161" s="684" t="s">
        <v>73</v>
      </c>
      <c r="AN161" s="684" t="s">
        <v>73</v>
      </c>
      <c r="AO161" s="684" t="s">
        <v>73</v>
      </c>
      <c r="AP161" s="684" t="s">
        <v>73</v>
      </c>
      <c r="AQ161" s="687" t="s">
        <v>73</v>
      </c>
      <c r="AR161" s="79">
        <v>2.4815358139892032</v>
      </c>
      <c r="AS161" s="37">
        <v>48.569490707486736</v>
      </c>
      <c r="AT161" s="37">
        <v>1.2653294115316636</v>
      </c>
      <c r="AU161" s="37">
        <v>5.000305155847065</v>
      </c>
      <c r="AV161" s="79">
        <v>11.838599259718013</v>
      </c>
      <c r="AW161" s="694" t="s">
        <v>73</v>
      </c>
      <c r="AX161" s="695" t="s">
        <v>73</v>
      </c>
      <c r="AY161" s="473" t="s">
        <v>73</v>
      </c>
      <c r="AZ161" s="676" t="s">
        <v>73</v>
      </c>
      <c r="BA161" s="676" t="s">
        <v>73</v>
      </c>
      <c r="BB161" s="676" t="s">
        <v>73</v>
      </c>
      <c r="BC161" s="676" t="s">
        <v>73</v>
      </c>
      <c r="BD161" s="676" t="s">
        <v>73</v>
      </c>
      <c r="BE161" s="676" t="s">
        <v>73</v>
      </c>
      <c r="BF161" s="676" t="s">
        <v>73</v>
      </c>
      <c r="BG161" s="677" t="s">
        <v>73</v>
      </c>
      <c r="BH161" s="676" t="s">
        <v>73</v>
      </c>
      <c r="BI161" s="676" t="s">
        <v>73</v>
      </c>
      <c r="BJ161" s="677" t="s">
        <v>73</v>
      </c>
    </row>
    <row r="162" spans="1:62" s="183" customFormat="1" ht="14.25" customHeight="1" x14ac:dyDescent="0.45">
      <c r="A162" s="224"/>
      <c r="D162" s="320"/>
      <c r="E162" s="226"/>
      <c r="F162" s="227">
        <v>13.416518999999999</v>
      </c>
      <c r="G162" s="228">
        <v>100.800392</v>
      </c>
      <c r="H162" s="229">
        <f t="shared" si="37"/>
        <v>10.1</v>
      </c>
      <c r="J162" s="230" t="s">
        <v>74</v>
      </c>
      <c r="K162" s="231">
        <v>9</v>
      </c>
      <c r="L162" s="674" t="s">
        <v>73</v>
      </c>
      <c r="M162" s="668" t="s">
        <v>73</v>
      </c>
      <c r="N162" s="676" t="s">
        <v>73</v>
      </c>
      <c r="O162" s="676" t="s">
        <v>73</v>
      </c>
      <c r="P162" s="676" t="s">
        <v>73</v>
      </c>
      <c r="Q162" s="676" t="s">
        <v>73</v>
      </c>
      <c r="R162" s="676" t="s">
        <v>73</v>
      </c>
      <c r="S162" s="677" t="s">
        <v>73</v>
      </c>
      <c r="T162" s="434" t="s">
        <v>73</v>
      </c>
      <c r="U162" s="343">
        <v>30</v>
      </c>
      <c r="V162" s="335">
        <v>30.843</v>
      </c>
      <c r="W162" s="343">
        <v>25.9</v>
      </c>
      <c r="X162" s="370">
        <v>23.969000000000001</v>
      </c>
      <c r="Y162" s="474">
        <v>8.18</v>
      </c>
      <c r="Z162" s="640">
        <v>8.1199999999999992</v>
      </c>
      <c r="AA162" s="240">
        <v>7.39</v>
      </c>
      <c r="AB162" s="240">
        <v>1.151</v>
      </c>
      <c r="AC162" s="240">
        <f t="shared" si="23"/>
        <v>3.1658569527984084</v>
      </c>
      <c r="AD162" s="464">
        <v>2.9500000000000011</v>
      </c>
      <c r="AE162" s="344" t="s">
        <v>73</v>
      </c>
      <c r="AF162" s="335">
        <v>-0.11</v>
      </c>
      <c r="AG162" s="337">
        <f>AF162*$AF$1+$AG$1</f>
        <v>0.56479864170265814</v>
      </c>
      <c r="AH162" s="681" t="s">
        <v>73</v>
      </c>
      <c r="AI162" s="507" t="s">
        <v>73</v>
      </c>
      <c r="AJ162" s="683" t="s">
        <v>73</v>
      </c>
      <c r="AK162" s="684" t="s">
        <v>73</v>
      </c>
      <c r="AL162" s="684" t="s">
        <v>73</v>
      </c>
      <c r="AM162" s="684" t="s">
        <v>73</v>
      </c>
      <c r="AN162" s="684" t="s">
        <v>73</v>
      </c>
      <c r="AO162" s="676" t="s">
        <v>73</v>
      </c>
      <c r="AP162" s="676" t="s">
        <v>73</v>
      </c>
      <c r="AQ162" s="513" t="s">
        <v>73</v>
      </c>
      <c r="AR162" s="79">
        <v>1.7013187378900743</v>
      </c>
      <c r="AS162" s="37">
        <v>27.772028565958774</v>
      </c>
      <c r="AT162" s="37">
        <v>1.7883638144562906</v>
      </c>
      <c r="AU162" s="37">
        <v>4.2034234120476368</v>
      </c>
      <c r="AV162" s="79">
        <v>2.0831009030966596</v>
      </c>
      <c r="AW162" s="694" t="s">
        <v>73</v>
      </c>
      <c r="AX162" s="695" t="s">
        <v>73</v>
      </c>
      <c r="AY162" s="473" t="s">
        <v>73</v>
      </c>
      <c r="AZ162" s="676" t="s">
        <v>73</v>
      </c>
      <c r="BA162" s="676" t="s">
        <v>73</v>
      </c>
      <c r="BB162" s="676" t="s">
        <v>73</v>
      </c>
      <c r="BC162" s="676" t="s">
        <v>73</v>
      </c>
      <c r="BD162" s="676" t="s">
        <v>73</v>
      </c>
      <c r="BE162" s="676" t="s">
        <v>73</v>
      </c>
      <c r="BF162" s="676" t="s">
        <v>73</v>
      </c>
      <c r="BG162" s="677" t="s">
        <v>73</v>
      </c>
      <c r="BH162" s="676" t="s">
        <v>73</v>
      </c>
      <c r="BI162" s="676" t="s">
        <v>73</v>
      </c>
      <c r="BJ162" s="677" t="s">
        <v>73</v>
      </c>
    </row>
    <row r="163" spans="1:62" s="183" customFormat="1" ht="14.25" customHeight="1" x14ac:dyDescent="0.45">
      <c r="A163" s="224">
        <v>2024</v>
      </c>
      <c r="B163" s="183">
        <v>6</v>
      </c>
      <c r="C163" s="183">
        <v>29</v>
      </c>
      <c r="D163" s="320">
        <v>0.3923611111111111</v>
      </c>
      <c r="E163" s="226">
        <v>54</v>
      </c>
      <c r="F163" s="227">
        <v>13.365856000000001</v>
      </c>
      <c r="G163" s="228">
        <v>100.864547</v>
      </c>
      <c r="H163" s="229">
        <v>9.1</v>
      </c>
      <c r="I163" s="183">
        <v>3</v>
      </c>
      <c r="J163" s="230" t="s">
        <v>72</v>
      </c>
      <c r="K163" s="231">
        <v>0.5</v>
      </c>
      <c r="L163" s="674" t="s">
        <v>73</v>
      </c>
      <c r="M163" s="668" t="s">
        <v>73</v>
      </c>
      <c r="N163" s="676" t="s">
        <v>73</v>
      </c>
      <c r="O163" s="676" t="s">
        <v>73</v>
      </c>
      <c r="P163" s="676" t="s">
        <v>73</v>
      </c>
      <c r="Q163" s="676" t="s">
        <v>73</v>
      </c>
      <c r="R163" s="676" t="s">
        <v>73</v>
      </c>
      <c r="S163" s="677" t="s">
        <v>73</v>
      </c>
      <c r="T163" s="434">
        <v>2</v>
      </c>
      <c r="U163" s="343">
        <v>29.6</v>
      </c>
      <c r="V163" s="335">
        <v>29.91</v>
      </c>
      <c r="W163" s="343">
        <v>25.6</v>
      </c>
      <c r="X163" s="370">
        <v>27.931999999999999</v>
      </c>
      <c r="Y163" s="474">
        <v>8.1999999999999993</v>
      </c>
      <c r="Z163" s="640">
        <v>8.6999999999999993</v>
      </c>
      <c r="AA163" s="240">
        <v>5.62</v>
      </c>
      <c r="AB163" s="240">
        <v>6.0979999999999999</v>
      </c>
      <c r="AC163" s="240">
        <f t="shared" si="23"/>
        <v>6.4093750081607741</v>
      </c>
      <c r="AD163" s="464">
        <v>2.0000000000000018</v>
      </c>
      <c r="AE163" s="345">
        <v>2.2200000000000002</v>
      </c>
      <c r="AF163" s="335">
        <v>1.55</v>
      </c>
      <c r="AG163" s="337">
        <f>AF163*$AF$1+$AG$1</f>
        <v>4.637745626759</v>
      </c>
      <c r="AH163" s="681" t="s">
        <v>73</v>
      </c>
      <c r="AI163" s="507" t="s">
        <v>73</v>
      </c>
      <c r="AJ163" s="683" t="s">
        <v>73</v>
      </c>
      <c r="AK163" s="684" t="s">
        <v>73</v>
      </c>
      <c r="AL163" s="684" t="s">
        <v>73</v>
      </c>
      <c r="AM163" s="684" t="s">
        <v>73</v>
      </c>
      <c r="AN163" s="684" t="s">
        <v>73</v>
      </c>
      <c r="AO163" s="676" t="s">
        <v>73</v>
      </c>
      <c r="AP163" s="676" t="s">
        <v>73</v>
      </c>
      <c r="AQ163" s="513" t="s">
        <v>73</v>
      </c>
      <c r="AR163" s="79">
        <v>1.5121752042902856</v>
      </c>
      <c r="AS163" s="37">
        <v>28.230881620197632</v>
      </c>
      <c r="AT163" s="37">
        <v>2.3113982173809173</v>
      </c>
      <c r="AU163" s="37">
        <v>2.1045940304913962</v>
      </c>
      <c r="AV163" s="79">
        <v>1.964807869936831</v>
      </c>
      <c r="AW163" s="694" t="s">
        <v>73</v>
      </c>
      <c r="AX163" s="695" t="s">
        <v>73</v>
      </c>
      <c r="AY163" s="473" t="s">
        <v>73</v>
      </c>
      <c r="AZ163" s="676" t="s">
        <v>73</v>
      </c>
      <c r="BA163" s="676" t="s">
        <v>73</v>
      </c>
      <c r="BB163" s="676" t="s">
        <v>73</v>
      </c>
      <c r="BC163" s="676" t="s">
        <v>73</v>
      </c>
      <c r="BD163" s="676" t="s">
        <v>73</v>
      </c>
      <c r="BE163" s="676" t="s">
        <v>73</v>
      </c>
      <c r="BF163" s="676" t="s">
        <v>73</v>
      </c>
      <c r="BG163" s="677" t="s">
        <v>73</v>
      </c>
      <c r="BH163" s="676" t="s">
        <v>73</v>
      </c>
      <c r="BI163" s="676" t="s">
        <v>73</v>
      </c>
      <c r="BJ163" s="677" t="s">
        <v>73</v>
      </c>
    </row>
    <row r="164" spans="1:62" s="183" customFormat="1" ht="14.25" customHeight="1" x14ac:dyDescent="0.45">
      <c r="A164" s="224"/>
      <c r="D164" s="320"/>
      <c r="E164" s="226"/>
      <c r="F164" s="227">
        <v>13.365856000000001</v>
      </c>
      <c r="G164" s="228">
        <v>100.864547</v>
      </c>
      <c r="H164" s="229">
        <f t="shared" ref="H164:H165" si="38">H163</f>
        <v>9.1</v>
      </c>
      <c r="J164" s="230" t="s">
        <v>75</v>
      </c>
      <c r="K164" s="231">
        <v>4.5</v>
      </c>
      <c r="L164" s="674" t="s">
        <v>73</v>
      </c>
      <c r="M164" s="668" t="s">
        <v>73</v>
      </c>
      <c r="N164" s="676" t="s">
        <v>73</v>
      </c>
      <c r="O164" s="676" t="s">
        <v>73</v>
      </c>
      <c r="P164" s="676" t="s">
        <v>73</v>
      </c>
      <c r="Q164" s="676" t="s">
        <v>73</v>
      </c>
      <c r="R164" s="676" t="s">
        <v>73</v>
      </c>
      <c r="S164" s="677" t="s">
        <v>73</v>
      </c>
      <c r="T164" s="434" t="s">
        <v>73</v>
      </c>
      <c r="U164" s="343">
        <v>29.6</v>
      </c>
      <c r="V164" s="335">
        <v>29.905999999999999</v>
      </c>
      <c r="W164" s="343">
        <v>25.5</v>
      </c>
      <c r="X164" s="370">
        <v>29.561</v>
      </c>
      <c r="Y164" s="474">
        <v>8.11</v>
      </c>
      <c r="Z164" s="640">
        <v>8.67</v>
      </c>
      <c r="AA164" s="240">
        <v>6.27</v>
      </c>
      <c r="AB164" s="240">
        <v>5.7519999999999998</v>
      </c>
      <c r="AC164" s="240">
        <f t="shared" si="23"/>
        <v>6.1825188838115981</v>
      </c>
      <c r="AD164" s="464">
        <v>8.3999999999999986</v>
      </c>
      <c r="AE164" s="344" t="s">
        <v>73</v>
      </c>
      <c r="AF164" s="335">
        <v>1.57</v>
      </c>
      <c r="AG164" s="337">
        <f>AF164*$AF$1+$AG$1</f>
        <v>4.6868172771813654</v>
      </c>
      <c r="AH164" s="681" t="s">
        <v>73</v>
      </c>
      <c r="AI164" s="507" t="s">
        <v>73</v>
      </c>
      <c r="AJ164" s="683" t="s">
        <v>73</v>
      </c>
      <c r="AK164" s="684" t="s">
        <v>73</v>
      </c>
      <c r="AL164" s="684" t="s">
        <v>73</v>
      </c>
      <c r="AM164" s="684" t="s">
        <v>73</v>
      </c>
      <c r="AN164" s="684" t="s">
        <v>73</v>
      </c>
      <c r="AO164" s="676" t="s">
        <v>73</v>
      </c>
      <c r="AP164" s="676" t="s">
        <v>73</v>
      </c>
      <c r="AQ164" s="513" t="s">
        <v>73</v>
      </c>
      <c r="AR164" s="79">
        <v>1.654032854490127</v>
      </c>
      <c r="AS164" s="37">
        <v>28.965046506979824</v>
      </c>
      <c r="AT164" s="37">
        <v>5.4898380505382658</v>
      </c>
      <c r="AU164" s="37">
        <v>2.2953967015419634</v>
      </c>
      <c r="AV164" s="79">
        <v>1.409162269882354</v>
      </c>
      <c r="AW164" s="694" t="s">
        <v>73</v>
      </c>
      <c r="AX164" s="695" t="s">
        <v>73</v>
      </c>
      <c r="AY164" s="473" t="s">
        <v>73</v>
      </c>
      <c r="AZ164" s="676" t="s">
        <v>73</v>
      </c>
      <c r="BA164" s="676" t="s">
        <v>73</v>
      </c>
      <c r="BB164" s="676" t="s">
        <v>73</v>
      </c>
      <c r="BC164" s="676" t="s">
        <v>73</v>
      </c>
      <c r="BD164" s="676" t="s">
        <v>73</v>
      </c>
      <c r="BE164" s="676" t="s">
        <v>73</v>
      </c>
      <c r="BF164" s="676" t="s">
        <v>73</v>
      </c>
      <c r="BG164" s="677" t="s">
        <v>73</v>
      </c>
      <c r="BH164" s="676" t="s">
        <v>73</v>
      </c>
      <c r="BI164" s="676" t="s">
        <v>73</v>
      </c>
      <c r="BJ164" s="677" t="s">
        <v>73</v>
      </c>
    </row>
    <row r="165" spans="1:62" s="183" customFormat="1" ht="14.25" customHeight="1" x14ac:dyDescent="0.45">
      <c r="A165" s="224"/>
      <c r="D165" s="320"/>
      <c r="E165" s="226"/>
      <c r="F165" s="227">
        <v>13.365856000000001</v>
      </c>
      <c r="G165" s="228">
        <v>100.864547</v>
      </c>
      <c r="H165" s="229">
        <f t="shared" si="38"/>
        <v>9.1</v>
      </c>
      <c r="J165" s="230" t="s">
        <v>74</v>
      </c>
      <c r="K165" s="231">
        <v>8</v>
      </c>
      <c r="L165" s="674" t="s">
        <v>73</v>
      </c>
      <c r="M165" s="668" t="s">
        <v>73</v>
      </c>
      <c r="N165" s="676" t="s">
        <v>73</v>
      </c>
      <c r="O165" s="676" t="s">
        <v>73</v>
      </c>
      <c r="P165" s="676" t="s">
        <v>73</v>
      </c>
      <c r="Q165" s="676" t="s">
        <v>73</v>
      </c>
      <c r="R165" s="676" t="s">
        <v>73</v>
      </c>
      <c r="S165" s="677" t="s">
        <v>73</v>
      </c>
      <c r="T165" s="434" t="s">
        <v>73</v>
      </c>
      <c r="U165" s="343">
        <v>29.6</v>
      </c>
      <c r="V165" s="335">
        <v>30.664999999999999</v>
      </c>
      <c r="W165" s="343">
        <v>25.4</v>
      </c>
      <c r="X165" s="370">
        <v>21.606999999999999</v>
      </c>
      <c r="Y165" s="474">
        <v>8.1300000000000008</v>
      </c>
      <c r="Z165" s="640">
        <v>8.35</v>
      </c>
      <c r="AA165" s="240">
        <v>5.83</v>
      </c>
      <c r="AB165" s="240">
        <v>1.085</v>
      </c>
      <c r="AC165" s="240">
        <f t="shared" si="23"/>
        <v>3.1225838192520334</v>
      </c>
      <c r="AD165" s="464">
        <v>30.1875</v>
      </c>
      <c r="AE165" s="344" t="s">
        <v>73</v>
      </c>
      <c r="AF165" s="335">
        <v>-0.11</v>
      </c>
      <c r="AG165" s="337">
        <f>AF165*$AF$1+$AG$1</f>
        <v>0.56479864170265814</v>
      </c>
      <c r="AH165" s="681" t="s">
        <v>73</v>
      </c>
      <c r="AI165" s="507" t="s">
        <v>73</v>
      </c>
      <c r="AJ165" s="683" t="s">
        <v>73</v>
      </c>
      <c r="AK165" s="684" t="s">
        <v>73</v>
      </c>
      <c r="AL165" s="684" t="s">
        <v>73</v>
      </c>
      <c r="AM165" s="684" t="s">
        <v>73</v>
      </c>
      <c r="AN165" s="684" t="s">
        <v>73</v>
      </c>
      <c r="AO165" s="676" t="s">
        <v>73</v>
      </c>
      <c r="AP165" s="676" t="s">
        <v>73</v>
      </c>
      <c r="AQ165" s="513" t="s">
        <v>73</v>
      </c>
      <c r="AR165" s="79">
        <v>1.7486046212900215</v>
      </c>
      <c r="AS165" s="37">
        <v>29.515670172066468</v>
      </c>
      <c r="AT165" s="37">
        <v>2.9752495749390979</v>
      </c>
      <c r="AU165" s="37">
        <v>2.4413046264629856</v>
      </c>
      <c r="AV165" s="79">
        <v>1.600032433272633</v>
      </c>
      <c r="AW165" s="694" t="s">
        <v>73</v>
      </c>
      <c r="AX165" s="695" t="s">
        <v>73</v>
      </c>
      <c r="AY165" s="473" t="s">
        <v>73</v>
      </c>
      <c r="AZ165" s="676" t="s">
        <v>73</v>
      </c>
      <c r="BA165" s="676" t="s">
        <v>73</v>
      </c>
      <c r="BB165" s="676" t="s">
        <v>73</v>
      </c>
      <c r="BC165" s="676" t="s">
        <v>73</v>
      </c>
      <c r="BD165" s="676" t="s">
        <v>73</v>
      </c>
      <c r="BE165" s="676" t="s">
        <v>73</v>
      </c>
      <c r="BF165" s="676" t="s">
        <v>73</v>
      </c>
      <c r="BG165" s="677" t="s">
        <v>73</v>
      </c>
      <c r="BH165" s="676" t="s">
        <v>73</v>
      </c>
      <c r="BI165" s="676" t="s">
        <v>73</v>
      </c>
      <c r="BJ165" s="677" t="s">
        <v>73</v>
      </c>
    </row>
    <row r="166" spans="1:62" s="183" customFormat="1" ht="14.25" customHeight="1" x14ac:dyDescent="0.45">
      <c r="A166" s="224">
        <v>2024</v>
      </c>
      <c r="B166" s="183">
        <v>6</v>
      </c>
      <c r="C166" s="183">
        <v>29</v>
      </c>
      <c r="D166" s="320">
        <v>0.37638888888888888</v>
      </c>
      <c r="E166" s="226">
        <v>55</v>
      </c>
      <c r="F166" s="227">
        <v>13.915609999999999</v>
      </c>
      <c r="G166" s="228">
        <v>100.898394</v>
      </c>
      <c r="H166" s="229">
        <v>4.8</v>
      </c>
      <c r="I166" s="183">
        <v>2</v>
      </c>
      <c r="J166" s="230" t="s">
        <v>72</v>
      </c>
      <c r="K166" s="231">
        <v>0.5</v>
      </c>
      <c r="L166" s="674" t="s">
        <v>73</v>
      </c>
      <c r="M166" s="668" t="s">
        <v>73</v>
      </c>
      <c r="N166" s="676" t="s">
        <v>73</v>
      </c>
      <c r="O166" s="676" t="s">
        <v>73</v>
      </c>
      <c r="P166" s="676" t="s">
        <v>73</v>
      </c>
      <c r="Q166" s="676" t="s">
        <v>73</v>
      </c>
      <c r="R166" s="676" t="s">
        <v>73</v>
      </c>
      <c r="S166" s="677" t="s">
        <v>73</v>
      </c>
      <c r="T166" s="434">
        <v>1</v>
      </c>
      <c r="U166" s="343">
        <v>29.4</v>
      </c>
      <c r="V166" s="335">
        <v>29.702999999999999</v>
      </c>
      <c r="W166" s="343">
        <v>24.3</v>
      </c>
      <c r="X166" s="370">
        <v>26.478999999999999</v>
      </c>
      <c r="Y166" s="474">
        <v>8.01</v>
      </c>
      <c r="Z166" s="640">
        <v>8.57</v>
      </c>
      <c r="AA166" s="240">
        <v>5.81</v>
      </c>
      <c r="AB166" s="240">
        <v>5.6870000000000003</v>
      </c>
      <c r="AC166" s="240">
        <f t="shared" si="23"/>
        <v>6.1399014038038047</v>
      </c>
      <c r="AD166" s="464">
        <v>11.399999999999995</v>
      </c>
      <c r="AE166" s="345">
        <v>18.38</v>
      </c>
      <c r="AF166" s="335">
        <v>4.63</v>
      </c>
      <c r="AG166" s="337">
        <f>AF166*$AF$1+$AG$1</f>
        <v>12.194779791803295</v>
      </c>
      <c r="AH166" s="681" t="s">
        <v>73</v>
      </c>
      <c r="AI166" s="507" t="s">
        <v>73</v>
      </c>
      <c r="AJ166" s="683" t="s">
        <v>73</v>
      </c>
      <c r="AK166" s="684" t="s">
        <v>73</v>
      </c>
      <c r="AL166" s="684" t="s">
        <v>73</v>
      </c>
      <c r="AM166" s="684" t="s">
        <v>73</v>
      </c>
      <c r="AN166" s="684" t="s">
        <v>73</v>
      </c>
      <c r="AO166" s="676" t="s">
        <v>73</v>
      </c>
      <c r="AP166" s="676" t="s">
        <v>73</v>
      </c>
      <c r="AQ166" s="513" t="s">
        <v>73</v>
      </c>
      <c r="AR166" s="79" t="s">
        <v>73</v>
      </c>
      <c r="AS166" s="37" t="s">
        <v>73</v>
      </c>
      <c r="AT166" s="37" t="s">
        <v>73</v>
      </c>
      <c r="AU166" s="37" t="s">
        <v>73</v>
      </c>
      <c r="AV166" s="79" t="s">
        <v>73</v>
      </c>
      <c r="AW166" s="694" t="s">
        <v>73</v>
      </c>
      <c r="AX166" s="695" t="s">
        <v>73</v>
      </c>
      <c r="AY166" s="473" t="s">
        <v>73</v>
      </c>
      <c r="AZ166" s="676" t="s">
        <v>73</v>
      </c>
      <c r="BA166" s="676" t="s">
        <v>73</v>
      </c>
      <c r="BB166" s="676" t="s">
        <v>73</v>
      </c>
      <c r="BC166" s="676" t="s">
        <v>73</v>
      </c>
      <c r="BD166" s="676" t="s">
        <v>73</v>
      </c>
      <c r="BE166" s="676" t="s">
        <v>73</v>
      </c>
      <c r="BF166" s="676" t="s">
        <v>73</v>
      </c>
      <c r="BG166" s="677" t="s">
        <v>73</v>
      </c>
      <c r="BH166" s="676" t="s">
        <v>73</v>
      </c>
      <c r="BI166" s="676" t="s">
        <v>73</v>
      </c>
      <c r="BJ166" s="677" t="s">
        <v>73</v>
      </c>
    </row>
    <row r="167" spans="1:62" s="183" customFormat="1" ht="14.25" customHeight="1" x14ac:dyDescent="0.45">
      <c r="A167" s="224"/>
      <c r="D167" s="320"/>
      <c r="E167" s="226"/>
      <c r="F167" s="227">
        <v>13.915609999999999</v>
      </c>
      <c r="G167" s="228">
        <v>100.898394</v>
      </c>
      <c r="H167" s="229">
        <f t="shared" ref="H167:H168" si="39">H166</f>
        <v>4.8</v>
      </c>
      <c r="J167" s="230" t="s">
        <v>75</v>
      </c>
      <c r="L167" s="674" t="s">
        <v>73</v>
      </c>
      <c r="M167" s="668" t="s">
        <v>73</v>
      </c>
      <c r="N167" s="676" t="s">
        <v>73</v>
      </c>
      <c r="O167" s="676" t="s">
        <v>73</v>
      </c>
      <c r="P167" s="676" t="s">
        <v>73</v>
      </c>
      <c r="Q167" s="676" t="s">
        <v>73</v>
      </c>
      <c r="R167" s="676" t="s">
        <v>73</v>
      </c>
      <c r="S167" s="677" t="s">
        <v>73</v>
      </c>
      <c r="T167" s="434" t="s">
        <v>73</v>
      </c>
      <c r="U167" s="344" t="s">
        <v>73</v>
      </c>
      <c r="V167" s="336" t="s">
        <v>73</v>
      </c>
      <c r="W167" s="344" t="s">
        <v>73</v>
      </c>
      <c r="X167" s="342" t="s">
        <v>73</v>
      </c>
      <c r="Y167" s="474" t="s">
        <v>73</v>
      </c>
      <c r="Z167" s="640" t="s">
        <v>73</v>
      </c>
      <c r="AA167" s="183" t="s">
        <v>73</v>
      </c>
      <c r="AB167" s="183" t="s">
        <v>73</v>
      </c>
      <c r="AC167" s="183" t="s">
        <v>73</v>
      </c>
      <c r="AD167" s="464" t="s">
        <v>73</v>
      </c>
      <c r="AE167" s="344" t="s">
        <v>73</v>
      </c>
      <c r="AF167" s="335" t="s">
        <v>73</v>
      </c>
      <c r="AG167" s="337" t="s">
        <v>73</v>
      </c>
      <c r="AH167" s="681" t="s">
        <v>73</v>
      </c>
      <c r="AI167" s="507" t="s">
        <v>73</v>
      </c>
      <c r="AJ167" s="683" t="s">
        <v>73</v>
      </c>
      <c r="AK167" s="684" t="s">
        <v>73</v>
      </c>
      <c r="AL167" s="684" t="s">
        <v>73</v>
      </c>
      <c r="AM167" s="684" t="s">
        <v>73</v>
      </c>
      <c r="AN167" s="684" t="s">
        <v>73</v>
      </c>
      <c r="AO167" s="676" t="s">
        <v>73</v>
      </c>
      <c r="AP167" s="676" t="s">
        <v>73</v>
      </c>
      <c r="AQ167" s="513" t="s">
        <v>73</v>
      </c>
      <c r="AR167" s="79" t="s">
        <v>73</v>
      </c>
      <c r="AS167" s="37" t="s">
        <v>73</v>
      </c>
      <c r="AT167" s="37" t="s">
        <v>73</v>
      </c>
      <c r="AU167" s="37" t="s">
        <v>73</v>
      </c>
      <c r="AV167" s="79" t="s">
        <v>73</v>
      </c>
      <c r="AW167" s="694" t="s">
        <v>73</v>
      </c>
      <c r="AX167" s="695" t="s">
        <v>73</v>
      </c>
      <c r="AY167" s="473" t="s">
        <v>73</v>
      </c>
      <c r="AZ167" s="676" t="s">
        <v>73</v>
      </c>
      <c r="BA167" s="676" t="s">
        <v>73</v>
      </c>
      <c r="BB167" s="676" t="s">
        <v>73</v>
      </c>
      <c r="BC167" s="676" t="s">
        <v>73</v>
      </c>
      <c r="BD167" s="676" t="s">
        <v>73</v>
      </c>
      <c r="BE167" s="676" t="s">
        <v>73</v>
      </c>
      <c r="BF167" s="676" t="s">
        <v>73</v>
      </c>
      <c r="BG167" s="677" t="s">
        <v>73</v>
      </c>
      <c r="BH167" s="676" t="s">
        <v>73</v>
      </c>
      <c r="BI167" s="676" t="s">
        <v>73</v>
      </c>
      <c r="BJ167" s="677" t="s">
        <v>73</v>
      </c>
    </row>
    <row r="168" spans="1:62" s="183" customFormat="1" ht="14.25" customHeight="1" x14ac:dyDescent="0.45">
      <c r="A168" s="224"/>
      <c r="D168" s="320"/>
      <c r="E168" s="226"/>
      <c r="F168" s="227">
        <v>13.915609999999999</v>
      </c>
      <c r="G168" s="228">
        <v>100.898394</v>
      </c>
      <c r="H168" s="229">
        <f t="shared" si="39"/>
        <v>4.8</v>
      </c>
      <c r="J168" s="230" t="s">
        <v>74</v>
      </c>
      <c r="K168" s="231">
        <v>4</v>
      </c>
      <c r="L168" s="674" t="s">
        <v>73</v>
      </c>
      <c r="M168" s="668" t="s">
        <v>73</v>
      </c>
      <c r="N168" s="676" t="s">
        <v>73</v>
      </c>
      <c r="O168" s="676" t="s">
        <v>73</v>
      </c>
      <c r="P168" s="676" t="s">
        <v>73</v>
      </c>
      <c r="Q168" s="676" t="s">
        <v>73</v>
      </c>
      <c r="R168" s="676" t="s">
        <v>73</v>
      </c>
      <c r="S168" s="677" t="s">
        <v>73</v>
      </c>
      <c r="T168" s="434" t="s">
        <v>73</v>
      </c>
      <c r="U168" s="343">
        <v>29.3</v>
      </c>
      <c r="V168" s="335">
        <v>29.99</v>
      </c>
      <c r="W168" s="343">
        <v>24.3</v>
      </c>
      <c r="X168" s="370">
        <v>27.776</v>
      </c>
      <c r="Y168" s="474">
        <v>8.0299999999999994</v>
      </c>
      <c r="Z168" s="640">
        <v>8.6</v>
      </c>
      <c r="AA168" s="240">
        <v>5.62</v>
      </c>
      <c r="AB168" s="240">
        <v>4.5510000000000002</v>
      </c>
      <c r="AC168" s="240">
        <f t="shared" ref="AC168:AC169" si="40">AB168*$AB$1+$AC$1</f>
        <v>5.3950789839752922</v>
      </c>
      <c r="AD168" s="464">
        <v>28.857142857142861</v>
      </c>
      <c r="AE168" s="344" t="s">
        <v>73</v>
      </c>
      <c r="AF168" s="335">
        <v>15.53</v>
      </c>
      <c r="AG168" s="337">
        <f>AF168*$AF$1+$AG$1</f>
        <v>38.938829271992525</v>
      </c>
      <c r="AH168" s="681" t="s">
        <v>73</v>
      </c>
      <c r="AI168" s="507" t="s">
        <v>73</v>
      </c>
      <c r="AJ168" s="683" t="s">
        <v>73</v>
      </c>
      <c r="AK168" s="684" t="s">
        <v>73</v>
      </c>
      <c r="AL168" s="684" t="s">
        <v>73</v>
      </c>
      <c r="AM168" s="684" t="s">
        <v>73</v>
      </c>
      <c r="AN168" s="684" t="s">
        <v>73</v>
      </c>
      <c r="AO168" s="676" t="s">
        <v>73</v>
      </c>
      <c r="AP168" s="676" t="s">
        <v>73</v>
      </c>
      <c r="AQ168" s="513" t="s">
        <v>73</v>
      </c>
      <c r="AR168" s="79">
        <v>1.7958905046899687</v>
      </c>
      <c r="AS168" s="37">
        <v>24.009433521200048</v>
      </c>
      <c r="AT168" s="37">
        <v>3.4781672700589321</v>
      </c>
      <c r="AU168" s="37">
        <v>2.1045940304913962</v>
      </c>
      <c r="AV168" s="79">
        <v>5.1922645495868043</v>
      </c>
      <c r="AW168" s="694" t="s">
        <v>73</v>
      </c>
      <c r="AX168" s="695" t="s">
        <v>73</v>
      </c>
      <c r="AY168" s="473" t="s">
        <v>73</v>
      </c>
      <c r="AZ168" s="676" t="s">
        <v>73</v>
      </c>
      <c r="BA168" s="676" t="s">
        <v>73</v>
      </c>
      <c r="BB168" s="676" t="s">
        <v>73</v>
      </c>
      <c r="BC168" s="676" t="s">
        <v>73</v>
      </c>
      <c r="BD168" s="676" t="s">
        <v>73</v>
      </c>
      <c r="BE168" s="676" t="s">
        <v>73</v>
      </c>
      <c r="BF168" s="676" t="s">
        <v>73</v>
      </c>
      <c r="BG168" s="677" t="s">
        <v>73</v>
      </c>
      <c r="BH168" s="676" t="s">
        <v>73</v>
      </c>
      <c r="BI168" s="676" t="s">
        <v>73</v>
      </c>
      <c r="BJ168" s="677" t="s">
        <v>73</v>
      </c>
    </row>
    <row r="169" spans="1:62" s="183" customFormat="1" ht="14.25" customHeight="1" x14ac:dyDescent="0.45">
      <c r="A169" s="224">
        <v>2024</v>
      </c>
      <c r="B169" s="183">
        <v>6</v>
      </c>
      <c r="C169" s="183">
        <v>29</v>
      </c>
      <c r="D169" s="320">
        <v>0.36388888888888887</v>
      </c>
      <c r="E169" s="323" t="s">
        <v>135</v>
      </c>
      <c r="F169" s="227">
        <v>13.430142</v>
      </c>
      <c r="G169" s="228">
        <v>100.913222</v>
      </c>
      <c r="H169" s="229">
        <v>3.4</v>
      </c>
      <c r="I169" s="183">
        <v>2</v>
      </c>
      <c r="J169" s="230" t="s">
        <v>72</v>
      </c>
      <c r="K169" s="231">
        <v>0.5</v>
      </c>
      <c r="L169" s="674" t="s">
        <v>73</v>
      </c>
      <c r="M169" s="668" t="s">
        <v>73</v>
      </c>
      <c r="N169" s="676" t="s">
        <v>73</v>
      </c>
      <c r="O169" s="676" t="s">
        <v>73</v>
      </c>
      <c r="P169" s="676" t="s">
        <v>73</v>
      </c>
      <c r="Q169" s="676" t="s">
        <v>73</v>
      </c>
      <c r="R169" s="676" t="s">
        <v>73</v>
      </c>
      <c r="S169" s="677" t="s">
        <v>73</v>
      </c>
      <c r="T169" s="434">
        <v>0.7</v>
      </c>
      <c r="U169" s="343" t="s">
        <v>73</v>
      </c>
      <c r="V169" s="335">
        <v>30.128</v>
      </c>
      <c r="W169" s="343" t="s">
        <v>73</v>
      </c>
      <c r="X169" s="370">
        <v>23.102</v>
      </c>
      <c r="Y169" s="474" t="s">
        <v>73</v>
      </c>
      <c r="Z169" s="640">
        <v>8.1</v>
      </c>
      <c r="AA169" s="240" t="s">
        <v>73</v>
      </c>
      <c r="AB169" s="240">
        <v>6.0439999999999996</v>
      </c>
      <c r="AC169" s="240">
        <f t="shared" si="40"/>
        <v>6.3739697170773768</v>
      </c>
      <c r="AD169" s="464" t="s">
        <v>73</v>
      </c>
      <c r="AE169" s="344" t="s">
        <v>73</v>
      </c>
      <c r="AF169" s="335">
        <v>6.75</v>
      </c>
      <c r="AG169" s="337">
        <f>AF169*$AF$1+$AG$1</f>
        <v>17.396374736574046</v>
      </c>
      <c r="AH169" s="681" t="s">
        <v>73</v>
      </c>
      <c r="AI169" s="507" t="s">
        <v>73</v>
      </c>
      <c r="AJ169" s="683" t="s">
        <v>73</v>
      </c>
      <c r="AK169" s="684" t="s">
        <v>73</v>
      </c>
      <c r="AL169" s="684" t="s">
        <v>73</v>
      </c>
      <c r="AM169" s="684" t="s">
        <v>73</v>
      </c>
      <c r="AN169" s="684" t="s">
        <v>73</v>
      </c>
      <c r="AO169" s="676" t="s">
        <v>73</v>
      </c>
      <c r="AP169" s="676" t="s">
        <v>73</v>
      </c>
      <c r="AQ169" s="513" t="s">
        <v>73</v>
      </c>
      <c r="AR169" s="79" t="s">
        <v>73</v>
      </c>
      <c r="AS169" s="37" t="s">
        <v>73</v>
      </c>
      <c r="AT169" s="37" t="s">
        <v>73</v>
      </c>
      <c r="AU169" s="37" t="s">
        <v>73</v>
      </c>
      <c r="AV169" s="79" t="s">
        <v>73</v>
      </c>
      <c r="AW169" s="694" t="s">
        <v>73</v>
      </c>
      <c r="AX169" s="695" t="s">
        <v>73</v>
      </c>
      <c r="AY169" s="473" t="s">
        <v>73</v>
      </c>
      <c r="AZ169" s="676" t="s">
        <v>73</v>
      </c>
      <c r="BA169" s="676" t="s">
        <v>73</v>
      </c>
      <c r="BB169" s="676" t="s">
        <v>73</v>
      </c>
      <c r="BC169" s="676" t="s">
        <v>73</v>
      </c>
      <c r="BD169" s="676" t="s">
        <v>73</v>
      </c>
      <c r="BE169" s="676" t="s">
        <v>73</v>
      </c>
      <c r="BF169" s="676" t="s">
        <v>73</v>
      </c>
      <c r="BG169" s="677" t="s">
        <v>73</v>
      </c>
      <c r="BH169" s="676" t="s">
        <v>73</v>
      </c>
      <c r="BI169" s="676" t="s">
        <v>73</v>
      </c>
      <c r="BJ169" s="677" t="s">
        <v>73</v>
      </c>
    </row>
    <row r="170" spans="1:62" s="183" customFormat="1" ht="14.25" customHeight="1" x14ac:dyDescent="0.45">
      <c r="A170" s="224"/>
      <c r="D170" s="320"/>
      <c r="E170" s="226"/>
      <c r="F170" s="227">
        <v>13.430142</v>
      </c>
      <c r="G170" s="228">
        <v>100.913222</v>
      </c>
      <c r="H170" s="229">
        <f t="shared" ref="H170:H171" si="41">H169</f>
        <v>3.4</v>
      </c>
      <c r="J170" s="230" t="s">
        <v>75</v>
      </c>
      <c r="L170" s="674" t="s">
        <v>73</v>
      </c>
      <c r="M170" s="668" t="s">
        <v>73</v>
      </c>
      <c r="N170" s="676" t="s">
        <v>73</v>
      </c>
      <c r="O170" s="676" t="s">
        <v>73</v>
      </c>
      <c r="P170" s="676" t="s">
        <v>73</v>
      </c>
      <c r="Q170" s="676" t="s">
        <v>73</v>
      </c>
      <c r="R170" s="676" t="s">
        <v>73</v>
      </c>
      <c r="S170" s="677" t="s">
        <v>73</v>
      </c>
      <c r="T170" s="434" t="s">
        <v>73</v>
      </c>
      <c r="U170" s="343" t="s">
        <v>73</v>
      </c>
      <c r="V170" s="336" t="s">
        <v>73</v>
      </c>
      <c r="W170" s="343" t="s">
        <v>73</v>
      </c>
      <c r="X170" s="342" t="s">
        <v>73</v>
      </c>
      <c r="Y170" s="474" t="s">
        <v>73</v>
      </c>
      <c r="Z170" s="640" t="s">
        <v>73</v>
      </c>
      <c r="AA170" s="240" t="s">
        <v>73</v>
      </c>
      <c r="AB170" s="183" t="s">
        <v>73</v>
      </c>
      <c r="AC170" s="183" t="s">
        <v>73</v>
      </c>
      <c r="AD170" s="464" t="s">
        <v>73</v>
      </c>
      <c r="AE170" s="344" t="s">
        <v>73</v>
      </c>
      <c r="AF170" s="337" t="s">
        <v>73</v>
      </c>
      <c r="AG170" s="337" t="s">
        <v>73</v>
      </c>
      <c r="AH170" s="681" t="s">
        <v>73</v>
      </c>
      <c r="AI170" s="507" t="s">
        <v>73</v>
      </c>
      <c r="AJ170" s="683" t="s">
        <v>73</v>
      </c>
      <c r="AK170" s="684" t="s">
        <v>73</v>
      </c>
      <c r="AL170" s="684" t="s">
        <v>73</v>
      </c>
      <c r="AM170" s="684" t="s">
        <v>73</v>
      </c>
      <c r="AN170" s="684" t="s">
        <v>73</v>
      </c>
      <c r="AO170" s="676" t="s">
        <v>73</v>
      </c>
      <c r="AP170" s="676" t="s">
        <v>73</v>
      </c>
      <c r="AQ170" s="513" t="s">
        <v>73</v>
      </c>
      <c r="AR170" s="79" t="s">
        <v>73</v>
      </c>
      <c r="AS170" s="37" t="s">
        <v>73</v>
      </c>
      <c r="AT170" s="37" t="s">
        <v>73</v>
      </c>
      <c r="AU170" s="37" t="s">
        <v>73</v>
      </c>
      <c r="AV170" s="79" t="s">
        <v>73</v>
      </c>
      <c r="AW170" s="694" t="s">
        <v>73</v>
      </c>
      <c r="AX170" s="695" t="s">
        <v>73</v>
      </c>
      <c r="AY170" s="473" t="s">
        <v>73</v>
      </c>
      <c r="AZ170" s="676" t="s">
        <v>73</v>
      </c>
      <c r="BA170" s="676" t="s">
        <v>73</v>
      </c>
      <c r="BB170" s="676" t="s">
        <v>73</v>
      </c>
      <c r="BC170" s="676" t="s">
        <v>73</v>
      </c>
      <c r="BD170" s="676" t="s">
        <v>73</v>
      </c>
      <c r="BE170" s="676" t="s">
        <v>73</v>
      </c>
      <c r="BF170" s="676" t="s">
        <v>73</v>
      </c>
      <c r="BG170" s="677" t="s">
        <v>73</v>
      </c>
      <c r="BH170" s="676" t="s">
        <v>73</v>
      </c>
      <c r="BI170" s="676" t="s">
        <v>73</v>
      </c>
      <c r="BJ170" s="677" t="s">
        <v>73</v>
      </c>
    </row>
    <row r="171" spans="1:62" s="183" customFormat="1" ht="14.25" customHeight="1" x14ac:dyDescent="0.45">
      <c r="A171" s="224"/>
      <c r="D171" s="320"/>
      <c r="E171" s="226"/>
      <c r="F171" s="227">
        <v>13.430142</v>
      </c>
      <c r="G171" s="228">
        <v>100.913222</v>
      </c>
      <c r="H171" s="229">
        <f t="shared" si="41"/>
        <v>3.4</v>
      </c>
      <c r="J171" s="230" t="s">
        <v>74</v>
      </c>
      <c r="K171" s="231">
        <v>2.5</v>
      </c>
      <c r="L171" s="674" t="s">
        <v>73</v>
      </c>
      <c r="M171" s="668" t="s">
        <v>73</v>
      </c>
      <c r="N171" s="676" t="s">
        <v>73</v>
      </c>
      <c r="O171" s="676" t="s">
        <v>73</v>
      </c>
      <c r="P171" s="676" t="s">
        <v>73</v>
      </c>
      <c r="Q171" s="676" t="s">
        <v>73</v>
      </c>
      <c r="R171" s="676" t="s">
        <v>73</v>
      </c>
      <c r="S171" s="677" t="s">
        <v>73</v>
      </c>
      <c r="T171" s="434" t="s">
        <v>73</v>
      </c>
      <c r="U171" s="343" t="s">
        <v>73</v>
      </c>
      <c r="V171" s="335">
        <v>30.023</v>
      </c>
      <c r="W171" s="343" t="s">
        <v>73</v>
      </c>
      <c r="X171" s="370">
        <v>24.853999999999999</v>
      </c>
      <c r="Y171" s="474" t="s">
        <v>73</v>
      </c>
      <c r="Z171" s="640">
        <v>8.2899999999999991</v>
      </c>
      <c r="AA171" s="240" t="s">
        <v>73</v>
      </c>
      <c r="AB171" s="240">
        <v>5.383</v>
      </c>
      <c r="AC171" s="240">
        <f t="shared" ref="AC171:AC172" si="42">AB171*$AB$1+$AC$1</f>
        <v>5.9405827280750474</v>
      </c>
      <c r="AD171" s="464" t="s">
        <v>73</v>
      </c>
      <c r="AE171" s="344" t="s">
        <v>73</v>
      </c>
      <c r="AF171" s="335">
        <v>8.16</v>
      </c>
      <c r="AG171" s="337">
        <f>AF171*$AF$1+$AG$1</f>
        <v>20.855926091350817</v>
      </c>
      <c r="AH171" s="681" t="s">
        <v>73</v>
      </c>
      <c r="AI171" s="507" t="s">
        <v>73</v>
      </c>
      <c r="AJ171" s="683" t="s">
        <v>73</v>
      </c>
      <c r="AK171" s="684" t="s">
        <v>73</v>
      </c>
      <c r="AL171" s="684" t="s">
        <v>73</v>
      </c>
      <c r="AM171" s="684" t="s">
        <v>73</v>
      </c>
      <c r="AN171" s="684" t="s">
        <v>73</v>
      </c>
      <c r="AO171" s="676" t="s">
        <v>73</v>
      </c>
      <c r="AP171" s="676" t="s">
        <v>73</v>
      </c>
      <c r="AQ171" s="513" t="s">
        <v>73</v>
      </c>
      <c r="AR171" s="79" t="s">
        <v>73</v>
      </c>
      <c r="AS171" s="37" t="s">
        <v>73</v>
      </c>
      <c r="AT171" s="37" t="s">
        <v>73</v>
      </c>
      <c r="AU171" s="37" t="s">
        <v>73</v>
      </c>
      <c r="AV171" s="79" t="s">
        <v>73</v>
      </c>
      <c r="AW171" s="694" t="s">
        <v>73</v>
      </c>
      <c r="AX171" s="695" t="s">
        <v>73</v>
      </c>
      <c r="AY171" s="473" t="s">
        <v>73</v>
      </c>
      <c r="AZ171" s="676" t="s">
        <v>73</v>
      </c>
      <c r="BA171" s="676" t="s">
        <v>73</v>
      </c>
      <c r="BB171" s="676" t="s">
        <v>73</v>
      </c>
      <c r="BC171" s="676" t="s">
        <v>73</v>
      </c>
      <c r="BD171" s="676" t="s">
        <v>73</v>
      </c>
      <c r="BE171" s="676" t="s">
        <v>73</v>
      </c>
      <c r="BF171" s="676" t="s">
        <v>73</v>
      </c>
      <c r="BG171" s="677" t="s">
        <v>73</v>
      </c>
      <c r="BH171" s="676" t="s">
        <v>73</v>
      </c>
      <c r="BI171" s="676" t="s">
        <v>73</v>
      </c>
      <c r="BJ171" s="677" t="s">
        <v>73</v>
      </c>
    </row>
    <row r="172" spans="1:62" s="183" customFormat="1" ht="14.25" customHeight="1" x14ac:dyDescent="0.45">
      <c r="A172" s="224">
        <v>2024</v>
      </c>
      <c r="B172" s="183">
        <v>6</v>
      </c>
      <c r="C172" s="183">
        <v>29</v>
      </c>
      <c r="D172" s="320">
        <v>0.35069444444444442</v>
      </c>
      <c r="E172" s="226">
        <v>57</v>
      </c>
      <c r="F172" s="227">
        <v>13.450822000000001</v>
      </c>
      <c r="G172" s="228">
        <v>100.943089</v>
      </c>
      <c r="H172" s="229">
        <v>3.1</v>
      </c>
      <c r="I172" s="183">
        <v>2</v>
      </c>
      <c r="J172" s="230" t="s">
        <v>72</v>
      </c>
      <c r="K172" s="231">
        <v>0.5</v>
      </c>
      <c r="L172" s="674" t="s">
        <v>73</v>
      </c>
      <c r="M172" s="668" t="s">
        <v>73</v>
      </c>
      <c r="N172" s="676" t="s">
        <v>73</v>
      </c>
      <c r="O172" s="676" t="s">
        <v>73</v>
      </c>
      <c r="P172" s="676" t="s">
        <v>73</v>
      </c>
      <c r="Q172" s="676" t="s">
        <v>73</v>
      </c>
      <c r="R172" s="676" t="s">
        <v>73</v>
      </c>
      <c r="S172" s="677" t="s">
        <v>73</v>
      </c>
      <c r="T172" s="434">
        <v>0.3</v>
      </c>
      <c r="U172" s="343">
        <v>29.9</v>
      </c>
      <c r="V172" s="335">
        <v>30.399000000000001</v>
      </c>
      <c r="W172" s="343">
        <v>19.399999999999999</v>
      </c>
      <c r="X172" s="370">
        <v>21.154</v>
      </c>
      <c r="Y172" s="474">
        <v>7.44</v>
      </c>
      <c r="Z172" s="640">
        <v>7.4</v>
      </c>
      <c r="AA172" s="240">
        <v>4.93</v>
      </c>
      <c r="AB172" s="240">
        <v>4.415</v>
      </c>
      <c r="AC172" s="240">
        <f t="shared" si="42"/>
        <v>5.3059101027282169</v>
      </c>
      <c r="AD172" s="464">
        <v>34.5</v>
      </c>
      <c r="AE172" s="345">
        <v>47.47</v>
      </c>
      <c r="AF172" s="335">
        <v>9.61</v>
      </c>
      <c r="AG172" s="337">
        <f>AF172*$AF$1+$AG$1</f>
        <v>24.41362074697232</v>
      </c>
      <c r="AH172" s="681" t="s">
        <v>73</v>
      </c>
      <c r="AI172" s="507" t="s">
        <v>73</v>
      </c>
      <c r="AJ172" s="683" t="s">
        <v>73</v>
      </c>
      <c r="AK172" s="684" t="s">
        <v>73</v>
      </c>
      <c r="AL172" s="684" t="s">
        <v>73</v>
      </c>
      <c r="AM172" s="684" t="s">
        <v>73</v>
      </c>
      <c r="AN172" s="684" t="s">
        <v>73</v>
      </c>
      <c r="AO172" s="676" t="s">
        <v>73</v>
      </c>
      <c r="AP172" s="676" t="s">
        <v>73</v>
      </c>
      <c r="AQ172" s="513" t="s">
        <v>73</v>
      </c>
      <c r="AR172" s="79">
        <v>2.7416081726889128</v>
      </c>
      <c r="AS172" s="37">
        <v>6.2518203221558277</v>
      </c>
      <c r="AT172" s="37">
        <v>1.5067299051891838</v>
      </c>
      <c r="AU172" s="37">
        <v>16.358675926622013</v>
      </c>
      <c r="AV172" s="79">
        <v>33.31609209929497</v>
      </c>
      <c r="AW172" s="694" t="s">
        <v>73</v>
      </c>
      <c r="AX172" s="695" t="s">
        <v>73</v>
      </c>
      <c r="AY172" s="473" t="s">
        <v>73</v>
      </c>
      <c r="AZ172" s="676" t="s">
        <v>73</v>
      </c>
      <c r="BA172" s="676" t="s">
        <v>73</v>
      </c>
      <c r="BB172" s="676" t="s">
        <v>73</v>
      </c>
      <c r="BC172" s="676" t="s">
        <v>73</v>
      </c>
      <c r="BD172" s="676" t="s">
        <v>73</v>
      </c>
      <c r="BE172" s="676" t="s">
        <v>73</v>
      </c>
      <c r="BF172" s="676" t="s">
        <v>73</v>
      </c>
      <c r="BG172" s="677" t="s">
        <v>73</v>
      </c>
      <c r="BH172" s="676" t="s">
        <v>73</v>
      </c>
      <c r="BI172" s="676" t="s">
        <v>73</v>
      </c>
      <c r="BJ172" s="677" t="s">
        <v>73</v>
      </c>
    </row>
    <row r="173" spans="1:62" s="183" customFormat="1" ht="14.25" customHeight="1" x14ac:dyDescent="0.45">
      <c r="A173" s="224"/>
      <c r="B173" s="268" t="s">
        <v>136</v>
      </c>
      <c r="D173" s="320"/>
      <c r="E173" s="226"/>
      <c r="F173" s="227">
        <v>13.450822000000001</v>
      </c>
      <c r="G173" s="228">
        <v>100.943089</v>
      </c>
      <c r="H173" s="229">
        <f t="shared" ref="H173:H174" si="43">H172</f>
        <v>3.1</v>
      </c>
      <c r="J173" s="230" t="s">
        <v>75</v>
      </c>
      <c r="K173" s="450"/>
      <c r="L173" s="674" t="s">
        <v>73</v>
      </c>
      <c r="M173" s="668" t="s">
        <v>73</v>
      </c>
      <c r="N173" s="676" t="s">
        <v>73</v>
      </c>
      <c r="O173" s="676" t="s">
        <v>73</v>
      </c>
      <c r="P173" s="676" t="s">
        <v>73</v>
      </c>
      <c r="Q173" s="676" t="s">
        <v>73</v>
      </c>
      <c r="R173" s="676" t="s">
        <v>73</v>
      </c>
      <c r="S173" s="677" t="s">
        <v>73</v>
      </c>
      <c r="T173" s="434" t="s">
        <v>73</v>
      </c>
      <c r="U173" s="344" t="s">
        <v>73</v>
      </c>
      <c r="V173" s="336" t="s">
        <v>73</v>
      </c>
      <c r="W173" s="344" t="s">
        <v>73</v>
      </c>
      <c r="X173" s="342" t="s">
        <v>73</v>
      </c>
      <c r="Y173" s="474" t="s">
        <v>73</v>
      </c>
      <c r="Z173" s="640" t="s">
        <v>73</v>
      </c>
      <c r="AA173" s="183" t="s">
        <v>73</v>
      </c>
      <c r="AB173" s="183" t="s">
        <v>73</v>
      </c>
      <c r="AC173" s="183" t="s">
        <v>73</v>
      </c>
      <c r="AD173" s="464" t="s">
        <v>73</v>
      </c>
      <c r="AE173" s="344" t="s">
        <v>73</v>
      </c>
      <c r="AF173" s="335" t="s">
        <v>73</v>
      </c>
      <c r="AG173" s="337" t="s">
        <v>73</v>
      </c>
      <c r="AH173" s="681" t="s">
        <v>73</v>
      </c>
      <c r="AI173" s="507" t="s">
        <v>73</v>
      </c>
      <c r="AJ173" s="683" t="s">
        <v>73</v>
      </c>
      <c r="AK173" s="684" t="s">
        <v>73</v>
      </c>
      <c r="AL173" s="684" t="s">
        <v>73</v>
      </c>
      <c r="AM173" s="684" t="s">
        <v>73</v>
      </c>
      <c r="AN173" s="684" t="s">
        <v>73</v>
      </c>
      <c r="AO173" s="676" t="s">
        <v>73</v>
      </c>
      <c r="AP173" s="676" t="s">
        <v>73</v>
      </c>
      <c r="AQ173" s="513" t="s">
        <v>73</v>
      </c>
      <c r="AR173" s="79" t="s">
        <v>73</v>
      </c>
      <c r="AS173" s="37" t="s">
        <v>73</v>
      </c>
      <c r="AT173" s="37" t="s">
        <v>73</v>
      </c>
      <c r="AU173" s="37" t="s">
        <v>73</v>
      </c>
      <c r="AV173" s="79" t="s">
        <v>73</v>
      </c>
      <c r="AW173" s="694" t="s">
        <v>73</v>
      </c>
      <c r="AX173" s="695" t="s">
        <v>73</v>
      </c>
      <c r="AY173" s="473" t="s">
        <v>73</v>
      </c>
      <c r="AZ173" s="676" t="s">
        <v>73</v>
      </c>
      <c r="BA173" s="676" t="s">
        <v>73</v>
      </c>
      <c r="BB173" s="676" t="s">
        <v>73</v>
      </c>
      <c r="BC173" s="676" t="s">
        <v>73</v>
      </c>
      <c r="BD173" s="676" t="s">
        <v>73</v>
      </c>
      <c r="BE173" s="676" t="s">
        <v>73</v>
      </c>
      <c r="BF173" s="676" t="s">
        <v>73</v>
      </c>
      <c r="BG173" s="677" t="s">
        <v>73</v>
      </c>
      <c r="BH173" s="676" t="s">
        <v>73</v>
      </c>
      <c r="BI173" s="676" t="s">
        <v>73</v>
      </c>
      <c r="BJ173" s="677" t="s">
        <v>73</v>
      </c>
    </row>
    <row r="174" spans="1:62" s="287" customFormat="1" ht="14.25" customHeight="1" x14ac:dyDescent="0.45">
      <c r="A174" s="285"/>
      <c r="B174" s="286"/>
      <c r="C174" s="286"/>
      <c r="D174" s="346"/>
      <c r="E174" s="346"/>
      <c r="F174" s="347">
        <v>13.450822000000001</v>
      </c>
      <c r="G174" s="348">
        <v>100.943089</v>
      </c>
      <c r="H174" s="229">
        <f t="shared" si="43"/>
        <v>3.1</v>
      </c>
      <c r="I174" s="286"/>
      <c r="J174" s="293" t="s">
        <v>74</v>
      </c>
      <c r="K174" s="294">
        <v>2.5</v>
      </c>
      <c r="L174" s="678" t="s">
        <v>73</v>
      </c>
      <c r="M174" s="672" t="s">
        <v>73</v>
      </c>
      <c r="N174" s="679" t="s">
        <v>73</v>
      </c>
      <c r="O174" s="679" t="s">
        <v>73</v>
      </c>
      <c r="P174" s="679" t="s">
        <v>73</v>
      </c>
      <c r="Q174" s="679" t="s">
        <v>73</v>
      </c>
      <c r="R174" s="679" t="s">
        <v>73</v>
      </c>
      <c r="S174" s="680" t="s">
        <v>73</v>
      </c>
      <c r="T174" s="294" t="s">
        <v>73</v>
      </c>
      <c r="U174" s="438">
        <v>29.7</v>
      </c>
      <c r="V174" s="302">
        <v>30.341999999999999</v>
      </c>
      <c r="W174" s="438">
        <v>19.5</v>
      </c>
      <c r="X174" s="439">
        <v>22.754000000000001</v>
      </c>
      <c r="Y174" s="476">
        <v>7.57</v>
      </c>
      <c r="Z174" s="641">
        <v>7.34</v>
      </c>
      <c r="AA174" s="302">
        <v>4.92</v>
      </c>
      <c r="AB174" s="302">
        <v>4.1180000000000003</v>
      </c>
      <c r="AC174" s="302">
        <f t="shared" ref="AC174:AC196" si="44">AB174*$AB$1+$AC$1</f>
        <v>5.1111810017695305</v>
      </c>
      <c r="AD174" s="465">
        <v>12.499999999999988</v>
      </c>
      <c r="AE174" s="349" t="s">
        <v>73</v>
      </c>
      <c r="AF174" s="302">
        <v>11.87</v>
      </c>
      <c r="AG174" s="351">
        <f>AF174*$AF$1+$AG$1</f>
        <v>29.958717244699628</v>
      </c>
      <c r="AH174" s="688" t="s">
        <v>73</v>
      </c>
      <c r="AI174" s="509" t="s">
        <v>73</v>
      </c>
      <c r="AJ174" s="312" t="s">
        <v>73</v>
      </c>
      <c r="AK174" s="689" t="s">
        <v>73</v>
      </c>
      <c r="AL174" s="689" t="s">
        <v>73</v>
      </c>
      <c r="AM174" s="689" t="s">
        <v>73</v>
      </c>
      <c r="AN174" s="689" t="s">
        <v>73</v>
      </c>
      <c r="AO174" s="679" t="s">
        <v>73</v>
      </c>
      <c r="AP174" s="679" t="s">
        <v>73</v>
      </c>
      <c r="AQ174" s="515" t="s">
        <v>73</v>
      </c>
      <c r="AR174" s="93">
        <v>2.5051787556891769</v>
      </c>
      <c r="AS174" s="93">
        <v>8.6683224481035115</v>
      </c>
      <c r="AT174" s="93">
        <v>2.1906979705521579</v>
      </c>
      <c r="AU174" s="93">
        <v>17.840202548897008</v>
      </c>
      <c r="AV174" s="93">
        <v>33.518455918576493</v>
      </c>
      <c r="AW174" s="696" t="s">
        <v>73</v>
      </c>
      <c r="AX174" s="697" t="s">
        <v>73</v>
      </c>
      <c r="AY174" s="475" t="s">
        <v>73</v>
      </c>
      <c r="AZ174" s="679" t="s">
        <v>73</v>
      </c>
      <c r="BA174" s="679" t="s">
        <v>73</v>
      </c>
      <c r="BB174" s="679" t="s">
        <v>73</v>
      </c>
      <c r="BC174" s="679" t="s">
        <v>73</v>
      </c>
      <c r="BD174" s="679" t="s">
        <v>73</v>
      </c>
      <c r="BE174" s="679" t="s">
        <v>73</v>
      </c>
      <c r="BF174" s="679" t="s">
        <v>73</v>
      </c>
      <c r="BG174" s="680" t="s">
        <v>73</v>
      </c>
      <c r="BH174" s="679" t="s">
        <v>73</v>
      </c>
      <c r="BI174" s="679" t="s">
        <v>73</v>
      </c>
      <c r="BJ174" s="680" t="s">
        <v>73</v>
      </c>
    </row>
    <row r="175" spans="1:62" s="183" customFormat="1" ht="14.25" customHeight="1" x14ac:dyDescent="0.45">
      <c r="A175" s="224">
        <v>2024</v>
      </c>
      <c r="B175" s="268">
        <v>7</v>
      </c>
      <c r="C175" s="268">
        <v>2</v>
      </c>
      <c r="D175" s="225">
        <v>0.52013888888888882</v>
      </c>
      <c r="E175" s="323" t="s">
        <v>137</v>
      </c>
      <c r="F175" s="324">
        <v>13.03318</v>
      </c>
      <c r="G175" s="325">
        <v>100.18943</v>
      </c>
      <c r="H175" s="229">
        <v>21.6</v>
      </c>
      <c r="I175" s="268">
        <v>3</v>
      </c>
      <c r="J175" s="230" t="s">
        <v>72</v>
      </c>
      <c r="K175" s="231">
        <v>0.5</v>
      </c>
      <c r="L175" s="674" t="s">
        <v>73</v>
      </c>
      <c r="M175" s="671" t="s">
        <v>73</v>
      </c>
      <c r="N175" s="676" t="s">
        <v>73</v>
      </c>
      <c r="O175" s="676" t="s">
        <v>73</v>
      </c>
      <c r="P175" s="676" t="s">
        <v>73</v>
      </c>
      <c r="Q175" s="676" t="s">
        <v>73</v>
      </c>
      <c r="R175" s="676" t="s">
        <v>73</v>
      </c>
      <c r="S175" s="677" t="s">
        <v>73</v>
      </c>
      <c r="T175" s="434">
        <v>3.5</v>
      </c>
      <c r="U175" s="343" t="s">
        <v>73</v>
      </c>
      <c r="V175" s="335">
        <v>30.949000000000002</v>
      </c>
      <c r="W175" s="343" t="s">
        <v>73</v>
      </c>
      <c r="X175" s="370">
        <v>32.585999999999999</v>
      </c>
      <c r="Y175" s="484" t="s">
        <v>73</v>
      </c>
      <c r="Z175" s="640">
        <v>8.73</v>
      </c>
      <c r="AA175" s="240" t="s">
        <v>73</v>
      </c>
      <c r="AB175" s="240">
        <v>5.9589999999999996</v>
      </c>
      <c r="AC175" s="240">
        <f t="shared" si="44"/>
        <v>6.3182391662979551</v>
      </c>
      <c r="AD175" s="463" t="s">
        <v>73</v>
      </c>
      <c r="AE175" s="344" t="s">
        <v>73</v>
      </c>
      <c r="AF175" s="335">
        <v>0.87</v>
      </c>
      <c r="AG175" s="337">
        <f>AF175*$AF$1+$AG$1</f>
        <v>2.9693095123985707</v>
      </c>
      <c r="AH175" s="681" t="s">
        <v>73</v>
      </c>
      <c r="AI175" s="507" t="s">
        <v>73</v>
      </c>
      <c r="AJ175" s="683" t="s">
        <v>73</v>
      </c>
      <c r="AK175" s="684" t="s">
        <v>73</v>
      </c>
      <c r="AL175" s="684" t="s">
        <v>73</v>
      </c>
      <c r="AM175" s="684" t="s">
        <v>73</v>
      </c>
      <c r="AN175" s="684" t="s">
        <v>73</v>
      </c>
      <c r="AO175" s="676" t="s">
        <v>73</v>
      </c>
      <c r="AP175" s="676" t="s">
        <v>73</v>
      </c>
      <c r="AQ175" s="513" t="s">
        <v>73</v>
      </c>
      <c r="AR175" s="79" t="s">
        <v>73</v>
      </c>
      <c r="AS175" s="37" t="s">
        <v>73</v>
      </c>
      <c r="AT175" s="37" t="s">
        <v>73</v>
      </c>
      <c r="AU175" s="37" t="s">
        <v>73</v>
      </c>
      <c r="AV175" s="79" t="s">
        <v>73</v>
      </c>
      <c r="AW175" s="694" t="s">
        <v>73</v>
      </c>
      <c r="AX175" s="695" t="s">
        <v>73</v>
      </c>
      <c r="AY175" s="473" t="s">
        <v>73</v>
      </c>
      <c r="AZ175" s="676" t="s">
        <v>73</v>
      </c>
      <c r="BA175" s="676" t="s">
        <v>73</v>
      </c>
      <c r="BB175" s="676" t="s">
        <v>73</v>
      </c>
      <c r="BC175" s="676" t="s">
        <v>73</v>
      </c>
      <c r="BD175" s="676" t="s">
        <v>73</v>
      </c>
      <c r="BE175" s="676" t="s">
        <v>73</v>
      </c>
      <c r="BF175" s="676" t="s">
        <v>73</v>
      </c>
      <c r="BG175" s="677" t="s">
        <v>73</v>
      </c>
      <c r="BH175" s="676" t="s">
        <v>73</v>
      </c>
      <c r="BI175" s="676" t="s">
        <v>73</v>
      </c>
      <c r="BJ175" s="677" t="s">
        <v>73</v>
      </c>
    </row>
    <row r="176" spans="1:62" s="183" customFormat="1" ht="14.25" customHeight="1" x14ac:dyDescent="0.45">
      <c r="A176" s="224"/>
      <c r="B176" s="268"/>
      <c r="C176" s="268"/>
      <c r="D176" s="225"/>
      <c r="E176" s="323"/>
      <c r="F176" s="227"/>
      <c r="G176" s="228"/>
      <c r="H176" s="229">
        <f t="shared" ref="H176:H177" si="45">H175</f>
        <v>21.6</v>
      </c>
      <c r="I176" s="268"/>
      <c r="J176" s="230" t="s">
        <v>75</v>
      </c>
      <c r="K176" s="231">
        <v>10.5</v>
      </c>
      <c r="L176" s="674" t="s">
        <v>73</v>
      </c>
      <c r="M176" s="671" t="s">
        <v>73</v>
      </c>
      <c r="N176" s="676" t="s">
        <v>73</v>
      </c>
      <c r="O176" s="676" t="s">
        <v>73</v>
      </c>
      <c r="P176" s="676" t="s">
        <v>73</v>
      </c>
      <c r="Q176" s="676" t="s">
        <v>73</v>
      </c>
      <c r="R176" s="676" t="s">
        <v>73</v>
      </c>
      <c r="S176" s="677" t="s">
        <v>73</v>
      </c>
      <c r="T176" s="434" t="s">
        <v>73</v>
      </c>
      <c r="U176" s="343" t="s">
        <v>73</v>
      </c>
      <c r="V176" s="335">
        <v>30.670999999999999</v>
      </c>
      <c r="W176" s="343" t="s">
        <v>73</v>
      </c>
      <c r="X176" s="370">
        <v>32.619999999999997</v>
      </c>
      <c r="Y176" s="484" t="s">
        <v>73</v>
      </c>
      <c r="Z176" s="640">
        <v>8.68</v>
      </c>
      <c r="AA176" s="240" t="s">
        <v>73</v>
      </c>
      <c r="AB176" s="240">
        <v>5.5019999999999998</v>
      </c>
      <c r="AC176" s="240">
        <f t="shared" si="44"/>
        <v>6.0186054991662381</v>
      </c>
      <c r="AD176" s="463" t="s">
        <v>73</v>
      </c>
      <c r="AE176" s="344" t="s">
        <v>73</v>
      </c>
      <c r="AF176" s="335">
        <v>2.13</v>
      </c>
      <c r="AG176" s="337">
        <f>AF176*$AF$1+$AG$1</f>
        <v>6.0608234890076016</v>
      </c>
      <c r="AH176" s="681" t="s">
        <v>73</v>
      </c>
      <c r="AI176" s="507" t="s">
        <v>73</v>
      </c>
      <c r="AJ176" s="683" t="s">
        <v>73</v>
      </c>
      <c r="AK176" s="684" t="s">
        <v>73</v>
      </c>
      <c r="AL176" s="684" t="s">
        <v>73</v>
      </c>
      <c r="AM176" s="684" t="s">
        <v>73</v>
      </c>
      <c r="AN176" s="684" t="s">
        <v>73</v>
      </c>
      <c r="AO176" s="676" t="s">
        <v>73</v>
      </c>
      <c r="AP176" s="676" t="s">
        <v>73</v>
      </c>
      <c r="AQ176" s="513" t="s">
        <v>73</v>
      </c>
      <c r="AR176" s="79" t="s">
        <v>73</v>
      </c>
      <c r="AS176" s="37" t="s">
        <v>73</v>
      </c>
      <c r="AT176" s="37" t="s">
        <v>73</v>
      </c>
      <c r="AU176" s="37" t="s">
        <v>73</v>
      </c>
      <c r="AV176" s="79" t="s">
        <v>73</v>
      </c>
      <c r="AW176" s="694" t="s">
        <v>73</v>
      </c>
      <c r="AX176" s="695" t="s">
        <v>73</v>
      </c>
      <c r="AY176" s="473" t="s">
        <v>73</v>
      </c>
      <c r="AZ176" s="676" t="s">
        <v>73</v>
      </c>
      <c r="BA176" s="676" t="s">
        <v>73</v>
      </c>
      <c r="BB176" s="676" t="s">
        <v>73</v>
      </c>
      <c r="BC176" s="676" t="s">
        <v>73</v>
      </c>
      <c r="BD176" s="676" t="s">
        <v>73</v>
      </c>
      <c r="BE176" s="676" t="s">
        <v>73</v>
      </c>
      <c r="BF176" s="676" t="s">
        <v>73</v>
      </c>
      <c r="BG176" s="677" t="s">
        <v>73</v>
      </c>
      <c r="BH176" s="676" t="s">
        <v>73</v>
      </c>
      <c r="BI176" s="676" t="s">
        <v>73</v>
      </c>
      <c r="BJ176" s="677" t="s">
        <v>73</v>
      </c>
    </row>
    <row r="177" spans="1:62" s="183" customFormat="1" ht="14.25" customHeight="1" x14ac:dyDescent="0.45">
      <c r="A177" s="224"/>
      <c r="B177" s="268"/>
      <c r="C177" s="268"/>
      <c r="D177" s="225"/>
      <c r="E177" s="323"/>
      <c r="F177" s="227"/>
      <c r="G177" s="228"/>
      <c r="H177" s="229">
        <f t="shared" si="45"/>
        <v>21.6</v>
      </c>
      <c r="I177" s="268"/>
      <c r="J177" s="230" t="s">
        <v>74</v>
      </c>
      <c r="K177" s="231">
        <v>20.5</v>
      </c>
      <c r="L177" s="674" t="s">
        <v>73</v>
      </c>
      <c r="M177" s="671" t="s">
        <v>73</v>
      </c>
      <c r="N177" s="676" t="s">
        <v>73</v>
      </c>
      <c r="O177" s="676" t="s">
        <v>73</v>
      </c>
      <c r="P177" s="676" t="s">
        <v>73</v>
      </c>
      <c r="Q177" s="676" t="s">
        <v>73</v>
      </c>
      <c r="R177" s="676" t="s">
        <v>73</v>
      </c>
      <c r="S177" s="677" t="s">
        <v>73</v>
      </c>
      <c r="T177" s="434" t="s">
        <v>73</v>
      </c>
      <c r="U177" s="343" t="s">
        <v>73</v>
      </c>
      <c r="V177" s="335">
        <v>30.673999999999999</v>
      </c>
      <c r="W177" s="343" t="s">
        <v>73</v>
      </c>
      <c r="X177" s="370">
        <v>32.712000000000003</v>
      </c>
      <c r="Y177" s="484" t="s">
        <v>73</v>
      </c>
      <c r="Z177" s="640">
        <v>8.68</v>
      </c>
      <c r="AA177" s="240" t="s">
        <v>73</v>
      </c>
      <c r="AB177" s="240">
        <v>5.492</v>
      </c>
      <c r="AC177" s="240">
        <f t="shared" si="44"/>
        <v>6.0120489637804244</v>
      </c>
      <c r="AD177" s="463" t="s">
        <v>73</v>
      </c>
      <c r="AE177" s="344" t="s">
        <v>73</v>
      </c>
      <c r="AF177" s="335">
        <v>3.14</v>
      </c>
      <c r="AG177" s="337">
        <f>AF177*$AF$1+$AG$1</f>
        <v>8.538941835337063</v>
      </c>
      <c r="AH177" s="681" t="s">
        <v>73</v>
      </c>
      <c r="AI177" s="507" t="s">
        <v>73</v>
      </c>
      <c r="AJ177" s="683" t="s">
        <v>73</v>
      </c>
      <c r="AK177" s="684" t="s">
        <v>73</v>
      </c>
      <c r="AL177" s="684" t="s">
        <v>73</v>
      </c>
      <c r="AM177" s="684" t="s">
        <v>73</v>
      </c>
      <c r="AN177" s="684" t="s">
        <v>73</v>
      </c>
      <c r="AO177" s="676" t="s">
        <v>73</v>
      </c>
      <c r="AP177" s="676" t="s">
        <v>73</v>
      </c>
      <c r="AQ177" s="513" t="s">
        <v>73</v>
      </c>
      <c r="AR177" s="79" t="s">
        <v>73</v>
      </c>
      <c r="AS177" s="37" t="s">
        <v>73</v>
      </c>
      <c r="AT177" s="37" t="s">
        <v>73</v>
      </c>
      <c r="AU177" s="37" t="s">
        <v>73</v>
      </c>
      <c r="AV177" s="79" t="s">
        <v>73</v>
      </c>
      <c r="AW177" s="694" t="s">
        <v>73</v>
      </c>
      <c r="AX177" s="695" t="s">
        <v>73</v>
      </c>
      <c r="AY177" s="473" t="s">
        <v>73</v>
      </c>
      <c r="AZ177" s="676" t="s">
        <v>73</v>
      </c>
      <c r="BA177" s="676" t="s">
        <v>73</v>
      </c>
      <c r="BB177" s="676" t="s">
        <v>73</v>
      </c>
      <c r="BC177" s="676" t="s">
        <v>73</v>
      </c>
      <c r="BD177" s="676" t="s">
        <v>73</v>
      </c>
      <c r="BE177" s="676" t="s">
        <v>73</v>
      </c>
      <c r="BF177" s="676" t="s">
        <v>73</v>
      </c>
      <c r="BG177" s="677" t="s">
        <v>73</v>
      </c>
      <c r="BH177" s="676" t="s">
        <v>73</v>
      </c>
      <c r="BI177" s="676" t="s">
        <v>73</v>
      </c>
      <c r="BJ177" s="677" t="s">
        <v>73</v>
      </c>
    </row>
    <row r="178" spans="1:62" s="183" customFormat="1" ht="14.25" customHeight="1" x14ac:dyDescent="0.45">
      <c r="A178" s="224">
        <v>2024</v>
      </c>
      <c r="B178" s="268">
        <v>7</v>
      </c>
      <c r="C178" s="268">
        <v>2</v>
      </c>
      <c r="D178" s="225">
        <v>0.59513888888888888</v>
      </c>
      <c r="E178" s="323" t="s">
        <v>138</v>
      </c>
      <c r="F178" s="324">
        <v>13.13297</v>
      </c>
      <c r="G178" s="325">
        <v>100.19814</v>
      </c>
      <c r="H178" s="229">
        <v>18</v>
      </c>
      <c r="I178" s="268">
        <v>3</v>
      </c>
      <c r="J178" s="230" t="s">
        <v>72</v>
      </c>
      <c r="K178" s="231">
        <v>0.5</v>
      </c>
      <c r="L178" s="674" t="s">
        <v>73</v>
      </c>
      <c r="M178" s="671" t="s">
        <v>73</v>
      </c>
      <c r="N178" s="676" t="s">
        <v>73</v>
      </c>
      <c r="O178" s="676" t="s">
        <v>73</v>
      </c>
      <c r="P178" s="676" t="s">
        <v>73</v>
      </c>
      <c r="Q178" s="676" t="s">
        <v>73</v>
      </c>
      <c r="R178" s="676" t="s">
        <v>73</v>
      </c>
      <c r="S178" s="677" t="s">
        <v>73</v>
      </c>
      <c r="T178" s="434">
        <v>4.5</v>
      </c>
      <c r="U178" s="343" t="s">
        <v>73</v>
      </c>
      <c r="V178" s="335">
        <v>31.239000000000001</v>
      </c>
      <c r="W178" s="343" t="s">
        <v>73</v>
      </c>
      <c r="X178" s="370">
        <v>32.319000000000003</v>
      </c>
      <c r="Y178" s="484" t="s">
        <v>73</v>
      </c>
      <c r="Z178" s="640">
        <v>8.81</v>
      </c>
      <c r="AA178" s="240" t="s">
        <v>73</v>
      </c>
      <c r="AB178" s="240">
        <v>6.5119999999999996</v>
      </c>
      <c r="AC178" s="240">
        <f t="shared" si="44"/>
        <v>6.6808155731334891</v>
      </c>
      <c r="AD178" s="463" t="s">
        <v>73</v>
      </c>
      <c r="AE178" s="344" t="s">
        <v>73</v>
      </c>
      <c r="AF178" s="335">
        <v>0.91</v>
      </c>
      <c r="AG178" s="337">
        <f>AF178*$AF$1+$AG$1</f>
        <v>3.0674528132433019</v>
      </c>
      <c r="AH178" s="681" t="s">
        <v>73</v>
      </c>
      <c r="AI178" s="507" t="s">
        <v>73</v>
      </c>
      <c r="AJ178" s="683" t="s">
        <v>73</v>
      </c>
      <c r="AK178" s="684" t="s">
        <v>73</v>
      </c>
      <c r="AL178" s="684" t="s">
        <v>73</v>
      </c>
      <c r="AM178" s="684" t="s">
        <v>73</v>
      </c>
      <c r="AN178" s="684" t="s">
        <v>73</v>
      </c>
      <c r="AO178" s="676" t="s">
        <v>73</v>
      </c>
      <c r="AP178" s="676" t="s">
        <v>73</v>
      </c>
      <c r="AQ178" s="513" t="s">
        <v>73</v>
      </c>
      <c r="AR178" s="79" t="s">
        <v>73</v>
      </c>
      <c r="AS178" s="37" t="s">
        <v>73</v>
      </c>
      <c r="AT178" s="37" t="s">
        <v>73</v>
      </c>
      <c r="AU178" s="37" t="s">
        <v>73</v>
      </c>
      <c r="AV178" s="79" t="s">
        <v>73</v>
      </c>
      <c r="AW178" s="694" t="s">
        <v>73</v>
      </c>
      <c r="AX178" s="695" t="s">
        <v>73</v>
      </c>
      <c r="AY178" s="473" t="s">
        <v>73</v>
      </c>
      <c r="AZ178" s="676" t="s">
        <v>73</v>
      </c>
      <c r="BA178" s="676" t="s">
        <v>73</v>
      </c>
      <c r="BB178" s="676" t="s">
        <v>73</v>
      </c>
      <c r="BC178" s="676" t="s">
        <v>73</v>
      </c>
      <c r="BD178" s="676" t="s">
        <v>73</v>
      </c>
      <c r="BE178" s="676" t="s">
        <v>73</v>
      </c>
      <c r="BF178" s="676" t="s">
        <v>73</v>
      </c>
      <c r="BG178" s="677" t="s">
        <v>73</v>
      </c>
      <c r="BH178" s="676" t="s">
        <v>73</v>
      </c>
      <c r="BI178" s="676" t="s">
        <v>73</v>
      </c>
      <c r="BJ178" s="677" t="s">
        <v>73</v>
      </c>
    </row>
    <row r="179" spans="1:62" s="183" customFormat="1" ht="14.25" customHeight="1" x14ac:dyDescent="0.45">
      <c r="A179" s="224"/>
      <c r="B179" s="268"/>
      <c r="C179" s="268"/>
      <c r="D179" s="225"/>
      <c r="E179" s="323"/>
      <c r="F179" s="227"/>
      <c r="G179" s="228"/>
      <c r="H179" s="229">
        <f t="shared" ref="H179:H180" si="46">H178</f>
        <v>18</v>
      </c>
      <c r="I179" s="268"/>
      <c r="J179" s="230" t="s">
        <v>75</v>
      </c>
      <c r="K179" s="231">
        <v>9</v>
      </c>
      <c r="L179" s="674" t="s">
        <v>73</v>
      </c>
      <c r="M179" s="671" t="s">
        <v>73</v>
      </c>
      <c r="N179" s="676" t="s">
        <v>73</v>
      </c>
      <c r="O179" s="676" t="s">
        <v>73</v>
      </c>
      <c r="P179" s="676" t="s">
        <v>73</v>
      </c>
      <c r="Q179" s="676" t="s">
        <v>73</v>
      </c>
      <c r="R179" s="676" t="s">
        <v>73</v>
      </c>
      <c r="S179" s="677" t="s">
        <v>73</v>
      </c>
      <c r="T179" s="434" t="s">
        <v>73</v>
      </c>
      <c r="U179" s="343" t="s">
        <v>73</v>
      </c>
      <c r="V179" s="335">
        <v>30.774999999999999</v>
      </c>
      <c r="W179" s="343" t="s">
        <v>73</v>
      </c>
      <c r="X179" s="370">
        <v>32.46</v>
      </c>
      <c r="Y179" s="484" t="s">
        <v>73</v>
      </c>
      <c r="Z179" s="640">
        <v>8.6999999999999993</v>
      </c>
      <c r="AA179" s="240" t="s">
        <v>73</v>
      </c>
      <c r="AB179" s="240">
        <v>5.9859999999999998</v>
      </c>
      <c r="AC179" s="240">
        <f t="shared" si="44"/>
        <v>6.3359418118396533</v>
      </c>
      <c r="AD179" s="463" t="s">
        <v>73</v>
      </c>
      <c r="AE179" s="341" t="s">
        <v>73</v>
      </c>
      <c r="AF179" s="335">
        <v>2.02</v>
      </c>
      <c r="AG179" s="337">
        <f>AF179*$AF$1+$AG$1</f>
        <v>5.7909294116845906</v>
      </c>
      <c r="AH179" s="681" t="s">
        <v>73</v>
      </c>
      <c r="AI179" s="507" t="s">
        <v>73</v>
      </c>
      <c r="AJ179" s="683" t="s">
        <v>73</v>
      </c>
      <c r="AK179" s="684" t="s">
        <v>73</v>
      </c>
      <c r="AL179" s="684" t="s">
        <v>73</v>
      </c>
      <c r="AM179" s="684" t="s">
        <v>73</v>
      </c>
      <c r="AN179" s="684" t="s">
        <v>73</v>
      </c>
      <c r="AO179" s="676" t="s">
        <v>73</v>
      </c>
      <c r="AP179" s="676" t="s">
        <v>73</v>
      </c>
      <c r="AQ179" s="513" t="s">
        <v>73</v>
      </c>
      <c r="AR179" s="79" t="s">
        <v>73</v>
      </c>
      <c r="AS179" s="37" t="s">
        <v>73</v>
      </c>
      <c r="AT179" s="37" t="s">
        <v>73</v>
      </c>
      <c r="AU179" s="37" t="s">
        <v>73</v>
      </c>
      <c r="AV179" s="79" t="s">
        <v>73</v>
      </c>
      <c r="AW179" s="694" t="s">
        <v>73</v>
      </c>
      <c r="AX179" s="695" t="s">
        <v>73</v>
      </c>
      <c r="AY179" s="473" t="s">
        <v>73</v>
      </c>
      <c r="AZ179" s="676" t="s">
        <v>73</v>
      </c>
      <c r="BA179" s="676" t="s">
        <v>73</v>
      </c>
      <c r="BB179" s="676" t="s">
        <v>73</v>
      </c>
      <c r="BC179" s="676" t="s">
        <v>73</v>
      </c>
      <c r="BD179" s="676" t="s">
        <v>73</v>
      </c>
      <c r="BE179" s="676" t="s">
        <v>73</v>
      </c>
      <c r="BF179" s="676" t="s">
        <v>73</v>
      </c>
      <c r="BG179" s="677" t="s">
        <v>73</v>
      </c>
      <c r="BH179" s="676" t="s">
        <v>73</v>
      </c>
      <c r="BI179" s="676" t="s">
        <v>73</v>
      </c>
      <c r="BJ179" s="677" t="s">
        <v>73</v>
      </c>
    </row>
    <row r="180" spans="1:62" s="183" customFormat="1" ht="14.25" customHeight="1" x14ac:dyDescent="0.45">
      <c r="A180" s="224"/>
      <c r="B180" s="268"/>
      <c r="C180" s="268"/>
      <c r="D180" s="225"/>
      <c r="E180" s="323"/>
      <c r="F180" s="227"/>
      <c r="G180" s="228"/>
      <c r="H180" s="229">
        <f t="shared" si="46"/>
        <v>18</v>
      </c>
      <c r="I180" s="268"/>
      <c r="J180" s="230" t="s">
        <v>74</v>
      </c>
      <c r="K180" s="231">
        <v>17</v>
      </c>
      <c r="L180" s="674" t="s">
        <v>73</v>
      </c>
      <c r="M180" s="671" t="s">
        <v>73</v>
      </c>
      <c r="N180" s="676" t="s">
        <v>73</v>
      </c>
      <c r="O180" s="676" t="s">
        <v>73</v>
      </c>
      <c r="P180" s="676" t="s">
        <v>73</v>
      </c>
      <c r="Q180" s="676" t="s">
        <v>73</v>
      </c>
      <c r="R180" s="676" t="s">
        <v>73</v>
      </c>
      <c r="S180" s="677" t="s">
        <v>73</v>
      </c>
      <c r="T180" s="434" t="s">
        <v>73</v>
      </c>
      <c r="U180" s="343" t="s">
        <v>73</v>
      </c>
      <c r="V180" s="335">
        <v>30.757999999999999</v>
      </c>
      <c r="W180" s="343" t="s">
        <v>73</v>
      </c>
      <c r="X180" s="370">
        <v>32.515000000000001</v>
      </c>
      <c r="Y180" s="484" t="s">
        <v>73</v>
      </c>
      <c r="Z180" s="640">
        <v>8.67</v>
      </c>
      <c r="AA180" s="240" t="s">
        <v>73</v>
      </c>
      <c r="AB180" s="240">
        <v>5.5209999999999999</v>
      </c>
      <c r="AC180" s="240">
        <f t="shared" si="44"/>
        <v>6.0310629163992857</v>
      </c>
      <c r="AD180" s="463" t="s">
        <v>73</v>
      </c>
      <c r="AE180" s="341" t="s">
        <v>73</v>
      </c>
      <c r="AF180" s="335">
        <v>2.39</v>
      </c>
      <c r="AG180" s="337">
        <f>AF180*$AF$1+$AG$1</f>
        <v>6.6987549444983543</v>
      </c>
      <c r="AH180" s="681" t="s">
        <v>73</v>
      </c>
      <c r="AI180" s="507" t="s">
        <v>73</v>
      </c>
      <c r="AJ180" s="683" t="s">
        <v>73</v>
      </c>
      <c r="AK180" s="684" t="s">
        <v>73</v>
      </c>
      <c r="AL180" s="684" t="s">
        <v>73</v>
      </c>
      <c r="AM180" s="684" t="s">
        <v>73</v>
      </c>
      <c r="AN180" s="684" t="s">
        <v>73</v>
      </c>
      <c r="AO180" s="676" t="s">
        <v>73</v>
      </c>
      <c r="AP180" s="676" t="s">
        <v>73</v>
      </c>
      <c r="AQ180" s="513" t="s">
        <v>73</v>
      </c>
      <c r="AR180" s="79" t="s">
        <v>73</v>
      </c>
      <c r="AS180" s="37" t="s">
        <v>73</v>
      </c>
      <c r="AT180" s="37" t="s">
        <v>73</v>
      </c>
      <c r="AU180" s="37" t="s">
        <v>73</v>
      </c>
      <c r="AV180" s="79" t="s">
        <v>73</v>
      </c>
      <c r="AW180" s="694" t="s">
        <v>73</v>
      </c>
      <c r="AX180" s="695" t="s">
        <v>73</v>
      </c>
      <c r="AY180" s="473" t="s">
        <v>73</v>
      </c>
      <c r="AZ180" s="676" t="s">
        <v>73</v>
      </c>
      <c r="BA180" s="676" t="s">
        <v>73</v>
      </c>
      <c r="BB180" s="676" t="s">
        <v>73</v>
      </c>
      <c r="BC180" s="676" t="s">
        <v>73</v>
      </c>
      <c r="BD180" s="676" t="s">
        <v>73</v>
      </c>
      <c r="BE180" s="676" t="s">
        <v>73</v>
      </c>
      <c r="BF180" s="676" t="s">
        <v>73</v>
      </c>
      <c r="BG180" s="677" t="s">
        <v>73</v>
      </c>
      <c r="BH180" s="676" t="s">
        <v>73</v>
      </c>
      <c r="BI180" s="676" t="s">
        <v>73</v>
      </c>
      <c r="BJ180" s="677" t="s">
        <v>73</v>
      </c>
    </row>
    <row r="181" spans="1:62" s="183" customFormat="1" ht="14.25" customHeight="1" x14ac:dyDescent="0.45">
      <c r="A181" s="224">
        <v>2024</v>
      </c>
      <c r="B181" s="268">
        <v>7</v>
      </c>
      <c r="C181" s="268">
        <v>2</v>
      </c>
      <c r="D181" s="225">
        <v>0.61597222222222225</v>
      </c>
      <c r="E181" s="323" t="s">
        <v>139</v>
      </c>
      <c r="F181" s="324">
        <v>13.185600000000001</v>
      </c>
      <c r="G181" s="325">
        <v>100.2004</v>
      </c>
      <c r="H181" s="229">
        <v>17.600000000000001</v>
      </c>
      <c r="I181" s="268">
        <v>3</v>
      </c>
      <c r="J181" s="230" t="s">
        <v>72</v>
      </c>
      <c r="K181" s="231">
        <v>0.5</v>
      </c>
      <c r="L181" s="674" t="s">
        <v>73</v>
      </c>
      <c r="M181" s="671" t="s">
        <v>73</v>
      </c>
      <c r="N181" s="676" t="s">
        <v>73</v>
      </c>
      <c r="O181" s="676" t="s">
        <v>73</v>
      </c>
      <c r="P181" s="676" t="s">
        <v>73</v>
      </c>
      <c r="Q181" s="676" t="s">
        <v>73</v>
      </c>
      <c r="R181" s="676" t="s">
        <v>73</v>
      </c>
      <c r="S181" s="677" t="s">
        <v>73</v>
      </c>
      <c r="T181" s="434">
        <v>4.9000000000000004</v>
      </c>
      <c r="U181" s="343" t="s">
        <v>73</v>
      </c>
      <c r="V181" s="335">
        <v>31.548999999999999</v>
      </c>
      <c r="W181" s="343" t="s">
        <v>73</v>
      </c>
      <c r="X181" s="370">
        <v>32.100999999999999</v>
      </c>
      <c r="Y181" s="484" t="s">
        <v>73</v>
      </c>
      <c r="Z181" s="640">
        <v>8.83</v>
      </c>
      <c r="AA181" s="240" t="s">
        <v>73</v>
      </c>
      <c r="AB181" s="240">
        <v>6.4390000000000001</v>
      </c>
      <c r="AC181" s="240">
        <f t="shared" si="44"/>
        <v>6.6329528648170442</v>
      </c>
      <c r="AD181" s="463" t="s">
        <v>73</v>
      </c>
      <c r="AE181" s="341" t="s">
        <v>73</v>
      </c>
      <c r="AF181" s="335">
        <v>0.83</v>
      </c>
      <c r="AG181" s="337">
        <f>AF181*$AF$1+$AG$1</f>
        <v>2.8711662115538394</v>
      </c>
      <c r="AH181" s="681" t="s">
        <v>73</v>
      </c>
      <c r="AI181" s="507" t="s">
        <v>73</v>
      </c>
      <c r="AJ181" s="683" t="s">
        <v>73</v>
      </c>
      <c r="AK181" s="684" t="s">
        <v>73</v>
      </c>
      <c r="AL181" s="684" t="s">
        <v>73</v>
      </c>
      <c r="AM181" s="684" t="s">
        <v>73</v>
      </c>
      <c r="AN181" s="684" t="s">
        <v>73</v>
      </c>
      <c r="AO181" s="676" t="s">
        <v>73</v>
      </c>
      <c r="AP181" s="676" t="s">
        <v>73</v>
      </c>
      <c r="AQ181" s="513" t="s">
        <v>73</v>
      </c>
      <c r="AR181" s="79" t="s">
        <v>73</v>
      </c>
      <c r="AS181" s="37" t="s">
        <v>73</v>
      </c>
      <c r="AT181" s="37" t="s">
        <v>73</v>
      </c>
      <c r="AU181" s="37" t="s">
        <v>73</v>
      </c>
      <c r="AV181" s="79" t="s">
        <v>73</v>
      </c>
      <c r="AW181" s="694" t="s">
        <v>73</v>
      </c>
      <c r="AX181" s="695" t="s">
        <v>73</v>
      </c>
      <c r="AY181" s="473" t="s">
        <v>73</v>
      </c>
      <c r="AZ181" s="676" t="s">
        <v>73</v>
      </c>
      <c r="BA181" s="676" t="s">
        <v>73</v>
      </c>
      <c r="BB181" s="676" t="s">
        <v>73</v>
      </c>
      <c r="BC181" s="676" t="s">
        <v>73</v>
      </c>
      <c r="BD181" s="676" t="s">
        <v>73</v>
      </c>
      <c r="BE181" s="676" t="s">
        <v>73</v>
      </c>
      <c r="BF181" s="676" t="s">
        <v>73</v>
      </c>
      <c r="BG181" s="677" t="s">
        <v>73</v>
      </c>
      <c r="BH181" s="676" t="s">
        <v>73</v>
      </c>
      <c r="BI181" s="676" t="s">
        <v>73</v>
      </c>
      <c r="BJ181" s="677" t="s">
        <v>73</v>
      </c>
    </row>
    <row r="182" spans="1:62" s="183" customFormat="1" ht="14.25" customHeight="1" x14ac:dyDescent="0.45">
      <c r="A182" s="224"/>
      <c r="B182" s="268"/>
      <c r="C182" s="268"/>
      <c r="D182" s="225"/>
      <c r="E182" s="323"/>
      <c r="F182" s="227"/>
      <c r="G182" s="228"/>
      <c r="H182" s="229">
        <f t="shared" ref="H182:H183" si="47">H181</f>
        <v>17.600000000000001</v>
      </c>
      <c r="I182" s="268"/>
      <c r="J182" s="230" t="s">
        <v>75</v>
      </c>
      <c r="K182" s="231">
        <v>8.5</v>
      </c>
      <c r="L182" s="674" t="s">
        <v>73</v>
      </c>
      <c r="M182" s="671" t="s">
        <v>73</v>
      </c>
      <c r="N182" s="676" t="s">
        <v>73</v>
      </c>
      <c r="O182" s="676" t="s">
        <v>73</v>
      </c>
      <c r="P182" s="676" t="s">
        <v>73</v>
      </c>
      <c r="Q182" s="676" t="s">
        <v>73</v>
      </c>
      <c r="R182" s="676" t="s">
        <v>73</v>
      </c>
      <c r="S182" s="677" t="s">
        <v>73</v>
      </c>
      <c r="T182" s="434" t="s">
        <v>73</v>
      </c>
      <c r="U182" s="343" t="s">
        <v>73</v>
      </c>
      <c r="V182" s="335">
        <v>30.786999999999999</v>
      </c>
      <c r="W182" s="343" t="s">
        <v>73</v>
      </c>
      <c r="X182" s="370">
        <v>32.268999999999998</v>
      </c>
      <c r="Y182" s="484" t="s">
        <v>73</v>
      </c>
      <c r="Z182" s="640">
        <v>8.69</v>
      </c>
      <c r="AA182" s="240" t="s">
        <v>73</v>
      </c>
      <c r="AB182" s="240">
        <v>5.86</v>
      </c>
      <c r="AC182" s="240">
        <f t="shared" si="44"/>
        <v>6.2533294659783927</v>
      </c>
      <c r="AD182" s="463" t="s">
        <v>73</v>
      </c>
      <c r="AE182" s="341" t="s">
        <v>73</v>
      </c>
      <c r="AF182" s="335">
        <v>2.11</v>
      </c>
      <c r="AG182" s="337">
        <f>AF182*$AF$1+$AG$1</f>
        <v>6.0117518385852353</v>
      </c>
      <c r="AH182" s="681" t="s">
        <v>73</v>
      </c>
      <c r="AI182" s="507" t="s">
        <v>73</v>
      </c>
      <c r="AJ182" s="683" t="s">
        <v>73</v>
      </c>
      <c r="AK182" s="684" t="s">
        <v>73</v>
      </c>
      <c r="AL182" s="684" t="s">
        <v>73</v>
      </c>
      <c r="AM182" s="684" t="s">
        <v>73</v>
      </c>
      <c r="AN182" s="684" t="s">
        <v>73</v>
      </c>
      <c r="AO182" s="676" t="s">
        <v>73</v>
      </c>
      <c r="AP182" s="676" t="s">
        <v>73</v>
      </c>
      <c r="AQ182" s="513" t="s">
        <v>73</v>
      </c>
      <c r="AR182" s="80" t="s">
        <v>73</v>
      </c>
      <c r="AS182" s="41" t="s">
        <v>73</v>
      </c>
      <c r="AT182" s="41" t="s">
        <v>73</v>
      </c>
      <c r="AU182" s="41" t="s">
        <v>73</v>
      </c>
      <c r="AV182" s="80" t="s">
        <v>73</v>
      </c>
      <c r="AW182" s="694" t="s">
        <v>73</v>
      </c>
      <c r="AX182" s="695" t="s">
        <v>73</v>
      </c>
      <c r="AY182" s="473" t="s">
        <v>73</v>
      </c>
      <c r="AZ182" s="676" t="s">
        <v>73</v>
      </c>
      <c r="BA182" s="676" t="s">
        <v>73</v>
      </c>
      <c r="BB182" s="676" t="s">
        <v>73</v>
      </c>
      <c r="BC182" s="676" t="s">
        <v>73</v>
      </c>
      <c r="BD182" s="676" t="s">
        <v>73</v>
      </c>
      <c r="BE182" s="676" t="s">
        <v>73</v>
      </c>
      <c r="BF182" s="676" t="s">
        <v>73</v>
      </c>
      <c r="BG182" s="677" t="s">
        <v>73</v>
      </c>
      <c r="BH182" s="676" t="s">
        <v>73</v>
      </c>
      <c r="BI182" s="676" t="s">
        <v>73</v>
      </c>
      <c r="BJ182" s="677" t="s">
        <v>73</v>
      </c>
    </row>
    <row r="183" spans="1:62" s="183" customFormat="1" ht="14.25" customHeight="1" x14ac:dyDescent="0.45">
      <c r="A183" s="224"/>
      <c r="B183" s="268"/>
      <c r="C183" s="268"/>
      <c r="D183" s="225"/>
      <c r="E183" s="323"/>
      <c r="F183" s="227"/>
      <c r="G183" s="228"/>
      <c r="H183" s="229">
        <f t="shared" si="47"/>
        <v>17.600000000000001</v>
      </c>
      <c r="I183" s="268"/>
      <c r="J183" s="230" t="s">
        <v>74</v>
      </c>
      <c r="K183" s="231">
        <v>16.5</v>
      </c>
      <c r="L183" s="674" t="s">
        <v>73</v>
      </c>
      <c r="M183" s="671" t="s">
        <v>73</v>
      </c>
      <c r="N183" s="676" t="s">
        <v>73</v>
      </c>
      <c r="O183" s="676" t="s">
        <v>73</v>
      </c>
      <c r="P183" s="676" t="s">
        <v>73</v>
      </c>
      <c r="Q183" s="676" t="s">
        <v>73</v>
      </c>
      <c r="R183" s="676" t="s">
        <v>73</v>
      </c>
      <c r="S183" s="677" t="s">
        <v>73</v>
      </c>
      <c r="T183" s="434" t="s">
        <v>73</v>
      </c>
      <c r="U183" s="343" t="s">
        <v>73</v>
      </c>
      <c r="V183" s="335">
        <v>30.780999999999999</v>
      </c>
      <c r="W183" s="343" t="s">
        <v>73</v>
      </c>
      <c r="X183" s="370">
        <v>32.387999999999998</v>
      </c>
      <c r="Y183" s="484" t="s">
        <v>73</v>
      </c>
      <c r="Z183" s="640">
        <v>8.6199999999999992</v>
      </c>
      <c r="AA183" s="240" t="s">
        <v>73</v>
      </c>
      <c r="AB183" s="240">
        <v>5.3310000000000004</v>
      </c>
      <c r="AC183" s="240">
        <f t="shared" si="44"/>
        <v>5.9064887440688132</v>
      </c>
      <c r="AD183" s="463" t="s">
        <v>73</v>
      </c>
      <c r="AE183" s="341" t="s">
        <v>73</v>
      </c>
      <c r="AF183" s="335">
        <v>2.0499999999999998</v>
      </c>
      <c r="AG183" s="337">
        <f>AF183*$AF$1+$AG$1</f>
        <v>5.8645368873181392</v>
      </c>
      <c r="AH183" s="681" t="s">
        <v>73</v>
      </c>
      <c r="AI183" s="507" t="s">
        <v>73</v>
      </c>
      <c r="AJ183" s="683" t="s">
        <v>73</v>
      </c>
      <c r="AK183" s="684" t="s">
        <v>73</v>
      </c>
      <c r="AL183" s="684" t="s">
        <v>73</v>
      </c>
      <c r="AM183" s="684" t="s">
        <v>73</v>
      </c>
      <c r="AN183" s="684" t="s">
        <v>73</v>
      </c>
      <c r="AO183" s="676" t="s">
        <v>73</v>
      </c>
      <c r="AP183" s="676" t="s">
        <v>73</v>
      </c>
      <c r="AQ183" s="513" t="s">
        <v>73</v>
      </c>
      <c r="AR183" s="80" t="s">
        <v>73</v>
      </c>
      <c r="AS183" s="41" t="s">
        <v>73</v>
      </c>
      <c r="AT183" s="41" t="s">
        <v>73</v>
      </c>
      <c r="AU183" s="41" t="s">
        <v>73</v>
      </c>
      <c r="AV183" s="80" t="s">
        <v>73</v>
      </c>
      <c r="AW183" s="694" t="s">
        <v>73</v>
      </c>
      <c r="AX183" s="695" t="s">
        <v>73</v>
      </c>
      <c r="AY183" s="473" t="s">
        <v>73</v>
      </c>
      <c r="AZ183" s="676" t="s">
        <v>73</v>
      </c>
      <c r="BA183" s="676" t="s">
        <v>73</v>
      </c>
      <c r="BB183" s="676" t="s">
        <v>73</v>
      </c>
      <c r="BC183" s="676" t="s">
        <v>73</v>
      </c>
      <c r="BD183" s="676" t="s">
        <v>73</v>
      </c>
      <c r="BE183" s="676" t="s">
        <v>73</v>
      </c>
      <c r="BF183" s="676" t="s">
        <v>73</v>
      </c>
      <c r="BG183" s="677" t="s">
        <v>73</v>
      </c>
      <c r="BH183" s="676" t="s">
        <v>73</v>
      </c>
      <c r="BI183" s="676" t="s">
        <v>73</v>
      </c>
      <c r="BJ183" s="677" t="s">
        <v>73</v>
      </c>
    </row>
    <row r="184" spans="1:62" s="183" customFormat="1" ht="14.25" customHeight="1" x14ac:dyDescent="0.45">
      <c r="A184" s="224">
        <v>2024</v>
      </c>
      <c r="B184" s="268">
        <v>7</v>
      </c>
      <c r="C184" s="268">
        <v>2</v>
      </c>
      <c r="D184" s="225">
        <v>0.63750000000000007</v>
      </c>
      <c r="E184" s="323" t="s">
        <v>140</v>
      </c>
      <c r="F184" s="324">
        <v>13.236940000000001</v>
      </c>
      <c r="G184" s="325">
        <v>100.19994</v>
      </c>
      <c r="H184" s="229">
        <v>15</v>
      </c>
      <c r="I184" s="268">
        <v>3</v>
      </c>
      <c r="J184" s="230" t="s">
        <v>72</v>
      </c>
      <c r="K184" s="231">
        <v>0.5</v>
      </c>
      <c r="L184" s="674" t="s">
        <v>73</v>
      </c>
      <c r="M184" s="671" t="s">
        <v>73</v>
      </c>
      <c r="N184" s="676" t="s">
        <v>73</v>
      </c>
      <c r="O184" s="676" t="s">
        <v>73</v>
      </c>
      <c r="P184" s="676" t="s">
        <v>73</v>
      </c>
      <c r="Q184" s="676" t="s">
        <v>73</v>
      </c>
      <c r="R184" s="676" t="s">
        <v>73</v>
      </c>
      <c r="S184" s="677" t="s">
        <v>73</v>
      </c>
      <c r="T184" s="434">
        <v>1.8</v>
      </c>
      <c r="U184" s="343" t="s">
        <v>73</v>
      </c>
      <c r="V184" s="335">
        <v>31.928000000000001</v>
      </c>
      <c r="W184" s="343" t="s">
        <v>73</v>
      </c>
      <c r="X184" s="370">
        <v>31.867999999999999</v>
      </c>
      <c r="Y184" s="484" t="s">
        <v>73</v>
      </c>
      <c r="Z184" s="640">
        <v>8.86</v>
      </c>
      <c r="AA184" s="240" t="s">
        <v>73</v>
      </c>
      <c r="AB184" s="240">
        <v>6.8179999999999996</v>
      </c>
      <c r="AC184" s="240">
        <f t="shared" si="44"/>
        <v>6.8814455559394085</v>
      </c>
      <c r="AD184" s="463" t="s">
        <v>73</v>
      </c>
      <c r="AE184" s="341" t="s">
        <v>73</v>
      </c>
      <c r="AF184" s="335">
        <v>4.4800000000000004</v>
      </c>
      <c r="AG184" s="337">
        <f>AF184*$AF$1+$AG$1</f>
        <v>11.826742413635557</v>
      </c>
      <c r="AH184" s="681" t="s">
        <v>73</v>
      </c>
      <c r="AI184" s="507" t="s">
        <v>73</v>
      </c>
      <c r="AJ184" s="683" t="s">
        <v>73</v>
      </c>
      <c r="AK184" s="684" t="s">
        <v>73</v>
      </c>
      <c r="AL184" s="684" t="s">
        <v>73</v>
      </c>
      <c r="AM184" s="684" t="s">
        <v>73</v>
      </c>
      <c r="AN184" s="684" t="s">
        <v>73</v>
      </c>
      <c r="AO184" s="676" t="s">
        <v>73</v>
      </c>
      <c r="AP184" s="676" t="s">
        <v>73</v>
      </c>
      <c r="AQ184" s="513" t="s">
        <v>73</v>
      </c>
      <c r="AR184" s="80" t="s">
        <v>73</v>
      </c>
      <c r="AS184" s="41" t="s">
        <v>73</v>
      </c>
      <c r="AT184" s="41" t="s">
        <v>73</v>
      </c>
      <c r="AU184" s="41" t="s">
        <v>73</v>
      </c>
      <c r="AV184" s="80" t="s">
        <v>73</v>
      </c>
      <c r="AW184" s="694" t="s">
        <v>73</v>
      </c>
      <c r="AX184" s="695" t="s">
        <v>73</v>
      </c>
      <c r="AY184" s="473" t="s">
        <v>73</v>
      </c>
      <c r="AZ184" s="676" t="s">
        <v>73</v>
      </c>
      <c r="BA184" s="676" t="s">
        <v>73</v>
      </c>
      <c r="BB184" s="676" t="s">
        <v>73</v>
      </c>
      <c r="BC184" s="676" t="s">
        <v>73</v>
      </c>
      <c r="BD184" s="676" t="s">
        <v>73</v>
      </c>
      <c r="BE184" s="676" t="s">
        <v>73</v>
      </c>
      <c r="BF184" s="676" t="s">
        <v>73</v>
      </c>
      <c r="BG184" s="677" t="s">
        <v>73</v>
      </c>
      <c r="BH184" s="676" t="s">
        <v>73</v>
      </c>
      <c r="BI184" s="676" t="s">
        <v>73</v>
      </c>
      <c r="BJ184" s="677" t="s">
        <v>73</v>
      </c>
    </row>
    <row r="185" spans="1:62" s="183" customFormat="1" ht="14.25" customHeight="1" x14ac:dyDescent="0.45">
      <c r="A185" s="224"/>
      <c r="B185" s="268"/>
      <c r="C185" s="268"/>
      <c r="D185" s="225"/>
      <c r="E185" s="323"/>
      <c r="F185" s="227"/>
      <c r="G185" s="228"/>
      <c r="H185" s="229">
        <f t="shared" ref="H185:H186" si="48">H184</f>
        <v>15</v>
      </c>
      <c r="I185" s="268"/>
      <c r="J185" s="230" t="s">
        <v>75</v>
      </c>
      <c r="K185" s="231">
        <v>7.5</v>
      </c>
      <c r="L185" s="674" t="s">
        <v>73</v>
      </c>
      <c r="M185" s="671" t="s">
        <v>73</v>
      </c>
      <c r="N185" s="676" t="s">
        <v>73</v>
      </c>
      <c r="O185" s="676" t="s">
        <v>73</v>
      </c>
      <c r="P185" s="676" t="s">
        <v>73</v>
      </c>
      <c r="Q185" s="676" t="s">
        <v>73</v>
      </c>
      <c r="R185" s="676" t="s">
        <v>73</v>
      </c>
      <c r="S185" s="677" t="s">
        <v>73</v>
      </c>
      <c r="T185" s="434" t="s">
        <v>73</v>
      </c>
      <c r="U185" s="343" t="s">
        <v>73</v>
      </c>
      <c r="V185" s="335">
        <v>30.948</v>
      </c>
      <c r="W185" s="343" t="s">
        <v>73</v>
      </c>
      <c r="X185" s="370">
        <v>32.054000000000002</v>
      </c>
      <c r="Y185" s="484" t="s">
        <v>73</v>
      </c>
      <c r="Z185" s="640">
        <v>8.74</v>
      </c>
      <c r="AA185" s="240" t="s">
        <v>73</v>
      </c>
      <c r="AB185" s="240">
        <v>6.2489999999999997</v>
      </c>
      <c r="AC185" s="240">
        <f t="shared" si="44"/>
        <v>6.5083786924865716</v>
      </c>
      <c r="AD185" s="463" t="s">
        <v>73</v>
      </c>
      <c r="AE185" s="341" t="s">
        <v>73</v>
      </c>
      <c r="AF185" s="335">
        <v>3</v>
      </c>
      <c r="AG185" s="337">
        <f>AF185*$AF$1+$AG$1</f>
        <v>8.1954402823805026</v>
      </c>
      <c r="AH185" s="681" t="s">
        <v>73</v>
      </c>
      <c r="AI185" s="507" t="s">
        <v>73</v>
      </c>
      <c r="AJ185" s="683" t="s">
        <v>73</v>
      </c>
      <c r="AK185" s="684" t="s">
        <v>73</v>
      </c>
      <c r="AL185" s="684" t="s">
        <v>73</v>
      </c>
      <c r="AM185" s="684" t="s">
        <v>73</v>
      </c>
      <c r="AN185" s="684" t="s">
        <v>73</v>
      </c>
      <c r="AO185" s="676" t="s">
        <v>73</v>
      </c>
      <c r="AP185" s="676" t="s">
        <v>73</v>
      </c>
      <c r="AQ185" s="513" t="s">
        <v>73</v>
      </c>
      <c r="AR185" s="80" t="s">
        <v>73</v>
      </c>
      <c r="AS185" s="41" t="s">
        <v>73</v>
      </c>
      <c r="AT185" s="41" t="s">
        <v>73</v>
      </c>
      <c r="AU185" s="41" t="s">
        <v>73</v>
      </c>
      <c r="AV185" s="80" t="s">
        <v>73</v>
      </c>
      <c r="AW185" s="694" t="s">
        <v>73</v>
      </c>
      <c r="AX185" s="695" t="s">
        <v>73</v>
      </c>
      <c r="AY185" s="473" t="s">
        <v>73</v>
      </c>
      <c r="AZ185" s="676" t="s">
        <v>73</v>
      </c>
      <c r="BA185" s="676" t="s">
        <v>73</v>
      </c>
      <c r="BB185" s="676" t="s">
        <v>73</v>
      </c>
      <c r="BC185" s="676" t="s">
        <v>73</v>
      </c>
      <c r="BD185" s="676" t="s">
        <v>73</v>
      </c>
      <c r="BE185" s="676" t="s">
        <v>73</v>
      </c>
      <c r="BF185" s="676" t="s">
        <v>73</v>
      </c>
      <c r="BG185" s="677" t="s">
        <v>73</v>
      </c>
      <c r="BH185" s="676" t="s">
        <v>73</v>
      </c>
      <c r="BI185" s="676" t="s">
        <v>73</v>
      </c>
      <c r="BJ185" s="677" t="s">
        <v>73</v>
      </c>
    </row>
    <row r="186" spans="1:62" s="183" customFormat="1" ht="14.25" customHeight="1" x14ac:dyDescent="0.45">
      <c r="A186" s="224"/>
      <c r="B186" s="268"/>
      <c r="C186" s="268"/>
      <c r="D186" s="225"/>
      <c r="E186" s="323"/>
      <c r="F186" s="227"/>
      <c r="G186" s="228"/>
      <c r="H186" s="229">
        <f t="shared" si="48"/>
        <v>15</v>
      </c>
      <c r="I186" s="268"/>
      <c r="J186" s="230" t="s">
        <v>74</v>
      </c>
      <c r="K186" s="231">
        <v>14</v>
      </c>
      <c r="L186" s="674" t="s">
        <v>73</v>
      </c>
      <c r="M186" s="671" t="s">
        <v>73</v>
      </c>
      <c r="N186" s="676" t="s">
        <v>73</v>
      </c>
      <c r="O186" s="676" t="s">
        <v>73</v>
      </c>
      <c r="P186" s="676" t="s">
        <v>73</v>
      </c>
      <c r="Q186" s="676" t="s">
        <v>73</v>
      </c>
      <c r="R186" s="676" t="s">
        <v>73</v>
      </c>
      <c r="S186" s="677" t="s">
        <v>73</v>
      </c>
      <c r="T186" s="434" t="s">
        <v>73</v>
      </c>
      <c r="U186" s="343" t="s">
        <v>73</v>
      </c>
      <c r="V186" s="335">
        <v>30.885000000000002</v>
      </c>
      <c r="W186" s="343" t="s">
        <v>73</v>
      </c>
      <c r="X186" s="370">
        <v>32.15</v>
      </c>
      <c r="Y186" s="484" t="s">
        <v>73</v>
      </c>
      <c r="Z186" s="640">
        <v>8.65</v>
      </c>
      <c r="AA186" s="240" t="s">
        <v>73</v>
      </c>
      <c r="AB186" s="240">
        <v>5.5289999999999999</v>
      </c>
      <c r="AC186" s="240">
        <f t="shared" si="44"/>
        <v>6.0363081447079372</v>
      </c>
      <c r="AD186" s="463" t="s">
        <v>73</v>
      </c>
      <c r="AE186" s="341" t="s">
        <v>73</v>
      </c>
      <c r="AF186" s="335">
        <v>1.19</v>
      </c>
      <c r="AG186" s="337">
        <f>AF186*$AF$1+$AG$1</f>
        <v>3.75445591915642</v>
      </c>
      <c r="AH186" s="681" t="s">
        <v>73</v>
      </c>
      <c r="AI186" s="507" t="s">
        <v>73</v>
      </c>
      <c r="AJ186" s="683" t="s">
        <v>73</v>
      </c>
      <c r="AK186" s="684" t="s">
        <v>73</v>
      </c>
      <c r="AL186" s="684" t="s">
        <v>73</v>
      </c>
      <c r="AM186" s="684" t="s">
        <v>73</v>
      </c>
      <c r="AN186" s="684" t="s">
        <v>73</v>
      </c>
      <c r="AO186" s="676" t="s">
        <v>73</v>
      </c>
      <c r="AP186" s="676" t="s">
        <v>73</v>
      </c>
      <c r="AQ186" s="513" t="s">
        <v>73</v>
      </c>
      <c r="AR186" s="80" t="s">
        <v>73</v>
      </c>
      <c r="AS186" s="41" t="s">
        <v>73</v>
      </c>
      <c r="AT186" s="41" t="s">
        <v>73</v>
      </c>
      <c r="AU186" s="41" t="s">
        <v>73</v>
      </c>
      <c r="AV186" s="80" t="s">
        <v>73</v>
      </c>
      <c r="AW186" s="694" t="s">
        <v>73</v>
      </c>
      <c r="AX186" s="695" t="s">
        <v>73</v>
      </c>
      <c r="AY186" s="473" t="s">
        <v>73</v>
      </c>
      <c r="AZ186" s="676" t="s">
        <v>73</v>
      </c>
      <c r="BA186" s="676" t="s">
        <v>73</v>
      </c>
      <c r="BB186" s="676" t="s">
        <v>73</v>
      </c>
      <c r="BC186" s="676" t="s">
        <v>73</v>
      </c>
      <c r="BD186" s="676" t="s">
        <v>73</v>
      </c>
      <c r="BE186" s="676" t="s">
        <v>73</v>
      </c>
      <c r="BF186" s="676" t="s">
        <v>73</v>
      </c>
      <c r="BG186" s="677" t="s">
        <v>73</v>
      </c>
      <c r="BH186" s="676" t="s">
        <v>73</v>
      </c>
      <c r="BI186" s="676" t="s">
        <v>73</v>
      </c>
      <c r="BJ186" s="677" t="s">
        <v>73</v>
      </c>
    </row>
    <row r="187" spans="1:62" s="183" customFormat="1" ht="14.25" customHeight="1" x14ac:dyDescent="0.45">
      <c r="A187" s="224">
        <v>2024</v>
      </c>
      <c r="B187" s="268">
        <v>7</v>
      </c>
      <c r="C187" s="268">
        <v>2</v>
      </c>
      <c r="D187" s="225">
        <v>0.66597222222222219</v>
      </c>
      <c r="E187" s="323" t="s">
        <v>141</v>
      </c>
      <c r="F187" s="324">
        <v>13.28787</v>
      </c>
      <c r="G187" s="325">
        <v>100.19994</v>
      </c>
      <c r="H187" s="229">
        <v>12.6</v>
      </c>
      <c r="I187" s="268">
        <v>3</v>
      </c>
      <c r="J187" s="230" t="s">
        <v>72</v>
      </c>
      <c r="K187" s="231">
        <v>0.5</v>
      </c>
      <c r="L187" s="674" t="s">
        <v>73</v>
      </c>
      <c r="M187" s="671" t="s">
        <v>73</v>
      </c>
      <c r="N187" s="676" t="s">
        <v>73</v>
      </c>
      <c r="O187" s="676" t="s">
        <v>73</v>
      </c>
      <c r="P187" s="676" t="s">
        <v>73</v>
      </c>
      <c r="Q187" s="676" t="s">
        <v>73</v>
      </c>
      <c r="R187" s="676" t="s">
        <v>73</v>
      </c>
      <c r="S187" s="677" t="s">
        <v>73</v>
      </c>
      <c r="T187" s="434">
        <v>2</v>
      </c>
      <c r="U187" s="343" t="s">
        <v>73</v>
      </c>
      <c r="V187" s="335">
        <v>32</v>
      </c>
      <c r="W187" s="343" t="s">
        <v>73</v>
      </c>
      <c r="X187" s="370">
        <v>30.966000000000001</v>
      </c>
      <c r="Y187" s="484" t="s">
        <v>73</v>
      </c>
      <c r="Z187" s="640">
        <v>8.6999999999999993</v>
      </c>
      <c r="AA187" s="240" t="s">
        <v>73</v>
      </c>
      <c r="AB187" s="240">
        <v>7.0110000000000001</v>
      </c>
      <c r="AC187" s="240">
        <f t="shared" si="44"/>
        <v>7.0079866888856266</v>
      </c>
      <c r="AD187" s="463" t="s">
        <v>73</v>
      </c>
      <c r="AE187" s="341" t="s">
        <v>73</v>
      </c>
      <c r="AF187" s="335">
        <v>5.39</v>
      </c>
      <c r="AG187" s="337">
        <f>AF187*$AF$1+$AG$1</f>
        <v>14.059502507853189</v>
      </c>
      <c r="AH187" s="681" t="s">
        <v>73</v>
      </c>
      <c r="AI187" s="507" t="s">
        <v>73</v>
      </c>
      <c r="AJ187" s="683" t="s">
        <v>73</v>
      </c>
      <c r="AK187" s="684" t="s">
        <v>73</v>
      </c>
      <c r="AL187" s="684" t="s">
        <v>73</v>
      </c>
      <c r="AM187" s="684" t="s">
        <v>73</v>
      </c>
      <c r="AN187" s="684" t="s">
        <v>73</v>
      </c>
      <c r="AO187" s="676" t="s">
        <v>73</v>
      </c>
      <c r="AP187" s="676" t="s">
        <v>73</v>
      </c>
      <c r="AQ187" s="513" t="s">
        <v>73</v>
      </c>
      <c r="AR187" s="80" t="s">
        <v>73</v>
      </c>
      <c r="AS187" s="41" t="s">
        <v>73</v>
      </c>
      <c r="AT187" s="41" t="s">
        <v>73</v>
      </c>
      <c r="AU187" s="41" t="s">
        <v>73</v>
      </c>
      <c r="AV187" s="80" t="s">
        <v>73</v>
      </c>
      <c r="AW187" s="694" t="s">
        <v>73</v>
      </c>
      <c r="AX187" s="695" t="s">
        <v>73</v>
      </c>
      <c r="AY187" s="473" t="s">
        <v>73</v>
      </c>
      <c r="AZ187" s="676" t="s">
        <v>73</v>
      </c>
      <c r="BA187" s="676" t="s">
        <v>73</v>
      </c>
      <c r="BB187" s="676" t="s">
        <v>73</v>
      </c>
      <c r="BC187" s="676" t="s">
        <v>73</v>
      </c>
      <c r="BD187" s="676" t="s">
        <v>73</v>
      </c>
      <c r="BE187" s="676" t="s">
        <v>73</v>
      </c>
      <c r="BF187" s="676" t="s">
        <v>73</v>
      </c>
      <c r="BG187" s="677" t="s">
        <v>73</v>
      </c>
      <c r="BH187" s="676" t="s">
        <v>73</v>
      </c>
      <c r="BI187" s="676" t="s">
        <v>73</v>
      </c>
      <c r="BJ187" s="677" t="s">
        <v>73</v>
      </c>
    </row>
    <row r="188" spans="1:62" s="183" customFormat="1" ht="14.25" customHeight="1" x14ac:dyDescent="0.45">
      <c r="A188" s="224"/>
      <c r="B188" s="268"/>
      <c r="C188" s="268"/>
      <c r="D188" s="225"/>
      <c r="E188" s="323"/>
      <c r="F188" s="227"/>
      <c r="G188" s="228"/>
      <c r="H188" s="229">
        <f t="shared" ref="H188:H189" si="49">H187</f>
        <v>12.6</v>
      </c>
      <c r="I188" s="268"/>
      <c r="J188" s="230" t="s">
        <v>75</v>
      </c>
      <c r="K188" s="231">
        <v>6</v>
      </c>
      <c r="L188" s="674" t="s">
        <v>73</v>
      </c>
      <c r="M188" s="671" t="s">
        <v>73</v>
      </c>
      <c r="N188" s="676" t="s">
        <v>73</v>
      </c>
      <c r="O188" s="676" t="s">
        <v>73</v>
      </c>
      <c r="P188" s="676" t="s">
        <v>73</v>
      </c>
      <c r="Q188" s="676" t="s">
        <v>73</v>
      </c>
      <c r="R188" s="676" t="s">
        <v>73</v>
      </c>
      <c r="S188" s="677" t="s">
        <v>73</v>
      </c>
      <c r="T188" s="434" t="s">
        <v>73</v>
      </c>
      <c r="U188" s="343" t="s">
        <v>73</v>
      </c>
      <c r="V188" s="335">
        <v>30.786000000000001</v>
      </c>
      <c r="W188" s="343" t="s">
        <v>73</v>
      </c>
      <c r="X188" s="370">
        <v>31.655000000000001</v>
      </c>
      <c r="Y188" s="484" t="s">
        <v>73</v>
      </c>
      <c r="Z188" s="640">
        <v>8.66</v>
      </c>
      <c r="AA188" s="240" t="s">
        <v>73</v>
      </c>
      <c r="AB188" s="240">
        <v>5.952</v>
      </c>
      <c r="AC188" s="240">
        <f t="shared" si="44"/>
        <v>6.3136495915278843</v>
      </c>
      <c r="AD188" s="463" t="s">
        <v>73</v>
      </c>
      <c r="AE188" s="341" t="s">
        <v>73</v>
      </c>
      <c r="AF188" s="335">
        <v>1.05</v>
      </c>
      <c r="AG188" s="337">
        <f>AF188*$AF$1+$AG$1</f>
        <v>3.4109543661998609</v>
      </c>
      <c r="AH188" s="681" t="s">
        <v>73</v>
      </c>
      <c r="AI188" s="507" t="s">
        <v>73</v>
      </c>
      <c r="AJ188" s="683" t="s">
        <v>73</v>
      </c>
      <c r="AK188" s="684" t="s">
        <v>73</v>
      </c>
      <c r="AL188" s="684" t="s">
        <v>73</v>
      </c>
      <c r="AM188" s="684" t="s">
        <v>73</v>
      </c>
      <c r="AN188" s="684" t="s">
        <v>73</v>
      </c>
      <c r="AO188" s="676" t="s">
        <v>73</v>
      </c>
      <c r="AP188" s="676" t="s">
        <v>73</v>
      </c>
      <c r="AQ188" s="513" t="s">
        <v>73</v>
      </c>
      <c r="AR188" s="80" t="s">
        <v>73</v>
      </c>
      <c r="AS188" s="41" t="s">
        <v>73</v>
      </c>
      <c r="AT188" s="41" t="s">
        <v>73</v>
      </c>
      <c r="AU188" s="41" t="s">
        <v>73</v>
      </c>
      <c r="AV188" s="80" t="s">
        <v>73</v>
      </c>
      <c r="AW188" s="694" t="s">
        <v>73</v>
      </c>
      <c r="AX188" s="695" t="s">
        <v>73</v>
      </c>
      <c r="AY188" s="473" t="s">
        <v>73</v>
      </c>
      <c r="AZ188" s="676" t="s">
        <v>73</v>
      </c>
      <c r="BA188" s="676" t="s">
        <v>73</v>
      </c>
      <c r="BB188" s="676" t="s">
        <v>73</v>
      </c>
      <c r="BC188" s="676" t="s">
        <v>73</v>
      </c>
      <c r="BD188" s="676" t="s">
        <v>73</v>
      </c>
      <c r="BE188" s="676" t="s">
        <v>73</v>
      </c>
      <c r="BF188" s="676" t="s">
        <v>73</v>
      </c>
      <c r="BG188" s="677" t="s">
        <v>73</v>
      </c>
      <c r="BH188" s="676" t="s">
        <v>73</v>
      </c>
      <c r="BI188" s="676" t="s">
        <v>73</v>
      </c>
      <c r="BJ188" s="677" t="s">
        <v>73</v>
      </c>
    </row>
    <row r="189" spans="1:62" s="183" customFormat="1" ht="14.25" customHeight="1" x14ac:dyDescent="0.45">
      <c r="A189" s="224"/>
      <c r="B189" s="268"/>
      <c r="C189" s="268"/>
      <c r="D189" s="225"/>
      <c r="E189" s="323"/>
      <c r="F189" s="227"/>
      <c r="G189" s="228"/>
      <c r="H189" s="229">
        <f t="shared" si="49"/>
        <v>12.6</v>
      </c>
      <c r="I189" s="268"/>
      <c r="J189" s="230" t="s">
        <v>74</v>
      </c>
      <c r="K189" s="231">
        <v>11.5</v>
      </c>
      <c r="L189" s="674" t="s">
        <v>73</v>
      </c>
      <c r="M189" s="671" t="s">
        <v>73</v>
      </c>
      <c r="N189" s="676" t="s">
        <v>73</v>
      </c>
      <c r="O189" s="676" t="s">
        <v>73</v>
      </c>
      <c r="P189" s="676" t="s">
        <v>73</v>
      </c>
      <c r="Q189" s="676" t="s">
        <v>73</v>
      </c>
      <c r="R189" s="676" t="s">
        <v>73</v>
      </c>
      <c r="S189" s="677" t="s">
        <v>73</v>
      </c>
      <c r="T189" s="434" t="s">
        <v>73</v>
      </c>
      <c r="U189" s="343" t="s">
        <v>73</v>
      </c>
      <c r="V189" s="335">
        <v>30.791</v>
      </c>
      <c r="W189" s="343" t="s">
        <v>73</v>
      </c>
      <c r="X189" s="370">
        <v>31.751999999999999</v>
      </c>
      <c r="Y189" s="484" t="s">
        <v>73</v>
      </c>
      <c r="Z189" s="640">
        <v>8.6300000000000008</v>
      </c>
      <c r="AA189" s="240" t="s">
        <v>73</v>
      </c>
      <c r="AB189" s="240">
        <v>5.5780000000000003</v>
      </c>
      <c r="AC189" s="240">
        <f t="shared" si="44"/>
        <v>6.0684351680984276</v>
      </c>
      <c r="AD189" s="463" t="s">
        <v>73</v>
      </c>
      <c r="AE189" s="341" t="s">
        <v>73</v>
      </c>
      <c r="AF189" s="335">
        <v>0.88</v>
      </c>
      <c r="AG189" s="337">
        <f>AF189*$AF$1+$AG$1</f>
        <v>2.9938453376097538</v>
      </c>
      <c r="AH189" s="681" t="s">
        <v>73</v>
      </c>
      <c r="AI189" s="507" t="s">
        <v>73</v>
      </c>
      <c r="AJ189" s="683" t="s">
        <v>73</v>
      </c>
      <c r="AK189" s="684" t="s">
        <v>73</v>
      </c>
      <c r="AL189" s="684" t="s">
        <v>73</v>
      </c>
      <c r="AM189" s="684" t="s">
        <v>73</v>
      </c>
      <c r="AN189" s="684" t="s">
        <v>73</v>
      </c>
      <c r="AO189" s="676" t="s">
        <v>73</v>
      </c>
      <c r="AP189" s="676" t="s">
        <v>73</v>
      </c>
      <c r="AQ189" s="513" t="s">
        <v>73</v>
      </c>
      <c r="AR189" s="80" t="s">
        <v>73</v>
      </c>
      <c r="AS189" s="41" t="s">
        <v>73</v>
      </c>
      <c r="AT189" s="41" t="s">
        <v>73</v>
      </c>
      <c r="AU189" s="41" t="s">
        <v>73</v>
      </c>
      <c r="AV189" s="80" t="s">
        <v>73</v>
      </c>
      <c r="AW189" s="694" t="s">
        <v>73</v>
      </c>
      <c r="AX189" s="695" t="s">
        <v>73</v>
      </c>
      <c r="AY189" s="473" t="s">
        <v>73</v>
      </c>
      <c r="AZ189" s="676" t="s">
        <v>73</v>
      </c>
      <c r="BA189" s="676" t="s">
        <v>73</v>
      </c>
      <c r="BB189" s="676" t="s">
        <v>73</v>
      </c>
      <c r="BC189" s="676" t="s">
        <v>73</v>
      </c>
      <c r="BD189" s="676" t="s">
        <v>73</v>
      </c>
      <c r="BE189" s="676" t="s">
        <v>73</v>
      </c>
      <c r="BF189" s="676" t="s">
        <v>73</v>
      </c>
      <c r="BG189" s="677" t="s">
        <v>73</v>
      </c>
      <c r="BH189" s="676" t="s">
        <v>73</v>
      </c>
      <c r="BI189" s="676" t="s">
        <v>73</v>
      </c>
      <c r="BJ189" s="677" t="s">
        <v>73</v>
      </c>
    </row>
    <row r="190" spans="1:62" s="183" customFormat="1" ht="14.25" customHeight="1" x14ac:dyDescent="0.45">
      <c r="A190" s="224">
        <v>2024</v>
      </c>
      <c r="B190" s="268">
        <v>7</v>
      </c>
      <c r="C190" s="268">
        <v>3</v>
      </c>
      <c r="D190" s="225">
        <v>0.38125000000000003</v>
      </c>
      <c r="E190" s="323" t="s">
        <v>142</v>
      </c>
      <c r="F190" s="324">
        <v>13.329230000000001</v>
      </c>
      <c r="G190" s="325">
        <v>100.16982</v>
      </c>
      <c r="H190" s="229">
        <v>9.1</v>
      </c>
      <c r="I190" s="268">
        <v>3</v>
      </c>
      <c r="J190" s="230" t="s">
        <v>72</v>
      </c>
      <c r="K190" s="231">
        <v>0.5</v>
      </c>
      <c r="L190" s="674" t="s">
        <v>73</v>
      </c>
      <c r="M190" s="671" t="s">
        <v>73</v>
      </c>
      <c r="N190" s="676" t="s">
        <v>73</v>
      </c>
      <c r="O190" s="676" t="s">
        <v>73</v>
      </c>
      <c r="P190" s="676" t="s">
        <v>73</v>
      </c>
      <c r="Q190" s="676" t="s">
        <v>73</v>
      </c>
      <c r="R190" s="676" t="s">
        <v>73</v>
      </c>
      <c r="S190" s="677" t="s">
        <v>73</v>
      </c>
      <c r="T190" s="434">
        <v>3.2</v>
      </c>
      <c r="U190" s="343" t="s">
        <v>73</v>
      </c>
      <c r="V190" s="335">
        <v>30.856999999999999</v>
      </c>
      <c r="W190" s="343" t="s">
        <v>73</v>
      </c>
      <c r="X190" s="370">
        <v>30.541</v>
      </c>
      <c r="Y190" s="484" t="s">
        <v>73</v>
      </c>
      <c r="Z190" s="640">
        <v>8.77</v>
      </c>
      <c r="AA190" s="240" t="s">
        <v>73</v>
      </c>
      <c r="AB190" s="240">
        <v>6.0039999999999996</v>
      </c>
      <c r="AC190" s="240">
        <f t="shared" si="44"/>
        <v>6.3477435755341194</v>
      </c>
      <c r="AD190" s="463" t="s">
        <v>73</v>
      </c>
      <c r="AE190" s="341" t="s">
        <v>73</v>
      </c>
      <c r="AF190" s="335">
        <v>1.1000000000000001</v>
      </c>
      <c r="AG190" s="337">
        <f>AF190*$AF$1+$AG$1</f>
        <v>3.5336334922557748</v>
      </c>
      <c r="AH190" s="681" t="s">
        <v>73</v>
      </c>
      <c r="AI190" s="507" t="s">
        <v>73</v>
      </c>
      <c r="AJ190" s="683" t="s">
        <v>73</v>
      </c>
      <c r="AK190" s="684" t="s">
        <v>73</v>
      </c>
      <c r="AL190" s="684" t="s">
        <v>73</v>
      </c>
      <c r="AM190" s="684" t="s">
        <v>73</v>
      </c>
      <c r="AN190" s="684" t="s">
        <v>73</v>
      </c>
      <c r="AO190" s="676" t="s">
        <v>73</v>
      </c>
      <c r="AP190" s="676" t="s">
        <v>73</v>
      </c>
      <c r="AQ190" s="513" t="s">
        <v>73</v>
      </c>
      <c r="AR190" s="80" t="s">
        <v>73</v>
      </c>
      <c r="AS190" s="41" t="s">
        <v>73</v>
      </c>
      <c r="AT190" s="41" t="s">
        <v>73</v>
      </c>
      <c r="AU190" s="41" t="s">
        <v>73</v>
      </c>
      <c r="AV190" s="80" t="s">
        <v>73</v>
      </c>
      <c r="AW190" s="694" t="s">
        <v>73</v>
      </c>
      <c r="AX190" s="695" t="s">
        <v>73</v>
      </c>
      <c r="AY190" s="473" t="s">
        <v>73</v>
      </c>
      <c r="AZ190" s="676" t="s">
        <v>73</v>
      </c>
      <c r="BA190" s="676" t="s">
        <v>73</v>
      </c>
      <c r="BB190" s="676" t="s">
        <v>73</v>
      </c>
      <c r="BC190" s="676" t="s">
        <v>73</v>
      </c>
      <c r="BD190" s="676" t="s">
        <v>73</v>
      </c>
      <c r="BE190" s="676" t="s">
        <v>73</v>
      </c>
      <c r="BF190" s="676" t="s">
        <v>73</v>
      </c>
      <c r="BG190" s="677" t="s">
        <v>73</v>
      </c>
      <c r="BH190" s="676" t="s">
        <v>73</v>
      </c>
      <c r="BI190" s="676" t="s">
        <v>73</v>
      </c>
      <c r="BJ190" s="677" t="s">
        <v>73</v>
      </c>
    </row>
    <row r="191" spans="1:62" s="183" customFormat="1" ht="14.25" customHeight="1" x14ac:dyDescent="0.45">
      <c r="A191" s="224"/>
      <c r="B191" s="268"/>
      <c r="C191" s="268"/>
      <c r="D191" s="225"/>
      <c r="E191" s="323"/>
      <c r="F191" s="227"/>
      <c r="G191" s="228"/>
      <c r="H191" s="229">
        <f t="shared" ref="H191:H192" si="50">H190</f>
        <v>9.1</v>
      </c>
      <c r="I191" s="268"/>
      <c r="J191" s="230" t="s">
        <v>75</v>
      </c>
      <c r="K191" s="231">
        <v>4.5</v>
      </c>
      <c r="L191" s="674" t="s">
        <v>73</v>
      </c>
      <c r="M191" s="671" t="s">
        <v>73</v>
      </c>
      <c r="N191" s="676" t="s">
        <v>73</v>
      </c>
      <c r="O191" s="676" t="s">
        <v>73</v>
      </c>
      <c r="P191" s="676" t="s">
        <v>73</v>
      </c>
      <c r="Q191" s="676" t="s">
        <v>73</v>
      </c>
      <c r="R191" s="676" t="s">
        <v>73</v>
      </c>
      <c r="S191" s="677" t="s">
        <v>73</v>
      </c>
      <c r="T191" s="434" t="s">
        <v>73</v>
      </c>
      <c r="U191" s="343" t="s">
        <v>73</v>
      </c>
      <c r="V191" s="335">
        <v>30.792999999999999</v>
      </c>
      <c r="W191" s="343" t="s">
        <v>73</v>
      </c>
      <c r="X191" s="370">
        <v>30.626999999999999</v>
      </c>
      <c r="Y191" s="484" t="s">
        <v>73</v>
      </c>
      <c r="Z191" s="640">
        <v>8.73</v>
      </c>
      <c r="AA191" s="240" t="s">
        <v>73</v>
      </c>
      <c r="AB191" s="240">
        <v>5.91</v>
      </c>
      <c r="AC191" s="240">
        <f t="shared" si="44"/>
        <v>6.2861121429074647</v>
      </c>
      <c r="AD191" s="463" t="s">
        <v>73</v>
      </c>
      <c r="AE191" s="341" t="s">
        <v>73</v>
      </c>
      <c r="AF191" s="335">
        <v>1.05</v>
      </c>
      <c r="AG191" s="337">
        <f>AF191*$AF$1+$AG$1</f>
        <v>3.4109543661998609</v>
      </c>
      <c r="AH191" s="681" t="s">
        <v>73</v>
      </c>
      <c r="AI191" s="507" t="s">
        <v>73</v>
      </c>
      <c r="AJ191" s="683" t="s">
        <v>73</v>
      </c>
      <c r="AK191" s="684" t="s">
        <v>73</v>
      </c>
      <c r="AL191" s="684" t="s">
        <v>73</v>
      </c>
      <c r="AM191" s="684" t="s">
        <v>73</v>
      </c>
      <c r="AN191" s="684" t="s">
        <v>73</v>
      </c>
      <c r="AO191" s="676" t="s">
        <v>73</v>
      </c>
      <c r="AP191" s="676" t="s">
        <v>73</v>
      </c>
      <c r="AQ191" s="513" t="s">
        <v>73</v>
      </c>
      <c r="AR191" s="80" t="s">
        <v>73</v>
      </c>
      <c r="AS191" s="41" t="s">
        <v>73</v>
      </c>
      <c r="AT191" s="41" t="s">
        <v>73</v>
      </c>
      <c r="AU191" s="41" t="s">
        <v>73</v>
      </c>
      <c r="AV191" s="80" t="s">
        <v>73</v>
      </c>
      <c r="AW191" s="694" t="s">
        <v>73</v>
      </c>
      <c r="AX191" s="695" t="s">
        <v>73</v>
      </c>
      <c r="AY191" s="473" t="s">
        <v>73</v>
      </c>
      <c r="AZ191" s="676" t="s">
        <v>73</v>
      </c>
      <c r="BA191" s="676" t="s">
        <v>73</v>
      </c>
      <c r="BB191" s="676" t="s">
        <v>73</v>
      </c>
      <c r="BC191" s="676" t="s">
        <v>73</v>
      </c>
      <c r="BD191" s="676" t="s">
        <v>73</v>
      </c>
      <c r="BE191" s="676" t="s">
        <v>73</v>
      </c>
      <c r="BF191" s="676" t="s">
        <v>73</v>
      </c>
      <c r="BG191" s="677" t="s">
        <v>73</v>
      </c>
      <c r="BH191" s="676" t="s">
        <v>73</v>
      </c>
      <c r="BI191" s="676" t="s">
        <v>73</v>
      </c>
      <c r="BJ191" s="677" t="s">
        <v>73</v>
      </c>
    </row>
    <row r="192" spans="1:62" s="183" customFormat="1" ht="14.25" customHeight="1" x14ac:dyDescent="0.45">
      <c r="A192" s="224"/>
      <c r="B192" s="268"/>
      <c r="C192" s="268"/>
      <c r="D192" s="225"/>
      <c r="E192" s="323"/>
      <c r="F192" s="227"/>
      <c r="G192" s="228"/>
      <c r="H192" s="229">
        <f t="shared" si="50"/>
        <v>9.1</v>
      </c>
      <c r="I192" s="268"/>
      <c r="J192" s="230" t="s">
        <v>74</v>
      </c>
      <c r="K192" s="231">
        <v>8</v>
      </c>
      <c r="L192" s="674" t="s">
        <v>73</v>
      </c>
      <c r="M192" s="671" t="s">
        <v>73</v>
      </c>
      <c r="N192" s="676" t="s">
        <v>73</v>
      </c>
      <c r="O192" s="676" t="s">
        <v>73</v>
      </c>
      <c r="P192" s="676" t="s">
        <v>73</v>
      </c>
      <c r="Q192" s="676" t="s">
        <v>73</v>
      </c>
      <c r="R192" s="676" t="s">
        <v>73</v>
      </c>
      <c r="S192" s="677" t="s">
        <v>73</v>
      </c>
      <c r="T192" s="434" t="s">
        <v>73</v>
      </c>
      <c r="U192" s="343" t="s">
        <v>73</v>
      </c>
      <c r="V192" s="335">
        <v>30.969000000000001</v>
      </c>
      <c r="W192" s="343" t="s">
        <v>73</v>
      </c>
      <c r="X192" s="370">
        <v>31.053999999999998</v>
      </c>
      <c r="Y192" s="484" t="s">
        <v>73</v>
      </c>
      <c r="Z192" s="640">
        <v>8.59</v>
      </c>
      <c r="AA192" s="240" t="s">
        <v>73</v>
      </c>
      <c r="AB192" s="240">
        <v>4.6529999999999996</v>
      </c>
      <c r="AC192" s="240">
        <f t="shared" si="44"/>
        <v>5.4619556449105993</v>
      </c>
      <c r="AD192" s="463" t="s">
        <v>73</v>
      </c>
      <c r="AE192" s="341" t="s">
        <v>73</v>
      </c>
      <c r="AF192" s="335">
        <v>1.33</v>
      </c>
      <c r="AG192" s="337">
        <f>AF192*$AF$1+$AG$1</f>
        <v>4.097957472112979</v>
      </c>
      <c r="AH192" s="681" t="s">
        <v>73</v>
      </c>
      <c r="AI192" s="507" t="s">
        <v>73</v>
      </c>
      <c r="AJ192" s="683" t="s">
        <v>73</v>
      </c>
      <c r="AK192" s="684" t="s">
        <v>73</v>
      </c>
      <c r="AL192" s="684" t="s">
        <v>73</v>
      </c>
      <c r="AM192" s="684" t="s">
        <v>73</v>
      </c>
      <c r="AN192" s="684" t="s">
        <v>73</v>
      </c>
      <c r="AO192" s="676" t="s">
        <v>73</v>
      </c>
      <c r="AP192" s="676" t="s">
        <v>73</v>
      </c>
      <c r="AQ192" s="513" t="s">
        <v>73</v>
      </c>
      <c r="AR192" s="80" t="s">
        <v>73</v>
      </c>
      <c r="AS192" s="41" t="s">
        <v>73</v>
      </c>
      <c r="AT192" s="41" t="s">
        <v>73</v>
      </c>
      <c r="AU192" s="41" t="s">
        <v>73</v>
      </c>
      <c r="AV192" s="80" t="s">
        <v>73</v>
      </c>
      <c r="AW192" s="694" t="s">
        <v>73</v>
      </c>
      <c r="AX192" s="695" t="s">
        <v>73</v>
      </c>
      <c r="AY192" s="473" t="s">
        <v>73</v>
      </c>
      <c r="AZ192" s="676" t="s">
        <v>73</v>
      </c>
      <c r="BA192" s="676" t="s">
        <v>73</v>
      </c>
      <c r="BB192" s="676" t="s">
        <v>73</v>
      </c>
      <c r="BC192" s="676" t="s">
        <v>73</v>
      </c>
      <c r="BD192" s="676" t="s">
        <v>73</v>
      </c>
      <c r="BE192" s="676" t="s">
        <v>73</v>
      </c>
      <c r="BF192" s="676" t="s">
        <v>73</v>
      </c>
      <c r="BG192" s="677" t="s">
        <v>73</v>
      </c>
      <c r="BH192" s="676" t="s">
        <v>73</v>
      </c>
      <c r="BI192" s="676" t="s">
        <v>73</v>
      </c>
      <c r="BJ192" s="677" t="s">
        <v>73</v>
      </c>
    </row>
    <row r="193" spans="1:62" s="183" customFormat="1" ht="14.25" customHeight="1" x14ac:dyDescent="0.45">
      <c r="A193" s="224">
        <v>2024</v>
      </c>
      <c r="B193" s="268">
        <v>7</v>
      </c>
      <c r="C193" s="268">
        <v>4</v>
      </c>
      <c r="D193" s="225">
        <v>0.51388888888888895</v>
      </c>
      <c r="E193" s="323" t="s">
        <v>143</v>
      </c>
      <c r="F193" s="324">
        <v>13.353569999999999</v>
      </c>
      <c r="G193" s="325">
        <v>100.13813</v>
      </c>
      <c r="H193" s="229">
        <v>6.5</v>
      </c>
      <c r="I193" s="268">
        <v>3</v>
      </c>
      <c r="J193" s="230" t="s">
        <v>72</v>
      </c>
      <c r="K193" s="231">
        <v>0.5</v>
      </c>
      <c r="L193" s="674" t="s">
        <v>73</v>
      </c>
      <c r="M193" s="671" t="s">
        <v>73</v>
      </c>
      <c r="N193" s="676" t="s">
        <v>73</v>
      </c>
      <c r="O193" s="676" t="s">
        <v>73</v>
      </c>
      <c r="P193" s="676" t="s">
        <v>73</v>
      </c>
      <c r="Q193" s="676" t="s">
        <v>73</v>
      </c>
      <c r="R193" s="676" t="s">
        <v>73</v>
      </c>
      <c r="S193" s="677" t="s">
        <v>73</v>
      </c>
      <c r="T193" s="434">
        <v>2.5</v>
      </c>
      <c r="U193" s="343" t="s">
        <v>73</v>
      </c>
      <c r="V193" s="335">
        <v>31.059000000000001</v>
      </c>
      <c r="W193" s="343" t="s">
        <v>73</v>
      </c>
      <c r="X193" s="370">
        <v>29.95</v>
      </c>
      <c r="Y193" s="484" t="s">
        <v>73</v>
      </c>
      <c r="Z193" s="640">
        <v>8.84</v>
      </c>
      <c r="AA193" s="240" t="s">
        <v>73</v>
      </c>
      <c r="AB193" s="240">
        <v>6.6420000000000003</v>
      </c>
      <c r="AC193" s="240">
        <f t="shared" si="44"/>
        <v>6.7660505331490759</v>
      </c>
      <c r="AD193" s="463" t="s">
        <v>73</v>
      </c>
      <c r="AE193" s="341" t="s">
        <v>73</v>
      </c>
      <c r="AF193" s="335">
        <v>2.2200000000000002</v>
      </c>
      <c r="AG193" s="337">
        <f>AF193*$AF$1+$AG$1</f>
        <v>6.2816459159082472</v>
      </c>
      <c r="AH193" s="681" t="s">
        <v>73</v>
      </c>
      <c r="AI193" s="507" t="s">
        <v>73</v>
      </c>
      <c r="AJ193" s="683" t="s">
        <v>73</v>
      </c>
      <c r="AK193" s="684" t="s">
        <v>73</v>
      </c>
      <c r="AL193" s="684" t="s">
        <v>73</v>
      </c>
      <c r="AM193" s="684" t="s">
        <v>73</v>
      </c>
      <c r="AN193" s="684" t="s">
        <v>73</v>
      </c>
      <c r="AO193" s="676" t="s">
        <v>73</v>
      </c>
      <c r="AP193" s="676" t="s">
        <v>73</v>
      </c>
      <c r="AQ193" s="513" t="s">
        <v>73</v>
      </c>
      <c r="AR193" s="80" t="s">
        <v>73</v>
      </c>
      <c r="AS193" s="41" t="s">
        <v>73</v>
      </c>
      <c r="AT193" s="41" t="s">
        <v>73</v>
      </c>
      <c r="AU193" s="41" t="s">
        <v>73</v>
      </c>
      <c r="AV193" s="80" t="s">
        <v>73</v>
      </c>
      <c r="AW193" s="694" t="s">
        <v>73</v>
      </c>
      <c r="AX193" s="695" t="s">
        <v>73</v>
      </c>
      <c r="AY193" s="473" t="s">
        <v>73</v>
      </c>
      <c r="AZ193" s="676" t="s">
        <v>73</v>
      </c>
      <c r="BA193" s="676" t="s">
        <v>73</v>
      </c>
      <c r="BB193" s="676" t="s">
        <v>73</v>
      </c>
      <c r="BC193" s="676" t="s">
        <v>73</v>
      </c>
      <c r="BD193" s="676" t="s">
        <v>73</v>
      </c>
      <c r="BE193" s="676" t="s">
        <v>73</v>
      </c>
      <c r="BF193" s="676" t="s">
        <v>73</v>
      </c>
      <c r="BG193" s="677" t="s">
        <v>73</v>
      </c>
      <c r="BH193" s="676" t="s">
        <v>73</v>
      </c>
      <c r="BI193" s="676" t="s">
        <v>73</v>
      </c>
      <c r="BJ193" s="677" t="s">
        <v>73</v>
      </c>
    </row>
    <row r="194" spans="1:62" s="183" customFormat="1" ht="14.25" customHeight="1" x14ac:dyDescent="0.45">
      <c r="A194" s="224"/>
      <c r="B194" s="268"/>
      <c r="C194" s="268"/>
      <c r="D194" s="225"/>
      <c r="E194" s="323"/>
      <c r="F194" s="227"/>
      <c r="G194" s="228"/>
      <c r="H194" s="229">
        <f t="shared" ref="H194:H195" si="51">H193</f>
        <v>6.5</v>
      </c>
      <c r="I194" s="268"/>
      <c r="J194" s="230" t="s">
        <v>75</v>
      </c>
      <c r="K194" s="231">
        <v>3</v>
      </c>
      <c r="L194" s="674" t="s">
        <v>73</v>
      </c>
      <c r="M194" s="671" t="s">
        <v>73</v>
      </c>
      <c r="N194" s="676" t="s">
        <v>73</v>
      </c>
      <c r="O194" s="676" t="s">
        <v>73</v>
      </c>
      <c r="P194" s="676" t="s">
        <v>73</v>
      </c>
      <c r="Q194" s="676" t="s">
        <v>73</v>
      </c>
      <c r="R194" s="676" t="s">
        <v>73</v>
      </c>
      <c r="S194" s="677" t="s">
        <v>73</v>
      </c>
      <c r="T194" s="434" t="s">
        <v>73</v>
      </c>
      <c r="U194" s="343" t="s">
        <v>73</v>
      </c>
      <c r="V194" s="335">
        <v>31.045000000000002</v>
      </c>
      <c r="W194" s="343" t="s">
        <v>73</v>
      </c>
      <c r="X194" s="370">
        <v>29.972000000000001</v>
      </c>
      <c r="Y194" s="484" t="s">
        <v>73</v>
      </c>
      <c r="Z194" s="640">
        <v>8.83</v>
      </c>
      <c r="AA194" s="240" t="s">
        <v>73</v>
      </c>
      <c r="AB194" s="240">
        <v>6.6180000000000003</v>
      </c>
      <c r="AC194" s="240">
        <f t="shared" si="44"/>
        <v>6.7503148482231214</v>
      </c>
      <c r="AD194" s="463" t="s">
        <v>73</v>
      </c>
      <c r="AE194" s="341" t="s">
        <v>73</v>
      </c>
      <c r="AF194" s="335">
        <v>2.69</v>
      </c>
      <c r="AG194" s="337">
        <f>AF194*$AF$1+$AG$1</f>
        <v>7.4348297008338369</v>
      </c>
      <c r="AH194" s="681" t="s">
        <v>73</v>
      </c>
      <c r="AI194" s="507" t="s">
        <v>73</v>
      </c>
      <c r="AJ194" s="683" t="s">
        <v>73</v>
      </c>
      <c r="AK194" s="684" t="s">
        <v>73</v>
      </c>
      <c r="AL194" s="684" t="s">
        <v>73</v>
      </c>
      <c r="AM194" s="684" t="s">
        <v>73</v>
      </c>
      <c r="AN194" s="684" t="s">
        <v>73</v>
      </c>
      <c r="AO194" s="676" t="s">
        <v>73</v>
      </c>
      <c r="AP194" s="676" t="s">
        <v>73</v>
      </c>
      <c r="AQ194" s="513" t="s">
        <v>73</v>
      </c>
      <c r="AR194" s="80" t="s">
        <v>73</v>
      </c>
      <c r="AS194" s="41" t="s">
        <v>73</v>
      </c>
      <c r="AT194" s="41" t="s">
        <v>73</v>
      </c>
      <c r="AU194" s="41" t="s">
        <v>73</v>
      </c>
      <c r="AV194" s="80" t="s">
        <v>73</v>
      </c>
      <c r="AW194" s="694" t="s">
        <v>73</v>
      </c>
      <c r="AX194" s="695" t="s">
        <v>73</v>
      </c>
      <c r="AY194" s="473" t="s">
        <v>73</v>
      </c>
      <c r="AZ194" s="676" t="s">
        <v>73</v>
      </c>
      <c r="BA194" s="676" t="s">
        <v>73</v>
      </c>
      <c r="BB194" s="676" t="s">
        <v>73</v>
      </c>
      <c r="BC194" s="676" t="s">
        <v>73</v>
      </c>
      <c r="BD194" s="676" t="s">
        <v>73</v>
      </c>
      <c r="BE194" s="676" t="s">
        <v>73</v>
      </c>
      <c r="BF194" s="676" t="s">
        <v>73</v>
      </c>
      <c r="BG194" s="677" t="s">
        <v>73</v>
      </c>
      <c r="BH194" s="676" t="s">
        <v>73</v>
      </c>
      <c r="BI194" s="676" t="s">
        <v>73</v>
      </c>
      <c r="BJ194" s="677" t="s">
        <v>73</v>
      </c>
    </row>
    <row r="195" spans="1:62" s="183" customFormat="1" ht="14.25" customHeight="1" x14ac:dyDescent="0.45">
      <c r="A195" s="224"/>
      <c r="B195" s="268"/>
      <c r="C195" s="268"/>
      <c r="D195" s="225"/>
      <c r="E195" s="323"/>
      <c r="F195" s="227"/>
      <c r="G195" s="228"/>
      <c r="H195" s="229">
        <f t="shared" si="51"/>
        <v>6.5</v>
      </c>
      <c r="I195" s="268"/>
      <c r="J195" s="230" t="s">
        <v>74</v>
      </c>
      <c r="K195" s="231">
        <v>5.5</v>
      </c>
      <c r="L195" s="674" t="s">
        <v>73</v>
      </c>
      <c r="M195" s="671" t="s">
        <v>73</v>
      </c>
      <c r="N195" s="676" t="s">
        <v>73</v>
      </c>
      <c r="O195" s="676" t="s">
        <v>73</v>
      </c>
      <c r="P195" s="676" t="s">
        <v>73</v>
      </c>
      <c r="Q195" s="676" t="s">
        <v>73</v>
      </c>
      <c r="R195" s="676" t="s">
        <v>73</v>
      </c>
      <c r="S195" s="677" t="s">
        <v>73</v>
      </c>
      <c r="T195" s="434" t="s">
        <v>73</v>
      </c>
      <c r="U195" s="343" t="s">
        <v>73</v>
      </c>
      <c r="V195" s="335">
        <v>30.97</v>
      </c>
      <c r="W195" s="343" t="s">
        <v>73</v>
      </c>
      <c r="X195" s="370">
        <v>30.326000000000001</v>
      </c>
      <c r="Y195" s="484" t="s">
        <v>73</v>
      </c>
      <c r="Z195" s="640">
        <v>8.75</v>
      </c>
      <c r="AA195" s="240" t="s">
        <v>73</v>
      </c>
      <c r="AB195" s="240">
        <v>6.2679999999999998</v>
      </c>
      <c r="AC195" s="240">
        <f t="shared" si="44"/>
        <v>6.5208361097196184</v>
      </c>
      <c r="AD195" s="463" t="s">
        <v>73</v>
      </c>
      <c r="AE195" s="341" t="s">
        <v>73</v>
      </c>
      <c r="AF195" s="335">
        <v>3.47</v>
      </c>
      <c r="AG195" s="337">
        <f>AF195*$AF$1+$AG$1</f>
        <v>9.3486240673060941</v>
      </c>
      <c r="AH195" s="681" t="s">
        <v>73</v>
      </c>
      <c r="AI195" s="507" t="s">
        <v>73</v>
      </c>
      <c r="AJ195" s="683" t="s">
        <v>73</v>
      </c>
      <c r="AK195" s="684" t="s">
        <v>73</v>
      </c>
      <c r="AL195" s="684" t="s">
        <v>73</v>
      </c>
      <c r="AM195" s="684" t="s">
        <v>73</v>
      </c>
      <c r="AN195" s="684" t="s">
        <v>73</v>
      </c>
      <c r="AO195" s="676" t="s">
        <v>73</v>
      </c>
      <c r="AP195" s="676" t="s">
        <v>73</v>
      </c>
      <c r="AQ195" s="513" t="s">
        <v>73</v>
      </c>
      <c r="AR195" s="80" t="s">
        <v>73</v>
      </c>
      <c r="AS195" s="41" t="s">
        <v>73</v>
      </c>
      <c r="AT195" s="41" t="s">
        <v>73</v>
      </c>
      <c r="AU195" s="41" t="s">
        <v>73</v>
      </c>
      <c r="AV195" s="80" t="s">
        <v>73</v>
      </c>
      <c r="AW195" s="694" t="s">
        <v>73</v>
      </c>
      <c r="AX195" s="695" t="s">
        <v>73</v>
      </c>
      <c r="AY195" s="473" t="s">
        <v>73</v>
      </c>
      <c r="AZ195" s="676" t="s">
        <v>73</v>
      </c>
      <c r="BA195" s="676" t="s">
        <v>73</v>
      </c>
      <c r="BB195" s="676" t="s">
        <v>73</v>
      </c>
      <c r="BC195" s="676" t="s">
        <v>73</v>
      </c>
      <c r="BD195" s="676" t="s">
        <v>73</v>
      </c>
      <c r="BE195" s="676" t="s">
        <v>73</v>
      </c>
      <c r="BF195" s="676" t="s">
        <v>73</v>
      </c>
      <c r="BG195" s="677" t="s">
        <v>73</v>
      </c>
      <c r="BH195" s="676" t="s">
        <v>73</v>
      </c>
      <c r="BI195" s="676" t="s">
        <v>73</v>
      </c>
      <c r="BJ195" s="677" t="s">
        <v>73</v>
      </c>
    </row>
    <row r="196" spans="1:62" s="183" customFormat="1" ht="14.25" customHeight="1" x14ac:dyDescent="0.45">
      <c r="A196" s="224">
        <v>2024</v>
      </c>
      <c r="B196" s="268">
        <v>7</v>
      </c>
      <c r="C196" s="268">
        <v>4</v>
      </c>
      <c r="D196" s="225">
        <v>0.49305555555555558</v>
      </c>
      <c r="E196" s="323" t="s">
        <v>144</v>
      </c>
      <c r="F196" s="324">
        <v>13.388920000000001</v>
      </c>
      <c r="G196" s="325">
        <v>100.11002000000001</v>
      </c>
      <c r="H196" s="229">
        <v>4.4000000000000004</v>
      </c>
      <c r="I196" s="268">
        <v>2</v>
      </c>
      <c r="J196" s="230" t="s">
        <v>72</v>
      </c>
      <c r="K196" s="231">
        <v>0.5</v>
      </c>
      <c r="L196" s="674" t="s">
        <v>73</v>
      </c>
      <c r="M196" s="671" t="s">
        <v>73</v>
      </c>
      <c r="N196" s="676" t="s">
        <v>73</v>
      </c>
      <c r="O196" s="676" t="s">
        <v>73</v>
      </c>
      <c r="P196" s="676" t="s">
        <v>73</v>
      </c>
      <c r="Q196" s="676" t="s">
        <v>73</v>
      </c>
      <c r="R196" s="676" t="s">
        <v>73</v>
      </c>
      <c r="S196" s="677" t="s">
        <v>73</v>
      </c>
      <c r="T196" s="434">
        <v>2.4</v>
      </c>
      <c r="U196" s="343" t="s">
        <v>73</v>
      </c>
      <c r="V196" s="335">
        <v>31.103000000000002</v>
      </c>
      <c r="W196" s="343" t="s">
        <v>73</v>
      </c>
      <c r="X196" s="370">
        <v>29.021999999999998</v>
      </c>
      <c r="Y196" s="484" t="s">
        <v>73</v>
      </c>
      <c r="Z196" s="640">
        <v>8.7200000000000006</v>
      </c>
      <c r="AA196" s="240" t="s">
        <v>73</v>
      </c>
      <c r="AB196" s="240">
        <v>6.6790000000000003</v>
      </c>
      <c r="AC196" s="240">
        <f t="shared" si="44"/>
        <v>6.7903097140765896</v>
      </c>
      <c r="AD196" s="463" t="s">
        <v>73</v>
      </c>
      <c r="AE196" s="341" t="s">
        <v>73</v>
      </c>
      <c r="AF196" s="335">
        <v>1.49</v>
      </c>
      <c r="AG196" s="337">
        <f>AF196*$AF$1+$AG$1</f>
        <v>4.4905306754919039</v>
      </c>
      <c r="AH196" s="681" t="s">
        <v>73</v>
      </c>
      <c r="AI196" s="507" t="s">
        <v>73</v>
      </c>
      <c r="AJ196" s="683" t="s">
        <v>73</v>
      </c>
      <c r="AK196" s="684" t="s">
        <v>73</v>
      </c>
      <c r="AL196" s="684" t="s">
        <v>73</v>
      </c>
      <c r="AM196" s="684" t="s">
        <v>73</v>
      </c>
      <c r="AN196" s="684" t="s">
        <v>73</v>
      </c>
      <c r="AO196" s="676" t="s">
        <v>73</v>
      </c>
      <c r="AP196" s="676" t="s">
        <v>73</v>
      </c>
      <c r="AQ196" s="513" t="s">
        <v>73</v>
      </c>
      <c r="AR196" s="80" t="s">
        <v>73</v>
      </c>
      <c r="AS196" s="41" t="s">
        <v>73</v>
      </c>
      <c r="AT196" s="41" t="s">
        <v>73</v>
      </c>
      <c r="AU196" s="41" t="s">
        <v>73</v>
      </c>
      <c r="AV196" s="80" t="s">
        <v>73</v>
      </c>
      <c r="AW196" s="694" t="s">
        <v>73</v>
      </c>
      <c r="AX196" s="695" t="s">
        <v>73</v>
      </c>
      <c r="AY196" s="473" t="s">
        <v>73</v>
      </c>
      <c r="AZ196" s="676" t="s">
        <v>73</v>
      </c>
      <c r="BA196" s="676" t="s">
        <v>73</v>
      </c>
      <c r="BB196" s="676" t="s">
        <v>73</v>
      </c>
      <c r="BC196" s="676" t="s">
        <v>73</v>
      </c>
      <c r="BD196" s="676" t="s">
        <v>73</v>
      </c>
      <c r="BE196" s="676" t="s">
        <v>73</v>
      </c>
      <c r="BF196" s="676" t="s">
        <v>73</v>
      </c>
      <c r="BG196" s="677" t="s">
        <v>73</v>
      </c>
      <c r="BH196" s="676" t="s">
        <v>73</v>
      </c>
      <c r="BI196" s="676" t="s">
        <v>73</v>
      </c>
      <c r="BJ196" s="677" t="s">
        <v>73</v>
      </c>
    </row>
    <row r="197" spans="1:62" s="183" customFormat="1" ht="14.25" customHeight="1" x14ac:dyDescent="0.45">
      <c r="A197" s="224"/>
      <c r="B197" s="268"/>
      <c r="C197" s="268"/>
      <c r="D197" s="225"/>
      <c r="E197" s="323"/>
      <c r="F197" s="227"/>
      <c r="G197" s="228"/>
      <c r="H197" s="229">
        <f t="shared" ref="H197:H198" si="52">H196</f>
        <v>4.4000000000000004</v>
      </c>
      <c r="I197" s="268"/>
      <c r="J197" s="230" t="s">
        <v>75</v>
      </c>
      <c r="L197" s="674" t="s">
        <v>73</v>
      </c>
      <c r="M197" s="671" t="s">
        <v>73</v>
      </c>
      <c r="N197" s="676" t="s">
        <v>73</v>
      </c>
      <c r="O197" s="676" t="s">
        <v>73</v>
      </c>
      <c r="P197" s="676" t="s">
        <v>73</v>
      </c>
      <c r="Q197" s="676" t="s">
        <v>73</v>
      </c>
      <c r="R197" s="676" t="s">
        <v>73</v>
      </c>
      <c r="S197" s="677" t="s">
        <v>73</v>
      </c>
      <c r="T197" s="434" t="s">
        <v>73</v>
      </c>
      <c r="U197" s="343" t="s">
        <v>73</v>
      </c>
      <c r="V197" s="336" t="s">
        <v>73</v>
      </c>
      <c r="W197" s="343" t="s">
        <v>73</v>
      </c>
      <c r="X197" s="342" t="s">
        <v>73</v>
      </c>
      <c r="Y197" s="484" t="s">
        <v>73</v>
      </c>
      <c r="Z197" s="640" t="s">
        <v>73</v>
      </c>
      <c r="AA197" s="240" t="s">
        <v>73</v>
      </c>
      <c r="AB197" s="183" t="s">
        <v>73</v>
      </c>
      <c r="AC197" s="183" t="s">
        <v>73</v>
      </c>
      <c r="AD197" s="463" t="s">
        <v>73</v>
      </c>
      <c r="AE197" s="341" t="s">
        <v>73</v>
      </c>
      <c r="AF197" s="337" t="s">
        <v>73</v>
      </c>
      <c r="AG197" s="337" t="s">
        <v>73</v>
      </c>
      <c r="AH197" s="681" t="s">
        <v>73</v>
      </c>
      <c r="AI197" s="507" t="s">
        <v>73</v>
      </c>
      <c r="AJ197" s="683" t="s">
        <v>73</v>
      </c>
      <c r="AK197" s="684" t="s">
        <v>73</v>
      </c>
      <c r="AL197" s="684" t="s">
        <v>73</v>
      </c>
      <c r="AM197" s="684" t="s">
        <v>73</v>
      </c>
      <c r="AN197" s="684" t="s">
        <v>73</v>
      </c>
      <c r="AO197" s="676" t="s">
        <v>73</v>
      </c>
      <c r="AP197" s="676" t="s">
        <v>73</v>
      </c>
      <c r="AQ197" s="513" t="s">
        <v>73</v>
      </c>
      <c r="AR197" s="80" t="s">
        <v>73</v>
      </c>
      <c r="AS197" s="41" t="s">
        <v>73</v>
      </c>
      <c r="AT197" s="41" t="s">
        <v>73</v>
      </c>
      <c r="AU197" s="41" t="s">
        <v>73</v>
      </c>
      <c r="AV197" s="80" t="s">
        <v>73</v>
      </c>
      <c r="AW197" s="694" t="s">
        <v>73</v>
      </c>
      <c r="AX197" s="695" t="s">
        <v>73</v>
      </c>
      <c r="AY197" s="473" t="s">
        <v>73</v>
      </c>
      <c r="AZ197" s="676" t="s">
        <v>73</v>
      </c>
      <c r="BA197" s="676" t="s">
        <v>73</v>
      </c>
      <c r="BB197" s="676" t="s">
        <v>73</v>
      </c>
      <c r="BC197" s="676" t="s">
        <v>73</v>
      </c>
      <c r="BD197" s="676" t="s">
        <v>73</v>
      </c>
      <c r="BE197" s="676" t="s">
        <v>73</v>
      </c>
      <c r="BF197" s="676" t="s">
        <v>73</v>
      </c>
      <c r="BG197" s="677" t="s">
        <v>73</v>
      </c>
      <c r="BH197" s="676" t="s">
        <v>73</v>
      </c>
      <c r="BI197" s="676" t="s">
        <v>73</v>
      </c>
      <c r="BJ197" s="677" t="s">
        <v>73</v>
      </c>
    </row>
    <row r="198" spans="1:62" s="183" customFormat="1" ht="14.25" customHeight="1" x14ac:dyDescent="0.45">
      <c r="A198" s="224"/>
      <c r="B198" s="268"/>
      <c r="C198" s="268"/>
      <c r="D198" s="225"/>
      <c r="E198" s="323"/>
      <c r="F198" s="227"/>
      <c r="G198" s="228"/>
      <c r="H198" s="229">
        <f t="shared" si="52"/>
        <v>4.4000000000000004</v>
      </c>
      <c r="I198" s="268"/>
      <c r="J198" s="230" t="s">
        <v>74</v>
      </c>
      <c r="K198" s="231">
        <v>3.5</v>
      </c>
      <c r="L198" s="674" t="s">
        <v>73</v>
      </c>
      <c r="M198" s="671" t="s">
        <v>73</v>
      </c>
      <c r="N198" s="676" t="s">
        <v>73</v>
      </c>
      <c r="O198" s="676" t="s">
        <v>73</v>
      </c>
      <c r="P198" s="676" t="s">
        <v>73</v>
      </c>
      <c r="Q198" s="676" t="s">
        <v>73</v>
      </c>
      <c r="R198" s="676" t="s">
        <v>73</v>
      </c>
      <c r="S198" s="677" t="s">
        <v>73</v>
      </c>
      <c r="T198" s="434" t="s">
        <v>73</v>
      </c>
      <c r="U198" s="343" t="s">
        <v>73</v>
      </c>
      <c r="V198" s="335">
        <v>31.181000000000001</v>
      </c>
      <c r="W198" s="343" t="s">
        <v>73</v>
      </c>
      <c r="X198" s="370">
        <v>30.067</v>
      </c>
      <c r="Y198" s="484" t="s">
        <v>73</v>
      </c>
      <c r="Z198" s="640">
        <v>8.59</v>
      </c>
      <c r="AA198" s="240" t="s">
        <v>73</v>
      </c>
      <c r="AB198" s="240">
        <v>5.6440000000000001</v>
      </c>
      <c r="AC198" s="240">
        <f t="shared" ref="AC198:AC199" si="53">AB198*$AB$1+$AC$1</f>
        <v>6.1117083016448026</v>
      </c>
      <c r="AD198" s="463" t="s">
        <v>73</v>
      </c>
      <c r="AE198" s="341" t="s">
        <v>73</v>
      </c>
      <c r="AF198" s="335">
        <v>5.07</v>
      </c>
      <c r="AG198" s="337">
        <f>AF198*$AF$1+$AG$1</f>
        <v>13.274356101095339</v>
      </c>
      <c r="AH198" s="681" t="s">
        <v>73</v>
      </c>
      <c r="AI198" s="507" t="s">
        <v>73</v>
      </c>
      <c r="AJ198" s="683" t="s">
        <v>73</v>
      </c>
      <c r="AK198" s="684" t="s">
        <v>73</v>
      </c>
      <c r="AL198" s="684" t="s">
        <v>73</v>
      </c>
      <c r="AM198" s="684" t="s">
        <v>73</v>
      </c>
      <c r="AN198" s="684" t="s">
        <v>73</v>
      </c>
      <c r="AO198" s="676" t="s">
        <v>73</v>
      </c>
      <c r="AP198" s="676" t="s">
        <v>73</v>
      </c>
      <c r="AQ198" s="513" t="s">
        <v>73</v>
      </c>
      <c r="AR198" s="80" t="s">
        <v>73</v>
      </c>
      <c r="AS198" s="41" t="s">
        <v>73</v>
      </c>
      <c r="AT198" s="41" t="s">
        <v>73</v>
      </c>
      <c r="AU198" s="41" t="s">
        <v>73</v>
      </c>
      <c r="AV198" s="80" t="s">
        <v>73</v>
      </c>
      <c r="AW198" s="694" t="s">
        <v>73</v>
      </c>
      <c r="AX198" s="695" t="s">
        <v>73</v>
      </c>
      <c r="AY198" s="473" t="s">
        <v>73</v>
      </c>
      <c r="AZ198" s="676" t="s">
        <v>73</v>
      </c>
      <c r="BA198" s="676" t="s">
        <v>73</v>
      </c>
      <c r="BB198" s="676" t="s">
        <v>73</v>
      </c>
      <c r="BC198" s="676" t="s">
        <v>73</v>
      </c>
      <c r="BD198" s="676" t="s">
        <v>73</v>
      </c>
      <c r="BE198" s="676" t="s">
        <v>73</v>
      </c>
      <c r="BF198" s="676" t="s">
        <v>73</v>
      </c>
      <c r="BG198" s="677" t="s">
        <v>73</v>
      </c>
      <c r="BH198" s="676" t="s">
        <v>73</v>
      </c>
      <c r="BI198" s="676" t="s">
        <v>73</v>
      </c>
      <c r="BJ198" s="677" t="s">
        <v>73</v>
      </c>
    </row>
    <row r="199" spans="1:62" s="183" customFormat="1" ht="14.25" customHeight="1" x14ac:dyDescent="0.45">
      <c r="A199" s="224">
        <v>2024</v>
      </c>
      <c r="B199" s="268">
        <v>7</v>
      </c>
      <c r="C199" s="268">
        <v>4</v>
      </c>
      <c r="D199" s="225">
        <v>0.4548611111111111</v>
      </c>
      <c r="E199" s="323" t="s">
        <v>145</v>
      </c>
      <c r="F199" s="324">
        <v>13.4178</v>
      </c>
      <c r="G199" s="325">
        <v>100.20529000000001</v>
      </c>
      <c r="H199" s="229">
        <v>4.4000000000000004</v>
      </c>
      <c r="I199" s="268">
        <v>2</v>
      </c>
      <c r="J199" s="230" t="s">
        <v>72</v>
      </c>
      <c r="K199" s="231">
        <v>0.5</v>
      </c>
      <c r="L199" s="674" t="s">
        <v>73</v>
      </c>
      <c r="M199" s="671" t="s">
        <v>73</v>
      </c>
      <c r="N199" s="676" t="s">
        <v>73</v>
      </c>
      <c r="O199" s="676" t="s">
        <v>73</v>
      </c>
      <c r="P199" s="676" t="s">
        <v>73</v>
      </c>
      <c r="Q199" s="676" t="s">
        <v>73</v>
      </c>
      <c r="R199" s="676" t="s">
        <v>73</v>
      </c>
      <c r="S199" s="677" t="s">
        <v>73</v>
      </c>
      <c r="T199" s="434">
        <v>2.2000000000000002</v>
      </c>
      <c r="U199" s="343" t="s">
        <v>73</v>
      </c>
      <c r="V199" s="335">
        <v>31.161999999999999</v>
      </c>
      <c r="W199" s="343" t="s">
        <v>73</v>
      </c>
      <c r="X199" s="370">
        <v>29.704000000000001</v>
      </c>
      <c r="Y199" s="484" t="s">
        <v>73</v>
      </c>
      <c r="Z199" s="640">
        <v>8.89</v>
      </c>
      <c r="AA199" s="240" t="s">
        <v>73</v>
      </c>
      <c r="AB199" s="240">
        <v>6.657</v>
      </c>
      <c r="AC199" s="240">
        <f t="shared" si="53"/>
        <v>6.7758853362277973</v>
      </c>
      <c r="AD199" s="463" t="s">
        <v>73</v>
      </c>
      <c r="AE199" s="341" t="s">
        <v>73</v>
      </c>
      <c r="AF199" s="335">
        <v>3.94</v>
      </c>
      <c r="AG199" s="337">
        <f>AF199*$AF$1+$AG$1</f>
        <v>10.501807852231686</v>
      </c>
      <c r="AH199" s="681" t="s">
        <v>73</v>
      </c>
      <c r="AI199" s="507" t="s">
        <v>73</v>
      </c>
      <c r="AJ199" s="683" t="s">
        <v>73</v>
      </c>
      <c r="AK199" s="684" t="s">
        <v>73</v>
      </c>
      <c r="AL199" s="684" t="s">
        <v>73</v>
      </c>
      <c r="AM199" s="684" t="s">
        <v>73</v>
      </c>
      <c r="AN199" s="684" t="s">
        <v>73</v>
      </c>
      <c r="AO199" s="676" t="s">
        <v>73</v>
      </c>
      <c r="AP199" s="676" t="s">
        <v>73</v>
      </c>
      <c r="AQ199" s="513" t="s">
        <v>73</v>
      </c>
      <c r="AR199" s="80" t="s">
        <v>73</v>
      </c>
      <c r="AS199" s="41" t="s">
        <v>73</v>
      </c>
      <c r="AT199" s="41" t="s">
        <v>73</v>
      </c>
      <c r="AU199" s="41" t="s">
        <v>73</v>
      </c>
      <c r="AV199" s="80" t="s">
        <v>73</v>
      </c>
      <c r="AW199" s="694" t="s">
        <v>73</v>
      </c>
      <c r="AX199" s="695" t="s">
        <v>73</v>
      </c>
      <c r="AY199" s="473" t="s">
        <v>73</v>
      </c>
      <c r="AZ199" s="676" t="s">
        <v>73</v>
      </c>
      <c r="BA199" s="676" t="s">
        <v>73</v>
      </c>
      <c r="BB199" s="676" t="s">
        <v>73</v>
      </c>
      <c r="BC199" s="676" t="s">
        <v>73</v>
      </c>
      <c r="BD199" s="676" t="s">
        <v>73</v>
      </c>
      <c r="BE199" s="676" t="s">
        <v>73</v>
      </c>
      <c r="BF199" s="676" t="s">
        <v>73</v>
      </c>
      <c r="BG199" s="677" t="s">
        <v>73</v>
      </c>
      <c r="BH199" s="676" t="s">
        <v>73</v>
      </c>
      <c r="BI199" s="676" t="s">
        <v>73</v>
      </c>
      <c r="BJ199" s="677" t="s">
        <v>73</v>
      </c>
    </row>
    <row r="200" spans="1:62" s="183" customFormat="1" ht="14.25" customHeight="1" x14ac:dyDescent="0.45">
      <c r="A200" s="224"/>
      <c r="B200" s="268"/>
      <c r="C200" s="268"/>
      <c r="D200" s="225"/>
      <c r="E200" s="323"/>
      <c r="F200" s="227"/>
      <c r="G200" s="228"/>
      <c r="H200" s="229">
        <f t="shared" ref="H200:H201" si="54">H199</f>
        <v>4.4000000000000004</v>
      </c>
      <c r="I200" s="268"/>
      <c r="J200" s="230" t="s">
        <v>75</v>
      </c>
      <c r="L200" s="674" t="s">
        <v>73</v>
      </c>
      <c r="M200" s="671" t="s">
        <v>73</v>
      </c>
      <c r="N200" s="676" t="s">
        <v>73</v>
      </c>
      <c r="O200" s="676" t="s">
        <v>73</v>
      </c>
      <c r="P200" s="676" t="s">
        <v>73</v>
      </c>
      <c r="Q200" s="676" t="s">
        <v>73</v>
      </c>
      <c r="R200" s="676" t="s">
        <v>73</v>
      </c>
      <c r="S200" s="677" t="s">
        <v>73</v>
      </c>
      <c r="T200" s="434" t="s">
        <v>73</v>
      </c>
      <c r="U200" s="343" t="s">
        <v>73</v>
      </c>
      <c r="V200" s="336" t="s">
        <v>73</v>
      </c>
      <c r="W200" s="343" t="s">
        <v>73</v>
      </c>
      <c r="X200" s="342" t="s">
        <v>73</v>
      </c>
      <c r="Y200" s="484" t="s">
        <v>73</v>
      </c>
      <c r="Z200" s="640" t="s">
        <v>73</v>
      </c>
      <c r="AA200" s="240" t="s">
        <v>73</v>
      </c>
      <c r="AB200" s="183" t="s">
        <v>73</v>
      </c>
      <c r="AC200" s="183" t="s">
        <v>73</v>
      </c>
      <c r="AD200" s="463" t="s">
        <v>73</v>
      </c>
      <c r="AE200" s="341" t="s">
        <v>73</v>
      </c>
      <c r="AF200" s="335" t="s">
        <v>73</v>
      </c>
      <c r="AG200" s="337" t="s">
        <v>73</v>
      </c>
      <c r="AH200" s="681" t="s">
        <v>73</v>
      </c>
      <c r="AI200" s="507" t="s">
        <v>73</v>
      </c>
      <c r="AJ200" s="683" t="s">
        <v>73</v>
      </c>
      <c r="AK200" s="684" t="s">
        <v>73</v>
      </c>
      <c r="AL200" s="684" t="s">
        <v>73</v>
      </c>
      <c r="AM200" s="684" t="s">
        <v>73</v>
      </c>
      <c r="AN200" s="684" t="s">
        <v>73</v>
      </c>
      <c r="AO200" s="676" t="s">
        <v>73</v>
      </c>
      <c r="AP200" s="676" t="s">
        <v>73</v>
      </c>
      <c r="AQ200" s="513" t="s">
        <v>73</v>
      </c>
      <c r="AR200" s="80" t="s">
        <v>73</v>
      </c>
      <c r="AS200" s="41" t="s">
        <v>73</v>
      </c>
      <c r="AT200" s="41" t="s">
        <v>73</v>
      </c>
      <c r="AU200" s="41" t="s">
        <v>73</v>
      </c>
      <c r="AV200" s="80" t="s">
        <v>73</v>
      </c>
      <c r="AW200" s="694" t="s">
        <v>73</v>
      </c>
      <c r="AX200" s="695" t="s">
        <v>73</v>
      </c>
      <c r="AY200" s="473" t="s">
        <v>73</v>
      </c>
      <c r="AZ200" s="676" t="s">
        <v>73</v>
      </c>
      <c r="BA200" s="676" t="s">
        <v>73</v>
      </c>
      <c r="BB200" s="676" t="s">
        <v>73</v>
      </c>
      <c r="BC200" s="676" t="s">
        <v>73</v>
      </c>
      <c r="BD200" s="676" t="s">
        <v>73</v>
      </c>
      <c r="BE200" s="676" t="s">
        <v>73</v>
      </c>
      <c r="BF200" s="676" t="s">
        <v>73</v>
      </c>
      <c r="BG200" s="677" t="s">
        <v>73</v>
      </c>
      <c r="BH200" s="676" t="s">
        <v>73</v>
      </c>
      <c r="BI200" s="676" t="s">
        <v>73</v>
      </c>
      <c r="BJ200" s="677" t="s">
        <v>73</v>
      </c>
    </row>
    <row r="201" spans="1:62" s="183" customFormat="1" ht="14.25" customHeight="1" x14ac:dyDescent="0.45">
      <c r="A201" s="224"/>
      <c r="B201" s="268"/>
      <c r="C201" s="268"/>
      <c r="D201" s="225"/>
      <c r="E201" s="323"/>
      <c r="F201" s="227"/>
      <c r="G201" s="228"/>
      <c r="H201" s="229">
        <f t="shared" si="54"/>
        <v>4.4000000000000004</v>
      </c>
      <c r="I201" s="268"/>
      <c r="J201" s="230" t="s">
        <v>74</v>
      </c>
      <c r="K201" s="231">
        <v>3.5</v>
      </c>
      <c r="L201" s="674" t="s">
        <v>73</v>
      </c>
      <c r="M201" s="671" t="s">
        <v>73</v>
      </c>
      <c r="N201" s="676" t="s">
        <v>73</v>
      </c>
      <c r="O201" s="676" t="s">
        <v>73</v>
      </c>
      <c r="P201" s="676" t="s">
        <v>73</v>
      </c>
      <c r="Q201" s="676" t="s">
        <v>73</v>
      </c>
      <c r="R201" s="676" t="s">
        <v>73</v>
      </c>
      <c r="S201" s="677" t="s">
        <v>73</v>
      </c>
      <c r="T201" s="434" t="s">
        <v>73</v>
      </c>
      <c r="U201" s="343" t="s">
        <v>73</v>
      </c>
      <c r="V201" s="335">
        <v>30.994</v>
      </c>
      <c r="W201" s="343" t="s">
        <v>73</v>
      </c>
      <c r="X201" s="370">
        <v>30.248999999999999</v>
      </c>
      <c r="Y201" s="484" t="s">
        <v>73</v>
      </c>
      <c r="Z201" s="640">
        <v>8.59</v>
      </c>
      <c r="AA201" s="240" t="s">
        <v>73</v>
      </c>
      <c r="AB201" s="240">
        <v>5.18</v>
      </c>
      <c r="AC201" s="240">
        <f t="shared" ref="AC201:AC304" si="55">AB201*$AB$1+$AC$1</f>
        <v>5.8074850597430157</v>
      </c>
      <c r="AD201" s="463" t="s">
        <v>73</v>
      </c>
      <c r="AE201" s="341" t="s">
        <v>73</v>
      </c>
      <c r="AF201" s="335">
        <v>4.1900000000000004</v>
      </c>
      <c r="AG201" s="337">
        <f>AF201*$AF$1+$AG$1</f>
        <v>11.115203482511255</v>
      </c>
      <c r="AH201" s="681" t="s">
        <v>73</v>
      </c>
      <c r="AI201" s="507" t="s">
        <v>73</v>
      </c>
      <c r="AJ201" s="683" t="s">
        <v>73</v>
      </c>
      <c r="AK201" s="684" t="s">
        <v>73</v>
      </c>
      <c r="AL201" s="684" t="s">
        <v>73</v>
      </c>
      <c r="AM201" s="684" t="s">
        <v>73</v>
      </c>
      <c r="AN201" s="684" t="s">
        <v>73</v>
      </c>
      <c r="AO201" s="676" t="s">
        <v>73</v>
      </c>
      <c r="AP201" s="676" t="s">
        <v>73</v>
      </c>
      <c r="AQ201" s="513" t="s">
        <v>73</v>
      </c>
      <c r="AR201" s="80" t="s">
        <v>73</v>
      </c>
      <c r="AS201" s="41" t="s">
        <v>73</v>
      </c>
      <c r="AT201" s="41" t="s">
        <v>73</v>
      </c>
      <c r="AU201" s="41" t="s">
        <v>73</v>
      </c>
      <c r="AV201" s="80" t="s">
        <v>73</v>
      </c>
      <c r="AW201" s="694" t="s">
        <v>73</v>
      </c>
      <c r="AX201" s="695" t="s">
        <v>73</v>
      </c>
      <c r="AY201" s="473" t="s">
        <v>73</v>
      </c>
      <c r="AZ201" s="676" t="s">
        <v>73</v>
      </c>
      <c r="BA201" s="676" t="s">
        <v>73</v>
      </c>
      <c r="BB201" s="676" t="s">
        <v>73</v>
      </c>
      <c r="BC201" s="676" t="s">
        <v>73</v>
      </c>
      <c r="BD201" s="676" t="s">
        <v>73</v>
      </c>
      <c r="BE201" s="676" t="s">
        <v>73</v>
      </c>
      <c r="BF201" s="676" t="s">
        <v>73</v>
      </c>
      <c r="BG201" s="677" t="s">
        <v>73</v>
      </c>
      <c r="BH201" s="676" t="s">
        <v>73</v>
      </c>
      <c r="BI201" s="676" t="s">
        <v>73</v>
      </c>
      <c r="BJ201" s="677" t="s">
        <v>73</v>
      </c>
    </row>
    <row r="202" spans="1:62" s="183" customFormat="1" ht="14.25" customHeight="1" x14ac:dyDescent="0.45">
      <c r="A202" s="224">
        <v>2024</v>
      </c>
      <c r="B202" s="268">
        <v>7</v>
      </c>
      <c r="C202" s="268">
        <v>3</v>
      </c>
      <c r="D202" s="225">
        <v>0.35069444444444442</v>
      </c>
      <c r="E202" s="323" t="s">
        <v>146</v>
      </c>
      <c r="F202" s="326">
        <v>13.380520000000001</v>
      </c>
      <c r="G202" s="325">
        <v>100.21531</v>
      </c>
      <c r="H202" s="229">
        <v>6.1</v>
      </c>
      <c r="I202" s="268">
        <v>3</v>
      </c>
      <c r="J202" s="230" t="s">
        <v>72</v>
      </c>
      <c r="K202" s="231">
        <v>0.5</v>
      </c>
      <c r="L202" s="674" t="s">
        <v>73</v>
      </c>
      <c r="M202" s="671" t="s">
        <v>73</v>
      </c>
      <c r="N202" s="676" t="s">
        <v>73</v>
      </c>
      <c r="O202" s="676" t="s">
        <v>73</v>
      </c>
      <c r="P202" s="676" t="s">
        <v>73</v>
      </c>
      <c r="Q202" s="676" t="s">
        <v>73</v>
      </c>
      <c r="R202" s="676" t="s">
        <v>73</v>
      </c>
      <c r="S202" s="677" t="s">
        <v>73</v>
      </c>
      <c r="T202" s="434">
        <v>1.8</v>
      </c>
      <c r="U202" s="343" t="s">
        <v>73</v>
      </c>
      <c r="V202" s="335">
        <v>30.937000000000001</v>
      </c>
      <c r="W202" s="343" t="s">
        <v>73</v>
      </c>
      <c r="X202" s="370">
        <v>30.353000000000002</v>
      </c>
      <c r="Y202" s="484" t="s">
        <v>73</v>
      </c>
      <c r="Z202" s="640">
        <v>8.76</v>
      </c>
      <c r="AA202" s="240" t="s">
        <v>73</v>
      </c>
      <c r="AB202" s="240">
        <v>6</v>
      </c>
      <c r="AC202" s="240">
        <f t="shared" si="55"/>
        <v>6.3451209613797941</v>
      </c>
      <c r="AD202" s="463" t="s">
        <v>73</v>
      </c>
      <c r="AE202" s="341" t="s">
        <v>73</v>
      </c>
      <c r="AF202" s="335">
        <v>5.58</v>
      </c>
      <c r="AG202" s="337">
        <f>AF202*$AF$1+$AG$1</f>
        <v>14.52568318686566</v>
      </c>
      <c r="AH202" s="681" t="s">
        <v>73</v>
      </c>
      <c r="AI202" s="507" t="s">
        <v>73</v>
      </c>
      <c r="AJ202" s="683" t="s">
        <v>73</v>
      </c>
      <c r="AK202" s="684" t="s">
        <v>73</v>
      </c>
      <c r="AL202" s="684" t="s">
        <v>73</v>
      </c>
      <c r="AM202" s="684" t="s">
        <v>73</v>
      </c>
      <c r="AN202" s="684" t="s">
        <v>73</v>
      </c>
      <c r="AO202" s="676" t="s">
        <v>73</v>
      </c>
      <c r="AP202" s="676" t="s">
        <v>73</v>
      </c>
      <c r="AQ202" s="513" t="s">
        <v>73</v>
      </c>
      <c r="AR202" s="80" t="s">
        <v>73</v>
      </c>
      <c r="AS202" s="41" t="s">
        <v>73</v>
      </c>
      <c r="AT202" s="41" t="s">
        <v>73</v>
      </c>
      <c r="AU202" s="41" t="s">
        <v>73</v>
      </c>
      <c r="AV202" s="80" t="s">
        <v>73</v>
      </c>
      <c r="AW202" s="694" t="s">
        <v>73</v>
      </c>
      <c r="AX202" s="695" t="s">
        <v>73</v>
      </c>
      <c r="AY202" s="473" t="s">
        <v>73</v>
      </c>
      <c r="AZ202" s="676" t="s">
        <v>73</v>
      </c>
      <c r="BA202" s="676" t="s">
        <v>73</v>
      </c>
      <c r="BB202" s="676" t="s">
        <v>73</v>
      </c>
      <c r="BC202" s="676" t="s">
        <v>73</v>
      </c>
      <c r="BD202" s="676" t="s">
        <v>73</v>
      </c>
      <c r="BE202" s="676" t="s">
        <v>73</v>
      </c>
      <c r="BF202" s="676" t="s">
        <v>73</v>
      </c>
      <c r="BG202" s="677" t="s">
        <v>73</v>
      </c>
      <c r="BH202" s="676" t="s">
        <v>73</v>
      </c>
      <c r="BI202" s="676" t="s">
        <v>73</v>
      </c>
      <c r="BJ202" s="677" t="s">
        <v>73</v>
      </c>
    </row>
    <row r="203" spans="1:62" s="183" customFormat="1" ht="14.25" customHeight="1" x14ac:dyDescent="0.45">
      <c r="A203" s="224"/>
      <c r="B203" s="268"/>
      <c r="C203" s="268"/>
      <c r="D203" s="225"/>
      <c r="E203" s="323"/>
      <c r="F203" s="227"/>
      <c r="G203" s="228"/>
      <c r="H203" s="229">
        <f t="shared" ref="H203:H204" si="56">H202</f>
        <v>6.1</v>
      </c>
      <c r="I203" s="268"/>
      <c r="J203" s="230" t="s">
        <v>75</v>
      </c>
      <c r="K203" s="231">
        <v>3</v>
      </c>
      <c r="L203" s="674" t="s">
        <v>73</v>
      </c>
      <c r="M203" s="671" t="s">
        <v>73</v>
      </c>
      <c r="N203" s="676" t="s">
        <v>73</v>
      </c>
      <c r="O203" s="676" t="s">
        <v>73</v>
      </c>
      <c r="P203" s="676" t="s">
        <v>73</v>
      </c>
      <c r="Q203" s="676" t="s">
        <v>73</v>
      </c>
      <c r="R203" s="676" t="s">
        <v>73</v>
      </c>
      <c r="S203" s="677" t="s">
        <v>73</v>
      </c>
      <c r="T203" s="434" t="s">
        <v>73</v>
      </c>
      <c r="U203" s="343" t="s">
        <v>73</v>
      </c>
      <c r="V203" s="335">
        <v>30.940999999999999</v>
      </c>
      <c r="W203" s="343" t="s">
        <v>73</v>
      </c>
      <c r="X203" s="370">
        <v>30.402000000000001</v>
      </c>
      <c r="Y203" s="484" t="s">
        <v>73</v>
      </c>
      <c r="Z203" s="640">
        <v>8.73</v>
      </c>
      <c r="AA203" s="240" t="s">
        <v>73</v>
      </c>
      <c r="AB203" s="240">
        <v>5.984</v>
      </c>
      <c r="AC203" s="240">
        <f t="shared" si="55"/>
        <v>6.3346305047624902</v>
      </c>
      <c r="AD203" s="463" t="s">
        <v>73</v>
      </c>
      <c r="AE203" s="341" t="s">
        <v>73</v>
      </c>
      <c r="AF203" s="335">
        <v>4.2300000000000004</v>
      </c>
      <c r="AG203" s="337">
        <f>AF203*$AF$1+$AG$1</f>
        <v>11.213346783355988</v>
      </c>
      <c r="AH203" s="681" t="s">
        <v>73</v>
      </c>
      <c r="AI203" s="507" t="s">
        <v>73</v>
      </c>
      <c r="AJ203" s="683" t="s">
        <v>73</v>
      </c>
      <c r="AK203" s="684" t="s">
        <v>73</v>
      </c>
      <c r="AL203" s="684" t="s">
        <v>73</v>
      </c>
      <c r="AM203" s="684" t="s">
        <v>73</v>
      </c>
      <c r="AN203" s="684" t="s">
        <v>73</v>
      </c>
      <c r="AO203" s="676" t="s">
        <v>73</v>
      </c>
      <c r="AP203" s="676" t="s">
        <v>73</v>
      </c>
      <c r="AQ203" s="513" t="s">
        <v>73</v>
      </c>
      <c r="AR203" s="80" t="s">
        <v>73</v>
      </c>
      <c r="AS203" s="41" t="s">
        <v>73</v>
      </c>
      <c r="AT203" s="41" t="s">
        <v>73</v>
      </c>
      <c r="AU203" s="41" t="s">
        <v>73</v>
      </c>
      <c r="AV203" s="80" t="s">
        <v>73</v>
      </c>
      <c r="AW203" s="694" t="s">
        <v>73</v>
      </c>
      <c r="AX203" s="695" t="s">
        <v>73</v>
      </c>
      <c r="AY203" s="473" t="s">
        <v>73</v>
      </c>
      <c r="AZ203" s="676" t="s">
        <v>73</v>
      </c>
      <c r="BA203" s="676" t="s">
        <v>73</v>
      </c>
      <c r="BB203" s="676" t="s">
        <v>73</v>
      </c>
      <c r="BC203" s="676" t="s">
        <v>73</v>
      </c>
      <c r="BD203" s="676" t="s">
        <v>73</v>
      </c>
      <c r="BE203" s="676" t="s">
        <v>73</v>
      </c>
      <c r="BF203" s="676" t="s">
        <v>73</v>
      </c>
      <c r="BG203" s="677" t="s">
        <v>73</v>
      </c>
      <c r="BH203" s="676" t="s">
        <v>73</v>
      </c>
      <c r="BI203" s="676" t="s">
        <v>73</v>
      </c>
      <c r="BJ203" s="677" t="s">
        <v>73</v>
      </c>
    </row>
    <row r="204" spans="1:62" s="183" customFormat="1" ht="14.25" customHeight="1" x14ac:dyDescent="0.45">
      <c r="A204" s="224"/>
      <c r="B204" s="268"/>
      <c r="C204" s="268"/>
      <c r="D204" s="225"/>
      <c r="E204" s="323"/>
      <c r="F204" s="227"/>
      <c r="G204" s="228"/>
      <c r="H204" s="229">
        <f t="shared" si="56"/>
        <v>6.1</v>
      </c>
      <c r="I204" s="268"/>
      <c r="J204" s="230" t="s">
        <v>74</v>
      </c>
      <c r="K204" s="231">
        <v>5</v>
      </c>
      <c r="L204" s="674" t="s">
        <v>73</v>
      </c>
      <c r="M204" s="671" t="s">
        <v>73</v>
      </c>
      <c r="N204" s="676" t="s">
        <v>73</v>
      </c>
      <c r="O204" s="676" t="s">
        <v>73</v>
      </c>
      <c r="P204" s="676" t="s">
        <v>73</v>
      </c>
      <c r="Q204" s="676" t="s">
        <v>73</v>
      </c>
      <c r="R204" s="676" t="s">
        <v>73</v>
      </c>
      <c r="S204" s="677" t="s">
        <v>73</v>
      </c>
      <c r="T204" s="434" t="s">
        <v>73</v>
      </c>
      <c r="U204" s="343" t="s">
        <v>73</v>
      </c>
      <c r="V204" s="335">
        <v>31.024999999999999</v>
      </c>
      <c r="W204" s="343" t="s">
        <v>73</v>
      </c>
      <c r="X204" s="370">
        <v>30.562999999999999</v>
      </c>
      <c r="Y204" s="484" t="s">
        <v>73</v>
      </c>
      <c r="Z204" s="640">
        <v>8.4700000000000006</v>
      </c>
      <c r="AA204" s="240" t="s">
        <v>73</v>
      </c>
      <c r="AB204" s="240">
        <v>5.7320000000000002</v>
      </c>
      <c r="AC204" s="240">
        <f t="shared" si="55"/>
        <v>6.1694058130399689</v>
      </c>
      <c r="AD204" s="463" t="s">
        <v>73</v>
      </c>
      <c r="AE204" s="341" t="s">
        <v>73</v>
      </c>
      <c r="AF204" s="335">
        <v>5.64</v>
      </c>
      <c r="AG204" s="337">
        <f>AF204*$AF$1+$AG$1</f>
        <v>14.672898138132759</v>
      </c>
      <c r="AH204" s="681" t="s">
        <v>73</v>
      </c>
      <c r="AI204" s="507" t="s">
        <v>73</v>
      </c>
      <c r="AJ204" s="683" t="s">
        <v>73</v>
      </c>
      <c r="AK204" s="684" t="s">
        <v>73</v>
      </c>
      <c r="AL204" s="684" t="s">
        <v>73</v>
      </c>
      <c r="AM204" s="684" t="s">
        <v>73</v>
      </c>
      <c r="AN204" s="684" t="s">
        <v>73</v>
      </c>
      <c r="AO204" s="676" t="s">
        <v>73</v>
      </c>
      <c r="AP204" s="676" t="s">
        <v>73</v>
      </c>
      <c r="AQ204" s="513" t="s">
        <v>73</v>
      </c>
      <c r="AR204" s="80" t="s">
        <v>73</v>
      </c>
      <c r="AS204" s="41" t="s">
        <v>73</v>
      </c>
      <c r="AT204" s="41" t="s">
        <v>73</v>
      </c>
      <c r="AU204" s="41" t="s">
        <v>73</v>
      </c>
      <c r="AV204" s="80" t="s">
        <v>73</v>
      </c>
      <c r="AW204" s="694" t="s">
        <v>73</v>
      </c>
      <c r="AX204" s="695" t="s">
        <v>73</v>
      </c>
      <c r="AY204" s="473" t="s">
        <v>73</v>
      </c>
      <c r="AZ204" s="676" t="s">
        <v>73</v>
      </c>
      <c r="BA204" s="676" t="s">
        <v>73</v>
      </c>
      <c r="BB204" s="676" t="s">
        <v>73</v>
      </c>
      <c r="BC204" s="676" t="s">
        <v>73</v>
      </c>
      <c r="BD204" s="676" t="s">
        <v>73</v>
      </c>
      <c r="BE204" s="676" t="s">
        <v>73</v>
      </c>
      <c r="BF204" s="676" t="s">
        <v>73</v>
      </c>
      <c r="BG204" s="677" t="s">
        <v>73</v>
      </c>
      <c r="BH204" s="676" t="s">
        <v>73</v>
      </c>
      <c r="BI204" s="676" t="s">
        <v>73</v>
      </c>
      <c r="BJ204" s="677" t="s">
        <v>73</v>
      </c>
    </row>
    <row r="205" spans="1:62" s="183" customFormat="1" ht="14.25" customHeight="1" x14ac:dyDescent="0.45">
      <c r="A205" s="224">
        <v>2024</v>
      </c>
      <c r="B205" s="268">
        <v>7</v>
      </c>
      <c r="C205" s="268">
        <v>2</v>
      </c>
      <c r="D205" s="225">
        <v>0.68125000000000002</v>
      </c>
      <c r="E205" s="323" t="s">
        <v>147</v>
      </c>
      <c r="F205" s="324">
        <v>13.33492</v>
      </c>
      <c r="G205" s="325">
        <v>100.21914</v>
      </c>
      <c r="H205" s="229">
        <v>10.6</v>
      </c>
      <c r="I205" s="268">
        <v>3</v>
      </c>
      <c r="J205" s="230" t="s">
        <v>72</v>
      </c>
      <c r="K205" s="231">
        <v>0.5</v>
      </c>
      <c r="L205" s="674" t="s">
        <v>73</v>
      </c>
      <c r="M205" s="671" t="s">
        <v>73</v>
      </c>
      <c r="N205" s="676" t="s">
        <v>73</v>
      </c>
      <c r="O205" s="676" t="s">
        <v>73</v>
      </c>
      <c r="P205" s="676" t="s">
        <v>73</v>
      </c>
      <c r="Q205" s="676" t="s">
        <v>73</v>
      </c>
      <c r="R205" s="676" t="s">
        <v>73</v>
      </c>
      <c r="S205" s="677" t="s">
        <v>73</v>
      </c>
      <c r="T205" s="434">
        <v>2.2999999999999998</v>
      </c>
      <c r="U205" s="343" t="s">
        <v>73</v>
      </c>
      <c r="V205" s="335">
        <v>31.504000000000001</v>
      </c>
      <c r="W205" s="343" t="s">
        <v>73</v>
      </c>
      <c r="X205" s="370">
        <v>31.056000000000001</v>
      </c>
      <c r="Y205" s="484" t="s">
        <v>73</v>
      </c>
      <c r="Z205" s="640">
        <v>8.9600000000000009</v>
      </c>
      <c r="AA205" s="240" t="s">
        <v>73</v>
      </c>
      <c r="AB205" s="240">
        <v>7.69</v>
      </c>
      <c r="AC205" s="240">
        <f t="shared" si="55"/>
        <v>7.4531754415824221</v>
      </c>
      <c r="AD205" s="463" t="s">
        <v>73</v>
      </c>
      <c r="AE205" s="341" t="s">
        <v>73</v>
      </c>
      <c r="AF205" s="335">
        <v>4.13</v>
      </c>
      <c r="AG205" s="337">
        <f>AF205*$AF$1+$AG$1</f>
        <v>10.967988531244156</v>
      </c>
      <c r="AH205" s="681" t="s">
        <v>73</v>
      </c>
      <c r="AI205" s="507" t="s">
        <v>73</v>
      </c>
      <c r="AJ205" s="683" t="s">
        <v>73</v>
      </c>
      <c r="AK205" s="684" t="s">
        <v>73</v>
      </c>
      <c r="AL205" s="684" t="s">
        <v>73</v>
      </c>
      <c r="AM205" s="684" t="s">
        <v>73</v>
      </c>
      <c r="AN205" s="684" t="s">
        <v>73</v>
      </c>
      <c r="AO205" s="676" t="s">
        <v>73</v>
      </c>
      <c r="AP205" s="676" t="s">
        <v>73</v>
      </c>
      <c r="AQ205" s="513" t="s">
        <v>73</v>
      </c>
      <c r="AR205" s="80" t="s">
        <v>73</v>
      </c>
      <c r="AS205" s="41" t="s">
        <v>73</v>
      </c>
      <c r="AT205" s="41" t="s">
        <v>73</v>
      </c>
      <c r="AU205" s="41" t="s">
        <v>73</v>
      </c>
      <c r="AV205" s="80" t="s">
        <v>73</v>
      </c>
      <c r="AW205" s="694" t="s">
        <v>73</v>
      </c>
      <c r="AX205" s="695" t="s">
        <v>73</v>
      </c>
      <c r="AY205" s="473" t="s">
        <v>73</v>
      </c>
      <c r="AZ205" s="676" t="s">
        <v>73</v>
      </c>
      <c r="BA205" s="676" t="s">
        <v>73</v>
      </c>
      <c r="BB205" s="676" t="s">
        <v>73</v>
      </c>
      <c r="BC205" s="676" t="s">
        <v>73</v>
      </c>
      <c r="BD205" s="676" t="s">
        <v>73</v>
      </c>
      <c r="BE205" s="676" t="s">
        <v>73</v>
      </c>
      <c r="BF205" s="676" t="s">
        <v>73</v>
      </c>
      <c r="BG205" s="677" t="s">
        <v>73</v>
      </c>
      <c r="BH205" s="676" t="s">
        <v>73</v>
      </c>
      <c r="BI205" s="676" t="s">
        <v>73</v>
      </c>
      <c r="BJ205" s="677" t="s">
        <v>73</v>
      </c>
    </row>
    <row r="206" spans="1:62" s="183" customFormat="1" ht="14.25" customHeight="1" x14ac:dyDescent="0.45">
      <c r="A206" s="224"/>
      <c r="B206" s="268"/>
      <c r="C206" s="268"/>
      <c r="D206" s="225"/>
      <c r="E206" s="323"/>
      <c r="F206" s="227"/>
      <c r="G206" s="228"/>
      <c r="H206" s="229">
        <f t="shared" ref="H206:H207" si="57">H205</f>
        <v>10.6</v>
      </c>
      <c r="I206" s="268"/>
      <c r="J206" s="230" t="s">
        <v>75</v>
      </c>
      <c r="K206" s="231">
        <v>5</v>
      </c>
      <c r="L206" s="674" t="s">
        <v>73</v>
      </c>
      <c r="M206" s="671" t="s">
        <v>73</v>
      </c>
      <c r="N206" s="676" t="s">
        <v>73</v>
      </c>
      <c r="O206" s="676" t="s">
        <v>73</v>
      </c>
      <c r="P206" s="676" t="s">
        <v>73</v>
      </c>
      <c r="Q206" s="676" t="s">
        <v>73</v>
      </c>
      <c r="R206" s="676" t="s">
        <v>73</v>
      </c>
      <c r="S206" s="677" t="s">
        <v>73</v>
      </c>
      <c r="T206" s="434" t="s">
        <v>73</v>
      </c>
      <c r="U206" s="343" t="s">
        <v>73</v>
      </c>
      <c r="V206" s="335">
        <v>30.808</v>
      </c>
      <c r="W206" s="343" t="s">
        <v>73</v>
      </c>
      <c r="X206" s="370">
        <v>31.263999999999999</v>
      </c>
      <c r="Y206" s="484" t="s">
        <v>73</v>
      </c>
      <c r="Z206" s="640">
        <v>8.75</v>
      </c>
      <c r="AA206" s="240" t="s">
        <v>73</v>
      </c>
      <c r="AB206" s="240">
        <v>6.6059999999999999</v>
      </c>
      <c r="AC206" s="240">
        <f t="shared" si="55"/>
        <v>6.7424470057601447</v>
      </c>
      <c r="AD206" s="463" t="s">
        <v>73</v>
      </c>
      <c r="AE206" s="341" t="s">
        <v>73</v>
      </c>
      <c r="AF206" s="335">
        <v>2.13</v>
      </c>
      <c r="AG206" s="337">
        <f>AF206*$AF$1+$AG$1</f>
        <v>6.0608234890076016</v>
      </c>
      <c r="AH206" s="681" t="s">
        <v>73</v>
      </c>
      <c r="AI206" s="507" t="s">
        <v>73</v>
      </c>
      <c r="AJ206" s="683" t="s">
        <v>73</v>
      </c>
      <c r="AK206" s="684" t="s">
        <v>73</v>
      </c>
      <c r="AL206" s="684" t="s">
        <v>73</v>
      </c>
      <c r="AM206" s="684" t="s">
        <v>73</v>
      </c>
      <c r="AN206" s="684" t="s">
        <v>73</v>
      </c>
      <c r="AO206" s="676" t="s">
        <v>73</v>
      </c>
      <c r="AP206" s="676" t="s">
        <v>73</v>
      </c>
      <c r="AQ206" s="513" t="s">
        <v>73</v>
      </c>
      <c r="AR206" s="80" t="s">
        <v>73</v>
      </c>
      <c r="AS206" s="41" t="s">
        <v>73</v>
      </c>
      <c r="AT206" s="41" t="s">
        <v>73</v>
      </c>
      <c r="AU206" s="41" t="s">
        <v>73</v>
      </c>
      <c r="AV206" s="80" t="s">
        <v>73</v>
      </c>
      <c r="AW206" s="694" t="s">
        <v>73</v>
      </c>
      <c r="AX206" s="695" t="s">
        <v>73</v>
      </c>
      <c r="AY206" s="473" t="s">
        <v>73</v>
      </c>
      <c r="AZ206" s="676" t="s">
        <v>73</v>
      </c>
      <c r="BA206" s="676" t="s">
        <v>73</v>
      </c>
      <c r="BB206" s="676" t="s">
        <v>73</v>
      </c>
      <c r="BC206" s="676" t="s">
        <v>73</v>
      </c>
      <c r="BD206" s="676" t="s">
        <v>73</v>
      </c>
      <c r="BE206" s="676" t="s">
        <v>73</v>
      </c>
      <c r="BF206" s="676" t="s">
        <v>73</v>
      </c>
      <c r="BG206" s="677" t="s">
        <v>73</v>
      </c>
      <c r="BH206" s="676" t="s">
        <v>73</v>
      </c>
      <c r="BI206" s="676" t="s">
        <v>73</v>
      </c>
      <c r="BJ206" s="677" t="s">
        <v>73</v>
      </c>
    </row>
    <row r="207" spans="1:62" s="183" customFormat="1" ht="14.25" customHeight="1" x14ac:dyDescent="0.45">
      <c r="A207" s="224"/>
      <c r="B207" s="268"/>
      <c r="C207" s="268"/>
      <c r="D207" s="225"/>
      <c r="E207" s="323"/>
      <c r="F207" s="227"/>
      <c r="G207" s="228"/>
      <c r="H207" s="229">
        <f t="shared" si="57"/>
        <v>10.6</v>
      </c>
      <c r="I207" s="268"/>
      <c r="J207" s="230" t="s">
        <v>74</v>
      </c>
      <c r="K207" s="231">
        <v>9.5</v>
      </c>
      <c r="L207" s="674" t="s">
        <v>73</v>
      </c>
      <c r="M207" s="671" t="s">
        <v>73</v>
      </c>
      <c r="N207" s="676" t="s">
        <v>73</v>
      </c>
      <c r="O207" s="676" t="s">
        <v>73</v>
      </c>
      <c r="P207" s="676" t="s">
        <v>73</v>
      </c>
      <c r="Q207" s="676" t="s">
        <v>73</v>
      </c>
      <c r="R207" s="676" t="s">
        <v>73</v>
      </c>
      <c r="S207" s="677" t="s">
        <v>73</v>
      </c>
      <c r="T207" s="434" t="s">
        <v>73</v>
      </c>
      <c r="U207" s="343" t="s">
        <v>73</v>
      </c>
      <c r="V207" s="335">
        <v>30.821000000000002</v>
      </c>
      <c r="W207" s="343" t="s">
        <v>73</v>
      </c>
      <c r="X207" s="370">
        <v>31.381</v>
      </c>
      <c r="Y207" s="484" t="s">
        <v>73</v>
      </c>
      <c r="Z207" s="640">
        <v>8.64</v>
      </c>
      <c r="AA207" s="240" t="s">
        <v>73</v>
      </c>
      <c r="AB207" s="240">
        <v>5.4240000000000004</v>
      </c>
      <c r="AC207" s="240">
        <f t="shared" si="55"/>
        <v>5.9674645231568864</v>
      </c>
      <c r="AD207" s="463" t="s">
        <v>73</v>
      </c>
      <c r="AE207" s="341" t="s">
        <v>73</v>
      </c>
      <c r="AF207" s="335">
        <v>3.21</v>
      </c>
      <c r="AG207" s="337">
        <f>AF207*$AF$1+$AG$1</f>
        <v>8.7106926118153432</v>
      </c>
      <c r="AH207" s="681" t="s">
        <v>73</v>
      </c>
      <c r="AI207" s="507" t="s">
        <v>73</v>
      </c>
      <c r="AJ207" s="683" t="s">
        <v>73</v>
      </c>
      <c r="AK207" s="684" t="s">
        <v>73</v>
      </c>
      <c r="AL207" s="684" t="s">
        <v>73</v>
      </c>
      <c r="AM207" s="684" t="s">
        <v>73</v>
      </c>
      <c r="AN207" s="684" t="s">
        <v>73</v>
      </c>
      <c r="AO207" s="676" t="s">
        <v>73</v>
      </c>
      <c r="AP207" s="676" t="s">
        <v>73</v>
      </c>
      <c r="AQ207" s="513" t="s">
        <v>73</v>
      </c>
      <c r="AR207" s="80" t="s">
        <v>73</v>
      </c>
      <c r="AS207" s="41" t="s">
        <v>73</v>
      </c>
      <c r="AT207" s="41" t="s">
        <v>73</v>
      </c>
      <c r="AU207" s="41" t="s">
        <v>73</v>
      </c>
      <c r="AV207" s="80" t="s">
        <v>73</v>
      </c>
      <c r="AW207" s="694" t="s">
        <v>73</v>
      </c>
      <c r="AX207" s="695" t="s">
        <v>73</v>
      </c>
      <c r="AY207" s="473" t="s">
        <v>73</v>
      </c>
      <c r="AZ207" s="676" t="s">
        <v>73</v>
      </c>
      <c r="BA207" s="676" t="s">
        <v>73</v>
      </c>
      <c r="BB207" s="676" t="s">
        <v>73</v>
      </c>
      <c r="BC207" s="676" t="s">
        <v>73</v>
      </c>
      <c r="BD207" s="676" t="s">
        <v>73</v>
      </c>
      <c r="BE207" s="676" t="s">
        <v>73</v>
      </c>
      <c r="BF207" s="676" t="s">
        <v>73</v>
      </c>
      <c r="BG207" s="677" t="s">
        <v>73</v>
      </c>
      <c r="BH207" s="676" t="s">
        <v>73</v>
      </c>
      <c r="BI207" s="676" t="s">
        <v>73</v>
      </c>
      <c r="BJ207" s="677" t="s">
        <v>73</v>
      </c>
    </row>
    <row r="208" spans="1:62" s="183" customFormat="1" ht="14.25" customHeight="1" x14ac:dyDescent="0.45">
      <c r="A208" s="224">
        <v>2024</v>
      </c>
      <c r="B208" s="268">
        <v>7</v>
      </c>
      <c r="C208" s="268">
        <v>1</v>
      </c>
      <c r="D208" s="225">
        <v>0.68333333333333324</v>
      </c>
      <c r="E208" s="323" t="s">
        <v>148</v>
      </c>
      <c r="F208" s="324">
        <v>13.32605</v>
      </c>
      <c r="G208" s="325">
        <v>100.33358</v>
      </c>
      <c r="H208" s="229">
        <v>12.1</v>
      </c>
      <c r="I208" s="268">
        <v>3</v>
      </c>
      <c r="J208" s="230" t="s">
        <v>72</v>
      </c>
      <c r="K208" s="231">
        <v>0.5</v>
      </c>
      <c r="L208" s="674" t="s">
        <v>73</v>
      </c>
      <c r="M208" s="671" t="s">
        <v>73</v>
      </c>
      <c r="N208" s="676" t="s">
        <v>73</v>
      </c>
      <c r="O208" s="676" t="s">
        <v>73</v>
      </c>
      <c r="P208" s="676" t="s">
        <v>73</v>
      </c>
      <c r="Q208" s="676" t="s">
        <v>73</v>
      </c>
      <c r="R208" s="676" t="s">
        <v>73</v>
      </c>
      <c r="S208" s="677" t="s">
        <v>73</v>
      </c>
      <c r="T208" s="434">
        <v>2.8</v>
      </c>
      <c r="U208" s="343" t="s">
        <v>73</v>
      </c>
      <c r="V208" s="335">
        <v>31.399000000000001</v>
      </c>
      <c r="W208" s="343" t="s">
        <v>73</v>
      </c>
      <c r="X208" s="370">
        <v>30.65</v>
      </c>
      <c r="Y208" s="484" t="s">
        <v>73</v>
      </c>
      <c r="Z208" s="640">
        <v>9.01</v>
      </c>
      <c r="AA208" s="240" t="s">
        <v>73</v>
      </c>
      <c r="AB208" s="240">
        <v>8.3480000000000008</v>
      </c>
      <c r="AC208" s="240">
        <f t="shared" si="55"/>
        <v>7.8845954699690068</v>
      </c>
      <c r="AD208" s="463" t="s">
        <v>73</v>
      </c>
      <c r="AE208" s="341" t="s">
        <v>73</v>
      </c>
      <c r="AF208" s="335">
        <v>2.3199999999999998</v>
      </c>
      <c r="AG208" s="337">
        <f>AF208*$AF$1+$AG$1</f>
        <v>6.5270041680200741</v>
      </c>
      <c r="AH208" s="681" t="s">
        <v>73</v>
      </c>
      <c r="AI208" s="507" t="s">
        <v>73</v>
      </c>
      <c r="AJ208" s="683" t="s">
        <v>73</v>
      </c>
      <c r="AK208" s="684" t="s">
        <v>73</v>
      </c>
      <c r="AL208" s="684" t="s">
        <v>73</v>
      </c>
      <c r="AM208" s="684" t="s">
        <v>73</v>
      </c>
      <c r="AN208" s="684" t="s">
        <v>73</v>
      </c>
      <c r="AO208" s="676" t="s">
        <v>73</v>
      </c>
      <c r="AP208" s="676" t="s">
        <v>73</v>
      </c>
      <c r="AQ208" s="513" t="s">
        <v>73</v>
      </c>
      <c r="AR208" s="80" t="s">
        <v>73</v>
      </c>
      <c r="AS208" s="41" t="s">
        <v>73</v>
      </c>
      <c r="AT208" s="41" t="s">
        <v>73</v>
      </c>
      <c r="AU208" s="41" t="s">
        <v>73</v>
      </c>
      <c r="AV208" s="80" t="s">
        <v>73</v>
      </c>
      <c r="AW208" s="694" t="s">
        <v>73</v>
      </c>
      <c r="AX208" s="695" t="s">
        <v>73</v>
      </c>
      <c r="AY208" s="473" t="s">
        <v>73</v>
      </c>
      <c r="AZ208" s="676" t="s">
        <v>73</v>
      </c>
      <c r="BA208" s="676" t="s">
        <v>73</v>
      </c>
      <c r="BB208" s="676" t="s">
        <v>73</v>
      </c>
      <c r="BC208" s="676" t="s">
        <v>73</v>
      </c>
      <c r="BD208" s="676" t="s">
        <v>73</v>
      </c>
      <c r="BE208" s="676" t="s">
        <v>73</v>
      </c>
      <c r="BF208" s="676" t="s">
        <v>73</v>
      </c>
      <c r="BG208" s="677" t="s">
        <v>73</v>
      </c>
      <c r="BH208" s="676" t="s">
        <v>73</v>
      </c>
      <c r="BI208" s="676" t="s">
        <v>73</v>
      </c>
      <c r="BJ208" s="677" t="s">
        <v>73</v>
      </c>
    </row>
    <row r="209" spans="1:62" s="183" customFormat="1" ht="14.25" customHeight="1" x14ac:dyDescent="0.45">
      <c r="A209" s="224"/>
      <c r="B209" s="268"/>
      <c r="C209" s="268"/>
      <c r="D209" s="225"/>
      <c r="E209" s="323"/>
      <c r="F209" s="227"/>
      <c r="G209" s="228"/>
      <c r="H209" s="229">
        <f t="shared" ref="H209:H210" si="58">H208</f>
        <v>12.1</v>
      </c>
      <c r="I209" s="268"/>
      <c r="J209" s="230" t="s">
        <v>75</v>
      </c>
      <c r="K209" s="231">
        <v>6</v>
      </c>
      <c r="L209" s="674" t="s">
        <v>73</v>
      </c>
      <c r="M209" s="671" t="s">
        <v>73</v>
      </c>
      <c r="N209" s="676" t="s">
        <v>73</v>
      </c>
      <c r="O209" s="676" t="s">
        <v>73</v>
      </c>
      <c r="P209" s="676" t="s">
        <v>73</v>
      </c>
      <c r="Q209" s="676" t="s">
        <v>73</v>
      </c>
      <c r="R209" s="676" t="s">
        <v>73</v>
      </c>
      <c r="S209" s="677" t="s">
        <v>73</v>
      </c>
      <c r="T209" s="434" t="s">
        <v>73</v>
      </c>
      <c r="U209" s="343" t="s">
        <v>73</v>
      </c>
      <c r="V209" s="335">
        <v>30.683</v>
      </c>
      <c r="W209" s="343" t="s">
        <v>73</v>
      </c>
      <c r="X209" s="370">
        <v>30.908000000000001</v>
      </c>
      <c r="Y209" s="484" t="s">
        <v>73</v>
      </c>
      <c r="Z209" s="640">
        <v>8.84</v>
      </c>
      <c r="AA209" s="240" t="s">
        <v>73</v>
      </c>
      <c r="AB209" s="240">
        <v>8.1349999999999998</v>
      </c>
      <c r="AC209" s="240">
        <f t="shared" si="55"/>
        <v>7.7449412662511605</v>
      </c>
      <c r="AD209" s="463" t="s">
        <v>73</v>
      </c>
      <c r="AE209" s="341" t="s">
        <v>73</v>
      </c>
      <c r="AF209" s="335">
        <v>8.73</v>
      </c>
      <c r="AG209" s="337">
        <f>AF209*$AF$1+$AG$1</f>
        <v>22.254468128388236</v>
      </c>
      <c r="AH209" s="681" t="s">
        <v>73</v>
      </c>
      <c r="AI209" s="507" t="s">
        <v>73</v>
      </c>
      <c r="AJ209" s="683" t="s">
        <v>73</v>
      </c>
      <c r="AK209" s="684" t="s">
        <v>73</v>
      </c>
      <c r="AL209" s="684" t="s">
        <v>73</v>
      </c>
      <c r="AM209" s="684" t="s">
        <v>73</v>
      </c>
      <c r="AN209" s="684" t="s">
        <v>73</v>
      </c>
      <c r="AO209" s="676" t="s">
        <v>73</v>
      </c>
      <c r="AP209" s="676" t="s">
        <v>73</v>
      </c>
      <c r="AQ209" s="513" t="s">
        <v>73</v>
      </c>
      <c r="AR209" s="80" t="s">
        <v>73</v>
      </c>
      <c r="AS209" s="41" t="s">
        <v>73</v>
      </c>
      <c r="AT209" s="41" t="s">
        <v>73</v>
      </c>
      <c r="AU209" s="41" t="s">
        <v>73</v>
      </c>
      <c r="AV209" s="80" t="s">
        <v>73</v>
      </c>
      <c r="AW209" s="694" t="s">
        <v>73</v>
      </c>
      <c r="AX209" s="695" t="s">
        <v>73</v>
      </c>
      <c r="AY209" s="473" t="s">
        <v>73</v>
      </c>
      <c r="AZ209" s="676" t="s">
        <v>73</v>
      </c>
      <c r="BA209" s="676" t="s">
        <v>73</v>
      </c>
      <c r="BB209" s="676" t="s">
        <v>73</v>
      </c>
      <c r="BC209" s="676" t="s">
        <v>73</v>
      </c>
      <c r="BD209" s="676" t="s">
        <v>73</v>
      </c>
      <c r="BE209" s="676" t="s">
        <v>73</v>
      </c>
      <c r="BF209" s="676" t="s">
        <v>73</v>
      </c>
      <c r="BG209" s="677" t="s">
        <v>73</v>
      </c>
      <c r="BH209" s="676" t="s">
        <v>73</v>
      </c>
      <c r="BI209" s="676" t="s">
        <v>73</v>
      </c>
      <c r="BJ209" s="677" t="s">
        <v>73</v>
      </c>
    </row>
    <row r="210" spans="1:62" s="183" customFormat="1" ht="14.25" customHeight="1" x14ac:dyDescent="0.45">
      <c r="A210" s="224"/>
      <c r="B210" s="268"/>
      <c r="C210" s="268"/>
      <c r="D210" s="225"/>
      <c r="E210" s="323"/>
      <c r="F210" s="227"/>
      <c r="G210" s="228"/>
      <c r="H210" s="229">
        <f t="shared" si="58"/>
        <v>12.1</v>
      </c>
      <c r="I210" s="268"/>
      <c r="J210" s="230" t="s">
        <v>74</v>
      </c>
      <c r="K210" s="231">
        <v>11</v>
      </c>
      <c r="L210" s="674" t="s">
        <v>73</v>
      </c>
      <c r="M210" s="671" t="s">
        <v>73</v>
      </c>
      <c r="N210" s="676" t="s">
        <v>73</v>
      </c>
      <c r="O210" s="676" t="s">
        <v>73</v>
      </c>
      <c r="P210" s="676" t="s">
        <v>73</v>
      </c>
      <c r="Q210" s="676" t="s">
        <v>73</v>
      </c>
      <c r="R210" s="676" t="s">
        <v>73</v>
      </c>
      <c r="S210" s="677" t="s">
        <v>73</v>
      </c>
      <c r="T210" s="434" t="s">
        <v>73</v>
      </c>
      <c r="U210" s="343" t="s">
        <v>73</v>
      </c>
      <c r="V210" s="335">
        <v>30.611000000000001</v>
      </c>
      <c r="W210" s="343" t="s">
        <v>73</v>
      </c>
      <c r="X210" s="370">
        <v>31.266999999999999</v>
      </c>
      <c r="Y210" s="484" t="s">
        <v>73</v>
      </c>
      <c r="Z210" s="640">
        <v>8.49</v>
      </c>
      <c r="AA210" s="240" t="s">
        <v>73</v>
      </c>
      <c r="AB210" s="240">
        <v>4.766</v>
      </c>
      <c r="AC210" s="240">
        <f t="shared" si="55"/>
        <v>5.5360444947703016</v>
      </c>
      <c r="AD210" s="463" t="s">
        <v>73</v>
      </c>
      <c r="AE210" s="341" t="s">
        <v>73</v>
      </c>
      <c r="AF210" s="335">
        <v>17.27</v>
      </c>
      <c r="AG210" s="337">
        <f>AF210*$AF$1+$AG$1</f>
        <v>43.20806285873833</v>
      </c>
      <c r="AH210" s="681" t="s">
        <v>73</v>
      </c>
      <c r="AI210" s="507" t="s">
        <v>73</v>
      </c>
      <c r="AJ210" s="683" t="s">
        <v>73</v>
      </c>
      <c r="AK210" s="684" t="s">
        <v>73</v>
      </c>
      <c r="AL210" s="684" t="s">
        <v>73</v>
      </c>
      <c r="AM210" s="684" t="s">
        <v>73</v>
      </c>
      <c r="AN210" s="684" t="s">
        <v>73</v>
      </c>
      <c r="AO210" s="676" t="s">
        <v>73</v>
      </c>
      <c r="AP210" s="676" t="s">
        <v>73</v>
      </c>
      <c r="AQ210" s="513" t="s">
        <v>73</v>
      </c>
      <c r="AR210" s="80" t="s">
        <v>73</v>
      </c>
      <c r="AS210" s="41" t="s">
        <v>73</v>
      </c>
      <c r="AT210" s="41" t="s">
        <v>73</v>
      </c>
      <c r="AU210" s="41" t="s">
        <v>73</v>
      </c>
      <c r="AV210" s="80" t="s">
        <v>73</v>
      </c>
      <c r="AW210" s="694" t="s">
        <v>73</v>
      </c>
      <c r="AX210" s="695" t="s">
        <v>73</v>
      </c>
      <c r="AY210" s="473" t="s">
        <v>73</v>
      </c>
      <c r="AZ210" s="676" t="s">
        <v>73</v>
      </c>
      <c r="BA210" s="676" t="s">
        <v>73</v>
      </c>
      <c r="BB210" s="676" t="s">
        <v>73</v>
      </c>
      <c r="BC210" s="676" t="s">
        <v>73</v>
      </c>
      <c r="BD210" s="676" t="s">
        <v>73</v>
      </c>
      <c r="BE210" s="676" t="s">
        <v>73</v>
      </c>
      <c r="BF210" s="676" t="s">
        <v>73</v>
      </c>
      <c r="BG210" s="677" t="s">
        <v>73</v>
      </c>
      <c r="BH210" s="676" t="s">
        <v>73</v>
      </c>
      <c r="BI210" s="676" t="s">
        <v>73</v>
      </c>
      <c r="BJ210" s="677" t="s">
        <v>73</v>
      </c>
    </row>
    <row r="211" spans="1:62" s="183" customFormat="1" ht="14.25" customHeight="1" x14ac:dyDescent="0.45">
      <c r="A211" s="224">
        <v>2024</v>
      </c>
      <c r="B211" s="268">
        <v>7</v>
      </c>
      <c r="C211" s="268">
        <v>1</v>
      </c>
      <c r="D211" s="225">
        <v>0.6645833333333333</v>
      </c>
      <c r="E211" s="323" t="s">
        <v>149</v>
      </c>
      <c r="F211" s="324">
        <v>13.28359</v>
      </c>
      <c r="G211" s="325">
        <v>100.33392000000001</v>
      </c>
      <c r="H211" s="229">
        <v>11.9</v>
      </c>
      <c r="I211" s="268">
        <v>3</v>
      </c>
      <c r="J211" s="230" t="s">
        <v>72</v>
      </c>
      <c r="K211" s="231">
        <v>0.5</v>
      </c>
      <c r="L211" s="674" t="s">
        <v>73</v>
      </c>
      <c r="M211" s="671" t="s">
        <v>73</v>
      </c>
      <c r="N211" s="676" t="s">
        <v>73</v>
      </c>
      <c r="O211" s="676" t="s">
        <v>73</v>
      </c>
      <c r="P211" s="676" t="s">
        <v>73</v>
      </c>
      <c r="Q211" s="676" t="s">
        <v>73</v>
      </c>
      <c r="R211" s="676" t="s">
        <v>73</v>
      </c>
      <c r="S211" s="677" t="s">
        <v>73</v>
      </c>
      <c r="T211" s="434">
        <v>2.7</v>
      </c>
      <c r="U211" s="343" t="s">
        <v>73</v>
      </c>
      <c r="V211" s="335">
        <v>31.558</v>
      </c>
      <c r="W211" s="343" t="s">
        <v>73</v>
      </c>
      <c r="X211" s="370">
        <v>30.966999999999999</v>
      </c>
      <c r="Y211" s="484" t="s">
        <v>73</v>
      </c>
      <c r="Z211" s="640">
        <v>8.99</v>
      </c>
      <c r="AA211" s="240" t="s">
        <v>73</v>
      </c>
      <c r="AB211" s="240">
        <v>8.298</v>
      </c>
      <c r="AC211" s="240">
        <f t="shared" si="55"/>
        <v>7.8518127930399348</v>
      </c>
      <c r="AD211" s="463" t="s">
        <v>73</v>
      </c>
      <c r="AE211" s="341" t="s">
        <v>73</v>
      </c>
      <c r="AF211" s="335">
        <v>3.67</v>
      </c>
      <c r="AG211" s="337">
        <f>AF211*$AF$1+$AG$1</f>
        <v>9.8393405715297497</v>
      </c>
      <c r="AH211" s="681" t="s">
        <v>73</v>
      </c>
      <c r="AI211" s="507" t="s">
        <v>73</v>
      </c>
      <c r="AJ211" s="683" t="s">
        <v>73</v>
      </c>
      <c r="AK211" s="684" t="s">
        <v>73</v>
      </c>
      <c r="AL211" s="684" t="s">
        <v>73</v>
      </c>
      <c r="AM211" s="684" t="s">
        <v>73</v>
      </c>
      <c r="AN211" s="684" t="s">
        <v>73</v>
      </c>
      <c r="AO211" s="676" t="s">
        <v>73</v>
      </c>
      <c r="AP211" s="676" t="s">
        <v>73</v>
      </c>
      <c r="AQ211" s="513" t="s">
        <v>73</v>
      </c>
      <c r="AR211" s="80" t="s">
        <v>73</v>
      </c>
      <c r="AS211" s="41" t="s">
        <v>73</v>
      </c>
      <c r="AT211" s="41" t="s">
        <v>73</v>
      </c>
      <c r="AU211" s="41" t="s">
        <v>73</v>
      </c>
      <c r="AV211" s="80" t="s">
        <v>73</v>
      </c>
      <c r="AW211" s="694" t="s">
        <v>73</v>
      </c>
      <c r="AX211" s="695" t="s">
        <v>73</v>
      </c>
      <c r="AY211" s="473" t="s">
        <v>73</v>
      </c>
      <c r="AZ211" s="676" t="s">
        <v>73</v>
      </c>
      <c r="BA211" s="676" t="s">
        <v>73</v>
      </c>
      <c r="BB211" s="676" t="s">
        <v>73</v>
      </c>
      <c r="BC211" s="676" t="s">
        <v>73</v>
      </c>
      <c r="BD211" s="676" t="s">
        <v>73</v>
      </c>
      <c r="BE211" s="676" t="s">
        <v>73</v>
      </c>
      <c r="BF211" s="676" t="s">
        <v>73</v>
      </c>
      <c r="BG211" s="677" t="s">
        <v>73</v>
      </c>
      <c r="BH211" s="676" t="s">
        <v>73</v>
      </c>
      <c r="BI211" s="676" t="s">
        <v>73</v>
      </c>
      <c r="BJ211" s="677" t="s">
        <v>73</v>
      </c>
    </row>
    <row r="212" spans="1:62" s="183" customFormat="1" ht="14.25" customHeight="1" x14ac:dyDescent="0.45">
      <c r="A212" s="224"/>
      <c r="B212" s="268"/>
      <c r="C212" s="268"/>
      <c r="D212" s="225"/>
      <c r="E212" s="323"/>
      <c r="F212" s="227"/>
      <c r="G212" s="228"/>
      <c r="H212" s="229">
        <f t="shared" ref="H212:H213" si="59">H211</f>
        <v>11.9</v>
      </c>
      <c r="I212" s="268"/>
      <c r="J212" s="230" t="s">
        <v>75</v>
      </c>
      <c r="K212" s="231">
        <v>6</v>
      </c>
      <c r="L212" s="674" t="s">
        <v>73</v>
      </c>
      <c r="M212" s="671" t="s">
        <v>73</v>
      </c>
      <c r="N212" s="676" t="s">
        <v>73</v>
      </c>
      <c r="O212" s="676" t="s">
        <v>73</v>
      </c>
      <c r="P212" s="676" t="s">
        <v>73</v>
      </c>
      <c r="Q212" s="676" t="s">
        <v>73</v>
      </c>
      <c r="R212" s="676" t="s">
        <v>73</v>
      </c>
      <c r="S212" s="677" t="s">
        <v>73</v>
      </c>
      <c r="T212" s="434" t="s">
        <v>73</v>
      </c>
      <c r="U212" s="343" t="s">
        <v>73</v>
      </c>
      <c r="V212" s="335">
        <v>30.707999999999998</v>
      </c>
      <c r="W212" s="343" t="s">
        <v>73</v>
      </c>
      <c r="X212" s="370">
        <v>31.5</v>
      </c>
      <c r="Y212" s="484" t="s">
        <v>73</v>
      </c>
      <c r="Z212" s="640">
        <v>8.74</v>
      </c>
      <c r="AA212" s="240" t="s">
        <v>73</v>
      </c>
      <c r="AB212" s="240">
        <v>6.5919999999999996</v>
      </c>
      <c r="AC212" s="240">
        <f t="shared" si="55"/>
        <v>6.7332678562200039</v>
      </c>
      <c r="AD212" s="463" t="s">
        <v>73</v>
      </c>
      <c r="AE212" s="341" t="s">
        <v>73</v>
      </c>
      <c r="AF212" s="335">
        <v>2.19</v>
      </c>
      <c r="AG212" s="337">
        <f>AF212*$AF$1+$AG$1</f>
        <v>6.2080384402746978</v>
      </c>
      <c r="AH212" s="681" t="s">
        <v>73</v>
      </c>
      <c r="AI212" s="507" t="s">
        <v>73</v>
      </c>
      <c r="AJ212" s="683" t="s">
        <v>73</v>
      </c>
      <c r="AK212" s="684" t="s">
        <v>73</v>
      </c>
      <c r="AL212" s="684" t="s">
        <v>73</v>
      </c>
      <c r="AM212" s="684" t="s">
        <v>73</v>
      </c>
      <c r="AN212" s="684" t="s">
        <v>73</v>
      </c>
      <c r="AO212" s="676" t="s">
        <v>73</v>
      </c>
      <c r="AP212" s="676" t="s">
        <v>73</v>
      </c>
      <c r="AQ212" s="513" t="s">
        <v>73</v>
      </c>
      <c r="AR212" s="80" t="s">
        <v>73</v>
      </c>
      <c r="AS212" s="41" t="s">
        <v>73</v>
      </c>
      <c r="AT212" s="41" t="s">
        <v>73</v>
      </c>
      <c r="AU212" s="41" t="s">
        <v>73</v>
      </c>
      <c r="AV212" s="80" t="s">
        <v>73</v>
      </c>
      <c r="AW212" s="694" t="s">
        <v>73</v>
      </c>
      <c r="AX212" s="695" t="s">
        <v>73</v>
      </c>
      <c r="AY212" s="473" t="s">
        <v>73</v>
      </c>
      <c r="AZ212" s="676" t="s">
        <v>73</v>
      </c>
      <c r="BA212" s="676" t="s">
        <v>73</v>
      </c>
      <c r="BB212" s="676" t="s">
        <v>73</v>
      </c>
      <c r="BC212" s="676" t="s">
        <v>73</v>
      </c>
      <c r="BD212" s="676" t="s">
        <v>73</v>
      </c>
      <c r="BE212" s="676" t="s">
        <v>73</v>
      </c>
      <c r="BF212" s="676" t="s">
        <v>73</v>
      </c>
      <c r="BG212" s="677" t="s">
        <v>73</v>
      </c>
      <c r="BH212" s="676" t="s">
        <v>73</v>
      </c>
      <c r="BI212" s="676" t="s">
        <v>73</v>
      </c>
      <c r="BJ212" s="677" t="s">
        <v>73</v>
      </c>
    </row>
    <row r="213" spans="1:62" s="183" customFormat="1" ht="14.25" customHeight="1" x14ac:dyDescent="0.45">
      <c r="A213" s="224"/>
      <c r="B213" s="268"/>
      <c r="C213" s="268"/>
      <c r="D213" s="225"/>
      <c r="E213" s="323"/>
      <c r="F213" s="227"/>
      <c r="G213" s="228"/>
      <c r="H213" s="229">
        <f t="shared" si="59"/>
        <v>11.9</v>
      </c>
      <c r="I213" s="268"/>
      <c r="J213" s="230" t="s">
        <v>74</v>
      </c>
      <c r="K213" s="231">
        <v>11</v>
      </c>
      <c r="L213" s="674" t="s">
        <v>73</v>
      </c>
      <c r="M213" s="671" t="s">
        <v>73</v>
      </c>
      <c r="N213" s="676" t="s">
        <v>73</v>
      </c>
      <c r="O213" s="676" t="s">
        <v>73</v>
      </c>
      <c r="P213" s="676" t="s">
        <v>73</v>
      </c>
      <c r="Q213" s="676" t="s">
        <v>73</v>
      </c>
      <c r="R213" s="676" t="s">
        <v>73</v>
      </c>
      <c r="S213" s="677" t="s">
        <v>73</v>
      </c>
      <c r="T213" s="434" t="s">
        <v>73</v>
      </c>
      <c r="U213" s="343" t="s">
        <v>73</v>
      </c>
      <c r="V213" s="335">
        <v>30.727</v>
      </c>
      <c r="W213" s="343" t="s">
        <v>73</v>
      </c>
      <c r="X213" s="370">
        <v>31.782</v>
      </c>
      <c r="Y213" s="484" t="s">
        <v>73</v>
      </c>
      <c r="Z213" s="640">
        <v>8.68</v>
      </c>
      <c r="AA213" s="240" t="s">
        <v>73</v>
      </c>
      <c r="AB213" s="240">
        <v>5.6760000000000002</v>
      </c>
      <c r="AC213" s="240">
        <f t="shared" si="55"/>
        <v>6.1326892148794085</v>
      </c>
      <c r="AD213" s="463" t="s">
        <v>73</v>
      </c>
      <c r="AE213" s="341" t="s">
        <v>73</v>
      </c>
      <c r="AF213" s="335">
        <v>0.9</v>
      </c>
      <c r="AG213" s="337">
        <f>AF213*$AF$1+$AG$1</f>
        <v>3.0429169880321192</v>
      </c>
      <c r="AH213" s="681" t="s">
        <v>73</v>
      </c>
      <c r="AI213" s="507" t="s">
        <v>73</v>
      </c>
      <c r="AJ213" s="683" t="s">
        <v>73</v>
      </c>
      <c r="AK213" s="684" t="s">
        <v>73</v>
      </c>
      <c r="AL213" s="684" t="s">
        <v>73</v>
      </c>
      <c r="AM213" s="684" t="s">
        <v>73</v>
      </c>
      <c r="AN213" s="684" t="s">
        <v>73</v>
      </c>
      <c r="AO213" s="676" t="s">
        <v>73</v>
      </c>
      <c r="AP213" s="676" t="s">
        <v>73</v>
      </c>
      <c r="AQ213" s="513" t="s">
        <v>73</v>
      </c>
      <c r="AR213" s="80" t="s">
        <v>73</v>
      </c>
      <c r="AS213" s="41" t="s">
        <v>73</v>
      </c>
      <c r="AT213" s="41" t="s">
        <v>73</v>
      </c>
      <c r="AU213" s="41" t="s">
        <v>73</v>
      </c>
      <c r="AV213" s="80" t="s">
        <v>73</v>
      </c>
      <c r="AW213" s="694" t="s">
        <v>73</v>
      </c>
      <c r="AX213" s="695" t="s">
        <v>73</v>
      </c>
      <c r="AY213" s="473" t="s">
        <v>73</v>
      </c>
      <c r="AZ213" s="676" t="s">
        <v>73</v>
      </c>
      <c r="BA213" s="676" t="s">
        <v>73</v>
      </c>
      <c r="BB213" s="676" t="s">
        <v>73</v>
      </c>
      <c r="BC213" s="676" t="s">
        <v>73</v>
      </c>
      <c r="BD213" s="676" t="s">
        <v>73</v>
      </c>
      <c r="BE213" s="676" t="s">
        <v>73</v>
      </c>
      <c r="BF213" s="676" t="s">
        <v>73</v>
      </c>
      <c r="BG213" s="677" t="s">
        <v>73</v>
      </c>
      <c r="BH213" s="676" t="s">
        <v>73</v>
      </c>
      <c r="BI213" s="676" t="s">
        <v>73</v>
      </c>
      <c r="BJ213" s="677" t="s">
        <v>73</v>
      </c>
    </row>
    <row r="214" spans="1:62" s="183" customFormat="1" ht="14.25" customHeight="1" x14ac:dyDescent="0.45">
      <c r="A214" s="224">
        <v>2024</v>
      </c>
      <c r="B214" s="268">
        <v>7</v>
      </c>
      <c r="C214" s="268">
        <v>1</v>
      </c>
      <c r="D214" s="225">
        <v>0.64236111111111105</v>
      </c>
      <c r="E214" s="323" t="s">
        <v>150</v>
      </c>
      <c r="F214" s="324">
        <v>13.23348</v>
      </c>
      <c r="G214" s="325">
        <v>100.33329000000001</v>
      </c>
      <c r="H214" s="229">
        <v>15.1</v>
      </c>
      <c r="I214" s="268">
        <v>3</v>
      </c>
      <c r="J214" s="230" t="s">
        <v>72</v>
      </c>
      <c r="K214" s="231">
        <v>0.5</v>
      </c>
      <c r="L214" s="674" t="s">
        <v>73</v>
      </c>
      <c r="M214" s="671" t="s">
        <v>73</v>
      </c>
      <c r="N214" s="676" t="s">
        <v>73</v>
      </c>
      <c r="O214" s="676" t="s">
        <v>73</v>
      </c>
      <c r="P214" s="676" t="s">
        <v>73</v>
      </c>
      <c r="Q214" s="676" t="s">
        <v>73</v>
      </c>
      <c r="R214" s="676" t="s">
        <v>73</v>
      </c>
      <c r="S214" s="677" t="s">
        <v>73</v>
      </c>
      <c r="T214" s="434">
        <v>4.7</v>
      </c>
      <c r="U214" s="343" t="s">
        <v>73</v>
      </c>
      <c r="V214" s="335">
        <v>31.183</v>
      </c>
      <c r="W214" s="343" t="s">
        <v>73</v>
      </c>
      <c r="X214" s="370">
        <v>31.818000000000001</v>
      </c>
      <c r="Y214" s="484" t="s">
        <v>73</v>
      </c>
      <c r="Z214" s="640">
        <v>8.94</v>
      </c>
      <c r="AA214" s="240" t="s">
        <v>73</v>
      </c>
      <c r="AB214" s="240">
        <v>6.91</v>
      </c>
      <c r="AC214" s="240">
        <f t="shared" si="55"/>
        <v>6.9417656814889011</v>
      </c>
      <c r="AD214" s="463" t="s">
        <v>73</v>
      </c>
      <c r="AE214" s="341" t="s">
        <v>73</v>
      </c>
      <c r="AF214" s="335">
        <v>0.78</v>
      </c>
      <c r="AG214" s="337">
        <f>AF214*$AF$1+$AG$1</f>
        <v>2.748487085497926</v>
      </c>
      <c r="AH214" s="681" t="s">
        <v>73</v>
      </c>
      <c r="AI214" s="507" t="s">
        <v>73</v>
      </c>
      <c r="AJ214" s="683" t="s">
        <v>73</v>
      </c>
      <c r="AK214" s="684" t="s">
        <v>73</v>
      </c>
      <c r="AL214" s="684" t="s">
        <v>73</v>
      </c>
      <c r="AM214" s="684" t="s">
        <v>73</v>
      </c>
      <c r="AN214" s="684" t="s">
        <v>73</v>
      </c>
      <c r="AO214" s="676" t="s">
        <v>73</v>
      </c>
      <c r="AP214" s="676" t="s">
        <v>73</v>
      </c>
      <c r="AQ214" s="513" t="s">
        <v>73</v>
      </c>
      <c r="AR214" s="80" t="s">
        <v>73</v>
      </c>
      <c r="AS214" s="41" t="s">
        <v>73</v>
      </c>
      <c r="AT214" s="41" t="s">
        <v>73</v>
      </c>
      <c r="AU214" s="41" t="s">
        <v>73</v>
      </c>
      <c r="AV214" s="80" t="s">
        <v>73</v>
      </c>
      <c r="AW214" s="694" t="s">
        <v>73</v>
      </c>
      <c r="AX214" s="695" t="s">
        <v>73</v>
      </c>
      <c r="AY214" s="473" t="s">
        <v>73</v>
      </c>
      <c r="AZ214" s="676" t="s">
        <v>73</v>
      </c>
      <c r="BA214" s="676" t="s">
        <v>73</v>
      </c>
      <c r="BB214" s="676" t="s">
        <v>73</v>
      </c>
      <c r="BC214" s="676" t="s">
        <v>73</v>
      </c>
      <c r="BD214" s="676" t="s">
        <v>73</v>
      </c>
      <c r="BE214" s="676" t="s">
        <v>73</v>
      </c>
      <c r="BF214" s="676" t="s">
        <v>73</v>
      </c>
      <c r="BG214" s="677" t="s">
        <v>73</v>
      </c>
      <c r="BH214" s="676" t="s">
        <v>73</v>
      </c>
      <c r="BI214" s="676" t="s">
        <v>73</v>
      </c>
      <c r="BJ214" s="677" t="s">
        <v>73</v>
      </c>
    </row>
    <row r="215" spans="1:62" s="183" customFormat="1" ht="14.25" customHeight="1" x14ac:dyDescent="0.45">
      <c r="A215" s="224"/>
      <c r="B215" s="268"/>
      <c r="C215" s="268"/>
      <c r="D215" s="225"/>
      <c r="E215" s="323"/>
      <c r="F215" s="227"/>
      <c r="G215" s="228"/>
      <c r="H215" s="229">
        <f t="shared" ref="H215:H216" si="60">H214</f>
        <v>15.1</v>
      </c>
      <c r="I215" s="268"/>
      <c r="J215" s="230" t="s">
        <v>75</v>
      </c>
      <c r="K215" s="231">
        <v>7.5</v>
      </c>
      <c r="L215" s="674" t="s">
        <v>73</v>
      </c>
      <c r="M215" s="671" t="s">
        <v>73</v>
      </c>
      <c r="N215" s="676" t="s">
        <v>73</v>
      </c>
      <c r="O215" s="676" t="s">
        <v>73</v>
      </c>
      <c r="P215" s="676" t="s">
        <v>73</v>
      </c>
      <c r="Q215" s="676" t="s">
        <v>73</v>
      </c>
      <c r="R215" s="676" t="s">
        <v>73</v>
      </c>
      <c r="S215" s="677" t="s">
        <v>73</v>
      </c>
      <c r="T215" s="434" t="s">
        <v>73</v>
      </c>
      <c r="U215" s="343" t="s">
        <v>73</v>
      </c>
      <c r="V215" s="335">
        <v>30.681000000000001</v>
      </c>
      <c r="W215" s="343" t="s">
        <v>73</v>
      </c>
      <c r="X215" s="370">
        <v>31.971</v>
      </c>
      <c r="Y215" s="484" t="s">
        <v>73</v>
      </c>
      <c r="Z215" s="640">
        <v>8.77</v>
      </c>
      <c r="AA215" s="240" t="s">
        <v>73</v>
      </c>
      <c r="AB215" s="240">
        <v>6.3680000000000003</v>
      </c>
      <c r="AC215" s="240">
        <f t="shared" si="55"/>
        <v>6.5864014635777623</v>
      </c>
      <c r="AD215" s="463" t="s">
        <v>73</v>
      </c>
      <c r="AE215" s="341" t="s">
        <v>73</v>
      </c>
      <c r="AF215" s="335">
        <v>1.37</v>
      </c>
      <c r="AG215" s="337">
        <f>AF215*$AF$1+$AG$1</f>
        <v>4.1961007729577098</v>
      </c>
      <c r="AH215" s="681" t="s">
        <v>73</v>
      </c>
      <c r="AI215" s="507" t="s">
        <v>73</v>
      </c>
      <c r="AJ215" s="683" t="s">
        <v>73</v>
      </c>
      <c r="AK215" s="684" t="s">
        <v>73</v>
      </c>
      <c r="AL215" s="684" t="s">
        <v>73</v>
      </c>
      <c r="AM215" s="684" t="s">
        <v>73</v>
      </c>
      <c r="AN215" s="684" t="s">
        <v>73</v>
      </c>
      <c r="AO215" s="676" t="s">
        <v>73</v>
      </c>
      <c r="AP215" s="676" t="s">
        <v>73</v>
      </c>
      <c r="AQ215" s="513" t="s">
        <v>73</v>
      </c>
      <c r="AR215" s="80" t="s">
        <v>73</v>
      </c>
      <c r="AS215" s="41" t="s">
        <v>73</v>
      </c>
      <c r="AT215" s="41" t="s">
        <v>73</v>
      </c>
      <c r="AU215" s="41" t="s">
        <v>73</v>
      </c>
      <c r="AV215" s="80" t="s">
        <v>73</v>
      </c>
      <c r="AW215" s="694" t="s">
        <v>73</v>
      </c>
      <c r="AX215" s="695" t="s">
        <v>73</v>
      </c>
      <c r="AY215" s="473" t="s">
        <v>73</v>
      </c>
      <c r="AZ215" s="676" t="s">
        <v>73</v>
      </c>
      <c r="BA215" s="676" t="s">
        <v>73</v>
      </c>
      <c r="BB215" s="676" t="s">
        <v>73</v>
      </c>
      <c r="BC215" s="676" t="s">
        <v>73</v>
      </c>
      <c r="BD215" s="676" t="s">
        <v>73</v>
      </c>
      <c r="BE215" s="676" t="s">
        <v>73</v>
      </c>
      <c r="BF215" s="676" t="s">
        <v>73</v>
      </c>
      <c r="BG215" s="677" t="s">
        <v>73</v>
      </c>
      <c r="BH215" s="676" t="s">
        <v>73</v>
      </c>
      <c r="BI215" s="676" t="s">
        <v>73</v>
      </c>
      <c r="BJ215" s="677" t="s">
        <v>73</v>
      </c>
    </row>
    <row r="216" spans="1:62" s="183" customFormat="1" ht="14.25" customHeight="1" x14ac:dyDescent="0.45">
      <c r="A216" s="224"/>
      <c r="B216" s="268"/>
      <c r="C216" s="268"/>
      <c r="D216" s="225"/>
      <c r="E216" s="323"/>
      <c r="F216" s="227"/>
      <c r="G216" s="228"/>
      <c r="H216" s="229">
        <f t="shared" si="60"/>
        <v>15.1</v>
      </c>
      <c r="I216" s="268"/>
      <c r="J216" s="230" t="s">
        <v>74</v>
      </c>
      <c r="K216" s="231">
        <v>14</v>
      </c>
      <c r="L216" s="674" t="s">
        <v>73</v>
      </c>
      <c r="M216" s="671" t="s">
        <v>73</v>
      </c>
      <c r="N216" s="676" t="s">
        <v>73</v>
      </c>
      <c r="O216" s="676" t="s">
        <v>73</v>
      </c>
      <c r="P216" s="676" t="s">
        <v>73</v>
      </c>
      <c r="Q216" s="676" t="s">
        <v>73</v>
      </c>
      <c r="R216" s="676" t="s">
        <v>73</v>
      </c>
      <c r="S216" s="677" t="s">
        <v>73</v>
      </c>
      <c r="T216" s="434" t="s">
        <v>73</v>
      </c>
      <c r="U216" s="343" t="s">
        <v>73</v>
      </c>
      <c r="V216" s="335">
        <v>30.658000000000001</v>
      </c>
      <c r="W216" s="343" t="s">
        <v>73</v>
      </c>
      <c r="X216" s="370">
        <v>32.009</v>
      </c>
      <c r="Y216" s="484" t="s">
        <v>73</v>
      </c>
      <c r="Z216" s="640">
        <v>8.73</v>
      </c>
      <c r="AA216" s="240" t="s">
        <v>73</v>
      </c>
      <c r="AB216" s="240">
        <v>6.0190000000000001</v>
      </c>
      <c r="AC216" s="240">
        <f t="shared" si="55"/>
        <v>6.3575783786128408</v>
      </c>
      <c r="AD216" s="463" t="s">
        <v>73</v>
      </c>
      <c r="AE216" s="341" t="s">
        <v>73</v>
      </c>
      <c r="AF216" s="335">
        <v>1.24</v>
      </c>
      <c r="AG216" s="337">
        <f>AF216*$AF$1+$AG$1</f>
        <v>3.8771350452123339</v>
      </c>
      <c r="AH216" s="681" t="s">
        <v>73</v>
      </c>
      <c r="AI216" s="507" t="s">
        <v>73</v>
      </c>
      <c r="AJ216" s="683" t="s">
        <v>73</v>
      </c>
      <c r="AK216" s="684" t="s">
        <v>73</v>
      </c>
      <c r="AL216" s="684" t="s">
        <v>73</v>
      </c>
      <c r="AM216" s="684" t="s">
        <v>73</v>
      </c>
      <c r="AN216" s="684" t="s">
        <v>73</v>
      </c>
      <c r="AO216" s="676" t="s">
        <v>73</v>
      </c>
      <c r="AP216" s="676" t="s">
        <v>73</v>
      </c>
      <c r="AQ216" s="513" t="s">
        <v>73</v>
      </c>
      <c r="AR216" s="80" t="s">
        <v>73</v>
      </c>
      <c r="AS216" s="41" t="s">
        <v>73</v>
      </c>
      <c r="AT216" s="41" t="s">
        <v>73</v>
      </c>
      <c r="AU216" s="41" t="s">
        <v>73</v>
      </c>
      <c r="AV216" s="80" t="s">
        <v>73</v>
      </c>
      <c r="AW216" s="694" t="s">
        <v>73</v>
      </c>
      <c r="AX216" s="695" t="s">
        <v>73</v>
      </c>
      <c r="AY216" s="473" t="s">
        <v>73</v>
      </c>
      <c r="AZ216" s="676" t="s">
        <v>73</v>
      </c>
      <c r="BA216" s="676" t="s">
        <v>73</v>
      </c>
      <c r="BB216" s="676" t="s">
        <v>73</v>
      </c>
      <c r="BC216" s="676" t="s">
        <v>73</v>
      </c>
      <c r="BD216" s="676" t="s">
        <v>73</v>
      </c>
      <c r="BE216" s="676" t="s">
        <v>73</v>
      </c>
      <c r="BF216" s="676" t="s">
        <v>73</v>
      </c>
      <c r="BG216" s="677" t="s">
        <v>73</v>
      </c>
      <c r="BH216" s="676" t="s">
        <v>73</v>
      </c>
      <c r="BI216" s="676" t="s">
        <v>73</v>
      </c>
      <c r="BJ216" s="677" t="s">
        <v>73</v>
      </c>
    </row>
    <row r="217" spans="1:62" s="183" customFormat="1" ht="14.25" customHeight="1" x14ac:dyDescent="0.45">
      <c r="A217" s="224">
        <v>2024</v>
      </c>
      <c r="B217" s="268">
        <v>7</v>
      </c>
      <c r="C217" s="268">
        <v>1</v>
      </c>
      <c r="D217" s="225">
        <v>0.62430555555555556</v>
      </c>
      <c r="E217" s="323" t="s">
        <v>151</v>
      </c>
      <c r="F217" s="324">
        <v>13.191269999999999</v>
      </c>
      <c r="G217" s="325">
        <v>100.3334</v>
      </c>
      <c r="H217" s="229">
        <v>18.899999999999999</v>
      </c>
      <c r="I217" s="268">
        <v>3</v>
      </c>
      <c r="J217" s="230" t="s">
        <v>72</v>
      </c>
      <c r="K217" s="231">
        <v>0.5</v>
      </c>
      <c r="L217" s="674" t="s">
        <v>73</v>
      </c>
      <c r="M217" s="671" t="s">
        <v>73</v>
      </c>
      <c r="N217" s="676" t="s">
        <v>73</v>
      </c>
      <c r="O217" s="676" t="s">
        <v>73</v>
      </c>
      <c r="P217" s="676" t="s">
        <v>73</v>
      </c>
      <c r="Q217" s="676" t="s">
        <v>73</v>
      </c>
      <c r="R217" s="676" t="s">
        <v>73</v>
      </c>
      <c r="S217" s="677" t="s">
        <v>73</v>
      </c>
      <c r="T217" s="434">
        <v>4.2</v>
      </c>
      <c r="U217" s="343" t="s">
        <v>73</v>
      </c>
      <c r="V217" s="335">
        <v>31.51</v>
      </c>
      <c r="W217" s="343" t="s">
        <v>73</v>
      </c>
      <c r="X217" s="370">
        <v>32.061</v>
      </c>
      <c r="Y217" s="484" t="s">
        <v>73</v>
      </c>
      <c r="Z217" s="640">
        <v>8.75</v>
      </c>
      <c r="AA217" s="240" t="s">
        <v>73</v>
      </c>
      <c r="AB217" s="240">
        <v>6.407</v>
      </c>
      <c r="AC217" s="240">
        <f t="shared" si="55"/>
        <v>6.6119719515824382</v>
      </c>
      <c r="AD217" s="463" t="s">
        <v>73</v>
      </c>
      <c r="AE217" s="341" t="s">
        <v>73</v>
      </c>
      <c r="AF217" s="335">
        <v>0.54</v>
      </c>
      <c r="AG217" s="337">
        <f>AF217*$AF$1+$AG$1</f>
        <v>2.1596272804295391</v>
      </c>
      <c r="AH217" s="681" t="s">
        <v>73</v>
      </c>
      <c r="AI217" s="507" t="s">
        <v>73</v>
      </c>
      <c r="AJ217" s="683" t="s">
        <v>73</v>
      </c>
      <c r="AK217" s="684" t="s">
        <v>73</v>
      </c>
      <c r="AL217" s="684" t="s">
        <v>73</v>
      </c>
      <c r="AM217" s="684" t="s">
        <v>73</v>
      </c>
      <c r="AN217" s="684" t="s">
        <v>73</v>
      </c>
      <c r="AO217" s="676" t="s">
        <v>73</v>
      </c>
      <c r="AP217" s="676" t="s">
        <v>73</v>
      </c>
      <c r="AQ217" s="513" t="s">
        <v>73</v>
      </c>
      <c r="AR217" s="80" t="s">
        <v>73</v>
      </c>
      <c r="AS217" s="41" t="s">
        <v>73</v>
      </c>
      <c r="AT217" s="41" t="s">
        <v>73</v>
      </c>
      <c r="AU217" s="41" t="s">
        <v>73</v>
      </c>
      <c r="AV217" s="80" t="s">
        <v>73</v>
      </c>
      <c r="AW217" s="694" t="s">
        <v>73</v>
      </c>
      <c r="AX217" s="695" t="s">
        <v>73</v>
      </c>
      <c r="AY217" s="473" t="s">
        <v>73</v>
      </c>
      <c r="AZ217" s="676" t="s">
        <v>73</v>
      </c>
      <c r="BA217" s="676" t="s">
        <v>73</v>
      </c>
      <c r="BB217" s="676" t="s">
        <v>73</v>
      </c>
      <c r="BC217" s="676" t="s">
        <v>73</v>
      </c>
      <c r="BD217" s="676" t="s">
        <v>73</v>
      </c>
      <c r="BE217" s="676" t="s">
        <v>73</v>
      </c>
      <c r="BF217" s="676" t="s">
        <v>73</v>
      </c>
      <c r="BG217" s="677" t="s">
        <v>73</v>
      </c>
      <c r="BH217" s="676" t="s">
        <v>73</v>
      </c>
      <c r="BI217" s="676" t="s">
        <v>73</v>
      </c>
      <c r="BJ217" s="677" t="s">
        <v>73</v>
      </c>
    </row>
    <row r="218" spans="1:62" s="183" customFormat="1" ht="14.25" customHeight="1" x14ac:dyDescent="0.45">
      <c r="A218" s="224"/>
      <c r="B218" s="268"/>
      <c r="C218" s="268"/>
      <c r="D218" s="225"/>
      <c r="E218" s="323"/>
      <c r="F218" s="227"/>
      <c r="G218" s="228"/>
      <c r="H218" s="229">
        <f t="shared" ref="H218:H219" si="61">H217</f>
        <v>18.899999999999999</v>
      </c>
      <c r="I218" s="268"/>
      <c r="J218" s="230" t="s">
        <v>75</v>
      </c>
      <c r="K218" s="231">
        <v>9.5</v>
      </c>
      <c r="L218" s="674" t="s">
        <v>73</v>
      </c>
      <c r="M218" s="671" t="s">
        <v>73</v>
      </c>
      <c r="N218" s="676" t="s">
        <v>73</v>
      </c>
      <c r="O218" s="676" t="s">
        <v>73</v>
      </c>
      <c r="P218" s="676" t="s">
        <v>73</v>
      </c>
      <c r="Q218" s="676" t="s">
        <v>73</v>
      </c>
      <c r="R218" s="676" t="s">
        <v>73</v>
      </c>
      <c r="S218" s="677" t="s">
        <v>73</v>
      </c>
      <c r="T218" s="434" t="s">
        <v>73</v>
      </c>
      <c r="U218" s="343" t="s">
        <v>73</v>
      </c>
      <c r="V218" s="335">
        <v>30.613</v>
      </c>
      <c r="W218" s="343" t="s">
        <v>73</v>
      </c>
      <c r="X218" s="370">
        <v>32.261000000000003</v>
      </c>
      <c r="Y218" s="484" t="s">
        <v>73</v>
      </c>
      <c r="Z218" s="640">
        <v>8.69</v>
      </c>
      <c r="AA218" s="240" t="s">
        <v>73</v>
      </c>
      <c r="AB218" s="240">
        <v>6.0209999999999999</v>
      </c>
      <c r="AC218" s="240">
        <f t="shared" si="55"/>
        <v>6.3588896856900039</v>
      </c>
      <c r="AD218" s="463" t="s">
        <v>73</v>
      </c>
      <c r="AE218" s="341" t="s">
        <v>73</v>
      </c>
      <c r="AF218" s="335">
        <v>1.02</v>
      </c>
      <c r="AG218" s="337">
        <f>AF218*$AF$1+$AG$1</f>
        <v>3.3373468905663124</v>
      </c>
      <c r="AH218" s="681" t="s">
        <v>73</v>
      </c>
      <c r="AI218" s="507" t="s">
        <v>73</v>
      </c>
      <c r="AJ218" s="683" t="s">
        <v>73</v>
      </c>
      <c r="AK218" s="684" t="s">
        <v>73</v>
      </c>
      <c r="AL218" s="684" t="s">
        <v>73</v>
      </c>
      <c r="AM218" s="684" t="s">
        <v>73</v>
      </c>
      <c r="AN218" s="684" t="s">
        <v>73</v>
      </c>
      <c r="AO218" s="676" t="s">
        <v>73</v>
      </c>
      <c r="AP218" s="676" t="s">
        <v>73</v>
      </c>
      <c r="AQ218" s="513" t="s">
        <v>73</v>
      </c>
      <c r="AR218" s="80" t="s">
        <v>73</v>
      </c>
      <c r="AS218" s="41" t="s">
        <v>73</v>
      </c>
      <c r="AT218" s="41" t="s">
        <v>73</v>
      </c>
      <c r="AU218" s="41" t="s">
        <v>73</v>
      </c>
      <c r="AV218" s="80" t="s">
        <v>73</v>
      </c>
      <c r="AW218" s="694" t="s">
        <v>73</v>
      </c>
      <c r="AX218" s="695" t="s">
        <v>73</v>
      </c>
      <c r="AY218" s="473" t="s">
        <v>73</v>
      </c>
      <c r="AZ218" s="676" t="s">
        <v>73</v>
      </c>
      <c r="BA218" s="676" t="s">
        <v>73</v>
      </c>
      <c r="BB218" s="676" t="s">
        <v>73</v>
      </c>
      <c r="BC218" s="676" t="s">
        <v>73</v>
      </c>
      <c r="BD218" s="676" t="s">
        <v>73</v>
      </c>
      <c r="BE218" s="676" t="s">
        <v>73</v>
      </c>
      <c r="BF218" s="676" t="s">
        <v>73</v>
      </c>
      <c r="BG218" s="677" t="s">
        <v>73</v>
      </c>
      <c r="BH218" s="676" t="s">
        <v>73</v>
      </c>
      <c r="BI218" s="676" t="s">
        <v>73</v>
      </c>
      <c r="BJ218" s="677" t="s">
        <v>73</v>
      </c>
    </row>
    <row r="219" spans="1:62" s="183" customFormat="1" ht="14.25" customHeight="1" x14ac:dyDescent="0.45">
      <c r="A219" s="224"/>
      <c r="B219" s="268"/>
      <c r="C219" s="268"/>
      <c r="D219" s="225"/>
      <c r="E219" s="323"/>
      <c r="F219" s="227"/>
      <c r="G219" s="228"/>
      <c r="H219" s="229">
        <f t="shared" si="61"/>
        <v>18.899999999999999</v>
      </c>
      <c r="I219" s="268"/>
      <c r="J219" s="230" t="s">
        <v>74</v>
      </c>
      <c r="K219" s="231">
        <v>18</v>
      </c>
      <c r="L219" s="674" t="s">
        <v>73</v>
      </c>
      <c r="M219" s="671" t="s">
        <v>73</v>
      </c>
      <c r="N219" s="676" t="s">
        <v>73</v>
      </c>
      <c r="O219" s="676" t="s">
        <v>73</v>
      </c>
      <c r="P219" s="676" t="s">
        <v>73</v>
      </c>
      <c r="Q219" s="676" t="s">
        <v>73</v>
      </c>
      <c r="R219" s="676" t="s">
        <v>73</v>
      </c>
      <c r="S219" s="677" t="s">
        <v>73</v>
      </c>
      <c r="T219" s="434" t="s">
        <v>73</v>
      </c>
      <c r="U219" s="343" t="s">
        <v>73</v>
      </c>
      <c r="V219" s="335">
        <v>30.664999999999999</v>
      </c>
      <c r="W219" s="343" t="s">
        <v>73</v>
      </c>
      <c r="X219" s="370">
        <v>32.53</v>
      </c>
      <c r="Y219" s="484" t="s">
        <v>73</v>
      </c>
      <c r="Z219" s="640">
        <v>8.67</v>
      </c>
      <c r="AA219" s="240" t="s">
        <v>73</v>
      </c>
      <c r="AB219" s="240">
        <v>5.5880000000000001</v>
      </c>
      <c r="AC219" s="240">
        <f t="shared" si="55"/>
        <v>6.0749917034842422</v>
      </c>
      <c r="AD219" s="463" t="s">
        <v>73</v>
      </c>
      <c r="AE219" s="341" t="s">
        <v>73</v>
      </c>
      <c r="AF219" s="335">
        <v>1.51</v>
      </c>
      <c r="AG219" s="337">
        <f>AF219*$AF$1+$AG$1</f>
        <v>4.5396023259142684</v>
      </c>
      <c r="AH219" s="681" t="s">
        <v>73</v>
      </c>
      <c r="AI219" s="507" t="s">
        <v>73</v>
      </c>
      <c r="AJ219" s="683" t="s">
        <v>73</v>
      </c>
      <c r="AK219" s="684" t="s">
        <v>73</v>
      </c>
      <c r="AL219" s="684" t="s">
        <v>73</v>
      </c>
      <c r="AM219" s="684" t="s">
        <v>73</v>
      </c>
      <c r="AN219" s="684" t="s">
        <v>73</v>
      </c>
      <c r="AO219" s="676" t="s">
        <v>73</v>
      </c>
      <c r="AP219" s="676" t="s">
        <v>73</v>
      </c>
      <c r="AQ219" s="513" t="s">
        <v>73</v>
      </c>
      <c r="AR219" s="80" t="s">
        <v>73</v>
      </c>
      <c r="AS219" s="41" t="s">
        <v>73</v>
      </c>
      <c r="AT219" s="41" t="s">
        <v>73</v>
      </c>
      <c r="AU219" s="41" t="s">
        <v>73</v>
      </c>
      <c r="AV219" s="80" t="s">
        <v>73</v>
      </c>
      <c r="AW219" s="694" t="s">
        <v>73</v>
      </c>
      <c r="AX219" s="695" t="s">
        <v>73</v>
      </c>
      <c r="AY219" s="473" t="s">
        <v>73</v>
      </c>
      <c r="AZ219" s="676" t="s">
        <v>73</v>
      </c>
      <c r="BA219" s="676" t="s">
        <v>73</v>
      </c>
      <c r="BB219" s="676" t="s">
        <v>73</v>
      </c>
      <c r="BC219" s="676" t="s">
        <v>73</v>
      </c>
      <c r="BD219" s="676" t="s">
        <v>73</v>
      </c>
      <c r="BE219" s="676" t="s">
        <v>73</v>
      </c>
      <c r="BF219" s="676" t="s">
        <v>73</v>
      </c>
      <c r="BG219" s="677" t="s">
        <v>73</v>
      </c>
      <c r="BH219" s="676" t="s">
        <v>73</v>
      </c>
      <c r="BI219" s="676" t="s">
        <v>73</v>
      </c>
      <c r="BJ219" s="677" t="s">
        <v>73</v>
      </c>
    </row>
    <row r="220" spans="1:62" s="183" customFormat="1" ht="14.25" customHeight="1" x14ac:dyDescent="0.45">
      <c r="A220" s="224">
        <v>2024</v>
      </c>
      <c r="B220" s="268">
        <v>7</v>
      </c>
      <c r="C220" s="268">
        <v>1</v>
      </c>
      <c r="D220" s="225">
        <v>0.59930555555555554</v>
      </c>
      <c r="E220" s="323" t="s">
        <v>152</v>
      </c>
      <c r="F220" s="324">
        <v>13.13266</v>
      </c>
      <c r="G220" s="325">
        <v>100.33354</v>
      </c>
      <c r="H220" s="229">
        <v>22.1</v>
      </c>
      <c r="I220" s="268">
        <v>3</v>
      </c>
      <c r="J220" s="230" t="s">
        <v>72</v>
      </c>
      <c r="K220" s="231">
        <v>0.5</v>
      </c>
      <c r="L220" s="674" t="s">
        <v>73</v>
      </c>
      <c r="M220" s="671" t="s">
        <v>73</v>
      </c>
      <c r="N220" s="676" t="s">
        <v>73</v>
      </c>
      <c r="O220" s="676" t="s">
        <v>73</v>
      </c>
      <c r="P220" s="676" t="s">
        <v>73</v>
      </c>
      <c r="Q220" s="676" t="s">
        <v>73</v>
      </c>
      <c r="R220" s="676" t="s">
        <v>73</v>
      </c>
      <c r="S220" s="677" t="s">
        <v>73</v>
      </c>
      <c r="T220" s="434">
        <v>5</v>
      </c>
      <c r="U220" s="343" t="s">
        <v>73</v>
      </c>
      <c r="V220" s="335">
        <v>31.14</v>
      </c>
      <c r="W220" s="343" t="s">
        <v>73</v>
      </c>
      <c r="X220" s="370">
        <v>32.226999999999997</v>
      </c>
      <c r="Y220" s="484" t="s">
        <v>73</v>
      </c>
      <c r="Z220" s="640">
        <v>8.7799999999999994</v>
      </c>
      <c r="AA220" s="240" t="s">
        <v>73</v>
      </c>
      <c r="AB220" s="240">
        <v>6.6079999999999997</v>
      </c>
      <c r="AC220" s="240">
        <f t="shared" si="55"/>
        <v>6.7437583128373069</v>
      </c>
      <c r="AD220" s="463" t="s">
        <v>73</v>
      </c>
      <c r="AE220" s="341" t="s">
        <v>73</v>
      </c>
      <c r="AF220" s="335">
        <v>1.2</v>
      </c>
      <c r="AG220" s="337">
        <f>AF220*$AF$1+$AG$1</f>
        <v>3.7789917443676027</v>
      </c>
      <c r="AH220" s="681" t="s">
        <v>73</v>
      </c>
      <c r="AI220" s="507" t="s">
        <v>73</v>
      </c>
      <c r="AJ220" s="683" t="s">
        <v>73</v>
      </c>
      <c r="AK220" s="684" t="s">
        <v>73</v>
      </c>
      <c r="AL220" s="684" t="s">
        <v>73</v>
      </c>
      <c r="AM220" s="684" t="s">
        <v>73</v>
      </c>
      <c r="AN220" s="684" t="s">
        <v>73</v>
      </c>
      <c r="AO220" s="676" t="s">
        <v>73</v>
      </c>
      <c r="AP220" s="676" t="s">
        <v>73</v>
      </c>
      <c r="AQ220" s="513" t="s">
        <v>73</v>
      </c>
      <c r="AR220" s="80" t="s">
        <v>73</v>
      </c>
      <c r="AS220" s="41" t="s">
        <v>73</v>
      </c>
      <c r="AT220" s="41" t="s">
        <v>73</v>
      </c>
      <c r="AU220" s="41" t="s">
        <v>73</v>
      </c>
      <c r="AV220" s="80" t="s">
        <v>73</v>
      </c>
      <c r="AW220" s="694" t="s">
        <v>73</v>
      </c>
      <c r="AX220" s="695" t="s">
        <v>73</v>
      </c>
      <c r="AY220" s="473" t="s">
        <v>73</v>
      </c>
      <c r="AZ220" s="676" t="s">
        <v>73</v>
      </c>
      <c r="BA220" s="676" t="s">
        <v>73</v>
      </c>
      <c r="BB220" s="676" t="s">
        <v>73</v>
      </c>
      <c r="BC220" s="676" t="s">
        <v>73</v>
      </c>
      <c r="BD220" s="676" t="s">
        <v>73</v>
      </c>
      <c r="BE220" s="676" t="s">
        <v>73</v>
      </c>
      <c r="BF220" s="676" t="s">
        <v>73</v>
      </c>
      <c r="BG220" s="677" t="s">
        <v>73</v>
      </c>
      <c r="BH220" s="676" t="s">
        <v>73</v>
      </c>
      <c r="BI220" s="676" t="s">
        <v>73</v>
      </c>
      <c r="BJ220" s="677" t="s">
        <v>73</v>
      </c>
    </row>
    <row r="221" spans="1:62" s="183" customFormat="1" ht="14.25" customHeight="1" x14ac:dyDescent="0.45">
      <c r="A221" s="224"/>
      <c r="B221" s="268"/>
      <c r="C221" s="268"/>
      <c r="D221" s="225"/>
      <c r="E221" s="323"/>
      <c r="F221" s="227"/>
      <c r="G221" s="228"/>
      <c r="H221" s="229">
        <f t="shared" ref="H221:H222" si="62">H220</f>
        <v>22.1</v>
      </c>
      <c r="I221" s="268"/>
      <c r="J221" s="230" t="s">
        <v>75</v>
      </c>
      <c r="K221" s="231">
        <v>11</v>
      </c>
      <c r="L221" s="674" t="s">
        <v>73</v>
      </c>
      <c r="M221" s="671" t="s">
        <v>73</v>
      </c>
      <c r="N221" s="676" t="s">
        <v>73</v>
      </c>
      <c r="O221" s="676" t="s">
        <v>73</v>
      </c>
      <c r="P221" s="676" t="s">
        <v>73</v>
      </c>
      <c r="Q221" s="676" t="s">
        <v>73</v>
      </c>
      <c r="R221" s="676" t="s">
        <v>73</v>
      </c>
      <c r="S221" s="677" t="s">
        <v>73</v>
      </c>
      <c r="T221" s="434" t="s">
        <v>73</v>
      </c>
      <c r="U221" s="343" t="s">
        <v>73</v>
      </c>
      <c r="V221" s="335">
        <v>30.745000000000001</v>
      </c>
      <c r="W221" s="343" t="s">
        <v>73</v>
      </c>
      <c r="X221" s="370">
        <v>32.709000000000003</v>
      </c>
      <c r="Y221" s="484" t="s">
        <v>73</v>
      </c>
      <c r="Z221" s="640">
        <v>8.8000000000000007</v>
      </c>
      <c r="AA221" s="240" t="s">
        <v>73</v>
      </c>
      <c r="AB221" s="240">
        <v>6.391</v>
      </c>
      <c r="AC221" s="240">
        <f t="shared" si="55"/>
        <v>6.6014814949651353</v>
      </c>
      <c r="AD221" s="463" t="s">
        <v>73</v>
      </c>
      <c r="AE221" s="341" t="s">
        <v>73</v>
      </c>
      <c r="AF221" s="335">
        <v>2.58</v>
      </c>
      <c r="AG221" s="337">
        <f>AF221*$AF$1+$AG$1</f>
        <v>7.1649356235108268</v>
      </c>
      <c r="AH221" s="681" t="s">
        <v>73</v>
      </c>
      <c r="AI221" s="507" t="s">
        <v>73</v>
      </c>
      <c r="AJ221" s="683" t="s">
        <v>73</v>
      </c>
      <c r="AK221" s="684" t="s">
        <v>73</v>
      </c>
      <c r="AL221" s="684" t="s">
        <v>73</v>
      </c>
      <c r="AM221" s="684" t="s">
        <v>73</v>
      </c>
      <c r="AN221" s="684" t="s">
        <v>73</v>
      </c>
      <c r="AO221" s="676" t="s">
        <v>73</v>
      </c>
      <c r="AP221" s="676" t="s">
        <v>73</v>
      </c>
      <c r="AQ221" s="513" t="s">
        <v>73</v>
      </c>
      <c r="AR221" s="80" t="s">
        <v>73</v>
      </c>
      <c r="AS221" s="41" t="s">
        <v>73</v>
      </c>
      <c r="AT221" s="41" t="s">
        <v>73</v>
      </c>
      <c r="AU221" s="41" t="s">
        <v>73</v>
      </c>
      <c r="AV221" s="80" t="s">
        <v>73</v>
      </c>
      <c r="AW221" s="694" t="s">
        <v>73</v>
      </c>
      <c r="AX221" s="695" t="s">
        <v>73</v>
      </c>
      <c r="AY221" s="473" t="s">
        <v>73</v>
      </c>
      <c r="AZ221" s="676" t="s">
        <v>73</v>
      </c>
      <c r="BA221" s="676" t="s">
        <v>73</v>
      </c>
      <c r="BB221" s="676" t="s">
        <v>73</v>
      </c>
      <c r="BC221" s="676" t="s">
        <v>73</v>
      </c>
      <c r="BD221" s="676" t="s">
        <v>73</v>
      </c>
      <c r="BE221" s="676" t="s">
        <v>73</v>
      </c>
      <c r="BF221" s="676" t="s">
        <v>73</v>
      </c>
      <c r="BG221" s="677" t="s">
        <v>73</v>
      </c>
      <c r="BH221" s="676" t="s">
        <v>73</v>
      </c>
      <c r="BI221" s="676" t="s">
        <v>73</v>
      </c>
      <c r="BJ221" s="677" t="s">
        <v>73</v>
      </c>
    </row>
    <row r="222" spans="1:62" s="183" customFormat="1" ht="14.25" customHeight="1" x14ac:dyDescent="0.45">
      <c r="A222" s="224"/>
      <c r="B222" s="268"/>
      <c r="C222" s="268"/>
      <c r="D222" s="225"/>
      <c r="E222" s="323"/>
      <c r="F222" s="227"/>
      <c r="G222" s="228"/>
      <c r="H222" s="229">
        <f t="shared" si="62"/>
        <v>22.1</v>
      </c>
      <c r="I222" s="268"/>
      <c r="J222" s="230" t="s">
        <v>74</v>
      </c>
      <c r="K222" s="231">
        <v>21</v>
      </c>
      <c r="L222" s="674" t="s">
        <v>73</v>
      </c>
      <c r="M222" s="671" t="s">
        <v>73</v>
      </c>
      <c r="N222" s="676" t="s">
        <v>73</v>
      </c>
      <c r="O222" s="676" t="s">
        <v>73</v>
      </c>
      <c r="P222" s="676" t="s">
        <v>73</v>
      </c>
      <c r="Q222" s="676" t="s">
        <v>73</v>
      </c>
      <c r="R222" s="676" t="s">
        <v>73</v>
      </c>
      <c r="S222" s="677" t="s">
        <v>73</v>
      </c>
      <c r="T222" s="434" t="s">
        <v>73</v>
      </c>
      <c r="U222" s="343" t="s">
        <v>73</v>
      </c>
      <c r="V222" s="335">
        <v>30.702000000000002</v>
      </c>
      <c r="W222" s="343" t="s">
        <v>73</v>
      </c>
      <c r="X222" s="370">
        <v>32.86</v>
      </c>
      <c r="Y222" s="484" t="s">
        <v>73</v>
      </c>
      <c r="Z222" s="640">
        <v>8.73</v>
      </c>
      <c r="AA222" s="240" t="s">
        <v>73</v>
      </c>
      <c r="AB222" s="240">
        <v>5.657</v>
      </c>
      <c r="AC222" s="240">
        <f t="shared" si="55"/>
        <v>6.1202317976463618</v>
      </c>
      <c r="AD222" s="463" t="s">
        <v>73</v>
      </c>
      <c r="AE222" s="341" t="s">
        <v>73</v>
      </c>
      <c r="AF222" s="335">
        <v>1.82</v>
      </c>
      <c r="AG222" s="337">
        <f>AF222*$AF$1+$AG$1</f>
        <v>5.300212907460935</v>
      </c>
      <c r="AH222" s="681" t="s">
        <v>73</v>
      </c>
      <c r="AI222" s="507" t="s">
        <v>73</v>
      </c>
      <c r="AJ222" s="683" t="s">
        <v>73</v>
      </c>
      <c r="AK222" s="684" t="s">
        <v>73</v>
      </c>
      <c r="AL222" s="684" t="s">
        <v>73</v>
      </c>
      <c r="AM222" s="684" t="s">
        <v>73</v>
      </c>
      <c r="AN222" s="684" t="s">
        <v>73</v>
      </c>
      <c r="AO222" s="676" t="s">
        <v>73</v>
      </c>
      <c r="AP222" s="676" t="s">
        <v>73</v>
      </c>
      <c r="AQ222" s="513" t="s">
        <v>73</v>
      </c>
      <c r="AR222" s="80" t="s">
        <v>73</v>
      </c>
      <c r="AS222" s="41" t="s">
        <v>73</v>
      </c>
      <c r="AT222" s="41" t="s">
        <v>73</v>
      </c>
      <c r="AU222" s="41" t="s">
        <v>73</v>
      </c>
      <c r="AV222" s="80" t="s">
        <v>73</v>
      </c>
      <c r="AW222" s="694" t="s">
        <v>73</v>
      </c>
      <c r="AX222" s="695" t="s">
        <v>73</v>
      </c>
      <c r="AY222" s="473" t="s">
        <v>73</v>
      </c>
      <c r="AZ222" s="676" t="s">
        <v>73</v>
      </c>
      <c r="BA222" s="676" t="s">
        <v>73</v>
      </c>
      <c r="BB222" s="676" t="s">
        <v>73</v>
      </c>
      <c r="BC222" s="676" t="s">
        <v>73</v>
      </c>
      <c r="BD222" s="676" t="s">
        <v>73</v>
      </c>
      <c r="BE222" s="676" t="s">
        <v>73</v>
      </c>
      <c r="BF222" s="676" t="s">
        <v>73</v>
      </c>
      <c r="BG222" s="677" t="s">
        <v>73</v>
      </c>
      <c r="BH222" s="676" t="s">
        <v>73</v>
      </c>
      <c r="BI222" s="676" t="s">
        <v>73</v>
      </c>
      <c r="BJ222" s="677" t="s">
        <v>73</v>
      </c>
    </row>
    <row r="223" spans="1:62" s="183" customFormat="1" ht="14.25" customHeight="1" x14ac:dyDescent="0.45">
      <c r="A223" s="224">
        <v>2024</v>
      </c>
      <c r="B223" s="268">
        <v>7</v>
      </c>
      <c r="C223" s="268">
        <v>1</v>
      </c>
      <c r="D223" s="225">
        <v>0.55833333333333335</v>
      </c>
      <c r="E223" s="323" t="s">
        <v>153</v>
      </c>
      <c r="F223" s="324">
        <v>13.032590000000001</v>
      </c>
      <c r="G223" s="325">
        <v>100.33496</v>
      </c>
      <c r="H223" s="229">
        <v>24.8</v>
      </c>
      <c r="I223" s="268">
        <v>3</v>
      </c>
      <c r="J223" s="230" t="s">
        <v>72</v>
      </c>
      <c r="K223" s="231">
        <v>0.5</v>
      </c>
      <c r="L223" s="674" t="s">
        <v>73</v>
      </c>
      <c r="M223" s="671" t="s">
        <v>73</v>
      </c>
      <c r="N223" s="676" t="s">
        <v>73</v>
      </c>
      <c r="O223" s="676" t="s">
        <v>73</v>
      </c>
      <c r="P223" s="676" t="s">
        <v>73</v>
      </c>
      <c r="Q223" s="676" t="s">
        <v>73</v>
      </c>
      <c r="R223" s="676" t="s">
        <v>73</v>
      </c>
      <c r="S223" s="677" t="s">
        <v>73</v>
      </c>
      <c r="T223" s="434">
        <v>3.9</v>
      </c>
      <c r="U223" s="343" t="s">
        <v>73</v>
      </c>
      <c r="V223" s="335">
        <v>31.46</v>
      </c>
      <c r="W223" s="343" t="s">
        <v>73</v>
      </c>
      <c r="X223" s="370">
        <v>32.692</v>
      </c>
      <c r="Y223" s="484" t="s">
        <v>73</v>
      </c>
      <c r="Z223" s="640">
        <v>8.85</v>
      </c>
      <c r="AA223" s="240" t="s">
        <v>73</v>
      </c>
      <c r="AB223" s="240">
        <v>6.601</v>
      </c>
      <c r="AC223" s="240">
        <f t="shared" si="55"/>
        <v>6.7391687380672369</v>
      </c>
      <c r="AD223" s="463" t="s">
        <v>73</v>
      </c>
      <c r="AE223" s="341" t="s">
        <v>73</v>
      </c>
      <c r="AF223" s="335">
        <v>1.46</v>
      </c>
      <c r="AG223" s="337">
        <f>AF223*$AF$1+$AG$1</f>
        <v>4.4169231998583545</v>
      </c>
      <c r="AH223" s="681" t="s">
        <v>73</v>
      </c>
      <c r="AI223" s="507" t="s">
        <v>73</v>
      </c>
      <c r="AJ223" s="683" t="s">
        <v>73</v>
      </c>
      <c r="AK223" s="684" t="s">
        <v>73</v>
      </c>
      <c r="AL223" s="684" t="s">
        <v>73</v>
      </c>
      <c r="AM223" s="684" t="s">
        <v>73</v>
      </c>
      <c r="AN223" s="684" t="s">
        <v>73</v>
      </c>
      <c r="AO223" s="676" t="s">
        <v>73</v>
      </c>
      <c r="AP223" s="676" t="s">
        <v>73</v>
      </c>
      <c r="AQ223" s="513" t="s">
        <v>73</v>
      </c>
      <c r="AR223" s="80" t="s">
        <v>73</v>
      </c>
      <c r="AS223" s="41" t="s">
        <v>73</v>
      </c>
      <c r="AT223" s="41" t="s">
        <v>73</v>
      </c>
      <c r="AU223" s="41" t="s">
        <v>73</v>
      </c>
      <c r="AV223" s="80" t="s">
        <v>73</v>
      </c>
      <c r="AW223" s="694" t="s">
        <v>73</v>
      </c>
      <c r="AX223" s="695" t="s">
        <v>73</v>
      </c>
      <c r="AY223" s="473" t="s">
        <v>73</v>
      </c>
      <c r="AZ223" s="676" t="s">
        <v>73</v>
      </c>
      <c r="BA223" s="676" t="s">
        <v>73</v>
      </c>
      <c r="BB223" s="676" t="s">
        <v>73</v>
      </c>
      <c r="BC223" s="676" t="s">
        <v>73</v>
      </c>
      <c r="BD223" s="676" t="s">
        <v>73</v>
      </c>
      <c r="BE223" s="676" t="s">
        <v>73</v>
      </c>
      <c r="BF223" s="676" t="s">
        <v>73</v>
      </c>
      <c r="BG223" s="677" t="s">
        <v>73</v>
      </c>
      <c r="BH223" s="676" t="s">
        <v>73</v>
      </c>
      <c r="BI223" s="676" t="s">
        <v>73</v>
      </c>
      <c r="BJ223" s="677" t="s">
        <v>73</v>
      </c>
    </row>
    <row r="224" spans="1:62" s="183" customFormat="1" ht="14.25" customHeight="1" x14ac:dyDescent="0.45">
      <c r="A224" s="224"/>
      <c r="B224" s="268"/>
      <c r="C224" s="268"/>
      <c r="D224" s="225"/>
      <c r="E224" s="323"/>
      <c r="F224" s="227"/>
      <c r="G224" s="228"/>
      <c r="H224" s="229">
        <f t="shared" ref="H224:H225" si="63">H223</f>
        <v>24.8</v>
      </c>
      <c r="I224" s="268"/>
      <c r="J224" s="230" t="s">
        <v>75</v>
      </c>
      <c r="K224" s="231">
        <v>12</v>
      </c>
      <c r="L224" s="674" t="s">
        <v>73</v>
      </c>
      <c r="M224" s="671" t="s">
        <v>73</v>
      </c>
      <c r="N224" s="676" t="s">
        <v>73</v>
      </c>
      <c r="O224" s="676" t="s">
        <v>73</v>
      </c>
      <c r="P224" s="676" t="s">
        <v>73</v>
      </c>
      <c r="Q224" s="676" t="s">
        <v>73</v>
      </c>
      <c r="R224" s="676" t="s">
        <v>73</v>
      </c>
      <c r="S224" s="677" t="s">
        <v>73</v>
      </c>
      <c r="T224" s="434" t="s">
        <v>73</v>
      </c>
      <c r="U224" s="343" t="s">
        <v>73</v>
      </c>
      <c r="V224" s="335">
        <v>30.786000000000001</v>
      </c>
      <c r="W224" s="343" t="s">
        <v>73</v>
      </c>
      <c r="X224" s="370">
        <v>32.951000000000001</v>
      </c>
      <c r="Y224" s="484" t="s">
        <v>73</v>
      </c>
      <c r="Z224" s="640">
        <v>8.7899999999999991</v>
      </c>
      <c r="AA224" s="240" t="s">
        <v>73</v>
      </c>
      <c r="AB224" s="240">
        <v>6</v>
      </c>
      <c r="AC224" s="240">
        <f t="shared" si="55"/>
        <v>6.3451209613797941</v>
      </c>
      <c r="AD224" s="463" t="s">
        <v>73</v>
      </c>
      <c r="AE224" s="341" t="s">
        <v>73</v>
      </c>
      <c r="AF224" s="335">
        <v>2.95</v>
      </c>
      <c r="AG224" s="337">
        <f>AF224*$AF$1+$AG$1</f>
        <v>8.0727611563245887</v>
      </c>
      <c r="AH224" s="681" t="s">
        <v>73</v>
      </c>
      <c r="AI224" s="507" t="s">
        <v>73</v>
      </c>
      <c r="AJ224" s="683" t="s">
        <v>73</v>
      </c>
      <c r="AK224" s="684" t="s">
        <v>73</v>
      </c>
      <c r="AL224" s="684" t="s">
        <v>73</v>
      </c>
      <c r="AM224" s="684" t="s">
        <v>73</v>
      </c>
      <c r="AN224" s="684" t="s">
        <v>73</v>
      </c>
      <c r="AO224" s="676" t="s">
        <v>73</v>
      </c>
      <c r="AP224" s="676" t="s">
        <v>73</v>
      </c>
      <c r="AQ224" s="513" t="s">
        <v>73</v>
      </c>
      <c r="AR224" s="80" t="s">
        <v>73</v>
      </c>
      <c r="AS224" s="41" t="s">
        <v>73</v>
      </c>
      <c r="AT224" s="41" t="s">
        <v>73</v>
      </c>
      <c r="AU224" s="41" t="s">
        <v>73</v>
      </c>
      <c r="AV224" s="80" t="s">
        <v>73</v>
      </c>
      <c r="AW224" s="694" t="s">
        <v>73</v>
      </c>
      <c r="AX224" s="695" t="s">
        <v>73</v>
      </c>
      <c r="AY224" s="473" t="s">
        <v>73</v>
      </c>
      <c r="AZ224" s="676" t="s">
        <v>73</v>
      </c>
      <c r="BA224" s="676" t="s">
        <v>73</v>
      </c>
      <c r="BB224" s="676" t="s">
        <v>73</v>
      </c>
      <c r="BC224" s="676" t="s">
        <v>73</v>
      </c>
      <c r="BD224" s="676" t="s">
        <v>73</v>
      </c>
      <c r="BE224" s="676" t="s">
        <v>73</v>
      </c>
      <c r="BF224" s="676" t="s">
        <v>73</v>
      </c>
      <c r="BG224" s="677" t="s">
        <v>73</v>
      </c>
      <c r="BH224" s="676" t="s">
        <v>73</v>
      </c>
      <c r="BI224" s="676" t="s">
        <v>73</v>
      </c>
      <c r="BJ224" s="677" t="s">
        <v>73</v>
      </c>
    </row>
    <row r="225" spans="1:62" s="183" customFormat="1" ht="14.25" customHeight="1" x14ac:dyDescent="0.45">
      <c r="A225" s="224"/>
      <c r="B225" s="268"/>
      <c r="C225" s="268"/>
      <c r="D225" s="225"/>
      <c r="E225" s="323"/>
      <c r="F225" s="227"/>
      <c r="G225" s="228"/>
      <c r="H225" s="229">
        <f t="shared" si="63"/>
        <v>24.8</v>
      </c>
      <c r="I225" s="268"/>
      <c r="J225" s="230" t="s">
        <v>74</v>
      </c>
      <c r="K225" s="231">
        <v>23.5</v>
      </c>
      <c r="L225" s="674" t="s">
        <v>73</v>
      </c>
      <c r="M225" s="671" t="s">
        <v>73</v>
      </c>
      <c r="N225" s="676" t="s">
        <v>73</v>
      </c>
      <c r="O225" s="676" t="s">
        <v>73</v>
      </c>
      <c r="P225" s="676" t="s">
        <v>73</v>
      </c>
      <c r="Q225" s="676" t="s">
        <v>73</v>
      </c>
      <c r="R225" s="676" t="s">
        <v>73</v>
      </c>
      <c r="S225" s="677" t="s">
        <v>73</v>
      </c>
      <c r="T225" s="434" t="s">
        <v>73</v>
      </c>
      <c r="U225" s="343" t="s">
        <v>73</v>
      </c>
      <c r="V225" s="335">
        <v>30.788</v>
      </c>
      <c r="W225" s="343" t="s">
        <v>73</v>
      </c>
      <c r="X225" s="370">
        <v>33.018000000000001</v>
      </c>
      <c r="Y225" s="484" t="s">
        <v>73</v>
      </c>
      <c r="Z225" s="640">
        <v>8.75</v>
      </c>
      <c r="AA225" s="240" t="s">
        <v>73</v>
      </c>
      <c r="AB225" s="240">
        <v>5.7949999999999999</v>
      </c>
      <c r="AC225" s="240">
        <f t="shared" si="55"/>
        <v>6.2107119859705993</v>
      </c>
      <c r="AD225" s="463" t="s">
        <v>73</v>
      </c>
      <c r="AE225" s="341" t="s">
        <v>73</v>
      </c>
      <c r="AF225" s="335">
        <v>2.59</v>
      </c>
      <c r="AG225" s="337">
        <f>AF225*$AF$1+$AG$1</f>
        <v>7.1894714487220091</v>
      </c>
      <c r="AH225" s="681" t="s">
        <v>73</v>
      </c>
      <c r="AI225" s="507" t="s">
        <v>73</v>
      </c>
      <c r="AJ225" s="683" t="s">
        <v>73</v>
      </c>
      <c r="AK225" s="684" t="s">
        <v>73</v>
      </c>
      <c r="AL225" s="684" t="s">
        <v>73</v>
      </c>
      <c r="AM225" s="684" t="s">
        <v>73</v>
      </c>
      <c r="AN225" s="684" t="s">
        <v>73</v>
      </c>
      <c r="AO225" s="676" t="s">
        <v>73</v>
      </c>
      <c r="AP225" s="676" t="s">
        <v>73</v>
      </c>
      <c r="AQ225" s="513" t="s">
        <v>73</v>
      </c>
      <c r="AR225" s="80" t="s">
        <v>73</v>
      </c>
      <c r="AS225" s="41" t="s">
        <v>73</v>
      </c>
      <c r="AT225" s="41" t="s">
        <v>73</v>
      </c>
      <c r="AU225" s="41" t="s">
        <v>73</v>
      </c>
      <c r="AV225" s="80" t="s">
        <v>73</v>
      </c>
      <c r="AW225" s="694" t="s">
        <v>73</v>
      </c>
      <c r="AX225" s="695" t="s">
        <v>73</v>
      </c>
      <c r="AY225" s="473" t="s">
        <v>73</v>
      </c>
      <c r="AZ225" s="676" t="s">
        <v>73</v>
      </c>
      <c r="BA225" s="676" t="s">
        <v>73</v>
      </c>
      <c r="BB225" s="676" t="s">
        <v>73</v>
      </c>
      <c r="BC225" s="676" t="s">
        <v>73</v>
      </c>
      <c r="BD225" s="676" t="s">
        <v>73</v>
      </c>
      <c r="BE225" s="676" t="s">
        <v>73</v>
      </c>
      <c r="BF225" s="676" t="s">
        <v>73</v>
      </c>
      <c r="BG225" s="677" t="s">
        <v>73</v>
      </c>
      <c r="BH225" s="676" t="s">
        <v>73</v>
      </c>
      <c r="BI225" s="676" t="s">
        <v>73</v>
      </c>
      <c r="BJ225" s="677" t="s">
        <v>73</v>
      </c>
    </row>
    <row r="226" spans="1:62" s="183" customFormat="1" ht="14.25" customHeight="1" x14ac:dyDescent="0.45">
      <c r="A226" s="224">
        <v>2024</v>
      </c>
      <c r="B226" s="268">
        <v>6</v>
      </c>
      <c r="C226" s="268">
        <v>26</v>
      </c>
      <c r="D226" s="225">
        <v>0.48680555555555555</v>
      </c>
      <c r="E226" s="323" t="s">
        <v>154</v>
      </c>
      <c r="F226" s="324">
        <v>13.03326</v>
      </c>
      <c r="G226" s="325">
        <v>100.46706</v>
      </c>
      <c r="H226" s="229">
        <v>21</v>
      </c>
      <c r="I226" s="268">
        <v>3</v>
      </c>
      <c r="J226" s="230" t="s">
        <v>72</v>
      </c>
      <c r="K226" s="231">
        <v>0.5</v>
      </c>
      <c r="L226" s="674" t="s">
        <v>73</v>
      </c>
      <c r="M226" s="671" t="s">
        <v>73</v>
      </c>
      <c r="N226" s="676" t="s">
        <v>73</v>
      </c>
      <c r="O226" s="676" t="s">
        <v>73</v>
      </c>
      <c r="P226" s="676" t="s">
        <v>73</v>
      </c>
      <c r="Q226" s="676" t="s">
        <v>73</v>
      </c>
      <c r="R226" s="676" t="s">
        <v>73</v>
      </c>
      <c r="S226" s="677" t="s">
        <v>73</v>
      </c>
      <c r="T226" s="434">
        <v>2.2999999999999998</v>
      </c>
      <c r="U226" s="343" t="s">
        <v>73</v>
      </c>
      <c r="V226" s="335">
        <v>30.768000000000001</v>
      </c>
      <c r="W226" s="343" t="s">
        <v>73</v>
      </c>
      <c r="X226" s="370">
        <v>32.776000000000003</v>
      </c>
      <c r="Y226" s="484" t="s">
        <v>73</v>
      </c>
      <c r="Z226" s="640">
        <v>8.6199999999999992</v>
      </c>
      <c r="AA226" s="240" t="s">
        <v>73</v>
      </c>
      <c r="AB226" s="240">
        <v>5.968</v>
      </c>
      <c r="AC226" s="240">
        <f t="shared" si="55"/>
        <v>6.3241400481451873</v>
      </c>
      <c r="AD226" s="463" t="s">
        <v>73</v>
      </c>
      <c r="AE226" s="341" t="s">
        <v>73</v>
      </c>
      <c r="AF226" s="335">
        <v>0.51</v>
      </c>
      <c r="AG226" s="337">
        <f>AF226*$AF$1+$AG$1</f>
        <v>2.0860198047959906</v>
      </c>
      <c r="AH226" s="681" t="s">
        <v>73</v>
      </c>
      <c r="AI226" s="507" t="s">
        <v>73</v>
      </c>
      <c r="AJ226" s="683" t="s">
        <v>73</v>
      </c>
      <c r="AK226" s="684" t="s">
        <v>73</v>
      </c>
      <c r="AL226" s="684" t="s">
        <v>73</v>
      </c>
      <c r="AM226" s="684" t="s">
        <v>73</v>
      </c>
      <c r="AN226" s="684" t="s">
        <v>73</v>
      </c>
      <c r="AO226" s="676" t="s">
        <v>73</v>
      </c>
      <c r="AP226" s="676" t="s">
        <v>73</v>
      </c>
      <c r="AQ226" s="513" t="s">
        <v>73</v>
      </c>
      <c r="AR226" s="80" t="s">
        <v>73</v>
      </c>
      <c r="AS226" s="41" t="s">
        <v>73</v>
      </c>
      <c r="AT226" s="41" t="s">
        <v>73</v>
      </c>
      <c r="AU226" s="41" t="s">
        <v>73</v>
      </c>
      <c r="AV226" s="80" t="s">
        <v>73</v>
      </c>
      <c r="AW226" s="694" t="s">
        <v>73</v>
      </c>
      <c r="AX226" s="695" t="s">
        <v>73</v>
      </c>
      <c r="AY226" s="473" t="s">
        <v>73</v>
      </c>
      <c r="AZ226" s="676" t="s">
        <v>73</v>
      </c>
      <c r="BA226" s="676" t="s">
        <v>73</v>
      </c>
      <c r="BB226" s="676" t="s">
        <v>73</v>
      </c>
      <c r="BC226" s="676" t="s">
        <v>73</v>
      </c>
      <c r="BD226" s="676" t="s">
        <v>73</v>
      </c>
      <c r="BE226" s="676" t="s">
        <v>73</v>
      </c>
      <c r="BF226" s="676" t="s">
        <v>73</v>
      </c>
      <c r="BG226" s="677" t="s">
        <v>73</v>
      </c>
      <c r="BH226" s="676" t="s">
        <v>73</v>
      </c>
      <c r="BI226" s="676" t="s">
        <v>73</v>
      </c>
      <c r="BJ226" s="677" t="s">
        <v>73</v>
      </c>
    </row>
    <row r="227" spans="1:62" s="183" customFormat="1" ht="14.25" customHeight="1" x14ac:dyDescent="0.45">
      <c r="A227" s="224"/>
      <c r="B227" s="268"/>
      <c r="C227" s="268"/>
      <c r="D227" s="225"/>
      <c r="E227" s="323"/>
      <c r="F227" s="227"/>
      <c r="G227" s="228"/>
      <c r="H227" s="229">
        <f t="shared" ref="H227:H228" si="64">H226</f>
        <v>21</v>
      </c>
      <c r="I227" s="268"/>
      <c r="J227" s="230" t="s">
        <v>75</v>
      </c>
      <c r="K227" s="231">
        <v>10</v>
      </c>
      <c r="L227" s="674" t="s">
        <v>73</v>
      </c>
      <c r="M227" s="671" t="s">
        <v>73</v>
      </c>
      <c r="N227" s="676" t="s">
        <v>73</v>
      </c>
      <c r="O227" s="676" t="s">
        <v>73</v>
      </c>
      <c r="P227" s="676" t="s">
        <v>73</v>
      </c>
      <c r="Q227" s="676" t="s">
        <v>73</v>
      </c>
      <c r="R227" s="676" t="s">
        <v>73</v>
      </c>
      <c r="S227" s="677" t="s">
        <v>73</v>
      </c>
      <c r="T227" s="434" t="s">
        <v>73</v>
      </c>
      <c r="U227" s="343" t="s">
        <v>73</v>
      </c>
      <c r="V227" s="335">
        <v>30.776</v>
      </c>
      <c r="W227" s="343" t="s">
        <v>73</v>
      </c>
      <c r="X227" s="370">
        <v>32.908999999999999</v>
      </c>
      <c r="Y227" s="484" t="s">
        <v>73</v>
      </c>
      <c r="Z227" s="640">
        <v>8.61</v>
      </c>
      <c r="AA227" s="240" t="s">
        <v>73</v>
      </c>
      <c r="AB227" s="240">
        <v>5.9290000000000003</v>
      </c>
      <c r="AC227" s="240">
        <f t="shared" si="55"/>
        <v>6.2985695601405123</v>
      </c>
      <c r="AD227" s="463" t="s">
        <v>73</v>
      </c>
      <c r="AE227" s="341" t="s">
        <v>73</v>
      </c>
      <c r="AF227" s="335">
        <v>0.69</v>
      </c>
      <c r="AG227" s="337">
        <f>AF227*$AF$1+$AG$1</f>
        <v>2.5276646585972804</v>
      </c>
      <c r="AH227" s="681" t="s">
        <v>73</v>
      </c>
      <c r="AI227" s="507" t="s">
        <v>73</v>
      </c>
      <c r="AJ227" s="683" t="s">
        <v>73</v>
      </c>
      <c r="AK227" s="684" t="s">
        <v>73</v>
      </c>
      <c r="AL227" s="684" t="s">
        <v>73</v>
      </c>
      <c r="AM227" s="684" t="s">
        <v>73</v>
      </c>
      <c r="AN227" s="684" t="s">
        <v>73</v>
      </c>
      <c r="AO227" s="676" t="s">
        <v>73</v>
      </c>
      <c r="AP227" s="676" t="s">
        <v>73</v>
      </c>
      <c r="AQ227" s="513" t="s">
        <v>73</v>
      </c>
      <c r="AR227" s="80" t="s">
        <v>73</v>
      </c>
      <c r="AS227" s="41" t="s">
        <v>73</v>
      </c>
      <c r="AT227" s="41" t="s">
        <v>73</v>
      </c>
      <c r="AU227" s="41" t="s">
        <v>73</v>
      </c>
      <c r="AV227" s="80" t="s">
        <v>73</v>
      </c>
      <c r="AW227" s="694" t="s">
        <v>73</v>
      </c>
      <c r="AX227" s="695" t="s">
        <v>73</v>
      </c>
      <c r="AY227" s="473" t="s">
        <v>73</v>
      </c>
      <c r="AZ227" s="676" t="s">
        <v>73</v>
      </c>
      <c r="BA227" s="676" t="s">
        <v>73</v>
      </c>
      <c r="BB227" s="676" t="s">
        <v>73</v>
      </c>
      <c r="BC227" s="676" t="s">
        <v>73</v>
      </c>
      <c r="BD227" s="676" t="s">
        <v>73</v>
      </c>
      <c r="BE227" s="676" t="s">
        <v>73</v>
      </c>
      <c r="BF227" s="676" t="s">
        <v>73</v>
      </c>
      <c r="BG227" s="677" t="s">
        <v>73</v>
      </c>
      <c r="BH227" s="676" t="s">
        <v>73</v>
      </c>
      <c r="BI227" s="676" t="s">
        <v>73</v>
      </c>
      <c r="BJ227" s="677" t="s">
        <v>73</v>
      </c>
    </row>
    <row r="228" spans="1:62" s="183" customFormat="1" ht="14.25" customHeight="1" x14ac:dyDescent="0.45">
      <c r="A228" s="224"/>
      <c r="B228" s="268"/>
      <c r="C228" s="268"/>
      <c r="D228" s="239"/>
      <c r="E228" s="323"/>
      <c r="F228" s="227"/>
      <c r="G228" s="228"/>
      <c r="H228" s="229">
        <f t="shared" si="64"/>
        <v>21</v>
      </c>
      <c r="I228" s="268"/>
      <c r="J228" s="230" t="s">
        <v>74</v>
      </c>
      <c r="K228" s="231">
        <v>20</v>
      </c>
      <c r="L228" s="674" t="s">
        <v>73</v>
      </c>
      <c r="M228" s="671" t="s">
        <v>73</v>
      </c>
      <c r="N228" s="676" t="s">
        <v>73</v>
      </c>
      <c r="O228" s="676" t="s">
        <v>73</v>
      </c>
      <c r="P228" s="676" t="s">
        <v>73</v>
      </c>
      <c r="Q228" s="676" t="s">
        <v>73</v>
      </c>
      <c r="R228" s="676" t="s">
        <v>73</v>
      </c>
      <c r="S228" s="677" t="s">
        <v>73</v>
      </c>
      <c r="T228" s="434" t="s">
        <v>73</v>
      </c>
      <c r="U228" s="343" t="s">
        <v>73</v>
      </c>
      <c r="V228" s="335">
        <v>30.776</v>
      </c>
      <c r="W228" s="343" t="s">
        <v>73</v>
      </c>
      <c r="X228" s="370">
        <v>32.884999999999998</v>
      </c>
      <c r="Y228" s="484" t="s">
        <v>73</v>
      </c>
      <c r="Z228" s="640">
        <v>8.61</v>
      </c>
      <c r="AA228" s="240" t="s">
        <v>73</v>
      </c>
      <c r="AB228" s="240">
        <v>5.9160000000000004</v>
      </c>
      <c r="AC228" s="240">
        <f t="shared" si="55"/>
        <v>6.290046064138954</v>
      </c>
      <c r="AD228" s="463" t="s">
        <v>73</v>
      </c>
      <c r="AE228" s="341" t="s">
        <v>73</v>
      </c>
      <c r="AF228" s="335">
        <v>1.38</v>
      </c>
      <c r="AG228" s="337">
        <f>AF228*$AF$1+$AG$1</f>
        <v>4.2206365981688929</v>
      </c>
      <c r="AH228" s="681" t="s">
        <v>73</v>
      </c>
      <c r="AI228" s="507" t="s">
        <v>73</v>
      </c>
      <c r="AJ228" s="683" t="s">
        <v>73</v>
      </c>
      <c r="AK228" s="684" t="s">
        <v>73</v>
      </c>
      <c r="AL228" s="684" t="s">
        <v>73</v>
      </c>
      <c r="AM228" s="684" t="s">
        <v>73</v>
      </c>
      <c r="AN228" s="684" t="s">
        <v>73</v>
      </c>
      <c r="AO228" s="676" t="s">
        <v>73</v>
      </c>
      <c r="AP228" s="676" t="s">
        <v>73</v>
      </c>
      <c r="AQ228" s="513" t="s">
        <v>73</v>
      </c>
      <c r="AR228" s="80" t="s">
        <v>73</v>
      </c>
      <c r="AS228" s="41" t="s">
        <v>73</v>
      </c>
      <c r="AT228" s="41" t="s">
        <v>73</v>
      </c>
      <c r="AU228" s="41" t="s">
        <v>73</v>
      </c>
      <c r="AV228" s="80" t="s">
        <v>73</v>
      </c>
      <c r="AW228" s="694" t="s">
        <v>73</v>
      </c>
      <c r="AX228" s="695" t="s">
        <v>73</v>
      </c>
      <c r="AY228" s="473" t="s">
        <v>73</v>
      </c>
      <c r="AZ228" s="676" t="s">
        <v>73</v>
      </c>
      <c r="BA228" s="676" t="s">
        <v>73</v>
      </c>
      <c r="BB228" s="676" t="s">
        <v>73</v>
      </c>
      <c r="BC228" s="676" t="s">
        <v>73</v>
      </c>
      <c r="BD228" s="676" t="s">
        <v>73</v>
      </c>
      <c r="BE228" s="676" t="s">
        <v>73</v>
      </c>
      <c r="BF228" s="676" t="s">
        <v>73</v>
      </c>
      <c r="BG228" s="677" t="s">
        <v>73</v>
      </c>
      <c r="BH228" s="676" t="s">
        <v>73</v>
      </c>
      <c r="BI228" s="676" t="s">
        <v>73</v>
      </c>
      <c r="BJ228" s="677" t="s">
        <v>73</v>
      </c>
    </row>
    <row r="229" spans="1:62" s="183" customFormat="1" ht="14.25" customHeight="1" x14ac:dyDescent="0.45">
      <c r="A229" s="224">
        <v>2024</v>
      </c>
      <c r="B229" s="268">
        <v>6</v>
      </c>
      <c r="C229" s="268">
        <v>26</v>
      </c>
      <c r="D229" s="225">
        <v>0.52777777777777779</v>
      </c>
      <c r="E229" s="323" t="s">
        <v>155</v>
      </c>
      <c r="F229" s="324">
        <v>13.03326</v>
      </c>
      <c r="G229" s="325">
        <v>100.46706</v>
      </c>
      <c r="H229" s="229">
        <v>17.5</v>
      </c>
      <c r="I229" s="268">
        <v>3</v>
      </c>
      <c r="J229" s="230" t="s">
        <v>72</v>
      </c>
      <c r="K229" s="231">
        <v>0.5</v>
      </c>
      <c r="L229" s="674" t="s">
        <v>73</v>
      </c>
      <c r="M229" s="671" t="s">
        <v>73</v>
      </c>
      <c r="N229" s="676" t="s">
        <v>73</v>
      </c>
      <c r="O229" s="676" t="s">
        <v>73</v>
      </c>
      <c r="P229" s="676" t="s">
        <v>73</v>
      </c>
      <c r="Q229" s="676" t="s">
        <v>73</v>
      </c>
      <c r="R229" s="676" t="s">
        <v>73</v>
      </c>
      <c r="S229" s="677" t="s">
        <v>73</v>
      </c>
      <c r="T229" s="434">
        <v>3</v>
      </c>
      <c r="U229" s="343" t="s">
        <v>73</v>
      </c>
      <c r="V229" s="335">
        <v>30.800999999999998</v>
      </c>
      <c r="W229" s="343" t="s">
        <v>73</v>
      </c>
      <c r="X229" s="370">
        <v>32.524999999999999</v>
      </c>
      <c r="Y229" s="484" t="s">
        <v>73</v>
      </c>
      <c r="Z229" s="640">
        <v>8.58</v>
      </c>
      <c r="AA229" s="240" t="s">
        <v>73</v>
      </c>
      <c r="AB229" s="240">
        <v>6.01</v>
      </c>
      <c r="AC229" s="240">
        <f t="shared" si="55"/>
        <v>6.3516774967656087</v>
      </c>
      <c r="AD229" s="463" t="s">
        <v>73</v>
      </c>
      <c r="AE229" s="341" t="s">
        <v>73</v>
      </c>
      <c r="AF229" s="335">
        <v>0.63</v>
      </c>
      <c r="AG229" s="337">
        <f>AF229*$AF$1+$AG$1</f>
        <v>2.3804497073301842</v>
      </c>
      <c r="AH229" s="681" t="s">
        <v>73</v>
      </c>
      <c r="AI229" s="507" t="s">
        <v>73</v>
      </c>
      <c r="AJ229" s="683" t="s">
        <v>73</v>
      </c>
      <c r="AK229" s="684" t="s">
        <v>73</v>
      </c>
      <c r="AL229" s="684" t="s">
        <v>73</v>
      </c>
      <c r="AM229" s="684" t="s">
        <v>73</v>
      </c>
      <c r="AN229" s="684" t="s">
        <v>73</v>
      </c>
      <c r="AO229" s="676" t="s">
        <v>73</v>
      </c>
      <c r="AP229" s="676" t="s">
        <v>73</v>
      </c>
      <c r="AQ229" s="513" t="s">
        <v>73</v>
      </c>
      <c r="AR229" s="80" t="s">
        <v>73</v>
      </c>
      <c r="AS229" s="41" t="s">
        <v>73</v>
      </c>
      <c r="AT229" s="41" t="s">
        <v>73</v>
      </c>
      <c r="AU229" s="41" t="s">
        <v>73</v>
      </c>
      <c r="AV229" s="80" t="s">
        <v>73</v>
      </c>
      <c r="AW229" s="694" t="s">
        <v>73</v>
      </c>
      <c r="AX229" s="695" t="s">
        <v>73</v>
      </c>
      <c r="AY229" s="473" t="s">
        <v>73</v>
      </c>
      <c r="AZ229" s="676" t="s">
        <v>73</v>
      </c>
      <c r="BA229" s="676" t="s">
        <v>73</v>
      </c>
      <c r="BB229" s="676" t="s">
        <v>73</v>
      </c>
      <c r="BC229" s="676" t="s">
        <v>73</v>
      </c>
      <c r="BD229" s="676" t="s">
        <v>73</v>
      </c>
      <c r="BE229" s="676" t="s">
        <v>73</v>
      </c>
      <c r="BF229" s="676" t="s">
        <v>73</v>
      </c>
      <c r="BG229" s="677" t="s">
        <v>73</v>
      </c>
      <c r="BH229" s="676" t="s">
        <v>73</v>
      </c>
      <c r="BI229" s="676" t="s">
        <v>73</v>
      </c>
      <c r="BJ229" s="677" t="s">
        <v>73</v>
      </c>
    </row>
    <row r="230" spans="1:62" s="183" customFormat="1" ht="14.25" customHeight="1" x14ac:dyDescent="0.45">
      <c r="A230" s="224"/>
      <c r="B230" s="268"/>
      <c r="C230" s="268"/>
      <c r="D230" s="225"/>
      <c r="E230" s="323"/>
      <c r="F230" s="227"/>
      <c r="G230" s="228"/>
      <c r="H230" s="229">
        <f t="shared" ref="H230:H231" si="65">H229</f>
        <v>17.5</v>
      </c>
      <c r="I230" s="268"/>
      <c r="J230" s="230" t="s">
        <v>75</v>
      </c>
      <c r="K230" s="231">
        <v>8.5</v>
      </c>
      <c r="L230" s="674" t="s">
        <v>73</v>
      </c>
      <c r="M230" s="671" t="s">
        <v>73</v>
      </c>
      <c r="N230" s="676" t="s">
        <v>73</v>
      </c>
      <c r="O230" s="676" t="s">
        <v>73</v>
      </c>
      <c r="P230" s="676" t="s">
        <v>73</v>
      </c>
      <c r="Q230" s="676" t="s">
        <v>73</v>
      </c>
      <c r="R230" s="676" t="s">
        <v>73</v>
      </c>
      <c r="S230" s="677" t="s">
        <v>73</v>
      </c>
      <c r="T230" s="434" t="s">
        <v>73</v>
      </c>
      <c r="U230" s="343" t="s">
        <v>73</v>
      </c>
      <c r="V230" s="335">
        <v>30.806999999999999</v>
      </c>
      <c r="W230" s="343" t="s">
        <v>73</v>
      </c>
      <c r="X230" s="370">
        <v>32.694000000000003</v>
      </c>
      <c r="Y230" s="484" t="s">
        <v>73</v>
      </c>
      <c r="Z230" s="640">
        <v>8.57</v>
      </c>
      <c r="AA230" s="240" t="s">
        <v>73</v>
      </c>
      <c r="AB230" s="240">
        <v>5.8769999999999998</v>
      </c>
      <c r="AC230" s="240">
        <f t="shared" si="55"/>
        <v>6.2644755761342772</v>
      </c>
      <c r="AD230" s="463" t="s">
        <v>73</v>
      </c>
      <c r="AE230" s="341" t="s">
        <v>73</v>
      </c>
      <c r="AF230" s="335">
        <v>0.84</v>
      </c>
      <c r="AG230" s="337">
        <f>AF230*$AF$1+$AG$1</f>
        <v>2.8957020367650226</v>
      </c>
      <c r="AH230" s="681" t="s">
        <v>73</v>
      </c>
      <c r="AI230" s="507" t="s">
        <v>73</v>
      </c>
      <c r="AJ230" s="683" t="s">
        <v>73</v>
      </c>
      <c r="AK230" s="684" t="s">
        <v>73</v>
      </c>
      <c r="AL230" s="684" t="s">
        <v>73</v>
      </c>
      <c r="AM230" s="684" t="s">
        <v>73</v>
      </c>
      <c r="AN230" s="684" t="s">
        <v>73</v>
      </c>
      <c r="AO230" s="676" t="s">
        <v>73</v>
      </c>
      <c r="AP230" s="676" t="s">
        <v>73</v>
      </c>
      <c r="AQ230" s="513" t="s">
        <v>73</v>
      </c>
      <c r="AR230" s="80" t="s">
        <v>73</v>
      </c>
      <c r="AS230" s="41" t="s">
        <v>73</v>
      </c>
      <c r="AT230" s="41" t="s">
        <v>73</v>
      </c>
      <c r="AU230" s="41" t="s">
        <v>73</v>
      </c>
      <c r="AV230" s="80" t="s">
        <v>73</v>
      </c>
      <c r="AW230" s="694" t="s">
        <v>73</v>
      </c>
      <c r="AX230" s="695" t="s">
        <v>73</v>
      </c>
      <c r="AY230" s="473" t="s">
        <v>73</v>
      </c>
      <c r="AZ230" s="676" t="s">
        <v>73</v>
      </c>
      <c r="BA230" s="676" t="s">
        <v>73</v>
      </c>
      <c r="BB230" s="676" t="s">
        <v>73</v>
      </c>
      <c r="BC230" s="676" t="s">
        <v>73</v>
      </c>
      <c r="BD230" s="676" t="s">
        <v>73</v>
      </c>
      <c r="BE230" s="676" t="s">
        <v>73</v>
      </c>
      <c r="BF230" s="676" t="s">
        <v>73</v>
      </c>
      <c r="BG230" s="677" t="s">
        <v>73</v>
      </c>
      <c r="BH230" s="676" t="s">
        <v>73</v>
      </c>
      <c r="BI230" s="676" t="s">
        <v>73</v>
      </c>
      <c r="BJ230" s="677" t="s">
        <v>73</v>
      </c>
    </row>
    <row r="231" spans="1:62" s="183" customFormat="1" ht="14.25" customHeight="1" x14ac:dyDescent="0.45">
      <c r="A231" s="224"/>
      <c r="B231" s="268"/>
      <c r="C231" s="268"/>
      <c r="D231" s="225"/>
      <c r="E231" s="323"/>
      <c r="F231" s="227"/>
      <c r="G231" s="228"/>
      <c r="H231" s="229">
        <f t="shared" si="65"/>
        <v>17.5</v>
      </c>
      <c r="I231" s="268"/>
      <c r="J231" s="230" t="s">
        <v>74</v>
      </c>
      <c r="K231" s="231">
        <v>16</v>
      </c>
      <c r="L231" s="674" t="s">
        <v>73</v>
      </c>
      <c r="M231" s="671" t="s">
        <v>73</v>
      </c>
      <c r="N231" s="676" t="s">
        <v>73</v>
      </c>
      <c r="O231" s="676" t="s">
        <v>73</v>
      </c>
      <c r="P231" s="676" t="s">
        <v>73</v>
      </c>
      <c r="Q231" s="676" t="s">
        <v>73</v>
      </c>
      <c r="R231" s="676" t="s">
        <v>73</v>
      </c>
      <c r="S231" s="677" t="s">
        <v>73</v>
      </c>
      <c r="T231" s="434" t="s">
        <v>73</v>
      </c>
      <c r="U231" s="343" t="s">
        <v>73</v>
      </c>
      <c r="V231" s="335">
        <v>30.806000000000001</v>
      </c>
      <c r="W231" s="343" t="s">
        <v>73</v>
      </c>
      <c r="X231" s="370">
        <v>32.762999999999998</v>
      </c>
      <c r="Y231" s="484" t="s">
        <v>73</v>
      </c>
      <c r="Z231" s="640">
        <v>8.56</v>
      </c>
      <c r="AA231" s="240" t="s">
        <v>73</v>
      </c>
      <c r="AB231" s="240">
        <v>5.806</v>
      </c>
      <c r="AC231" s="240">
        <f t="shared" si="55"/>
        <v>6.2179241748949954</v>
      </c>
      <c r="AD231" s="463" t="s">
        <v>73</v>
      </c>
      <c r="AE231" s="341" t="s">
        <v>73</v>
      </c>
      <c r="AF231" s="335">
        <v>0.77</v>
      </c>
      <c r="AG231" s="337">
        <f>AF231*$AF$1+$AG$1</f>
        <v>2.7239512602867428</v>
      </c>
      <c r="AH231" s="681" t="s">
        <v>73</v>
      </c>
      <c r="AI231" s="507" t="s">
        <v>73</v>
      </c>
      <c r="AJ231" s="683" t="s">
        <v>73</v>
      </c>
      <c r="AK231" s="684" t="s">
        <v>73</v>
      </c>
      <c r="AL231" s="684" t="s">
        <v>73</v>
      </c>
      <c r="AM231" s="684" t="s">
        <v>73</v>
      </c>
      <c r="AN231" s="684" t="s">
        <v>73</v>
      </c>
      <c r="AO231" s="676" t="s">
        <v>73</v>
      </c>
      <c r="AP231" s="676" t="s">
        <v>73</v>
      </c>
      <c r="AQ231" s="513" t="s">
        <v>73</v>
      </c>
      <c r="AR231" s="80" t="s">
        <v>73</v>
      </c>
      <c r="AS231" s="41" t="s">
        <v>73</v>
      </c>
      <c r="AT231" s="41" t="s">
        <v>73</v>
      </c>
      <c r="AU231" s="41" t="s">
        <v>73</v>
      </c>
      <c r="AV231" s="80" t="s">
        <v>73</v>
      </c>
      <c r="AW231" s="694" t="s">
        <v>73</v>
      </c>
      <c r="AX231" s="695" t="s">
        <v>73</v>
      </c>
      <c r="AY231" s="473" t="s">
        <v>73</v>
      </c>
      <c r="AZ231" s="676" t="s">
        <v>73</v>
      </c>
      <c r="BA231" s="676" t="s">
        <v>73</v>
      </c>
      <c r="BB231" s="676" t="s">
        <v>73</v>
      </c>
      <c r="BC231" s="676" t="s">
        <v>73</v>
      </c>
      <c r="BD231" s="676" t="s">
        <v>73</v>
      </c>
      <c r="BE231" s="676" t="s">
        <v>73</v>
      </c>
      <c r="BF231" s="676" t="s">
        <v>73</v>
      </c>
      <c r="BG231" s="677" t="s">
        <v>73</v>
      </c>
      <c r="BH231" s="676" t="s">
        <v>73</v>
      </c>
      <c r="BI231" s="676" t="s">
        <v>73</v>
      </c>
      <c r="BJ231" s="677" t="s">
        <v>73</v>
      </c>
    </row>
    <row r="232" spans="1:62" s="183" customFormat="1" ht="14.25" customHeight="1" x14ac:dyDescent="0.45">
      <c r="A232" s="224">
        <v>2024</v>
      </c>
      <c r="B232" s="268">
        <v>6</v>
      </c>
      <c r="C232" s="268">
        <v>26</v>
      </c>
      <c r="D232" s="225">
        <v>0.55208333333333337</v>
      </c>
      <c r="E232" s="323" t="s">
        <v>156</v>
      </c>
      <c r="F232" s="324">
        <v>13.180479999999999</v>
      </c>
      <c r="G232" s="325">
        <v>100.407231</v>
      </c>
      <c r="H232" s="229">
        <v>16.3</v>
      </c>
      <c r="I232" s="268">
        <v>3</v>
      </c>
      <c r="J232" s="230" t="s">
        <v>72</v>
      </c>
      <c r="K232" s="231">
        <v>0.5</v>
      </c>
      <c r="L232" s="674" t="s">
        <v>73</v>
      </c>
      <c r="M232" s="671" t="s">
        <v>73</v>
      </c>
      <c r="N232" s="676" t="s">
        <v>73</v>
      </c>
      <c r="O232" s="676" t="s">
        <v>73</v>
      </c>
      <c r="P232" s="676" t="s">
        <v>73</v>
      </c>
      <c r="Q232" s="676" t="s">
        <v>73</v>
      </c>
      <c r="R232" s="676" t="s">
        <v>73</v>
      </c>
      <c r="S232" s="677" t="s">
        <v>73</v>
      </c>
      <c r="T232" s="434">
        <v>2.7</v>
      </c>
      <c r="U232" s="343" t="s">
        <v>73</v>
      </c>
      <c r="V232" s="335">
        <v>30.861000000000001</v>
      </c>
      <c r="W232" s="343" t="s">
        <v>73</v>
      </c>
      <c r="X232" s="370">
        <v>32.262999999999998</v>
      </c>
      <c r="Y232" s="484" t="s">
        <v>73</v>
      </c>
      <c r="Z232" s="640">
        <v>8.56</v>
      </c>
      <c r="AA232" s="240" t="s">
        <v>73</v>
      </c>
      <c r="AB232" s="240">
        <v>5.8680000000000003</v>
      </c>
      <c r="AC232" s="240">
        <f t="shared" si="55"/>
        <v>6.258574694287045</v>
      </c>
      <c r="AD232" s="463" t="s">
        <v>73</v>
      </c>
      <c r="AE232" s="341" t="s">
        <v>73</v>
      </c>
      <c r="AF232" s="335">
        <v>1.39</v>
      </c>
      <c r="AG232" s="337">
        <f>AF232*$AF$1+$AG$1</f>
        <v>4.2451724233800752</v>
      </c>
      <c r="AH232" s="681" t="s">
        <v>73</v>
      </c>
      <c r="AI232" s="507" t="s">
        <v>73</v>
      </c>
      <c r="AJ232" s="683" t="s">
        <v>73</v>
      </c>
      <c r="AK232" s="684" t="s">
        <v>73</v>
      </c>
      <c r="AL232" s="684" t="s">
        <v>73</v>
      </c>
      <c r="AM232" s="684" t="s">
        <v>73</v>
      </c>
      <c r="AN232" s="684" t="s">
        <v>73</v>
      </c>
      <c r="AO232" s="676" t="s">
        <v>73</v>
      </c>
      <c r="AP232" s="676" t="s">
        <v>73</v>
      </c>
      <c r="AQ232" s="513" t="s">
        <v>73</v>
      </c>
      <c r="AR232" s="80" t="s">
        <v>73</v>
      </c>
      <c r="AS232" s="41" t="s">
        <v>73</v>
      </c>
      <c r="AT232" s="41" t="s">
        <v>73</v>
      </c>
      <c r="AU232" s="41" t="s">
        <v>73</v>
      </c>
      <c r="AV232" s="80" t="s">
        <v>73</v>
      </c>
      <c r="AW232" s="694" t="s">
        <v>73</v>
      </c>
      <c r="AX232" s="695" t="s">
        <v>73</v>
      </c>
      <c r="AY232" s="473" t="s">
        <v>73</v>
      </c>
      <c r="AZ232" s="676" t="s">
        <v>73</v>
      </c>
      <c r="BA232" s="676" t="s">
        <v>73</v>
      </c>
      <c r="BB232" s="676" t="s">
        <v>73</v>
      </c>
      <c r="BC232" s="676" t="s">
        <v>73</v>
      </c>
      <c r="BD232" s="676" t="s">
        <v>73</v>
      </c>
      <c r="BE232" s="676" t="s">
        <v>73</v>
      </c>
      <c r="BF232" s="676" t="s">
        <v>73</v>
      </c>
      <c r="BG232" s="677" t="s">
        <v>73</v>
      </c>
      <c r="BH232" s="676" t="s">
        <v>73</v>
      </c>
      <c r="BI232" s="676" t="s">
        <v>73</v>
      </c>
      <c r="BJ232" s="677" t="s">
        <v>73</v>
      </c>
    </row>
    <row r="233" spans="1:62" s="183" customFormat="1" ht="14.25" customHeight="1" x14ac:dyDescent="0.45">
      <c r="A233" s="224"/>
      <c r="B233" s="268"/>
      <c r="C233" s="268"/>
      <c r="D233" s="225"/>
      <c r="E233" s="323"/>
      <c r="F233" s="227"/>
      <c r="G233" s="228"/>
      <c r="H233" s="229">
        <f t="shared" ref="H233:H234" si="66">H232</f>
        <v>16.3</v>
      </c>
      <c r="I233" s="268"/>
      <c r="J233" s="230" t="s">
        <v>75</v>
      </c>
      <c r="K233" s="231">
        <v>7.5</v>
      </c>
      <c r="L233" s="674" t="s">
        <v>73</v>
      </c>
      <c r="M233" s="671" t="s">
        <v>73</v>
      </c>
      <c r="N233" s="676" t="s">
        <v>73</v>
      </c>
      <c r="O233" s="676" t="s">
        <v>73</v>
      </c>
      <c r="P233" s="676" t="s">
        <v>73</v>
      </c>
      <c r="Q233" s="676" t="s">
        <v>73</v>
      </c>
      <c r="R233" s="676" t="s">
        <v>73</v>
      </c>
      <c r="S233" s="677" t="s">
        <v>73</v>
      </c>
      <c r="T233" s="434" t="s">
        <v>73</v>
      </c>
      <c r="U233" s="343" t="s">
        <v>73</v>
      </c>
      <c r="V233" s="335">
        <v>30.855</v>
      </c>
      <c r="W233" s="343" t="s">
        <v>73</v>
      </c>
      <c r="X233" s="370">
        <v>32.441000000000003</v>
      </c>
      <c r="Y233" s="484" t="s">
        <v>73</v>
      </c>
      <c r="Z233" s="640">
        <v>8.5500000000000007</v>
      </c>
      <c r="AA233" s="240" t="s">
        <v>73</v>
      </c>
      <c r="AB233" s="240">
        <v>5.782</v>
      </c>
      <c r="AC233" s="240">
        <f t="shared" si="55"/>
        <v>6.2021884899690409</v>
      </c>
      <c r="AD233" s="463" t="s">
        <v>73</v>
      </c>
      <c r="AE233" s="341" t="s">
        <v>73</v>
      </c>
      <c r="AF233" s="335">
        <v>0.83</v>
      </c>
      <c r="AG233" s="337">
        <f>AF233*$AF$1+$AG$1</f>
        <v>2.8711662115538394</v>
      </c>
      <c r="AH233" s="681" t="s">
        <v>73</v>
      </c>
      <c r="AI233" s="507" t="s">
        <v>73</v>
      </c>
      <c r="AJ233" s="683" t="s">
        <v>73</v>
      </c>
      <c r="AK233" s="684" t="s">
        <v>73</v>
      </c>
      <c r="AL233" s="684" t="s">
        <v>73</v>
      </c>
      <c r="AM233" s="684" t="s">
        <v>73</v>
      </c>
      <c r="AN233" s="684" t="s">
        <v>73</v>
      </c>
      <c r="AO233" s="676" t="s">
        <v>73</v>
      </c>
      <c r="AP233" s="676" t="s">
        <v>73</v>
      </c>
      <c r="AQ233" s="513" t="s">
        <v>73</v>
      </c>
      <c r="AR233" s="80" t="s">
        <v>73</v>
      </c>
      <c r="AS233" s="41" t="s">
        <v>73</v>
      </c>
      <c r="AT233" s="41" t="s">
        <v>73</v>
      </c>
      <c r="AU233" s="41" t="s">
        <v>73</v>
      </c>
      <c r="AV233" s="80" t="s">
        <v>73</v>
      </c>
      <c r="AW233" s="694" t="s">
        <v>73</v>
      </c>
      <c r="AX233" s="695" t="s">
        <v>73</v>
      </c>
      <c r="AY233" s="473" t="s">
        <v>73</v>
      </c>
      <c r="AZ233" s="676" t="s">
        <v>73</v>
      </c>
      <c r="BA233" s="676" t="s">
        <v>73</v>
      </c>
      <c r="BB233" s="676" t="s">
        <v>73</v>
      </c>
      <c r="BC233" s="676" t="s">
        <v>73</v>
      </c>
      <c r="BD233" s="676" t="s">
        <v>73</v>
      </c>
      <c r="BE233" s="676" t="s">
        <v>73</v>
      </c>
      <c r="BF233" s="676" t="s">
        <v>73</v>
      </c>
      <c r="BG233" s="677" t="s">
        <v>73</v>
      </c>
      <c r="BH233" s="676" t="s">
        <v>73</v>
      </c>
      <c r="BI233" s="676" t="s">
        <v>73</v>
      </c>
      <c r="BJ233" s="677" t="s">
        <v>73</v>
      </c>
    </row>
    <row r="234" spans="1:62" s="183" customFormat="1" ht="14.25" customHeight="1" x14ac:dyDescent="0.45">
      <c r="A234" s="224"/>
      <c r="B234" s="268"/>
      <c r="C234" s="268"/>
      <c r="D234" s="225"/>
      <c r="E234" s="323"/>
      <c r="F234" s="227"/>
      <c r="G234" s="228"/>
      <c r="H234" s="229">
        <f t="shared" si="66"/>
        <v>16.3</v>
      </c>
      <c r="I234" s="268"/>
      <c r="J234" s="230" t="s">
        <v>74</v>
      </c>
      <c r="K234" s="231">
        <v>15</v>
      </c>
      <c r="L234" s="674" t="s">
        <v>73</v>
      </c>
      <c r="M234" s="671" t="s">
        <v>73</v>
      </c>
      <c r="N234" s="676" t="s">
        <v>73</v>
      </c>
      <c r="O234" s="676" t="s">
        <v>73</v>
      </c>
      <c r="P234" s="676" t="s">
        <v>73</v>
      </c>
      <c r="Q234" s="676" t="s">
        <v>73</v>
      </c>
      <c r="R234" s="676" t="s">
        <v>73</v>
      </c>
      <c r="S234" s="677" t="s">
        <v>73</v>
      </c>
      <c r="T234" s="434" t="s">
        <v>73</v>
      </c>
      <c r="U234" s="343" t="s">
        <v>73</v>
      </c>
      <c r="V234" s="335">
        <v>30.838999999999999</v>
      </c>
      <c r="W234" s="343" t="s">
        <v>73</v>
      </c>
      <c r="X234" s="370">
        <v>32.517000000000003</v>
      </c>
      <c r="Y234" s="484" t="s">
        <v>73</v>
      </c>
      <c r="Z234" s="640">
        <v>8.5399999999999991</v>
      </c>
      <c r="AA234" s="240" t="s">
        <v>73</v>
      </c>
      <c r="AB234" s="240">
        <v>5.6449999999999996</v>
      </c>
      <c r="AC234" s="240">
        <f t="shared" si="55"/>
        <v>6.1123639551833833</v>
      </c>
      <c r="AD234" s="463" t="s">
        <v>73</v>
      </c>
      <c r="AE234" s="341" t="s">
        <v>73</v>
      </c>
      <c r="AF234" s="335">
        <v>0.81</v>
      </c>
      <c r="AG234" s="337">
        <f>AF234*$AF$1+$AG$1</f>
        <v>2.8220945611314745</v>
      </c>
      <c r="AH234" s="681" t="s">
        <v>73</v>
      </c>
      <c r="AI234" s="507" t="s">
        <v>73</v>
      </c>
      <c r="AJ234" s="683" t="s">
        <v>73</v>
      </c>
      <c r="AK234" s="684" t="s">
        <v>73</v>
      </c>
      <c r="AL234" s="684" t="s">
        <v>73</v>
      </c>
      <c r="AM234" s="684" t="s">
        <v>73</v>
      </c>
      <c r="AN234" s="684" t="s">
        <v>73</v>
      </c>
      <c r="AO234" s="676" t="s">
        <v>73</v>
      </c>
      <c r="AP234" s="676" t="s">
        <v>73</v>
      </c>
      <c r="AQ234" s="513" t="s">
        <v>73</v>
      </c>
      <c r="AR234" s="80" t="s">
        <v>73</v>
      </c>
      <c r="AS234" s="41" t="s">
        <v>73</v>
      </c>
      <c r="AT234" s="41" t="s">
        <v>73</v>
      </c>
      <c r="AU234" s="41" t="s">
        <v>73</v>
      </c>
      <c r="AV234" s="80" t="s">
        <v>73</v>
      </c>
      <c r="AW234" s="694" t="s">
        <v>73</v>
      </c>
      <c r="AX234" s="695" t="s">
        <v>73</v>
      </c>
      <c r="AY234" s="473" t="s">
        <v>73</v>
      </c>
      <c r="AZ234" s="676" t="s">
        <v>73</v>
      </c>
      <c r="BA234" s="676" t="s">
        <v>73</v>
      </c>
      <c r="BB234" s="676" t="s">
        <v>73</v>
      </c>
      <c r="BC234" s="676" t="s">
        <v>73</v>
      </c>
      <c r="BD234" s="676" t="s">
        <v>73</v>
      </c>
      <c r="BE234" s="676" t="s">
        <v>73</v>
      </c>
      <c r="BF234" s="676" t="s">
        <v>73</v>
      </c>
      <c r="BG234" s="677" t="s">
        <v>73</v>
      </c>
      <c r="BH234" s="676" t="s">
        <v>73</v>
      </c>
      <c r="BI234" s="676" t="s">
        <v>73</v>
      </c>
      <c r="BJ234" s="677" t="s">
        <v>73</v>
      </c>
    </row>
    <row r="235" spans="1:62" s="183" customFormat="1" ht="14.25" customHeight="1" x14ac:dyDescent="0.45">
      <c r="A235" s="224">
        <v>2024</v>
      </c>
      <c r="B235" s="268">
        <v>6</v>
      </c>
      <c r="C235" s="268">
        <v>27</v>
      </c>
      <c r="D235" s="225">
        <v>0.42430555555555555</v>
      </c>
      <c r="E235" s="323" t="s">
        <v>157</v>
      </c>
      <c r="F235" s="324">
        <v>13.24452</v>
      </c>
      <c r="G235" s="325">
        <v>100.46722</v>
      </c>
      <c r="H235" s="229">
        <v>15.8</v>
      </c>
      <c r="I235" s="268">
        <v>3</v>
      </c>
      <c r="J235" s="230" t="s">
        <v>72</v>
      </c>
      <c r="K235" s="231">
        <v>0.5</v>
      </c>
      <c r="L235" s="674" t="s">
        <v>73</v>
      </c>
      <c r="M235" s="671" t="s">
        <v>73</v>
      </c>
      <c r="N235" s="676" t="s">
        <v>73</v>
      </c>
      <c r="O235" s="676" t="s">
        <v>73</v>
      </c>
      <c r="P235" s="676" t="s">
        <v>73</v>
      </c>
      <c r="Q235" s="676" t="s">
        <v>73</v>
      </c>
      <c r="R235" s="676" t="s">
        <v>73</v>
      </c>
      <c r="S235" s="677" t="s">
        <v>73</v>
      </c>
      <c r="T235" s="434">
        <v>2.2000000000000002</v>
      </c>
      <c r="U235" s="343" t="s">
        <v>73</v>
      </c>
      <c r="V235" s="335">
        <v>30.698</v>
      </c>
      <c r="W235" s="343" t="s">
        <v>73</v>
      </c>
      <c r="X235" s="370">
        <v>31.83</v>
      </c>
      <c r="Y235" s="484" t="s">
        <v>73</v>
      </c>
      <c r="Z235" s="640">
        <v>8.5299999999999994</v>
      </c>
      <c r="AA235" s="240" t="s">
        <v>73</v>
      </c>
      <c r="AB235" s="240">
        <v>5.944</v>
      </c>
      <c r="AC235" s="240">
        <f t="shared" si="55"/>
        <v>6.3084043632192337</v>
      </c>
      <c r="AD235" s="463" t="s">
        <v>73</v>
      </c>
      <c r="AE235" s="341" t="s">
        <v>73</v>
      </c>
      <c r="AF235" s="335">
        <v>1.1200000000000001</v>
      </c>
      <c r="AG235" s="337">
        <f>AF235*$AF$1+$AG$1</f>
        <v>3.5827051426781407</v>
      </c>
      <c r="AH235" s="681" t="s">
        <v>73</v>
      </c>
      <c r="AI235" s="507" t="s">
        <v>73</v>
      </c>
      <c r="AJ235" s="683" t="s">
        <v>73</v>
      </c>
      <c r="AK235" s="684" t="s">
        <v>73</v>
      </c>
      <c r="AL235" s="684" t="s">
        <v>73</v>
      </c>
      <c r="AM235" s="684" t="s">
        <v>73</v>
      </c>
      <c r="AN235" s="684" t="s">
        <v>73</v>
      </c>
      <c r="AO235" s="676" t="s">
        <v>73</v>
      </c>
      <c r="AP235" s="676" t="s">
        <v>73</v>
      </c>
      <c r="AQ235" s="513" t="s">
        <v>73</v>
      </c>
      <c r="AR235" s="80" t="s">
        <v>73</v>
      </c>
      <c r="AS235" s="41" t="s">
        <v>73</v>
      </c>
      <c r="AT235" s="41" t="s">
        <v>73</v>
      </c>
      <c r="AU235" s="41" t="s">
        <v>73</v>
      </c>
      <c r="AV235" s="80" t="s">
        <v>73</v>
      </c>
      <c r="AW235" s="694" t="s">
        <v>73</v>
      </c>
      <c r="AX235" s="695" t="s">
        <v>73</v>
      </c>
      <c r="AY235" s="473" t="s">
        <v>73</v>
      </c>
      <c r="AZ235" s="676" t="s">
        <v>73</v>
      </c>
      <c r="BA235" s="676" t="s">
        <v>73</v>
      </c>
      <c r="BB235" s="676" t="s">
        <v>73</v>
      </c>
      <c r="BC235" s="676" t="s">
        <v>73</v>
      </c>
      <c r="BD235" s="676" t="s">
        <v>73</v>
      </c>
      <c r="BE235" s="676" t="s">
        <v>73</v>
      </c>
      <c r="BF235" s="676" t="s">
        <v>73</v>
      </c>
      <c r="BG235" s="677" t="s">
        <v>73</v>
      </c>
      <c r="BH235" s="676" t="s">
        <v>73</v>
      </c>
      <c r="BI235" s="676" t="s">
        <v>73</v>
      </c>
      <c r="BJ235" s="677" t="s">
        <v>73</v>
      </c>
    </row>
    <row r="236" spans="1:62" s="183" customFormat="1" ht="14.25" customHeight="1" x14ac:dyDescent="0.45">
      <c r="A236" s="224"/>
      <c r="B236" s="268"/>
      <c r="C236" s="268"/>
      <c r="D236" s="225"/>
      <c r="E236" s="323"/>
      <c r="F236" s="227"/>
      <c r="G236" s="228"/>
      <c r="H236" s="229">
        <f t="shared" ref="H236:H237" si="67">H235</f>
        <v>15.8</v>
      </c>
      <c r="I236" s="268"/>
      <c r="J236" s="230" t="s">
        <v>75</v>
      </c>
      <c r="K236" s="231">
        <v>7.5</v>
      </c>
      <c r="L236" s="674" t="s">
        <v>73</v>
      </c>
      <c r="M236" s="671" t="s">
        <v>73</v>
      </c>
      <c r="N236" s="676" t="s">
        <v>73</v>
      </c>
      <c r="O236" s="676" t="s">
        <v>73</v>
      </c>
      <c r="P236" s="676" t="s">
        <v>73</v>
      </c>
      <c r="Q236" s="676" t="s">
        <v>73</v>
      </c>
      <c r="R236" s="676" t="s">
        <v>73</v>
      </c>
      <c r="S236" s="677" t="s">
        <v>73</v>
      </c>
      <c r="T236" s="434" t="s">
        <v>73</v>
      </c>
      <c r="U236" s="343" t="s">
        <v>73</v>
      </c>
      <c r="V236" s="335">
        <v>30.678000000000001</v>
      </c>
      <c r="W236" s="343" t="s">
        <v>73</v>
      </c>
      <c r="X236" s="370">
        <v>31.882000000000001</v>
      </c>
      <c r="Y236" s="484" t="s">
        <v>73</v>
      </c>
      <c r="Z236" s="640">
        <v>8.52</v>
      </c>
      <c r="AA236" s="240" t="s">
        <v>73</v>
      </c>
      <c r="AB236" s="240">
        <v>5.9160000000000004</v>
      </c>
      <c r="AC236" s="240">
        <f t="shared" si="55"/>
        <v>6.290046064138954</v>
      </c>
      <c r="AD236" s="463" t="s">
        <v>73</v>
      </c>
      <c r="AE236" s="341" t="s">
        <v>73</v>
      </c>
      <c r="AF236" s="335">
        <v>1.4</v>
      </c>
      <c r="AG236" s="337">
        <f>AF236*$AF$1+$AG$1</f>
        <v>4.2697082485912583</v>
      </c>
      <c r="AH236" s="681" t="s">
        <v>73</v>
      </c>
      <c r="AI236" s="507" t="s">
        <v>73</v>
      </c>
      <c r="AJ236" s="683" t="s">
        <v>73</v>
      </c>
      <c r="AK236" s="684" t="s">
        <v>73</v>
      </c>
      <c r="AL236" s="684" t="s">
        <v>73</v>
      </c>
      <c r="AM236" s="684" t="s">
        <v>73</v>
      </c>
      <c r="AN236" s="684" t="s">
        <v>73</v>
      </c>
      <c r="AO236" s="676" t="s">
        <v>73</v>
      </c>
      <c r="AP236" s="676" t="s">
        <v>73</v>
      </c>
      <c r="AQ236" s="513" t="s">
        <v>73</v>
      </c>
      <c r="AR236" s="80" t="s">
        <v>73</v>
      </c>
      <c r="AS236" s="41" t="s">
        <v>73</v>
      </c>
      <c r="AT236" s="41" t="s">
        <v>73</v>
      </c>
      <c r="AU236" s="41" t="s">
        <v>73</v>
      </c>
      <c r="AV236" s="80" t="s">
        <v>73</v>
      </c>
      <c r="AW236" s="694" t="s">
        <v>73</v>
      </c>
      <c r="AX236" s="695" t="s">
        <v>73</v>
      </c>
      <c r="AY236" s="473" t="s">
        <v>73</v>
      </c>
      <c r="AZ236" s="676" t="s">
        <v>73</v>
      </c>
      <c r="BA236" s="676" t="s">
        <v>73</v>
      </c>
      <c r="BB236" s="676" t="s">
        <v>73</v>
      </c>
      <c r="BC236" s="676" t="s">
        <v>73</v>
      </c>
      <c r="BD236" s="676" t="s">
        <v>73</v>
      </c>
      <c r="BE236" s="676" t="s">
        <v>73</v>
      </c>
      <c r="BF236" s="676" t="s">
        <v>73</v>
      </c>
      <c r="BG236" s="677" t="s">
        <v>73</v>
      </c>
      <c r="BH236" s="676" t="s">
        <v>73</v>
      </c>
      <c r="BI236" s="676" t="s">
        <v>73</v>
      </c>
      <c r="BJ236" s="677" t="s">
        <v>73</v>
      </c>
    </row>
    <row r="237" spans="1:62" s="183" customFormat="1" ht="14.25" customHeight="1" x14ac:dyDescent="0.45">
      <c r="A237" s="224"/>
      <c r="B237" s="268"/>
      <c r="C237" s="268"/>
      <c r="D237" s="225"/>
      <c r="E237" s="323"/>
      <c r="F237" s="227"/>
      <c r="G237" s="228"/>
      <c r="H237" s="229">
        <f t="shared" si="67"/>
        <v>15.8</v>
      </c>
      <c r="I237" s="268"/>
      <c r="J237" s="230" t="s">
        <v>74</v>
      </c>
      <c r="K237" s="231">
        <v>15</v>
      </c>
      <c r="L237" s="674" t="s">
        <v>73</v>
      </c>
      <c r="M237" s="671" t="s">
        <v>73</v>
      </c>
      <c r="N237" s="676" t="s">
        <v>73</v>
      </c>
      <c r="O237" s="676" t="s">
        <v>73</v>
      </c>
      <c r="P237" s="676" t="s">
        <v>73</v>
      </c>
      <c r="Q237" s="676" t="s">
        <v>73</v>
      </c>
      <c r="R237" s="676" t="s">
        <v>73</v>
      </c>
      <c r="S237" s="677" t="s">
        <v>73</v>
      </c>
      <c r="T237" s="434" t="s">
        <v>73</v>
      </c>
      <c r="U237" s="343" t="s">
        <v>73</v>
      </c>
      <c r="V237" s="335">
        <v>30.663</v>
      </c>
      <c r="W237" s="343" t="s">
        <v>73</v>
      </c>
      <c r="X237" s="370">
        <v>31.984999999999999</v>
      </c>
      <c r="Y237" s="484" t="s">
        <v>73</v>
      </c>
      <c r="Z237" s="640">
        <v>8.5</v>
      </c>
      <c r="AA237" s="240" t="s">
        <v>73</v>
      </c>
      <c r="AB237" s="240">
        <v>5.7439999999999998</v>
      </c>
      <c r="AC237" s="240">
        <f t="shared" si="55"/>
        <v>6.1772736555029457</v>
      </c>
      <c r="AD237" s="463" t="s">
        <v>73</v>
      </c>
      <c r="AE237" s="341" t="s">
        <v>73</v>
      </c>
      <c r="AF237" s="335">
        <v>1.41</v>
      </c>
      <c r="AG237" s="337">
        <f>AF237*$AF$1+$AG$1</f>
        <v>4.2942440738024406</v>
      </c>
      <c r="AH237" s="681" t="s">
        <v>73</v>
      </c>
      <c r="AI237" s="507" t="s">
        <v>73</v>
      </c>
      <c r="AJ237" s="683" t="s">
        <v>73</v>
      </c>
      <c r="AK237" s="684" t="s">
        <v>73</v>
      </c>
      <c r="AL237" s="684" t="s">
        <v>73</v>
      </c>
      <c r="AM237" s="684" t="s">
        <v>73</v>
      </c>
      <c r="AN237" s="684" t="s">
        <v>73</v>
      </c>
      <c r="AO237" s="676" t="s">
        <v>73</v>
      </c>
      <c r="AP237" s="676" t="s">
        <v>73</v>
      </c>
      <c r="AQ237" s="513" t="s">
        <v>73</v>
      </c>
      <c r="AR237" s="80" t="s">
        <v>73</v>
      </c>
      <c r="AS237" s="41" t="s">
        <v>73</v>
      </c>
      <c r="AT237" s="41" t="s">
        <v>73</v>
      </c>
      <c r="AU237" s="41" t="s">
        <v>73</v>
      </c>
      <c r="AV237" s="80" t="s">
        <v>73</v>
      </c>
      <c r="AW237" s="694" t="s">
        <v>73</v>
      </c>
      <c r="AX237" s="695" t="s">
        <v>73</v>
      </c>
      <c r="AY237" s="473" t="s">
        <v>73</v>
      </c>
      <c r="AZ237" s="676" t="s">
        <v>73</v>
      </c>
      <c r="BA237" s="676" t="s">
        <v>73</v>
      </c>
      <c r="BB237" s="676" t="s">
        <v>73</v>
      </c>
      <c r="BC237" s="676" t="s">
        <v>73</v>
      </c>
      <c r="BD237" s="676" t="s">
        <v>73</v>
      </c>
      <c r="BE237" s="676" t="s">
        <v>73</v>
      </c>
      <c r="BF237" s="676" t="s">
        <v>73</v>
      </c>
      <c r="BG237" s="677" t="s">
        <v>73</v>
      </c>
      <c r="BH237" s="676" t="s">
        <v>73</v>
      </c>
      <c r="BI237" s="676" t="s">
        <v>73</v>
      </c>
      <c r="BJ237" s="677" t="s">
        <v>73</v>
      </c>
    </row>
    <row r="238" spans="1:62" s="183" customFormat="1" ht="14.25" customHeight="1" x14ac:dyDescent="0.45">
      <c r="A238" s="224">
        <v>2024</v>
      </c>
      <c r="B238" s="268">
        <v>6</v>
      </c>
      <c r="C238" s="268">
        <v>27</v>
      </c>
      <c r="D238" s="225">
        <v>0.44722222222222219</v>
      </c>
      <c r="E238" s="323" t="s">
        <v>158</v>
      </c>
      <c r="F238" s="324">
        <v>13.29167</v>
      </c>
      <c r="G238" s="325">
        <v>100.46725000000001</v>
      </c>
      <c r="H238" s="229">
        <v>14.3</v>
      </c>
      <c r="I238" s="268">
        <v>3</v>
      </c>
      <c r="J238" s="230" t="s">
        <v>72</v>
      </c>
      <c r="K238" s="231">
        <v>0.5</v>
      </c>
      <c r="L238" s="674" t="s">
        <v>73</v>
      </c>
      <c r="M238" s="671" t="s">
        <v>73</v>
      </c>
      <c r="N238" s="676" t="s">
        <v>73</v>
      </c>
      <c r="O238" s="676" t="s">
        <v>73</v>
      </c>
      <c r="P238" s="676" t="s">
        <v>73</v>
      </c>
      <c r="Q238" s="676" t="s">
        <v>73</v>
      </c>
      <c r="R238" s="676" t="s">
        <v>73</v>
      </c>
      <c r="S238" s="677" t="s">
        <v>73</v>
      </c>
      <c r="T238" s="434">
        <v>1.8</v>
      </c>
      <c r="U238" s="343" t="s">
        <v>73</v>
      </c>
      <c r="V238" s="335">
        <v>30.754999999999999</v>
      </c>
      <c r="W238" s="343" t="s">
        <v>73</v>
      </c>
      <c r="X238" s="370">
        <v>31.574000000000002</v>
      </c>
      <c r="Y238" s="484" t="s">
        <v>73</v>
      </c>
      <c r="Z238" s="640">
        <v>8.5500000000000007</v>
      </c>
      <c r="AA238" s="240" t="s">
        <v>73</v>
      </c>
      <c r="AB238" s="240">
        <v>6.0220000000000002</v>
      </c>
      <c r="AC238" s="240">
        <f t="shared" si="55"/>
        <v>6.3595453392285854</v>
      </c>
      <c r="AD238" s="463" t="s">
        <v>73</v>
      </c>
      <c r="AE238" s="341" t="s">
        <v>73</v>
      </c>
      <c r="AF238" s="335">
        <v>1.06</v>
      </c>
      <c r="AG238" s="337">
        <f>AF238*$AF$1+$AG$1</f>
        <v>3.4354901914110436</v>
      </c>
      <c r="AH238" s="681" t="s">
        <v>73</v>
      </c>
      <c r="AI238" s="507" t="s">
        <v>73</v>
      </c>
      <c r="AJ238" s="683" t="s">
        <v>73</v>
      </c>
      <c r="AK238" s="684" t="s">
        <v>73</v>
      </c>
      <c r="AL238" s="684" t="s">
        <v>73</v>
      </c>
      <c r="AM238" s="684" t="s">
        <v>73</v>
      </c>
      <c r="AN238" s="684" t="s">
        <v>73</v>
      </c>
      <c r="AO238" s="676" t="s">
        <v>73</v>
      </c>
      <c r="AP238" s="676" t="s">
        <v>73</v>
      </c>
      <c r="AQ238" s="513" t="s">
        <v>73</v>
      </c>
      <c r="AR238" s="80" t="s">
        <v>73</v>
      </c>
      <c r="AS238" s="41" t="s">
        <v>73</v>
      </c>
      <c r="AT238" s="41" t="s">
        <v>73</v>
      </c>
      <c r="AU238" s="41" t="s">
        <v>73</v>
      </c>
      <c r="AV238" s="80" t="s">
        <v>73</v>
      </c>
      <c r="AW238" s="694" t="s">
        <v>73</v>
      </c>
      <c r="AX238" s="695" t="s">
        <v>73</v>
      </c>
      <c r="AY238" s="473" t="s">
        <v>73</v>
      </c>
      <c r="AZ238" s="676" t="s">
        <v>73</v>
      </c>
      <c r="BA238" s="676" t="s">
        <v>73</v>
      </c>
      <c r="BB238" s="676" t="s">
        <v>73</v>
      </c>
      <c r="BC238" s="676" t="s">
        <v>73</v>
      </c>
      <c r="BD238" s="676" t="s">
        <v>73</v>
      </c>
      <c r="BE238" s="676" t="s">
        <v>73</v>
      </c>
      <c r="BF238" s="676" t="s">
        <v>73</v>
      </c>
      <c r="BG238" s="677" t="s">
        <v>73</v>
      </c>
      <c r="BH238" s="676" t="s">
        <v>73</v>
      </c>
      <c r="BI238" s="676" t="s">
        <v>73</v>
      </c>
      <c r="BJ238" s="677" t="s">
        <v>73</v>
      </c>
    </row>
    <row r="239" spans="1:62" s="183" customFormat="1" ht="14.25" customHeight="1" x14ac:dyDescent="0.45">
      <c r="A239" s="224"/>
      <c r="B239" s="268"/>
      <c r="C239" s="268"/>
      <c r="D239" s="225"/>
      <c r="E239" s="323"/>
      <c r="F239" s="227"/>
      <c r="G239" s="228"/>
      <c r="H239" s="229">
        <f t="shared" ref="H239:H240" si="68">H238</f>
        <v>14.3</v>
      </c>
      <c r="I239" s="268"/>
      <c r="J239" s="230" t="s">
        <v>75</v>
      </c>
      <c r="K239" s="231">
        <v>7</v>
      </c>
      <c r="L239" s="674" t="s">
        <v>73</v>
      </c>
      <c r="M239" s="671" t="s">
        <v>73</v>
      </c>
      <c r="N239" s="676" t="s">
        <v>73</v>
      </c>
      <c r="O239" s="676" t="s">
        <v>73</v>
      </c>
      <c r="P239" s="676" t="s">
        <v>73</v>
      </c>
      <c r="Q239" s="676" t="s">
        <v>73</v>
      </c>
      <c r="R239" s="676" t="s">
        <v>73</v>
      </c>
      <c r="S239" s="677" t="s">
        <v>73</v>
      </c>
      <c r="T239" s="434" t="s">
        <v>73</v>
      </c>
      <c r="U239" s="343" t="s">
        <v>73</v>
      </c>
      <c r="V239" s="335">
        <v>30.603000000000002</v>
      </c>
      <c r="W239" s="343" t="s">
        <v>73</v>
      </c>
      <c r="X239" s="370">
        <v>31.640999999999998</v>
      </c>
      <c r="Y239" s="484" t="s">
        <v>73</v>
      </c>
      <c r="Z239" s="640">
        <v>8.5</v>
      </c>
      <c r="AA239" s="240" t="s">
        <v>73</v>
      </c>
      <c r="AB239" s="240">
        <v>5.7149999999999999</v>
      </c>
      <c r="AC239" s="240">
        <f t="shared" si="55"/>
        <v>6.1582597028840844</v>
      </c>
      <c r="AD239" s="463" t="s">
        <v>73</v>
      </c>
      <c r="AE239" s="341" t="s">
        <v>73</v>
      </c>
      <c r="AF239" s="335">
        <v>0.83</v>
      </c>
      <c r="AG239" s="337">
        <f>AF239*$AF$1+$AG$1</f>
        <v>2.8711662115538394</v>
      </c>
      <c r="AH239" s="681" t="s">
        <v>73</v>
      </c>
      <c r="AI239" s="507" t="s">
        <v>73</v>
      </c>
      <c r="AJ239" s="683" t="s">
        <v>73</v>
      </c>
      <c r="AK239" s="684" t="s">
        <v>73</v>
      </c>
      <c r="AL239" s="684" t="s">
        <v>73</v>
      </c>
      <c r="AM239" s="684" t="s">
        <v>73</v>
      </c>
      <c r="AN239" s="684" t="s">
        <v>73</v>
      </c>
      <c r="AO239" s="676" t="s">
        <v>73</v>
      </c>
      <c r="AP239" s="676" t="s">
        <v>73</v>
      </c>
      <c r="AQ239" s="513" t="s">
        <v>73</v>
      </c>
      <c r="AR239" s="80" t="s">
        <v>73</v>
      </c>
      <c r="AS239" s="41" t="s">
        <v>73</v>
      </c>
      <c r="AT239" s="41" t="s">
        <v>73</v>
      </c>
      <c r="AU239" s="41" t="s">
        <v>73</v>
      </c>
      <c r="AV239" s="80" t="s">
        <v>73</v>
      </c>
      <c r="AW239" s="694" t="s">
        <v>73</v>
      </c>
      <c r="AX239" s="695" t="s">
        <v>73</v>
      </c>
      <c r="AY239" s="473" t="s">
        <v>73</v>
      </c>
      <c r="AZ239" s="676" t="s">
        <v>73</v>
      </c>
      <c r="BA239" s="676" t="s">
        <v>73</v>
      </c>
      <c r="BB239" s="676" t="s">
        <v>73</v>
      </c>
      <c r="BC239" s="676" t="s">
        <v>73</v>
      </c>
      <c r="BD239" s="676" t="s">
        <v>73</v>
      </c>
      <c r="BE239" s="676" t="s">
        <v>73</v>
      </c>
      <c r="BF239" s="676" t="s">
        <v>73</v>
      </c>
      <c r="BG239" s="677" t="s">
        <v>73</v>
      </c>
      <c r="BH239" s="676" t="s">
        <v>73</v>
      </c>
      <c r="BI239" s="676" t="s">
        <v>73</v>
      </c>
      <c r="BJ239" s="677" t="s">
        <v>73</v>
      </c>
    </row>
    <row r="240" spans="1:62" s="183" customFormat="1" ht="14.25" customHeight="1" x14ac:dyDescent="0.45">
      <c r="A240" s="224"/>
      <c r="B240" s="268"/>
      <c r="C240" s="268"/>
      <c r="D240" s="225"/>
      <c r="E240" s="323"/>
      <c r="F240" s="227"/>
      <c r="G240" s="228"/>
      <c r="H240" s="229">
        <f t="shared" si="68"/>
        <v>14.3</v>
      </c>
      <c r="I240" s="268"/>
      <c r="J240" s="230" t="s">
        <v>74</v>
      </c>
      <c r="K240" s="231">
        <v>13</v>
      </c>
      <c r="L240" s="674" t="s">
        <v>73</v>
      </c>
      <c r="M240" s="671" t="s">
        <v>73</v>
      </c>
      <c r="N240" s="676" t="s">
        <v>73</v>
      </c>
      <c r="O240" s="676" t="s">
        <v>73</v>
      </c>
      <c r="P240" s="676" t="s">
        <v>73</v>
      </c>
      <c r="Q240" s="676" t="s">
        <v>73</v>
      </c>
      <c r="R240" s="676" t="s">
        <v>73</v>
      </c>
      <c r="S240" s="677" t="s">
        <v>73</v>
      </c>
      <c r="T240" s="434" t="s">
        <v>73</v>
      </c>
      <c r="U240" s="343" t="s">
        <v>73</v>
      </c>
      <c r="V240" s="335">
        <v>30.605</v>
      </c>
      <c r="W240" s="343" t="s">
        <v>73</v>
      </c>
      <c r="X240" s="370">
        <v>31.71</v>
      </c>
      <c r="Y240" s="484" t="s">
        <v>73</v>
      </c>
      <c r="Z240" s="640">
        <v>8.49</v>
      </c>
      <c r="AA240" s="240" t="s">
        <v>73</v>
      </c>
      <c r="AB240" s="240">
        <v>5.6879999999999997</v>
      </c>
      <c r="AC240" s="240">
        <f t="shared" si="55"/>
        <v>6.1405570573423853</v>
      </c>
      <c r="AD240" s="463" t="s">
        <v>73</v>
      </c>
      <c r="AE240" s="341" t="s">
        <v>73</v>
      </c>
      <c r="AF240" s="335">
        <v>0.75</v>
      </c>
      <c r="AG240" s="337">
        <f>AF240*$AF$1+$AG$1</f>
        <v>2.6748796098643774</v>
      </c>
      <c r="AH240" s="681" t="s">
        <v>73</v>
      </c>
      <c r="AI240" s="507" t="s">
        <v>73</v>
      </c>
      <c r="AJ240" s="683" t="s">
        <v>73</v>
      </c>
      <c r="AK240" s="684" t="s">
        <v>73</v>
      </c>
      <c r="AL240" s="684" t="s">
        <v>73</v>
      </c>
      <c r="AM240" s="684" t="s">
        <v>73</v>
      </c>
      <c r="AN240" s="684" t="s">
        <v>73</v>
      </c>
      <c r="AO240" s="676" t="s">
        <v>73</v>
      </c>
      <c r="AP240" s="676" t="s">
        <v>73</v>
      </c>
      <c r="AQ240" s="513" t="s">
        <v>73</v>
      </c>
      <c r="AR240" s="80" t="s">
        <v>73</v>
      </c>
      <c r="AS240" s="41" t="s">
        <v>73</v>
      </c>
      <c r="AT240" s="41" t="s">
        <v>73</v>
      </c>
      <c r="AU240" s="41" t="s">
        <v>73</v>
      </c>
      <c r="AV240" s="80" t="s">
        <v>73</v>
      </c>
      <c r="AW240" s="694" t="s">
        <v>73</v>
      </c>
      <c r="AX240" s="695" t="s">
        <v>73</v>
      </c>
      <c r="AY240" s="473" t="s">
        <v>73</v>
      </c>
      <c r="AZ240" s="676" t="s">
        <v>73</v>
      </c>
      <c r="BA240" s="676" t="s">
        <v>73</v>
      </c>
      <c r="BB240" s="676" t="s">
        <v>73</v>
      </c>
      <c r="BC240" s="676" t="s">
        <v>73</v>
      </c>
      <c r="BD240" s="676" t="s">
        <v>73</v>
      </c>
      <c r="BE240" s="676" t="s">
        <v>73</v>
      </c>
      <c r="BF240" s="676" t="s">
        <v>73</v>
      </c>
      <c r="BG240" s="677" t="s">
        <v>73</v>
      </c>
      <c r="BH240" s="676" t="s">
        <v>73</v>
      </c>
      <c r="BI240" s="676" t="s">
        <v>73</v>
      </c>
      <c r="BJ240" s="677" t="s">
        <v>73</v>
      </c>
    </row>
    <row r="241" spans="1:62" s="183" customFormat="1" ht="14.25" customHeight="1" x14ac:dyDescent="0.45">
      <c r="A241" s="224">
        <v>2024</v>
      </c>
      <c r="B241" s="268">
        <v>6</v>
      </c>
      <c r="C241" s="268">
        <v>27</v>
      </c>
      <c r="D241" s="225">
        <v>0.46388888888888885</v>
      </c>
      <c r="E241" s="323" t="s">
        <v>159</v>
      </c>
      <c r="F241" s="324">
        <v>13.325430000000001</v>
      </c>
      <c r="G241" s="325">
        <v>100.46723</v>
      </c>
      <c r="H241" s="229">
        <v>12.1</v>
      </c>
      <c r="I241" s="268">
        <v>3</v>
      </c>
      <c r="J241" s="230" t="s">
        <v>72</v>
      </c>
      <c r="K241" s="231">
        <v>0.5</v>
      </c>
      <c r="L241" s="674" t="s">
        <v>73</v>
      </c>
      <c r="M241" s="671" t="s">
        <v>73</v>
      </c>
      <c r="N241" s="676" t="s">
        <v>73</v>
      </c>
      <c r="O241" s="676" t="s">
        <v>73</v>
      </c>
      <c r="P241" s="676" t="s">
        <v>73</v>
      </c>
      <c r="Q241" s="676" t="s">
        <v>73</v>
      </c>
      <c r="R241" s="676" t="s">
        <v>73</v>
      </c>
      <c r="S241" s="677" t="s">
        <v>73</v>
      </c>
      <c r="T241" s="434">
        <v>1.4</v>
      </c>
      <c r="U241" s="343" t="s">
        <v>73</v>
      </c>
      <c r="V241" s="335">
        <v>30.62</v>
      </c>
      <c r="W241" s="343" t="s">
        <v>73</v>
      </c>
      <c r="X241" s="370">
        <v>31.023</v>
      </c>
      <c r="Y241" s="484" t="s">
        <v>73</v>
      </c>
      <c r="Z241" s="640">
        <v>8.4</v>
      </c>
      <c r="AA241" s="240" t="s">
        <v>73</v>
      </c>
      <c r="AB241" s="240">
        <v>5.8209999999999997</v>
      </c>
      <c r="AC241" s="240">
        <f t="shared" si="55"/>
        <v>6.2277589779737159</v>
      </c>
      <c r="AD241" s="463" t="s">
        <v>73</v>
      </c>
      <c r="AE241" s="341" t="s">
        <v>73</v>
      </c>
      <c r="AF241" s="335">
        <v>3.77</v>
      </c>
      <c r="AG241" s="337">
        <f>AF241*$AF$1+$AG$1</f>
        <v>10.084698823641578</v>
      </c>
      <c r="AH241" s="681" t="s">
        <v>73</v>
      </c>
      <c r="AI241" s="507" t="s">
        <v>73</v>
      </c>
      <c r="AJ241" s="683" t="s">
        <v>73</v>
      </c>
      <c r="AK241" s="684" t="s">
        <v>73</v>
      </c>
      <c r="AL241" s="684" t="s">
        <v>73</v>
      </c>
      <c r="AM241" s="684" t="s">
        <v>73</v>
      </c>
      <c r="AN241" s="684" t="s">
        <v>73</v>
      </c>
      <c r="AO241" s="676" t="s">
        <v>73</v>
      </c>
      <c r="AP241" s="676" t="s">
        <v>73</v>
      </c>
      <c r="AQ241" s="513" t="s">
        <v>73</v>
      </c>
      <c r="AR241" s="80" t="s">
        <v>73</v>
      </c>
      <c r="AS241" s="41" t="s">
        <v>73</v>
      </c>
      <c r="AT241" s="41" t="s">
        <v>73</v>
      </c>
      <c r="AU241" s="41" t="s">
        <v>73</v>
      </c>
      <c r="AV241" s="80" t="s">
        <v>73</v>
      </c>
      <c r="AW241" s="694" t="s">
        <v>73</v>
      </c>
      <c r="AX241" s="695" t="s">
        <v>73</v>
      </c>
      <c r="AY241" s="473" t="s">
        <v>73</v>
      </c>
      <c r="AZ241" s="676" t="s">
        <v>73</v>
      </c>
      <c r="BA241" s="676" t="s">
        <v>73</v>
      </c>
      <c r="BB241" s="676" t="s">
        <v>73</v>
      </c>
      <c r="BC241" s="676" t="s">
        <v>73</v>
      </c>
      <c r="BD241" s="676" t="s">
        <v>73</v>
      </c>
      <c r="BE241" s="676" t="s">
        <v>73</v>
      </c>
      <c r="BF241" s="676" t="s">
        <v>73</v>
      </c>
      <c r="BG241" s="677" t="s">
        <v>73</v>
      </c>
      <c r="BH241" s="676" t="s">
        <v>73</v>
      </c>
      <c r="BI241" s="676" t="s">
        <v>73</v>
      </c>
      <c r="BJ241" s="677" t="s">
        <v>73</v>
      </c>
    </row>
    <row r="242" spans="1:62" s="183" customFormat="1" ht="14.25" customHeight="1" x14ac:dyDescent="0.45">
      <c r="A242" s="224"/>
      <c r="B242" s="268"/>
      <c r="C242" s="268"/>
      <c r="D242" s="225"/>
      <c r="E242" s="323"/>
      <c r="F242" s="227"/>
      <c r="G242" s="228"/>
      <c r="H242" s="229">
        <f t="shared" ref="H242:H243" si="69">H241</f>
        <v>12.1</v>
      </c>
      <c r="I242" s="268"/>
      <c r="J242" s="230" t="s">
        <v>75</v>
      </c>
      <c r="K242" s="231">
        <v>6</v>
      </c>
      <c r="L242" s="674" t="s">
        <v>73</v>
      </c>
      <c r="M242" s="671" t="s">
        <v>73</v>
      </c>
      <c r="N242" s="676" t="s">
        <v>73</v>
      </c>
      <c r="O242" s="676" t="s">
        <v>73</v>
      </c>
      <c r="P242" s="676" t="s">
        <v>73</v>
      </c>
      <c r="Q242" s="676" t="s">
        <v>73</v>
      </c>
      <c r="R242" s="676" t="s">
        <v>73</v>
      </c>
      <c r="S242" s="677" t="s">
        <v>73</v>
      </c>
      <c r="T242" s="434" t="s">
        <v>73</v>
      </c>
      <c r="U242" s="343" t="s">
        <v>73</v>
      </c>
      <c r="V242" s="335">
        <v>30.495999999999999</v>
      </c>
      <c r="W242" s="343" t="s">
        <v>73</v>
      </c>
      <c r="X242" s="370">
        <v>31.077000000000002</v>
      </c>
      <c r="Y242" s="484" t="s">
        <v>73</v>
      </c>
      <c r="Z242" s="640">
        <v>8.3800000000000008</v>
      </c>
      <c r="AA242" s="240" t="s">
        <v>73</v>
      </c>
      <c r="AB242" s="240">
        <v>5.4790000000000001</v>
      </c>
      <c r="AC242" s="240">
        <f t="shared" si="55"/>
        <v>6.0035254677788661</v>
      </c>
      <c r="AD242" s="463" t="s">
        <v>73</v>
      </c>
      <c r="AE242" s="341" t="s">
        <v>73</v>
      </c>
      <c r="AF242" s="335">
        <v>1.03</v>
      </c>
      <c r="AG242" s="337">
        <f>AF242*$AF$1+$AG$1</f>
        <v>3.3618827157774955</v>
      </c>
      <c r="AH242" s="681" t="s">
        <v>73</v>
      </c>
      <c r="AI242" s="507" t="s">
        <v>73</v>
      </c>
      <c r="AJ242" s="683" t="s">
        <v>73</v>
      </c>
      <c r="AK242" s="684" t="s">
        <v>73</v>
      </c>
      <c r="AL242" s="684" t="s">
        <v>73</v>
      </c>
      <c r="AM242" s="684" t="s">
        <v>73</v>
      </c>
      <c r="AN242" s="684" t="s">
        <v>73</v>
      </c>
      <c r="AO242" s="676" t="s">
        <v>73</v>
      </c>
      <c r="AP242" s="676" t="s">
        <v>73</v>
      </c>
      <c r="AQ242" s="513" t="s">
        <v>73</v>
      </c>
      <c r="AR242" s="80" t="s">
        <v>73</v>
      </c>
      <c r="AS242" s="41" t="s">
        <v>73</v>
      </c>
      <c r="AT242" s="41" t="s">
        <v>73</v>
      </c>
      <c r="AU242" s="41" t="s">
        <v>73</v>
      </c>
      <c r="AV242" s="80" t="s">
        <v>73</v>
      </c>
      <c r="AW242" s="694" t="s">
        <v>73</v>
      </c>
      <c r="AX242" s="695" t="s">
        <v>73</v>
      </c>
      <c r="AY242" s="473" t="s">
        <v>73</v>
      </c>
      <c r="AZ242" s="676" t="s">
        <v>73</v>
      </c>
      <c r="BA242" s="676" t="s">
        <v>73</v>
      </c>
      <c r="BB242" s="676" t="s">
        <v>73</v>
      </c>
      <c r="BC242" s="676" t="s">
        <v>73</v>
      </c>
      <c r="BD242" s="676" t="s">
        <v>73</v>
      </c>
      <c r="BE242" s="676" t="s">
        <v>73</v>
      </c>
      <c r="BF242" s="676" t="s">
        <v>73</v>
      </c>
      <c r="BG242" s="677" t="s">
        <v>73</v>
      </c>
      <c r="BH242" s="676" t="s">
        <v>73</v>
      </c>
      <c r="BI242" s="676" t="s">
        <v>73</v>
      </c>
      <c r="BJ242" s="677" t="s">
        <v>73</v>
      </c>
    </row>
    <row r="243" spans="1:62" s="183" customFormat="1" ht="14.25" customHeight="1" x14ac:dyDescent="0.45">
      <c r="A243" s="224"/>
      <c r="B243" s="268"/>
      <c r="C243" s="268"/>
      <c r="D243" s="225"/>
      <c r="E243" s="323"/>
      <c r="F243" s="227"/>
      <c r="G243" s="228"/>
      <c r="H243" s="229">
        <f t="shared" si="69"/>
        <v>12.1</v>
      </c>
      <c r="I243" s="268"/>
      <c r="J243" s="230" t="s">
        <v>74</v>
      </c>
      <c r="K243" s="231">
        <v>11</v>
      </c>
      <c r="L243" s="674" t="s">
        <v>73</v>
      </c>
      <c r="M243" s="671" t="s">
        <v>73</v>
      </c>
      <c r="N243" s="676" t="s">
        <v>73</v>
      </c>
      <c r="O243" s="676" t="s">
        <v>73</v>
      </c>
      <c r="P243" s="676" t="s">
        <v>73</v>
      </c>
      <c r="Q243" s="676" t="s">
        <v>73</v>
      </c>
      <c r="R243" s="676" t="s">
        <v>73</v>
      </c>
      <c r="S243" s="677" t="s">
        <v>73</v>
      </c>
      <c r="T243" s="434" t="s">
        <v>73</v>
      </c>
      <c r="U243" s="343" t="s">
        <v>73</v>
      </c>
      <c r="V243" s="335">
        <v>30.556000000000001</v>
      </c>
      <c r="W243" s="343" t="s">
        <v>73</v>
      </c>
      <c r="X243" s="370">
        <v>31.369</v>
      </c>
      <c r="Y243" s="484" t="s">
        <v>73</v>
      </c>
      <c r="Z243" s="640">
        <v>8.43</v>
      </c>
      <c r="AA243" s="240" t="s">
        <v>73</v>
      </c>
      <c r="AB243" s="240">
        <v>5.4930000000000003</v>
      </c>
      <c r="AC243" s="240">
        <f t="shared" si="55"/>
        <v>6.012704617319006</v>
      </c>
      <c r="AD243" s="463" t="s">
        <v>73</v>
      </c>
      <c r="AE243" s="341" t="s">
        <v>73</v>
      </c>
      <c r="AF243" s="335">
        <v>0.85</v>
      </c>
      <c r="AG243" s="337">
        <f>AF243*$AF$1+$AG$1</f>
        <v>2.9202378619762053</v>
      </c>
      <c r="AH243" s="681" t="s">
        <v>73</v>
      </c>
      <c r="AI243" s="507" t="s">
        <v>73</v>
      </c>
      <c r="AJ243" s="683" t="s">
        <v>73</v>
      </c>
      <c r="AK243" s="684" t="s">
        <v>73</v>
      </c>
      <c r="AL243" s="684" t="s">
        <v>73</v>
      </c>
      <c r="AM243" s="684" t="s">
        <v>73</v>
      </c>
      <c r="AN243" s="684" t="s">
        <v>73</v>
      </c>
      <c r="AO243" s="676" t="s">
        <v>73</v>
      </c>
      <c r="AP243" s="676" t="s">
        <v>73</v>
      </c>
      <c r="AQ243" s="513" t="s">
        <v>73</v>
      </c>
      <c r="AR243" s="80" t="s">
        <v>73</v>
      </c>
      <c r="AS243" s="41" t="s">
        <v>73</v>
      </c>
      <c r="AT243" s="41" t="s">
        <v>73</v>
      </c>
      <c r="AU243" s="41" t="s">
        <v>73</v>
      </c>
      <c r="AV243" s="80" t="s">
        <v>73</v>
      </c>
      <c r="AW243" s="694" t="s">
        <v>73</v>
      </c>
      <c r="AX243" s="695" t="s">
        <v>73</v>
      </c>
      <c r="AY243" s="473" t="s">
        <v>73</v>
      </c>
      <c r="AZ243" s="676" t="s">
        <v>73</v>
      </c>
      <c r="BA243" s="676" t="s">
        <v>73</v>
      </c>
      <c r="BB243" s="676" t="s">
        <v>73</v>
      </c>
      <c r="BC243" s="676" t="s">
        <v>73</v>
      </c>
      <c r="BD243" s="676" t="s">
        <v>73</v>
      </c>
      <c r="BE243" s="676" t="s">
        <v>73</v>
      </c>
      <c r="BF243" s="676" t="s">
        <v>73</v>
      </c>
      <c r="BG243" s="677" t="s">
        <v>73</v>
      </c>
      <c r="BH243" s="676" t="s">
        <v>73</v>
      </c>
      <c r="BI243" s="676" t="s">
        <v>73</v>
      </c>
      <c r="BJ243" s="677" t="s">
        <v>73</v>
      </c>
    </row>
    <row r="244" spans="1:62" s="183" customFormat="1" ht="14.25" customHeight="1" x14ac:dyDescent="0.45">
      <c r="A244" s="224">
        <v>2024</v>
      </c>
      <c r="B244" s="268">
        <v>6</v>
      </c>
      <c r="C244" s="268">
        <v>27</v>
      </c>
      <c r="D244" s="225">
        <v>0.48055555555555557</v>
      </c>
      <c r="E244" s="323" t="s">
        <v>160</v>
      </c>
      <c r="F244" s="324">
        <v>13.358549999999999</v>
      </c>
      <c r="G244" s="327">
        <v>100.46726</v>
      </c>
      <c r="H244" s="231">
        <v>9.9</v>
      </c>
      <c r="I244" s="268">
        <v>3</v>
      </c>
      <c r="J244" s="230" t="s">
        <v>72</v>
      </c>
      <c r="K244" s="231">
        <v>0.5</v>
      </c>
      <c r="L244" s="674" t="s">
        <v>73</v>
      </c>
      <c r="M244" s="671" t="s">
        <v>73</v>
      </c>
      <c r="N244" s="676" t="s">
        <v>73</v>
      </c>
      <c r="O244" s="676" t="s">
        <v>73</v>
      </c>
      <c r="P244" s="676" t="s">
        <v>73</v>
      </c>
      <c r="Q244" s="676" t="s">
        <v>73</v>
      </c>
      <c r="R244" s="676" t="s">
        <v>73</v>
      </c>
      <c r="S244" s="677" t="s">
        <v>73</v>
      </c>
      <c r="T244" s="434">
        <v>1.7</v>
      </c>
      <c r="U244" s="343" t="s">
        <v>73</v>
      </c>
      <c r="V244" s="335">
        <v>30.672999999999998</v>
      </c>
      <c r="W244" s="343" t="s">
        <v>73</v>
      </c>
      <c r="X244" s="370">
        <v>30.486999999999998</v>
      </c>
      <c r="Y244" s="484" t="s">
        <v>73</v>
      </c>
      <c r="Z244" s="640">
        <v>8.34</v>
      </c>
      <c r="AA244" s="240" t="s">
        <v>73</v>
      </c>
      <c r="AB244" s="240">
        <v>5.43</v>
      </c>
      <c r="AC244" s="240">
        <f t="shared" si="55"/>
        <v>5.9713984443883747</v>
      </c>
      <c r="AD244" s="463" t="s">
        <v>73</v>
      </c>
      <c r="AE244" s="341" t="s">
        <v>73</v>
      </c>
      <c r="AF244" s="335">
        <v>1.1200000000000001</v>
      </c>
      <c r="AG244" s="337">
        <f>AF244*$AF$1+$AG$1</f>
        <v>3.5827051426781407</v>
      </c>
      <c r="AH244" s="681" t="s">
        <v>73</v>
      </c>
      <c r="AI244" s="507" t="s">
        <v>73</v>
      </c>
      <c r="AJ244" s="683" t="s">
        <v>73</v>
      </c>
      <c r="AK244" s="684" t="s">
        <v>73</v>
      </c>
      <c r="AL244" s="684" t="s">
        <v>73</v>
      </c>
      <c r="AM244" s="684" t="s">
        <v>73</v>
      </c>
      <c r="AN244" s="684" t="s">
        <v>73</v>
      </c>
      <c r="AO244" s="676" t="s">
        <v>73</v>
      </c>
      <c r="AP244" s="676" t="s">
        <v>73</v>
      </c>
      <c r="AQ244" s="513" t="s">
        <v>73</v>
      </c>
      <c r="AR244" s="80" t="s">
        <v>73</v>
      </c>
      <c r="AS244" s="41" t="s">
        <v>73</v>
      </c>
      <c r="AT244" s="41" t="s">
        <v>73</v>
      </c>
      <c r="AU244" s="41" t="s">
        <v>73</v>
      </c>
      <c r="AV244" s="80" t="s">
        <v>73</v>
      </c>
      <c r="AW244" s="694" t="s">
        <v>73</v>
      </c>
      <c r="AX244" s="695" t="s">
        <v>73</v>
      </c>
      <c r="AY244" s="473" t="s">
        <v>73</v>
      </c>
      <c r="AZ244" s="676" t="s">
        <v>73</v>
      </c>
      <c r="BA244" s="676" t="s">
        <v>73</v>
      </c>
      <c r="BB244" s="676" t="s">
        <v>73</v>
      </c>
      <c r="BC244" s="676" t="s">
        <v>73</v>
      </c>
      <c r="BD244" s="676" t="s">
        <v>73</v>
      </c>
      <c r="BE244" s="676" t="s">
        <v>73</v>
      </c>
      <c r="BF244" s="676" t="s">
        <v>73</v>
      </c>
      <c r="BG244" s="677" t="s">
        <v>73</v>
      </c>
      <c r="BH244" s="676" t="s">
        <v>73</v>
      </c>
      <c r="BI244" s="676" t="s">
        <v>73</v>
      </c>
      <c r="BJ244" s="677" t="s">
        <v>73</v>
      </c>
    </row>
    <row r="245" spans="1:62" s="183" customFormat="1" ht="14.25" customHeight="1" x14ac:dyDescent="0.45">
      <c r="A245" s="224"/>
      <c r="B245" s="268"/>
      <c r="C245" s="268"/>
      <c r="D245" s="225"/>
      <c r="E245" s="323"/>
      <c r="F245" s="227"/>
      <c r="G245" s="228"/>
      <c r="H245" s="229">
        <f t="shared" ref="H245:H246" si="70">H244</f>
        <v>9.9</v>
      </c>
      <c r="I245" s="268"/>
      <c r="J245" s="230" t="s">
        <v>75</v>
      </c>
      <c r="K245" s="231">
        <v>4.5</v>
      </c>
      <c r="L245" s="674" t="s">
        <v>73</v>
      </c>
      <c r="M245" s="671" t="s">
        <v>73</v>
      </c>
      <c r="N245" s="676" t="s">
        <v>73</v>
      </c>
      <c r="O245" s="676" t="s">
        <v>73</v>
      </c>
      <c r="P245" s="676" t="s">
        <v>73</v>
      </c>
      <c r="Q245" s="676" t="s">
        <v>73</v>
      </c>
      <c r="R245" s="676" t="s">
        <v>73</v>
      </c>
      <c r="S245" s="677" t="s">
        <v>73</v>
      </c>
      <c r="T245" s="434" t="s">
        <v>73</v>
      </c>
      <c r="U245" s="343" t="s">
        <v>73</v>
      </c>
      <c r="V245" s="335">
        <v>30.39</v>
      </c>
      <c r="W245" s="343" t="s">
        <v>73</v>
      </c>
      <c r="X245" s="370">
        <v>30.491</v>
      </c>
      <c r="Y245" s="484" t="s">
        <v>73</v>
      </c>
      <c r="Z245" s="640">
        <v>8.32</v>
      </c>
      <c r="AA245" s="240" t="s">
        <v>73</v>
      </c>
      <c r="AB245" s="240">
        <v>5.3090000000000002</v>
      </c>
      <c r="AC245" s="240">
        <f t="shared" si="55"/>
        <v>5.8920643662200209</v>
      </c>
      <c r="AD245" s="463" t="s">
        <v>73</v>
      </c>
      <c r="AE245" s="341" t="s">
        <v>73</v>
      </c>
      <c r="AF245" s="335">
        <v>1.06</v>
      </c>
      <c r="AG245" s="337">
        <f>AF245*$AF$1+$AG$1</f>
        <v>3.4354901914110436</v>
      </c>
      <c r="AH245" s="681" t="s">
        <v>73</v>
      </c>
      <c r="AI245" s="507" t="s">
        <v>73</v>
      </c>
      <c r="AJ245" s="683" t="s">
        <v>73</v>
      </c>
      <c r="AK245" s="684" t="s">
        <v>73</v>
      </c>
      <c r="AL245" s="684" t="s">
        <v>73</v>
      </c>
      <c r="AM245" s="684" t="s">
        <v>73</v>
      </c>
      <c r="AN245" s="684" t="s">
        <v>73</v>
      </c>
      <c r="AO245" s="676" t="s">
        <v>73</v>
      </c>
      <c r="AP245" s="676" t="s">
        <v>73</v>
      </c>
      <c r="AQ245" s="513" t="s">
        <v>73</v>
      </c>
      <c r="AR245" s="80" t="s">
        <v>73</v>
      </c>
      <c r="AS245" s="41" t="s">
        <v>73</v>
      </c>
      <c r="AT245" s="41" t="s">
        <v>73</v>
      </c>
      <c r="AU245" s="41" t="s">
        <v>73</v>
      </c>
      <c r="AV245" s="80" t="s">
        <v>73</v>
      </c>
      <c r="AW245" s="694" t="s">
        <v>73</v>
      </c>
      <c r="AX245" s="695" t="s">
        <v>73</v>
      </c>
      <c r="AY245" s="473" t="s">
        <v>73</v>
      </c>
      <c r="AZ245" s="676" t="s">
        <v>73</v>
      </c>
      <c r="BA245" s="676" t="s">
        <v>73</v>
      </c>
      <c r="BB245" s="676" t="s">
        <v>73</v>
      </c>
      <c r="BC245" s="676" t="s">
        <v>73</v>
      </c>
      <c r="BD245" s="676" t="s">
        <v>73</v>
      </c>
      <c r="BE245" s="676" t="s">
        <v>73</v>
      </c>
      <c r="BF245" s="676" t="s">
        <v>73</v>
      </c>
      <c r="BG245" s="677" t="s">
        <v>73</v>
      </c>
      <c r="BH245" s="676" t="s">
        <v>73</v>
      </c>
      <c r="BI245" s="676" t="s">
        <v>73</v>
      </c>
      <c r="BJ245" s="677" t="s">
        <v>73</v>
      </c>
    </row>
    <row r="246" spans="1:62" s="183" customFormat="1" ht="14.25" customHeight="1" x14ac:dyDescent="0.45">
      <c r="A246" s="224"/>
      <c r="B246" s="268"/>
      <c r="C246" s="268"/>
      <c r="D246" s="225"/>
      <c r="E246" s="323"/>
      <c r="F246" s="227"/>
      <c r="G246" s="228"/>
      <c r="H246" s="229">
        <f t="shared" si="70"/>
        <v>9.9</v>
      </c>
      <c r="I246" s="268"/>
      <c r="J246" s="230" t="s">
        <v>74</v>
      </c>
      <c r="K246" s="231">
        <v>9</v>
      </c>
      <c r="L246" s="674" t="s">
        <v>73</v>
      </c>
      <c r="M246" s="671" t="s">
        <v>73</v>
      </c>
      <c r="N246" s="676" t="s">
        <v>73</v>
      </c>
      <c r="O246" s="676" t="s">
        <v>73</v>
      </c>
      <c r="P246" s="676" t="s">
        <v>73</v>
      </c>
      <c r="Q246" s="676" t="s">
        <v>73</v>
      </c>
      <c r="R246" s="676" t="s">
        <v>73</v>
      </c>
      <c r="S246" s="677" t="s">
        <v>73</v>
      </c>
      <c r="T246" s="434" t="s">
        <v>73</v>
      </c>
      <c r="U246" s="343" t="s">
        <v>73</v>
      </c>
      <c r="V246" s="335">
        <v>30.44</v>
      </c>
      <c r="W246" s="343" t="s">
        <v>73</v>
      </c>
      <c r="X246" s="370">
        <v>29.852</v>
      </c>
      <c r="Y246" s="484" t="s">
        <v>73</v>
      </c>
      <c r="Z246" s="640">
        <v>8.25</v>
      </c>
      <c r="AA246" s="240" t="s">
        <v>73</v>
      </c>
      <c r="AB246" s="240">
        <v>4.8920000000000003</v>
      </c>
      <c r="AC246" s="240">
        <f t="shared" si="55"/>
        <v>5.6186568406315622</v>
      </c>
      <c r="AD246" s="463" t="s">
        <v>73</v>
      </c>
      <c r="AE246" s="341" t="s">
        <v>73</v>
      </c>
      <c r="AF246" s="335">
        <v>31.1</v>
      </c>
      <c r="AG246" s="337">
        <f>AF246*$AF$1+$AG$1</f>
        <v>77.141109125804121</v>
      </c>
      <c r="AH246" s="681" t="s">
        <v>73</v>
      </c>
      <c r="AI246" s="507" t="s">
        <v>73</v>
      </c>
      <c r="AJ246" s="683" t="s">
        <v>73</v>
      </c>
      <c r="AK246" s="684" t="s">
        <v>73</v>
      </c>
      <c r="AL246" s="684" t="s">
        <v>73</v>
      </c>
      <c r="AM246" s="684" t="s">
        <v>73</v>
      </c>
      <c r="AN246" s="684" t="s">
        <v>73</v>
      </c>
      <c r="AO246" s="676" t="s">
        <v>73</v>
      </c>
      <c r="AP246" s="676" t="s">
        <v>73</v>
      </c>
      <c r="AQ246" s="513" t="s">
        <v>73</v>
      </c>
      <c r="AR246" s="80" t="s">
        <v>73</v>
      </c>
      <c r="AS246" s="41" t="s">
        <v>73</v>
      </c>
      <c r="AT246" s="41" t="s">
        <v>73</v>
      </c>
      <c r="AU246" s="41" t="s">
        <v>73</v>
      </c>
      <c r="AV246" s="80" t="s">
        <v>73</v>
      </c>
      <c r="AW246" s="694" t="s">
        <v>73</v>
      </c>
      <c r="AX246" s="695" t="s">
        <v>73</v>
      </c>
      <c r="AY246" s="473" t="s">
        <v>73</v>
      </c>
      <c r="AZ246" s="676" t="s">
        <v>73</v>
      </c>
      <c r="BA246" s="676" t="s">
        <v>73</v>
      </c>
      <c r="BB246" s="676" t="s">
        <v>73</v>
      </c>
      <c r="BC246" s="676" t="s">
        <v>73</v>
      </c>
      <c r="BD246" s="676" t="s">
        <v>73</v>
      </c>
      <c r="BE246" s="676" t="s">
        <v>73</v>
      </c>
      <c r="BF246" s="676" t="s">
        <v>73</v>
      </c>
      <c r="BG246" s="677" t="s">
        <v>73</v>
      </c>
      <c r="BH246" s="676" t="s">
        <v>73</v>
      </c>
      <c r="BI246" s="676" t="s">
        <v>73</v>
      </c>
      <c r="BJ246" s="677" t="s">
        <v>73</v>
      </c>
    </row>
    <row r="247" spans="1:62" s="183" customFormat="1" ht="14.25" customHeight="1" x14ac:dyDescent="0.45">
      <c r="A247" s="224">
        <v>2024</v>
      </c>
      <c r="B247" s="268">
        <v>7</v>
      </c>
      <c r="C247" s="268">
        <v>4</v>
      </c>
      <c r="D247" s="225">
        <v>0.63541666666666663</v>
      </c>
      <c r="E247" s="323" t="s">
        <v>161</v>
      </c>
      <c r="F247" s="324">
        <v>13.41541</v>
      </c>
      <c r="G247" s="325">
        <v>100.4312</v>
      </c>
      <c r="H247" s="229">
        <v>8.3000000000000007</v>
      </c>
      <c r="I247" s="268">
        <v>3</v>
      </c>
      <c r="J247" s="230" t="s">
        <v>72</v>
      </c>
      <c r="K247" s="231">
        <v>0.5</v>
      </c>
      <c r="L247" s="674" t="s">
        <v>73</v>
      </c>
      <c r="M247" s="671" t="s">
        <v>73</v>
      </c>
      <c r="N247" s="676" t="s">
        <v>73</v>
      </c>
      <c r="O247" s="676" t="s">
        <v>73</v>
      </c>
      <c r="P247" s="676" t="s">
        <v>73</v>
      </c>
      <c r="Q247" s="676" t="s">
        <v>73</v>
      </c>
      <c r="R247" s="676" t="s">
        <v>73</v>
      </c>
      <c r="S247" s="677" t="s">
        <v>73</v>
      </c>
      <c r="T247" s="434">
        <v>2.5</v>
      </c>
      <c r="U247" s="343" t="s">
        <v>73</v>
      </c>
      <c r="V247" s="335">
        <v>30.811</v>
      </c>
      <c r="W247" s="343" t="s">
        <v>73</v>
      </c>
      <c r="X247" s="370">
        <v>29.6</v>
      </c>
      <c r="Y247" s="484" t="s">
        <v>73</v>
      </c>
      <c r="Z247" s="640">
        <v>8.8699999999999992</v>
      </c>
      <c r="AA247" s="240" t="s">
        <v>73</v>
      </c>
      <c r="AB247" s="240">
        <v>5.8540000000000001</v>
      </c>
      <c r="AC247" s="240">
        <f t="shared" si="55"/>
        <v>6.2493955447469043</v>
      </c>
      <c r="AD247" s="463" t="s">
        <v>73</v>
      </c>
      <c r="AE247" s="341" t="s">
        <v>73</v>
      </c>
      <c r="AF247" s="335">
        <v>4.5199999999999996</v>
      </c>
      <c r="AG247" s="337">
        <f>AF247*$AF$1+$AG$1</f>
        <v>11.924885714480286</v>
      </c>
      <c r="AH247" s="681" t="s">
        <v>73</v>
      </c>
      <c r="AI247" s="507" t="s">
        <v>73</v>
      </c>
      <c r="AJ247" s="683" t="s">
        <v>73</v>
      </c>
      <c r="AK247" s="684" t="s">
        <v>73</v>
      </c>
      <c r="AL247" s="684" t="s">
        <v>73</v>
      </c>
      <c r="AM247" s="684" t="s">
        <v>73</v>
      </c>
      <c r="AN247" s="684" t="s">
        <v>73</v>
      </c>
      <c r="AO247" s="676" t="s">
        <v>73</v>
      </c>
      <c r="AP247" s="676" t="s">
        <v>73</v>
      </c>
      <c r="AQ247" s="513" t="s">
        <v>73</v>
      </c>
      <c r="AR247" s="80" t="s">
        <v>73</v>
      </c>
      <c r="AS247" s="41" t="s">
        <v>73</v>
      </c>
      <c r="AT247" s="41" t="s">
        <v>73</v>
      </c>
      <c r="AU247" s="41" t="s">
        <v>73</v>
      </c>
      <c r="AV247" s="80" t="s">
        <v>73</v>
      </c>
      <c r="AW247" s="694" t="s">
        <v>73</v>
      </c>
      <c r="AX247" s="695" t="s">
        <v>73</v>
      </c>
      <c r="AY247" s="473" t="s">
        <v>73</v>
      </c>
      <c r="AZ247" s="676" t="s">
        <v>73</v>
      </c>
      <c r="BA247" s="676" t="s">
        <v>73</v>
      </c>
      <c r="BB247" s="676" t="s">
        <v>73</v>
      </c>
      <c r="BC247" s="676" t="s">
        <v>73</v>
      </c>
      <c r="BD247" s="676" t="s">
        <v>73</v>
      </c>
      <c r="BE247" s="676" t="s">
        <v>73</v>
      </c>
      <c r="BF247" s="676" t="s">
        <v>73</v>
      </c>
      <c r="BG247" s="677" t="s">
        <v>73</v>
      </c>
      <c r="BH247" s="676" t="s">
        <v>73</v>
      </c>
      <c r="BI247" s="676" t="s">
        <v>73</v>
      </c>
      <c r="BJ247" s="677" t="s">
        <v>73</v>
      </c>
    </row>
    <row r="248" spans="1:62" s="183" customFormat="1" ht="14.25" customHeight="1" x14ac:dyDescent="0.45">
      <c r="A248" s="224"/>
      <c r="B248" s="268"/>
      <c r="C248" s="268"/>
      <c r="D248" s="225"/>
      <c r="E248" s="323"/>
      <c r="F248" s="227"/>
      <c r="G248" s="228"/>
      <c r="H248" s="229">
        <f t="shared" ref="H248:H249" si="71">H247</f>
        <v>8.3000000000000007</v>
      </c>
      <c r="I248" s="268"/>
      <c r="J248" s="230" t="s">
        <v>75</v>
      </c>
      <c r="K248" s="231">
        <v>4</v>
      </c>
      <c r="L248" s="674" t="s">
        <v>73</v>
      </c>
      <c r="M248" s="671" t="s">
        <v>73</v>
      </c>
      <c r="N248" s="676" t="s">
        <v>73</v>
      </c>
      <c r="O248" s="676" t="s">
        <v>73</v>
      </c>
      <c r="P248" s="676" t="s">
        <v>73</v>
      </c>
      <c r="Q248" s="676" t="s">
        <v>73</v>
      </c>
      <c r="R248" s="676" t="s">
        <v>73</v>
      </c>
      <c r="S248" s="677" t="s">
        <v>73</v>
      </c>
      <c r="T248" s="434" t="s">
        <v>73</v>
      </c>
      <c r="U248" s="343" t="s">
        <v>73</v>
      </c>
      <c r="V248" s="335">
        <v>30.736999999999998</v>
      </c>
      <c r="W248" s="343" t="s">
        <v>73</v>
      </c>
      <c r="X248" s="370">
        <v>29.594000000000001</v>
      </c>
      <c r="Y248" s="484" t="s">
        <v>73</v>
      </c>
      <c r="Z248" s="640">
        <v>8.82</v>
      </c>
      <c r="AA248" s="240" t="s">
        <v>73</v>
      </c>
      <c r="AB248" s="240">
        <v>5.6349999999999998</v>
      </c>
      <c r="AC248" s="240">
        <f t="shared" si="55"/>
        <v>6.1058074197975696</v>
      </c>
      <c r="AD248" s="463" t="s">
        <v>73</v>
      </c>
      <c r="AE248" s="341" t="s">
        <v>73</v>
      </c>
      <c r="AF248" s="335">
        <v>3.49</v>
      </c>
      <c r="AG248" s="337">
        <f>AF248*$AF$1+$AG$1</f>
        <v>9.3976957177284604</v>
      </c>
      <c r="AH248" s="681" t="s">
        <v>73</v>
      </c>
      <c r="AI248" s="507" t="s">
        <v>73</v>
      </c>
      <c r="AJ248" s="683" t="s">
        <v>73</v>
      </c>
      <c r="AK248" s="684" t="s">
        <v>73</v>
      </c>
      <c r="AL248" s="684" t="s">
        <v>73</v>
      </c>
      <c r="AM248" s="684" t="s">
        <v>73</v>
      </c>
      <c r="AN248" s="684" t="s">
        <v>73</v>
      </c>
      <c r="AO248" s="676" t="s">
        <v>73</v>
      </c>
      <c r="AP248" s="676" t="s">
        <v>73</v>
      </c>
      <c r="AQ248" s="513" t="s">
        <v>73</v>
      </c>
      <c r="AR248" s="80" t="s">
        <v>73</v>
      </c>
      <c r="AS248" s="41" t="s">
        <v>73</v>
      </c>
      <c r="AT248" s="41" t="s">
        <v>73</v>
      </c>
      <c r="AU248" s="41" t="s">
        <v>73</v>
      </c>
      <c r="AV248" s="80" t="s">
        <v>73</v>
      </c>
      <c r="AW248" s="694" t="s">
        <v>73</v>
      </c>
      <c r="AX248" s="695" t="s">
        <v>73</v>
      </c>
      <c r="AY248" s="473" t="s">
        <v>73</v>
      </c>
      <c r="AZ248" s="676" t="s">
        <v>73</v>
      </c>
      <c r="BA248" s="676" t="s">
        <v>73</v>
      </c>
      <c r="BB248" s="676" t="s">
        <v>73</v>
      </c>
      <c r="BC248" s="676" t="s">
        <v>73</v>
      </c>
      <c r="BD248" s="676" t="s">
        <v>73</v>
      </c>
      <c r="BE248" s="676" t="s">
        <v>73</v>
      </c>
      <c r="BF248" s="676" t="s">
        <v>73</v>
      </c>
      <c r="BG248" s="677" t="s">
        <v>73</v>
      </c>
      <c r="BH248" s="676" t="s">
        <v>73</v>
      </c>
      <c r="BI248" s="676" t="s">
        <v>73</v>
      </c>
      <c r="BJ248" s="677" t="s">
        <v>73</v>
      </c>
    </row>
    <row r="249" spans="1:62" s="183" customFormat="1" ht="14.25" customHeight="1" x14ac:dyDescent="0.45">
      <c r="A249" s="224"/>
      <c r="B249" s="268"/>
      <c r="C249" s="268"/>
      <c r="D249" s="225"/>
      <c r="E249" s="323"/>
      <c r="F249" s="227"/>
      <c r="G249" s="228"/>
      <c r="H249" s="229">
        <f t="shared" si="71"/>
        <v>8.3000000000000007</v>
      </c>
      <c r="I249" s="268"/>
      <c r="J249" s="230" t="s">
        <v>74</v>
      </c>
      <c r="K249" s="231">
        <v>7.5</v>
      </c>
      <c r="L249" s="674" t="s">
        <v>73</v>
      </c>
      <c r="M249" s="671" t="s">
        <v>73</v>
      </c>
      <c r="N249" s="676" t="s">
        <v>73</v>
      </c>
      <c r="O249" s="676" t="s">
        <v>73</v>
      </c>
      <c r="P249" s="676" t="s">
        <v>73</v>
      </c>
      <c r="Q249" s="676" t="s">
        <v>73</v>
      </c>
      <c r="R249" s="676" t="s">
        <v>73</v>
      </c>
      <c r="S249" s="677" t="s">
        <v>73</v>
      </c>
      <c r="T249" s="434" t="s">
        <v>73</v>
      </c>
      <c r="U249" s="343" t="s">
        <v>73</v>
      </c>
      <c r="V249" s="335">
        <v>30.731999999999999</v>
      </c>
      <c r="W249" s="343" t="s">
        <v>73</v>
      </c>
      <c r="X249" s="370">
        <v>29.646000000000001</v>
      </c>
      <c r="Y249" s="484" t="s">
        <v>73</v>
      </c>
      <c r="Z249" s="640">
        <v>8.8000000000000007</v>
      </c>
      <c r="AA249" s="240" t="s">
        <v>73</v>
      </c>
      <c r="AB249" s="240">
        <v>5.5780000000000003</v>
      </c>
      <c r="AC249" s="240">
        <f t="shared" si="55"/>
        <v>6.0684351680984276</v>
      </c>
      <c r="AD249" s="463" t="s">
        <v>73</v>
      </c>
      <c r="AE249" s="341" t="s">
        <v>73</v>
      </c>
      <c r="AF249" s="335">
        <v>5.88</v>
      </c>
      <c r="AG249" s="337">
        <f>AF249*$AF$1+$AG$1</f>
        <v>15.261757943201143</v>
      </c>
      <c r="AH249" s="681" t="s">
        <v>73</v>
      </c>
      <c r="AI249" s="507" t="s">
        <v>73</v>
      </c>
      <c r="AJ249" s="683" t="s">
        <v>73</v>
      </c>
      <c r="AK249" s="684" t="s">
        <v>73</v>
      </c>
      <c r="AL249" s="684" t="s">
        <v>73</v>
      </c>
      <c r="AM249" s="684" t="s">
        <v>73</v>
      </c>
      <c r="AN249" s="684" t="s">
        <v>73</v>
      </c>
      <c r="AO249" s="676" t="s">
        <v>73</v>
      </c>
      <c r="AP249" s="676" t="s">
        <v>73</v>
      </c>
      <c r="AQ249" s="513" t="s">
        <v>73</v>
      </c>
      <c r="AR249" s="80" t="s">
        <v>73</v>
      </c>
      <c r="AS249" s="41" t="s">
        <v>73</v>
      </c>
      <c r="AT249" s="41" t="s">
        <v>73</v>
      </c>
      <c r="AU249" s="41" t="s">
        <v>73</v>
      </c>
      <c r="AV249" s="80" t="s">
        <v>73</v>
      </c>
      <c r="AW249" s="694" t="s">
        <v>73</v>
      </c>
      <c r="AX249" s="695" t="s">
        <v>73</v>
      </c>
      <c r="AY249" s="473" t="s">
        <v>73</v>
      </c>
      <c r="AZ249" s="676" t="s">
        <v>73</v>
      </c>
      <c r="BA249" s="676" t="s">
        <v>73</v>
      </c>
      <c r="BB249" s="676" t="s">
        <v>73</v>
      </c>
      <c r="BC249" s="676" t="s">
        <v>73</v>
      </c>
      <c r="BD249" s="676" t="s">
        <v>73</v>
      </c>
      <c r="BE249" s="676" t="s">
        <v>73</v>
      </c>
      <c r="BF249" s="676" t="s">
        <v>73</v>
      </c>
      <c r="BG249" s="677" t="s">
        <v>73</v>
      </c>
      <c r="BH249" s="676" t="s">
        <v>73</v>
      </c>
      <c r="BI249" s="676" t="s">
        <v>73</v>
      </c>
      <c r="BJ249" s="677" t="s">
        <v>73</v>
      </c>
    </row>
    <row r="250" spans="1:62" s="183" customFormat="1" ht="14.25" customHeight="1" x14ac:dyDescent="0.45">
      <c r="A250" s="224">
        <v>2024</v>
      </c>
      <c r="B250" s="268">
        <v>7</v>
      </c>
      <c r="C250" s="268">
        <v>4</v>
      </c>
      <c r="D250" s="225">
        <v>0.65555555555555556</v>
      </c>
      <c r="E250" s="323" t="s">
        <v>162</v>
      </c>
      <c r="F250" s="324">
        <v>13.46072</v>
      </c>
      <c r="G250" s="325">
        <v>100.41722</v>
      </c>
      <c r="H250" s="229">
        <v>6.5</v>
      </c>
      <c r="I250" s="268">
        <v>3</v>
      </c>
      <c r="J250" s="230" t="s">
        <v>72</v>
      </c>
      <c r="K250" s="231">
        <v>0.5</v>
      </c>
      <c r="L250" s="674" t="s">
        <v>73</v>
      </c>
      <c r="M250" s="671" t="s">
        <v>73</v>
      </c>
      <c r="N250" s="676" t="s">
        <v>73</v>
      </c>
      <c r="O250" s="676" t="s">
        <v>73</v>
      </c>
      <c r="P250" s="676" t="s">
        <v>73</v>
      </c>
      <c r="Q250" s="676" t="s">
        <v>73</v>
      </c>
      <c r="R250" s="676" t="s">
        <v>73</v>
      </c>
      <c r="S250" s="677" t="s">
        <v>73</v>
      </c>
      <c r="T250" s="434">
        <v>1.3</v>
      </c>
      <c r="U250" s="343" t="s">
        <v>73</v>
      </c>
      <c r="V250" s="335">
        <v>30.960999999999999</v>
      </c>
      <c r="W250" s="343" t="s">
        <v>73</v>
      </c>
      <c r="X250" s="370">
        <v>29.129000000000001</v>
      </c>
      <c r="Y250" s="484" t="s">
        <v>73</v>
      </c>
      <c r="Z250" s="640">
        <v>8.9</v>
      </c>
      <c r="AA250" s="240" t="s">
        <v>73</v>
      </c>
      <c r="AB250" s="240">
        <v>6.7960000000000003</v>
      </c>
      <c r="AC250" s="240">
        <f t="shared" si="55"/>
        <v>6.8670211780906172</v>
      </c>
      <c r="AD250" s="463" t="s">
        <v>73</v>
      </c>
      <c r="AE250" s="341" t="s">
        <v>73</v>
      </c>
      <c r="AF250" s="335">
        <v>6.64</v>
      </c>
      <c r="AG250" s="337">
        <f>AF250*$AF$1+$AG$1</f>
        <v>17.126480659251033</v>
      </c>
      <c r="AH250" s="681" t="s">
        <v>73</v>
      </c>
      <c r="AI250" s="507" t="s">
        <v>73</v>
      </c>
      <c r="AJ250" s="683" t="s">
        <v>73</v>
      </c>
      <c r="AK250" s="684" t="s">
        <v>73</v>
      </c>
      <c r="AL250" s="684" t="s">
        <v>73</v>
      </c>
      <c r="AM250" s="684" t="s">
        <v>73</v>
      </c>
      <c r="AN250" s="684" t="s">
        <v>73</v>
      </c>
      <c r="AO250" s="676" t="s">
        <v>73</v>
      </c>
      <c r="AP250" s="676" t="s">
        <v>73</v>
      </c>
      <c r="AQ250" s="513" t="s">
        <v>73</v>
      </c>
      <c r="AR250" s="80" t="s">
        <v>73</v>
      </c>
      <c r="AS250" s="41" t="s">
        <v>73</v>
      </c>
      <c r="AT250" s="41" t="s">
        <v>73</v>
      </c>
      <c r="AU250" s="41" t="s">
        <v>73</v>
      </c>
      <c r="AV250" s="80" t="s">
        <v>73</v>
      </c>
      <c r="AW250" s="694" t="s">
        <v>73</v>
      </c>
      <c r="AX250" s="695" t="s">
        <v>73</v>
      </c>
      <c r="AY250" s="473" t="s">
        <v>73</v>
      </c>
      <c r="AZ250" s="676" t="s">
        <v>73</v>
      </c>
      <c r="BA250" s="676" t="s">
        <v>73</v>
      </c>
      <c r="BB250" s="676" t="s">
        <v>73</v>
      </c>
      <c r="BC250" s="676" t="s">
        <v>73</v>
      </c>
      <c r="BD250" s="676" t="s">
        <v>73</v>
      </c>
      <c r="BE250" s="676" t="s">
        <v>73</v>
      </c>
      <c r="BF250" s="676" t="s">
        <v>73</v>
      </c>
      <c r="BG250" s="677" t="s">
        <v>73</v>
      </c>
      <c r="BH250" s="676" t="s">
        <v>73</v>
      </c>
      <c r="BI250" s="676" t="s">
        <v>73</v>
      </c>
      <c r="BJ250" s="677" t="s">
        <v>73</v>
      </c>
    </row>
    <row r="251" spans="1:62" s="183" customFormat="1" ht="14.25" customHeight="1" x14ac:dyDescent="0.45">
      <c r="A251" s="224"/>
      <c r="B251" s="268"/>
      <c r="C251" s="268"/>
      <c r="D251" s="225"/>
      <c r="E251" s="323"/>
      <c r="F251" s="227"/>
      <c r="G251" s="228"/>
      <c r="H251" s="229">
        <f t="shared" ref="H251:H252" si="72">H250</f>
        <v>6.5</v>
      </c>
      <c r="I251" s="268"/>
      <c r="J251" s="230" t="s">
        <v>75</v>
      </c>
      <c r="K251" s="231">
        <v>3</v>
      </c>
      <c r="L251" s="674" t="s">
        <v>73</v>
      </c>
      <c r="M251" s="671" t="s">
        <v>73</v>
      </c>
      <c r="N251" s="676" t="s">
        <v>73</v>
      </c>
      <c r="O251" s="676" t="s">
        <v>73</v>
      </c>
      <c r="P251" s="676" t="s">
        <v>73</v>
      </c>
      <c r="Q251" s="676" t="s">
        <v>73</v>
      </c>
      <c r="R251" s="676" t="s">
        <v>73</v>
      </c>
      <c r="S251" s="677" t="s">
        <v>73</v>
      </c>
      <c r="T251" s="434" t="s">
        <v>73</v>
      </c>
      <c r="U251" s="343" t="s">
        <v>73</v>
      </c>
      <c r="V251" s="335">
        <v>30.9</v>
      </c>
      <c r="W251" s="343" t="s">
        <v>73</v>
      </c>
      <c r="X251" s="370">
        <v>29.126999999999999</v>
      </c>
      <c r="Y251" s="484" t="s">
        <v>73</v>
      </c>
      <c r="Z251" s="640">
        <v>8.8800000000000008</v>
      </c>
      <c r="AA251" s="240" t="s">
        <v>73</v>
      </c>
      <c r="AB251" s="240">
        <v>6.7590000000000003</v>
      </c>
      <c r="AC251" s="240">
        <f t="shared" si="55"/>
        <v>6.8427619971631044</v>
      </c>
      <c r="AD251" s="463" t="s">
        <v>73</v>
      </c>
      <c r="AE251" s="341" t="s">
        <v>73</v>
      </c>
      <c r="AF251" s="335">
        <v>4.93</v>
      </c>
      <c r="AG251" s="337">
        <f>AF251*$AF$1+$AG$1</f>
        <v>12.930854548138779</v>
      </c>
      <c r="AH251" s="681" t="s">
        <v>73</v>
      </c>
      <c r="AI251" s="507" t="s">
        <v>73</v>
      </c>
      <c r="AJ251" s="683" t="s">
        <v>73</v>
      </c>
      <c r="AK251" s="684" t="s">
        <v>73</v>
      </c>
      <c r="AL251" s="684" t="s">
        <v>73</v>
      </c>
      <c r="AM251" s="684" t="s">
        <v>73</v>
      </c>
      <c r="AN251" s="684" t="s">
        <v>73</v>
      </c>
      <c r="AO251" s="676" t="s">
        <v>73</v>
      </c>
      <c r="AP251" s="676" t="s">
        <v>73</v>
      </c>
      <c r="AQ251" s="513" t="s">
        <v>73</v>
      </c>
      <c r="AR251" s="80" t="s">
        <v>73</v>
      </c>
      <c r="AS251" s="41" t="s">
        <v>73</v>
      </c>
      <c r="AT251" s="41" t="s">
        <v>73</v>
      </c>
      <c r="AU251" s="41" t="s">
        <v>73</v>
      </c>
      <c r="AV251" s="80" t="s">
        <v>73</v>
      </c>
      <c r="AW251" s="694" t="s">
        <v>73</v>
      </c>
      <c r="AX251" s="695" t="s">
        <v>73</v>
      </c>
      <c r="AY251" s="473" t="s">
        <v>73</v>
      </c>
      <c r="AZ251" s="676" t="s">
        <v>73</v>
      </c>
      <c r="BA251" s="676" t="s">
        <v>73</v>
      </c>
      <c r="BB251" s="676" t="s">
        <v>73</v>
      </c>
      <c r="BC251" s="676" t="s">
        <v>73</v>
      </c>
      <c r="BD251" s="676" t="s">
        <v>73</v>
      </c>
      <c r="BE251" s="676" t="s">
        <v>73</v>
      </c>
      <c r="BF251" s="676" t="s">
        <v>73</v>
      </c>
      <c r="BG251" s="677" t="s">
        <v>73</v>
      </c>
      <c r="BH251" s="676" t="s">
        <v>73</v>
      </c>
      <c r="BI251" s="676" t="s">
        <v>73</v>
      </c>
      <c r="BJ251" s="677" t="s">
        <v>73</v>
      </c>
    </row>
    <row r="252" spans="1:62" s="183" customFormat="1" ht="14.25" customHeight="1" x14ac:dyDescent="0.45">
      <c r="A252" s="224"/>
      <c r="B252" s="268"/>
      <c r="C252" s="268"/>
      <c r="D252" s="225"/>
      <c r="E252" s="323"/>
      <c r="F252" s="227"/>
      <c r="G252" s="228"/>
      <c r="H252" s="229">
        <f t="shared" si="72"/>
        <v>6.5</v>
      </c>
      <c r="I252" s="268"/>
      <c r="J252" s="230" t="s">
        <v>74</v>
      </c>
      <c r="K252" s="231">
        <v>5.5</v>
      </c>
      <c r="L252" s="674" t="s">
        <v>73</v>
      </c>
      <c r="M252" s="671" t="s">
        <v>73</v>
      </c>
      <c r="N252" s="676" t="s">
        <v>73</v>
      </c>
      <c r="O252" s="676" t="s">
        <v>73</v>
      </c>
      <c r="P252" s="676" t="s">
        <v>73</v>
      </c>
      <c r="Q252" s="676" t="s">
        <v>73</v>
      </c>
      <c r="R252" s="676" t="s">
        <v>73</v>
      </c>
      <c r="S252" s="677" t="s">
        <v>73</v>
      </c>
      <c r="T252" s="434" t="s">
        <v>73</v>
      </c>
      <c r="U252" s="343" t="s">
        <v>73</v>
      </c>
      <c r="V252" s="335">
        <v>30.818999999999999</v>
      </c>
      <c r="W252" s="343" t="s">
        <v>73</v>
      </c>
      <c r="X252" s="370">
        <v>29.1</v>
      </c>
      <c r="Y252" s="484" t="s">
        <v>73</v>
      </c>
      <c r="Z252" s="640">
        <v>8.81</v>
      </c>
      <c r="AA252" s="240" t="s">
        <v>73</v>
      </c>
      <c r="AB252" s="240">
        <v>6.2050000000000001</v>
      </c>
      <c r="AC252" s="240">
        <f t="shared" si="55"/>
        <v>6.479529936788988</v>
      </c>
      <c r="AD252" s="463" t="s">
        <v>73</v>
      </c>
      <c r="AE252" s="341" t="s">
        <v>73</v>
      </c>
      <c r="AF252" s="335">
        <v>6.29</v>
      </c>
      <c r="AG252" s="337">
        <f>AF252*$AF$1+$AG$1</f>
        <v>16.267726776859639</v>
      </c>
      <c r="AH252" s="681" t="s">
        <v>73</v>
      </c>
      <c r="AI252" s="507" t="s">
        <v>73</v>
      </c>
      <c r="AJ252" s="683" t="s">
        <v>73</v>
      </c>
      <c r="AK252" s="684" t="s">
        <v>73</v>
      </c>
      <c r="AL252" s="684" t="s">
        <v>73</v>
      </c>
      <c r="AM252" s="684" t="s">
        <v>73</v>
      </c>
      <c r="AN252" s="684" t="s">
        <v>73</v>
      </c>
      <c r="AO252" s="676" t="s">
        <v>73</v>
      </c>
      <c r="AP252" s="676" t="s">
        <v>73</v>
      </c>
      <c r="AQ252" s="513" t="s">
        <v>73</v>
      </c>
      <c r="AR252" s="80" t="s">
        <v>73</v>
      </c>
      <c r="AS252" s="41" t="s">
        <v>73</v>
      </c>
      <c r="AT252" s="41" t="s">
        <v>73</v>
      </c>
      <c r="AU252" s="41" t="s">
        <v>73</v>
      </c>
      <c r="AV252" s="80" t="s">
        <v>73</v>
      </c>
      <c r="AW252" s="694" t="s">
        <v>73</v>
      </c>
      <c r="AX252" s="695" t="s">
        <v>73</v>
      </c>
      <c r="AY252" s="473" t="s">
        <v>73</v>
      </c>
      <c r="AZ252" s="676" t="s">
        <v>73</v>
      </c>
      <c r="BA252" s="676" t="s">
        <v>73</v>
      </c>
      <c r="BB252" s="676" t="s">
        <v>73</v>
      </c>
      <c r="BC252" s="676" t="s">
        <v>73</v>
      </c>
      <c r="BD252" s="676" t="s">
        <v>73</v>
      </c>
      <c r="BE252" s="676" t="s">
        <v>73</v>
      </c>
      <c r="BF252" s="676" t="s">
        <v>73</v>
      </c>
      <c r="BG252" s="677" t="s">
        <v>73</v>
      </c>
      <c r="BH252" s="676" t="s">
        <v>73</v>
      </c>
      <c r="BI252" s="676" t="s">
        <v>73</v>
      </c>
      <c r="BJ252" s="677" t="s">
        <v>73</v>
      </c>
    </row>
    <row r="253" spans="1:62" s="183" customFormat="1" ht="14.25" customHeight="1" x14ac:dyDescent="0.45">
      <c r="A253" s="224">
        <v>2024</v>
      </c>
      <c r="B253" s="268">
        <v>6</v>
      </c>
      <c r="C253" s="268">
        <v>30</v>
      </c>
      <c r="D253" s="225">
        <v>0.34861111111111115</v>
      </c>
      <c r="E253" s="323" t="s">
        <v>163</v>
      </c>
      <c r="F253" s="324">
        <v>13.474646999999999</v>
      </c>
      <c r="G253" s="325">
        <v>100.518303</v>
      </c>
      <c r="H253" s="229">
        <v>5.2</v>
      </c>
      <c r="I253" s="268">
        <v>3</v>
      </c>
      <c r="J253" s="230" t="s">
        <v>72</v>
      </c>
      <c r="K253" s="231">
        <v>0.5</v>
      </c>
      <c r="L253" s="674" t="s">
        <v>73</v>
      </c>
      <c r="M253" s="671" t="s">
        <v>73</v>
      </c>
      <c r="N253" s="676" t="s">
        <v>73</v>
      </c>
      <c r="O253" s="676" t="s">
        <v>73</v>
      </c>
      <c r="P253" s="676" t="s">
        <v>73</v>
      </c>
      <c r="Q253" s="676" t="s">
        <v>73</v>
      </c>
      <c r="R253" s="676" t="s">
        <v>73</v>
      </c>
      <c r="S253" s="677" t="s">
        <v>73</v>
      </c>
      <c r="T253" s="434">
        <v>0.6</v>
      </c>
      <c r="U253" s="343" t="s">
        <v>73</v>
      </c>
      <c r="V253" s="335">
        <v>29.942</v>
      </c>
      <c r="W253" s="343" t="s">
        <v>73</v>
      </c>
      <c r="X253" s="370">
        <v>25.675999999999998</v>
      </c>
      <c r="Y253" s="484" t="s">
        <v>73</v>
      </c>
      <c r="Z253" s="640">
        <v>7.91</v>
      </c>
      <c r="AA253" s="240" t="s">
        <v>73</v>
      </c>
      <c r="AB253" s="240">
        <v>5.22</v>
      </c>
      <c r="AC253" s="240">
        <f t="shared" si="55"/>
        <v>5.8337112012862731</v>
      </c>
      <c r="AD253" s="463" t="s">
        <v>73</v>
      </c>
      <c r="AE253" s="341" t="s">
        <v>73</v>
      </c>
      <c r="AF253" s="335">
        <v>3.51</v>
      </c>
      <c r="AG253" s="337">
        <f>AF253*$AF$1+$AG$1</f>
        <v>9.4467673681508266</v>
      </c>
      <c r="AH253" s="681" t="s">
        <v>73</v>
      </c>
      <c r="AI253" s="507" t="s">
        <v>73</v>
      </c>
      <c r="AJ253" s="683" t="s">
        <v>73</v>
      </c>
      <c r="AK253" s="684" t="s">
        <v>73</v>
      </c>
      <c r="AL253" s="684" t="s">
        <v>73</v>
      </c>
      <c r="AM253" s="684" t="s">
        <v>73</v>
      </c>
      <c r="AN253" s="684" t="s">
        <v>73</v>
      </c>
      <c r="AO253" s="676" t="s">
        <v>73</v>
      </c>
      <c r="AP253" s="676" t="s">
        <v>73</v>
      </c>
      <c r="AQ253" s="513" t="s">
        <v>73</v>
      </c>
      <c r="AR253" s="80" t="s">
        <v>73</v>
      </c>
      <c r="AS253" s="41" t="s">
        <v>73</v>
      </c>
      <c r="AT253" s="41" t="s">
        <v>73</v>
      </c>
      <c r="AU253" s="41" t="s">
        <v>73</v>
      </c>
      <c r="AV253" s="80" t="s">
        <v>73</v>
      </c>
      <c r="AW253" s="694" t="s">
        <v>73</v>
      </c>
      <c r="AX253" s="695" t="s">
        <v>73</v>
      </c>
      <c r="AY253" s="473" t="s">
        <v>73</v>
      </c>
      <c r="AZ253" s="676" t="s">
        <v>73</v>
      </c>
      <c r="BA253" s="676" t="s">
        <v>73</v>
      </c>
      <c r="BB253" s="676" t="s">
        <v>73</v>
      </c>
      <c r="BC253" s="676" t="s">
        <v>73</v>
      </c>
      <c r="BD253" s="676" t="s">
        <v>73</v>
      </c>
      <c r="BE253" s="676" t="s">
        <v>73</v>
      </c>
      <c r="BF253" s="676" t="s">
        <v>73</v>
      </c>
      <c r="BG253" s="677" t="s">
        <v>73</v>
      </c>
      <c r="BH253" s="676" t="s">
        <v>73</v>
      </c>
      <c r="BI253" s="676" t="s">
        <v>73</v>
      </c>
      <c r="BJ253" s="677" t="s">
        <v>73</v>
      </c>
    </row>
    <row r="254" spans="1:62" s="183" customFormat="1" ht="14.25" customHeight="1" x14ac:dyDescent="0.45">
      <c r="A254" s="224"/>
      <c r="B254" s="268"/>
      <c r="C254" s="268"/>
      <c r="D254" s="225"/>
      <c r="E254" s="323"/>
      <c r="F254" s="227"/>
      <c r="G254" s="228"/>
      <c r="H254" s="229">
        <f t="shared" ref="H254:H255" si="73">H253</f>
        <v>5.2</v>
      </c>
      <c r="I254" s="268"/>
      <c r="J254" s="230" t="s">
        <v>75</v>
      </c>
      <c r="K254" s="231">
        <v>2.5</v>
      </c>
      <c r="L254" s="674" t="s">
        <v>73</v>
      </c>
      <c r="M254" s="671" t="s">
        <v>73</v>
      </c>
      <c r="N254" s="676" t="s">
        <v>73</v>
      </c>
      <c r="O254" s="676" t="s">
        <v>73</v>
      </c>
      <c r="P254" s="676" t="s">
        <v>73</v>
      </c>
      <c r="Q254" s="676" t="s">
        <v>73</v>
      </c>
      <c r="R254" s="676" t="s">
        <v>73</v>
      </c>
      <c r="S254" s="677" t="s">
        <v>73</v>
      </c>
      <c r="T254" s="434" t="s">
        <v>73</v>
      </c>
      <c r="U254" s="343" t="s">
        <v>73</v>
      </c>
      <c r="V254" s="335">
        <v>30.210999999999999</v>
      </c>
      <c r="W254" s="343" t="s">
        <v>73</v>
      </c>
      <c r="X254" s="370">
        <v>29.218</v>
      </c>
      <c r="Y254" s="484" t="s">
        <v>73</v>
      </c>
      <c r="Z254" s="640">
        <v>8.18</v>
      </c>
      <c r="AA254" s="240" t="s">
        <v>73</v>
      </c>
      <c r="AB254" s="240">
        <v>4.9889999999999999</v>
      </c>
      <c r="AC254" s="240">
        <f t="shared" si="55"/>
        <v>5.6822552338739616</v>
      </c>
      <c r="AD254" s="463" t="s">
        <v>73</v>
      </c>
      <c r="AE254" s="341" t="s">
        <v>73</v>
      </c>
      <c r="AF254" s="335">
        <v>10.5</v>
      </c>
      <c r="AG254" s="337">
        <f>AF254*$AF$1+$AG$1</f>
        <v>26.597309190767589</v>
      </c>
      <c r="AH254" s="681" t="s">
        <v>73</v>
      </c>
      <c r="AI254" s="507" t="s">
        <v>73</v>
      </c>
      <c r="AJ254" s="683" t="s">
        <v>73</v>
      </c>
      <c r="AK254" s="684" t="s">
        <v>73</v>
      </c>
      <c r="AL254" s="684" t="s">
        <v>73</v>
      </c>
      <c r="AM254" s="684" t="s">
        <v>73</v>
      </c>
      <c r="AN254" s="684" t="s">
        <v>73</v>
      </c>
      <c r="AO254" s="676" t="s">
        <v>73</v>
      </c>
      <c r="AP254" s="676" t="s">
        <v>73</v>
      </c>
      <c r="AQ254" s="513" t="s">
        <v>73</v>
      </c>
      <c r="AR254" s="80" t="s">
        <v>73</v>
      </c>
      <c r="AS254" s="41" t="s">
        <v>73</v>
      </c>
      <c r="AT254" s="41" t="s">
        <v>73</v>
      </c>
      <c r="AU254" s="41" t="s">
        <v>73</v>
      </c>
      <c r="AV254" s="80" t="s">
        <v>73</v>
      </c>
      <c r="AW254" s="694" t="s">
        <v>73</v>
      </c>
      <c r="AX254" s="695" t="s">
        <v>73</v>
      </c>
      <c r="AY254" s="473" t="s">
        <v>73</v>
      </c>
      <c r="AZ254" s="676" t="s">
        <v>73</v>
      </c>
      <c r="BA254" s="676" t="s">
        <v>73</v>
      </c>
      <c r="BB254" s="676" t="s">
        <v>73</v>
      </c>
      <c r="BC254" s="676" t="s">
        <v>73</v>
      </c>
      <c r="BD254" s="676" t="s">
        <v>73</v>
      </c>
      <c r="BE254" s="676" t="s">
        <v>73</v>
      </c>
      <c r="BF254" s="676" t="s">
        <v>73</v>
      </c>
      <c r="BG254" s="677" t="s">
        <v>73</v>
      </c>
      <c r="BH254" s="676" t="s">
        <v>73</v>
      </c>
      <c r="BI254" s="676" t="s">
        <v>73</v>
      </c>
      <c r="BJ254" s="677" t="s">
        <v>73</v>
      </c>
    </row>
    <row r="255" spans="1:62" s="183" customFormat="1" ht="14.25" customHeight="1" x14ac:dyDescent="0.45">
      <c r="A255" s="224"/>
      <c r="B255" s="268"/>
      <c r="C255" s="268"/>
      <c r="D255" s="225"/>
      <c r="E255" s="323"/>
      <c r="F255" s="227"/>
      <c r="G255" s="228"/>
      <c r="H255" s="229">
        <f t="shared" si="73"/>
        <v>5.2</v>
      </c>
      <c r="I255" s="268"/>
      <c r="J255" s="230" t="s">
        <v>74</v>
      </c>
      <c r="K255" s="231">
        <v>4.5</v>
      </c>
      <c r="L255" s="674" t="s">
        <v>73</v>
      </c>
      <c r="M255" s="671" t="s">
        <v>73</v>
      </c>
      <c r="N255" s="676" t="s">
        <v>73</v>
      </c>
      <c r="O255" s="676" t="s">
        <v>73</v>
      </c>
      <c r="P255" s="676" t="s">
        <v>73</v>
      </c>
      <c r="Q255" s="676" t="s">
        <v>73</v>
      </c>
      <c r="R255" s="676" t="s">
        <v>73</v>
      </c>
      <c r="S255" s="677" t="s">
        <v>73</v>
      </c>
      <c r="T255" s="434" t="s">
        <v>73</v>
      </c>
      <c r="U255" s="343" t="s">
        <v>73</v>
      </c>
      <c r="V255" s="335">
        <v>30.215</v>
      </c>
      <c r="W255" s="343" t="s">
        <v>73</v>
      </c>
      <c r="X255" s="370">
        <v>28.956</v>
      </c>
      <c r="Y255" s="484" t="s">
        <v>73</v>
      </c>
      <c r="Z255" s="640">
        <v>8.56</v>
      </c>
      <c r="AA255" s="240" t="s">
        <v>73</v>
      </c>
      <c r="AB255" s="240">
        <v>4.95</v>
      </c>
      <c r="AC255" s="240">
        <f t="shared" si="55"/>
        <v>5.6566847458692857</v>
      </c>
      <c r="AD255" s="463" t="s">
        <v>73</v>
      </c>
      <c r="AE255" s="341" t="s">
        <v>73</v>
      </c>
      <c r="AF255" s="335">
        <v>4.63</v>
      </c>
      <c r="AG255" s="337">
        <f>AF255*$AF$1+$AG$1</f>
        <v>12.194779791803295</v>
      </c>
      <c r="AH255" s="681" t="s">
        <v>73</v>
      </c>
      <c r="AI255" s="507" t="s">
        <v>73</v>
      </c>
      <c r="AJ255" s="683" t="s">
        <v>73</v>
      </c>
      <c r="AK255" s="684" t="s">
        <v>73</v>
      </c>
      <c r="AL255" s="684" t="s">
        <v>73</v>
      </c>
      <c r="AM255" s="684" t="s">
        <v>73</v>
      </c>
      <c r="AN255" s="684" t="s">
        <v>73</v>
      </c>
      <c r="AO255" s="676" t="s">
        <v>73</v>
      </c>
      <c r="AP255" s="676" t="s">
        <v>73</v>
      </c>
      <c r="AQ255" s="513" t="s">
        <v>73</v>
      </c>
      <c r="AR255" s="80" t="s">
        <v>73</v>
      </c>
      <c r="AS255" s="41" t="s">
        <v>73</v>
      </c>
      <c r="AT255" s="41" t="s">
        <v>73</v>
      </c>
      <c r="AU255" s="41" t="s">
        <v>73</v>
      </c>
      <c r="AV255" s="80" t="s">
        <v>73</v>
      </c>
      <c r="AW255" s="694" t="s">
        <v>73</v>
      </c>
      <c r="AX255" s="695" t="s">
        <v>73</v>
      </c>
      <c r="AY255" s="473" t="s">
        <v>73</v>
      </c>
      <c r="AZ255" s="676" t="s">
        <v>73</v>
      </c>
      <c r="BA255" s="676" t="s">
        <v>73</v>
      </c>
      <c r="BB255" s="676" t="s">
        <v>73</v>
      </c>
      <c r="BC255" s="676" t="s">
        <v>73</v>
      </c>
      <c r="BD255" s="676" t="s">
        <v>73</v>
      </c>
      <c r="BE255" s="676" t="s">
        <v>73</v>
      </c>
      <c r="BF255" s="676" t="s">
        <v>73</v>
      </c>
      <c r="BG255" s="677" t="s">
        <v>73</v>
      </c>
      <c r="BH255" s="676" t="s">
        <v>73</v>
      </c>
      <c r="BI255" s="676" t="s">
        <v>73</v>
      </c>
      <c r="BJ255" s="677" t="s">
        <v>73</v>
      </c>
    </row>
    <row r="256" spans="1:62" s="183" customFormat="1" ht="14.25" customHeight="1" x14ac:dyDescent="0.45">
      <c r="A256" s="224">
        <v>2024</v>
      </c>
      <c r="B256" s="268">
        <v>6</v>
      </c>
      <c r="C256" s="268">
        <v>27</v>
      </c>
      <c r="D256" s="225">
        <v>0.50763888888888886</v>
      </c>
      <c r="E256" s="323" t="s">
        <v>164</v>
      </c>
      <c r="F256" s="324">
        <v>13.358549999999999</v>
      </c>
      <c r="G256" s="325">
        <v>100.46726</v>
      </c>
      <c r="H256" s="229">
        <v>6.2</v>
      </c>
      <c r="I256" s="268">
        <v>3</v>
      </c>
      <c r="J256" s="230" t="s">
        <v>72</v>
      </c>
      <c r="K256" s="231">
        <v>0.5</v>
      </c>
      <c r="L256" s="674" t="s">
        <v>73</v>
      </c>
      <c r="M256" s="671" t="s">
        <v>73</v>
      </c>
      <c r="N256" s="676" t="s">
        <v>73</v>
      </c>
      <c r="O256" s="676" t="s">
        <v>73</v>
      </c>
      <c r="P256" s="676" t="s">
        <v>73</v>
      </c>
      <c r="Q256" s="676" t="s">
        <v>73</v>
      </c>
      <c r="R256" s="676" t="s">
        <v>73</v>
      </c>
      <c r="S256" s="677" t="s">
        <v>73</v>
      </c>
      <c r="T256" s="434">
        <v>1.7</v>
      </c>
      <c r="U256" s="343" t="s">
        <v>73</v>
      </c>
      <c r="V256" s="335">
        <v>30.943999999999999</v>
      </c>
      <c r="W256" s="343" t="s">
        <v>73</v>
      </c>
      <c r="X256" s="370">
        <v>29.771000000000001</v>
      </c>
      <c r="Y256" s="484" t="s">
        <v>73</v>
      </c>
      <c r="Z256" s="640">
        <v>8.6199999999999992</v>
      </c>
      <c r="AA256" s="240" t="s">
        <v>73</v>
      </c>
      <c r="AB256" s="240">
        <v>6.4980000000000002</v>
      </c>
      <c r="AC256" s="240">
        <f t="shared" si="55"/>
        <v>6.6716364235933492</v>
      </c>
      <c r="AD256" s="463" t="s">
        <v>73</v>
      </c>
      <c r="AE256" s="341" t="s">
        <v>73</v>
      </c>
      <c r="AF256" s="335">
        <v>5.07</v>
      </c>
      <c r="AG256" s="337">
        <f>AF256*$AF$1+$AG$1</f>
        <v>13.274356101095339</v>
      </c>
      <c r="AH256" s="681" t="s">
        <v>73</v>
      </c>
      <c r="AI256" s="507" t="s">
        <v>73</v>
      </c>
      <c r="AJ256" s="683" t="s">
        <v>73</v>
      </c>
      <c r="AK256" s="684" t="s">
        <v>73</v>
      </c>
      <c r="AL256" s="684" t="s">
        <v>73</v>
      </c>
      <c r="AM256" s="684" t="s">
        <v>73</v>
      </c>
      <c r="AN256" s="684" t="s">
        <v>73</v>
      </c>
      <c r="AO256" s="676" t="s">
        <v>73</v>
      </c>
      <c r="AP256" s="676" t="s">
        <v>73</v>
      </c>
      <c r="AQ256" s="513" t="s">
        <v>73</v>
      </c>
      <c r="AR256" s="80" t="s">
        <v>73</v>
      </c>
      <c r="AS256" s="41" t="s">
        <v>73</v>
      </c>
      <c r="AT256" s="41" t="s">
        <v>73</v>
      </c>
      <c r="AU256" s="41" t="s">
        <v>73</v>
      </c>
      <c r="AV256" s="80" t="s">
        <v>73</v>
      </c>
      <c r="AW256" s="694" t="s">
        <v>73</v>
      </c>
      <c r="AX256" s="695" t="s">
        <v>73</v>
      </c>
      <c r="AY256" s="473" t="s">
        <v>73</v>
      </c>
      <c r="AZ256" s="676" t="s">
        <v>73</v>
      </c>
      <c r="BA256" s="676" t="s">
        <v>73</v>
      </c>
      <c r="BB256" s="676" t="s">
        <v>73</v>
      </c>
      <c r="BC256" s="676" t="s">
        <v>73</v>
      </c>
      <c r="BD256" s="676" t="s">
        <v>73</v>
      </c>
      <c r="BE256" s="676" t="s">
        <v>73</v>
      </c>
      <c r="BF256" s="676" t="s">
        <v>73</v>
      </c>
      <c r="BG256" s="677" t="s">
        <v>73</v>
      </c>
      <c r="BH256" s="676" t="s">
        <v>73</v>
      </c>
      <c r="BI256" s="676" t="s">
        <v>73</v>
      </c>
      <c r="BJ256" s="677" t="s">
        <v>73</v>
      </c>
    </row>
    <row r="257" spans="1:62" s="183" customFormat="1" ht="14.25" customHeight="1" x14ac:dyDescent="0.45">
      <c r="A257" s="224"/>
      <c r="B257" s="268"/>
      <c r="C257" s="268"/>
      <c r="D257" s="225"/>
      <c r="E257" s="323"/>
      <c r="F257" s="227"/>
      <c r="G257" s="228"/>
      <c r="H257" s="229">
        <f t="shared" ref="H257:H258" si="74">H256</f>
        <v>6.2</v>
      </c>
      <c r="I257" s="268"/>
      <c r="J257" s="230" t="s">
        <v>75</v>
      </c>
      <c r="K257" s="231">
        <v>2.5</v>
      </c>
      <c r="L257" s="674" t="s">
        <v>73</v>
      </c>
      <c r="M257" s="671" t="s">
        <v>73</v>
      </c>
      <c r="N257" s="676" t="s">
        <v>73</v>
      </c>
      <c r="O257" s="676" t="s">
        <v>73</v>
      </c>
      <c r="P257" s="676" t="s">
        <v>73</v>
      </c>
      <c r="Q257" s="676" t="s">
        <v>73</v>
      </c>
      <c r="R257" s="676" t="s">
        <v>73</v>
      </c>
      <c r="S257" s="677" t="s">
        <v>73</v>
      </c>
      <c r="T257" s="434" t="s">
        <v>73</v>
      </c>
      <c r="U257" s="343" t="s">
        <v>73</v>
      </c>
      <c r="V257" s="335">
        <v>30.428999999999998</v>
      </c>
      <c r="W257" s="343" t="s">
        <v>73</v>
      </c>
      <c r="X257" s="370">
        <v>29.771000000000001</v>
      </c>
      <c r="Y257" s="484" t="s">
        <v>73</v>
      </c>
      <c r="Z257" s="640">
        <v>8.6300000000000008</v>
      </c>
      <c r="AA257" s="240" t="s">
        <v>73</v>
      </c>
      <c r="AB257" s="240">
        <v>6.65</v>
      </c>
      <c r="AC257" s="240">
        <f t="shared" si="55"/>
        <v>6.7712957614577274</v>
      </c>
      <c r="AD257" s="463" t="s">
        <v>73</v>
      </c>
      <c r="AE257" s="341" t="s">
        <v>73</v>
      </c>
      <c r="AF257" s="335">
        <v>6.92</v>
      </c>
      <c r="AG257" s="337">
        <f>AF257*$AF$1+$AG$1</f>
        <v>17.813483765164154</v>
      </c>
      <c r="AH257" s="681" t="s">
        <v>73</v>
      </c>
      <c r="AI257" s="507" t="s">
        <v>73</v>
      </c>
      <c r="AJ257" s="683" t="s">
        <v>73</v>
      </c>
      <c r="AK257" s="684" t="s">
        <v>73</v>
      </c>
      <c r="AL257" s="684" t="s">
        <v>73</v>
      </c>
      <c r="AM257" s="684" t="s">
        <v>73</v>
      </c>
      <c r="AN257" s="684" t="s">
        <v>73</v>
      </c>
      <c r="AO257" s="676" t="s">
        <v>73</v>
      </c>
      <c r="AP257" s="676" t="s">
        <v>73</v>
      </c>
      <c r="AQ257" s="513" t="s">
        <v>73</v>
      </c>
      <c r="AR257" s="80" t="s">
        <v>73</v>
      </c>
      <c r="AS257" s="41" t="s">
        <v>73</v>
      </c>
      <c r="AT257" s="41" t="s">
        <v>73</v>
      </c>
      <c r="AU257" s="41" t="s">
        <v>73</v>
      </c>
      <c r="AV257" s="80" t="s">
        <v>73</v>
      </c>
      <c r="AW257" s="694" t="s">
        <v>73</v>
      </c>
      <c r="AX257" s="695" t="s">
        <v>73</v>
      </c>
      <c r="AY257" s="473" t="s">
        <v>73</v>
      </c>
      <c r="AZ257" s="676" t="s">
        <v>73</v>
      </c>
      <c r="BA257" s="676" t="s">
        <v>73</v>
      </c>
      <c r="BB257" s="676" t="s">
        <v>73</v>
      </c>
      <c r="BC257" s="676" t="s">
        <v>73</v>
      </c>
      <c r="BD257" s="676" t="s">
        <v>73</v>
      </c>
      <c r="BE257" s="676" t="s">
        <v>73</v>
      </c>
      <c r="BF257" s="676" t="s">
        <v>73</v>
      </c>
      <c r="BG257" s="677" t="s">
        <v>73</v>
      </c>
      <c r="BH257" s="676" t="s">
        <v>73</v>
      </c>
      <c r="BI257" s="676" t="s">
        <v>73</v>
      </c>
      <c r="BJ257" s="677" t="s">
        <v>73</v>
      </c>
    </row>
    <row r="258" spans="1:62" s="183" customFormat="1" ht="14.25" customHeight="1" x14ac:dyDescent="0.45">
      <c r="A258" s="224"/>
      <c r="B258" s="268"/>
      <c r="C258" s="268"/>
      <c r="D258" s="225"/>
      <c r="E258" s="323"/>
      <c r="F258" s="227"/>
      <c r="G258" s="228"/>
      <c r="H258" s="229">
        <f t="shared" si="74"/>
        <v>6.2</v>
      </c>
      <c r="I258" s="268"/>
      <c r="J258" s="230" t="s">
        <v>74</v>
      </c>
      <c r="K258" s="231">
        <v>5</v>
      </c>
      <c r="L258" s="674" t="s">
        <v>73</v>
      </c>
      <c r="M258" s="671" t="s">
        <v>73</v>
      </c>
      <c r="N258" s="676" t="s">
        <v>73</v>
      </c>
      <c r="O258" s="676" t="s">
        <v>73</v>
      </c>
      <c r="P258" s="676" t="s">
        <v>73</v>
      </c>
      <c r="Q258" s="676" t="s">
        <v>73</v>
      </c>
      <c r="R258" s="676" t="s">
        <v>73</v>
      </c>
      <c r="S258" s="677" t="s">
        <v>73</v>
      </c>
      <c r="T258" s="434" t="s">
        <v>73</v>
      </c>
      <c r="U258" s="343" t="s">
        <v>73</v>
      </c>
      <c r="V258" s="335">
        <v>30.300999999999998</v>
      </c>
      <c r="W258" s="343" t="s">
        <v>73</v>
      </c>
      <c r="X258" s="370">
        <v>29.870999999999999</v>
      </c>
      <c r="Y258" s="484" t="s">
        <v>73</v>
      </c>
      <c r="Z258" s="640">
        <v>8.5</v>
      </c>
      <c r="AA258" s="240" t="s">
        <v>73</v>
      </c>
      <c r="AB258" s="240">
        <v>5.7949999999999999</v>
      </c>
      <c r="AC258" s="240">
        <f t="shared" si="55"/>
        <v>6.2107119859705993</v>
      </c>
      <c r="AD258" s="463" t="s">
        <v>73</v>
      </c>
      <c r="AE258" s="341" t="s">
        <v>73</v>
      </c>
      <c r="AF258" s="335">
        <v>1.7</v>
      </c>
      <c r="AG258" s="337">
        <f>AF258*$AF$1+$AG$1</f>
        <v>5.0057830049267418</v>
      </c>
      <c r="AH258" s="681" t="s">
        <v>73</v>
      </c>
      <c r="AI258" s="507" t="s">
        <v>73</v>
      </c>
      <c r="AJ258" s="683" t="s">
        <v>73</v>
      </c>
      <c r="AK258" s="684" t="s">
        <v>73</v>
      </c>
      <c r="AL258" s="684" t="s">
        <v>73</v>
      </c>
      <c r="AM258" s="684" t="s">
        <v>73</v>
      </c>
      <c r="AN258" s="684" t="s">
        <v>73</v>
      </c>
      <c r="AO258" s="676" t="s">
        <v>73</v>
      </c>
      <c r="AP258" s="676" t="s">
        <v>73</v>
      </c>
      <c r="AQ258" s="513" t="s">
        <v>73</v>
      </c>
      <c r="AR258" s="80" t="s">
        <v>73</v>
      </c>
      <c r="AS258" s="41" t="s">
        <v>73</v>
      </c>
      <c r="AT258" s="41" t="s">
        <v>73</v>
      </c>
      <c r="AU258" s="41" t="s">
        <v>73</v>
      </c>
      <c r="AV258" s="80" t="s">
        <v>73</v>
      </c>
      <c r="AW258" s="694" t="s">
        <v>73</v>
      </c>
      <c r="AX258" s="695" t="s">
        <v>73</v>
      </c>
      <c r="AY258" s="473" t="s">
        <v>73</v>
      </c>
      <c r="AZ258" s="676" t="s">
        <v>73</v>
      </c>
      <c r="BA258" s="676" t="s">
        <v>73</v>
      </c>
      <c r="BB258" s="676" t="s">
        <v>73</v>
      </c>
      <c r="BC258" s="676" t="s">
        <v>73</v>
      </c>
      <c r="BD258" s="676" t="s">
        <v>73</v>
      </c>
      <c r="BE258" s="676" t="s">
        <v>73</v>
      </c>
      <c r="BF258" s="676" t="s">
        <v>73</v>
      </c>
      <c r="BG258" s="677" t="s">
        <v>73</v>
      </c>
      <c r="BH258" s="676" t="s">
        <v>73</v>
      </c>
      <c r="BI258" s="676" t="s">
        <v>73</v>
      </c>
      <c r="BJ258" s="677" t="s">
        <v>73</v>
      </c>
    </row>
    <row r="259" spans="1:62" s="183" customFormat="1" ht="14.25" customHeight="1" x14ac:dyDescent="0.45">
      <c r="A259" s="224">
        <v>2024</v>
      </c>
      <c r="B259" s="268">
        <v>6</v>
      </c>
      <c r="C259" s="268">
        <v>27</v>
      </c>
      <c r="D259" s="225">
        <v>0.56874999999999998</v>
      </c>
      <c r="E259" s="323" t="s">
        <v>165</v>
      </c>
      <c r="F259" s="324">
        <v>13.33282</v>
      </c>
      <c r="G259" s="325">
        <v>100.60047</v>
      </c>
      <c r="H259" s="229">
        <v>12.7</v>
      </c>
      <c r="I259" s="268">
        <v>3</v>
      </c>
      <c r="J259" s="230" t="s">
        <v>72</v>
      </c>
      <c r="K259" s="231">
        <v>0.5</v>
      </c>
      <c r="L259" s="674" t="s">
        <v>73</v>
      </c>
      <c r="M259" s="671" t="s">
        <v>73</v>
      </c>
      <c r="N259" s="676" t="s">
        <v>73</v>
      </c>
      <c r="O259" s="676" t="s">
        <v>73</v>
      </c>
      <c r="P259" s="676" t="s">
        <v>73</v>
      </c>
      <c r="Q259" s="676" t="s">
        <v>73</v>
      </c>
      <c r="R259" s="676" t="s">
        <v>73</v>
      </c>
      <c r="S259" s="677" t="s">
        <v>73</v>
      </c>
      <c r="T259" s="434">
        <v>0.9</v>
      </c>
      <c r="U259" s="343" t="s">
        <v>73</v>
      </c>
      <c r="V259" s="335">
        <v>30.568999999999999</v>
      </c>
      <c r="W259" s="343" t="s">
        <v>73</v>
      </c>
      <c r="X259" s="370">
        <v>29.588000000000001</v>
      </c>
      <c r="Y259" s="484" t="s">
        <v>73</v>
      </c>
      <c r="Z259" s="640">
        <v>8.9499999999999993</v>
      </c>
      <c r="AA259" s="240" t="s">
        <v>73</v>
      </c>
      <c r="AB259" s="240">
        <v>7.5359999999999996</v>
      </c>
      <c r="AC259" s="240">
        <f t="shared" si="55"/>
        <v>7.3522047966408799</v>
      </c>
      <c r="AD259" s="463" t="s">
        <v>73</v>
      </c>
      <c r="AE259" s="341" t="s">
        <v>73</v>
      </c>
      <c r="AF259" s="335">
        <v>3.86</v>
      </c>
      <c r="AG259" s="337">
        <f>AF259*$AF$1+$AG$1</f>
        <v>10.305521250542224</v>
      </c>
      <c r="AH259" s="681" t="s">
        <v>73</v>
      </c>
      <c r="AI259" s="507" t="s">
        <v>73</v>
      </c>
      <c r="AJ259" s="683" t="s">
        <v>73</v>
      </c>
      <c r="AK259" s="684" t="s">
        <v>73</v>
      </c>
      <c r="AL259" s="684" t="s">
        <v>73</v>
      </c>
      <c r="AM259" s="684" t="s">
        <v>73</v>
      </c>
      <c r="AN259" s="684" t="s">
        <v>73</v>
      </c>
      <c r="AO259" s="676" t="s">
        <v>73</v>
      </c>
      <c r="AP259" s="676" t="s">
        <v>73</v>
      </c>
      <c r="AQ259" s="513" t="s">
        <v>73</v>
      </c>
      <c r="AR259" s="80" t="s">
        <v>73</v>
      </c>
      <c r="AS259" s="41" t="s">
        <v>73</v>
      </c>
      <c r="AT259" s="41" t="s">
        <v>73</v>
      </c>
      <c r="AU259" s="41" t="s">
        <v>73</v>
      </c>
      <c r="AV259" s="80" t="s">
        <v>73</v>
      </c>
      <c r="AW259" s="694" t="s">
        <v>73</v>
      </c>
      <c r="AX259" s="695" t="s">
        <v>73</v>
      </c>
      <c r="AY259" s="473" t="s">
        <v>73</v>
      </c>
      <c r="AZ259" s="676" t="s">
        <v>73</v>
      </c>
      <c r="BA259" s="676" t="s">
        <v>73</v>
      </c>
      <c r="BB259" s="676" t="s">
        <v>73</v>
      </c>
      <c r="BC259" s="676" t="s">
        <v>73</v>
      </c>
      <c r="BD259" s="676" t="s">
        <v>73</v>
      </c>
      <c r="BE259" s="676" t="s">
        <v>73</v>
      </c>
      <c r="BF259" s="676" t="s">
        <v>73</v>
      </c>
      <c r="BG259" s="677" t="s">
        <v>73</v>
      </c>
      <c r="BH259" s="676" t="s">
        <v>73</v>
      </c>
      <c r="BI259" s="676" t="s">
        <v>73</v>
      </c>
      <c r="BJ259" s="677" t="s">
        <v>73</v>
      </c>
    </row>
    <row r="260" spans="1:62" s="183" customFormat="1" ht="14.25" customHeight="1" x14ac:dyDescent="0.45">
      <c r="A260" s="224"/>
      <c r="B260" s="268"/>
      <c r="C260" s="268"/>
      <c r="D260" s="225"/>
      <c r="E260" s="323"/>
      <c r="F260" s="227"/>
      <c r="G260" s="228"/>
      <c r="H260" s="229">
        <f t="shared" ref="H260:H261" si="75">H259</f>
        <v>12.7</v>
      </c>
      <c r="I260" s="268"/>
      <c r="J260" s="230" t="s">
        <v>75</v>
      </c>
      <c r="K260" s="231">
        <v>6</v>
      </c>
      <c r="L260" s="674" t="s">
        <v>73</v>
      </c>
      <c r="M260" s="671" t="s">
        <v>73</v>
      </c>
      <c r="N260" s="676" t="s">
        <v>73</v>
      </c>
      <c r="O260" s="676" t="s">
        <v>73</v>
      </c>
      <c r="P260" s="676" t="s">
        <v>73</v>
      </c>
      <c r="Q260" s="676" t="s">
        <v>73</v>
      </c>
      <c r="R260" s="676" t="s">
        <v>73</v>
      </c>
      <c r="S260" s="677" t="s">
        <v>73</v>
      </c>
      <c r="T260" s="434" t="s">
        <v>73</v>
      </c>
      <c r="U260" s="343" t="s">
        <v>73</v>
      </c>
      <c r="V260" s="335">
        <v>30.312999999999999</v>
      </c>
      <c r="W260" s="343" t="s">
        <v>73</v>
      </c>
      <c r="X260" s="370">
        <v>29.777000000000001</v>
      </c>
      <c r="Y260" s="484" t="s">
        <v>73</v>
      </c>
      <c r="Z260" s="640">
        <v>8.86</v>
      </c>
      <c r="AA260" s="240" t="s">
        <v>73</v>
      </c>
      <c r="AB260" s="240">
        <v>7.0110000000000001</v>
      </c>
      <c r="AC260" s="240">
        <f t="shared" si="55"/>
        <v>7.0079866888856266</v>
      </c>
      <c r="AD260" s="463" t="s">
        <v>73</v>
      </c>
      <c r="AE260" s="341" t="s">
        <v>73</v>
      </c>
      <c r="AF260" s="335">
        <v>6.14</v>
      </c>
      <c r="AG260" s="337">
        <f>AF260*$AF$1+$AG$1</f>
        <v>15.899689398691898</v>
      </c>
      <c r="AH260" s="681" t="s">
        <v>73</v>
      </c>
      <c r="AI260" s="507" t="s">
        <v>73</v>
      </c>
      <c r="AJ260" s="683" t="s">
        <v>73</v>
      </c>
      <c r="AK260" s="684" t="s">
        <v>73</v>
      </c>
      <c r="AL260" s="684" t="s">
        <v>73</v>
      </c>
      <c r="AM260" s="684" t="s">
        <v>73</v>
      </c>
      <c r="AN260" s="684" t="s">
        <v>73</v>
      </c>
      <c r="AO260" s="676" t="s">
        <v>73</v>
      </c>
      <c r="AP260" s="676" t="s">
        <v>73</v>
      </c>
      <c r="AQ260" s="513" t="s">
        <v>73</v>
      </c>
      <c r="AR260" s="80" t="s">
        <v>73</v>
      </c>
      <c r="AS260" s="41" t="s">
        <v>73</v>
      </c>
      <c r="AT260" s="41" t="s">
        <v>73</v>
      </c>
      <c r="AU260" s="41" t="s">
        <v>73</v>
      </c>
      <c r="AV260" s="80" t="s">
        <v>73</v>
      </c>
      <c r="AW260" s="694" t="s">
        <v>73</v>
      </c>
      <c r="AX260" s="695" t="s">
        <v>73</v>
      </c>
      <c r="AY260" s="473" t="s">
        <v>73</v>
      </c>
      <c r="AZ260" s="676" t="s">
        <v>73</v>
      </c>
      <c r="BA260" s="676" t="s">
        <v>73</v>
      </c>
      <c r="BB260" s="676" t="s">
        <v>73</v>
      </c>
      <c r="BC260" s="676" t="s">
        <v>73</v>
      </c>
      <c r="BD260" s="676" t="s">
        <v>73</v>
      </c>
      <c r="BE260" s="676" t="s">
        <v>73</v>
      </c>
      <c r="BF260" s="676" t="s">
        <v>73</v>
      </c>
      <c r="BG260" s="677" t="s">
        <v>73</v>
      </c>
      <c r="BH260" s="676" t="s">
        <v>73</v>
      </c>
      <c r="BI260" s="676" t="s">
        <v>73</v>
      </c>
      <c r="BJ260" s="677" t="s">
        <v>73</v>
      </c>
    </row>
    <row r="261" spans="1:62" s="183" customFormat="1" ht="14.25" customHeight="1" x14ac:dyDescent="0.45">
      <c r="A261" s="224"/>
      <c r="B261" s="268"/>
      <c r="C261" s="268"/>
      <c r="D261" s="225"/>
      <c r="E261" s="323"/>
      <c r="F261" s="227"/>
      <c r="G261" s="228"/>
      <c r="H261" s="229">
        <f t="shared" si="75"/>
        <v>12.7</v>
      </c>
      <c r="I261" s="268"/>
      <c r="J261" s="230" t="s">
        <v>74</v>
      </c>
      <c r="K261" s="231">
        <v>11</v>
      </c>
      <c r="L261" s="674" t="s">
        <v>73</v>
      </c>
      <c r="M261" s="671" t="s">
        <v>73</v>
      </c>
      <c r="N261" s="676" t="s">
        <v>73</v>
      </c>
      <c r="O261" s="676" t="s">
        <v>73</v>
      </c>
      <c r="P261" s="676" t="s">
        <v>73</v>
      </c>
      <c r="Q261" s="676" t="s">
        <v>73</v>
      </c>
      <c r="R261" s="676" t="s">
        <v>73</v>
      </c>
      <c r="S261" s="677" t="s">
        <v>73</v>
      </c>
      <c r="T261" s="434" t="s">
        <v>73</v>
      </c>
      <c r="U261" s="343" t="s">
        <v>73</v>
      </c>
      <c r="V261" s="335">
        <v>31.312000000000001</v>
      </c>
      <c r="W261" s="343" t="s">
        <v>73</v>
      </c>
      <c r="X261" s="370">
        <v>31.771999999999998</v>
      </c>
      <c r="Y261" s="484" t="s">
        <v>73</v>
      </c>
      <c r="Z261" s="640">
        <v>8.17</v>
      </c>
      <c r="AA261" s="240" t="s">
        <v>73</v>
      </c>
      <c r="AB261" s="240">
        <v>2.2679999999999998</v>
      </c>
      <c r="AC261" s="240">
        <f t="shared" si="55"/>
        <v>3.8982219553938728</v>
      </c>
      <c r="AD261" s="463" t="s">
        <v>73</v>
      </c>
      <c r="AE261" s="341" t="s">
        <v>73</v>
      </c>
      <c r="AF261" s="335">
        <v>0.73</v>
      </c>
      <c r="AG261" s="337">
        <f>AF261*$AF$1+$AG$1</f>
        <v>2.6258079594420121</v>
      </c>
      <c r="AH261" s="681" t="s">
        <v>73</v>
      </c>
      <c r="AI261" s="507" t="s">
        <v>73</v>
      </c>
      <c r="AJ261" s="683" t="s">
        <v>73</v>
      </c>
      <c r="AK261" s="684" t="s">
        <v>73</v>
      </c>
      <c r="AL261" s="684" t="s">
        <v>73</v>
      </c>
      <c r="AM261" s="684" t="s">
        <v>73</v>
      </c>
      <c r="AN261" s="684" t="s">
        <v>73</v>
      </c>
      <c r="AO261" s="676" t="s">
        <v>73</v>
      </c>
      <c r="AP261" s="676" t="s">
        <v>73</v>
      </c>
      <c r="AQ261" s="513" t="s">
        <v>73</v>
      </c>
      <c r="AR261" s="80" t="s">
        <v>73</v>
      </c>
      <c r="AS261" s="41" t="s">
        <v>73</v>
      </c>
      <c r="AT261" s="41" t="s">
        <v>73</v>
      </c>
      <c r="AU261" s="41" t="s">
        <v>73</v>
      </c>
      <c r="AV261" s="80" t="s">
        <v>73</v>
      </c>
      <c r="AW261" s="694" t="s">
        <v>73</v>
      </c>
      <c r="AX261" s="695" t="s">
        <v>73</v>
      </c>
      <c r="AY261" s="473" t="s">
        <v>73</v>
      </c>
      <c r="AZ261" s="676" t="s">
        <v>73</v>
      </c>
      <c r="BA261" s="676" t="s">
        <v>73</v>
      </c>
      <c r="BB261" s="676" t="s">
        <v>73</v>
      </c>
      <c r="BC261" s="676" t="s">
        <v>73</v>
      </c>
      <c r="BD261" s="676" t="s">
        <v>73</v>
      </c>
      <c r="BE261" s="676" t="s">
        <v>73</v>
      </c>
      <c r="BF261" s="676" t="s">
        <v>73</v>
      </c>
      <c r="BG261" s="677" t="s">
        <v>73</v>
      </c>
      <c r="BH261" s="676" t="s">
        <v>73</v>
      </c>
      <c r="BI261" s="676" t="s">
        <v>73</v>
      </c>
      <c r="BJ261" s="677" t="s">
        <v>73</v>
      </c>
    </row>
    <row r="262" spans="1:62" s="183" customFormat="1" ht="14.25" customHeight="1" x14ac:dyDescent="0.45">
      <c r="A262" s="224">
        <v>2024</v>
      </c>
      <c r="B262" s="268">
        <v>6</v>
      </c>
      <c r="C262" s="268">
        <v>27</v>
      </c>
      <c r="D262" s="225">
        <v>0.67569444444444438</v>
      </c>
      <c r="E262" s="323" t="s">
        <v>166</v>
      </c>
      <c r="F262" s="324">
        <v>13.2788</v>
      </c>
      <c r="G262" s="325">
        <v>100.60021</v>
      </c>
      <c r="H262" s="229">
        <v>13.9</v>
      </c>
      <c r="I262" s="268">
        <v>3</v>
      </c>
      <c r="J262" s="230" t="s">
        <v>72</v>
      </c>
      <c r="K262" s="231">
        <v>0.5</v>
      </c>
      <c r="L262" s="674" t="s">
        <v>73</v>
      </c>
      <c r="M262" s="671" t="s">
        <v>73</v>
      </c>
      <c r="N262" s="676" t="s">
        <v>73</v>
      </c>
      <c r="O262" s="676" t="s">
        <v>73</v>
      </c>
      <c r="P262" s="676" t="s">
        <v>73</v>
      </c>
      <c r="Q262" s="676" t="s">
        <v>73</v>
      </c>
      <c r="R262" s="676" t="s">
        <v>73</v>
      </c>
      <c r="S262" s="677" t="s">
        <v>73</v>
      </c>
      <c r="T262" s="434">
        <v>1.6</v>
      </c>
      <c r="U262" s="343" t="s">
        <v>73</v>
      </c>
      <c r="V262" s="335">
        <v>30.898</v>
      </c>
      <c r="W262" s="343" t="s">
        <v>73</v>
      </c>
      <c r="X262" s="370">
        <v>30.201000000000001</v>
      </c>
      <c r="Y262" s="484" t="s">
        <v>73</v>
      </c>
      <c r="Z262" s="640">
        <v>8.8000000000000007</v>
      </c>
      <c r="AA262" s="240" t="s">
        <v>73</v>
      </c>
      <c r="AB262" s="240">
        <v>7.1980000000000004</v>
      </c>
      <c r="AC262" s="240">
        <f t="shared" si="55"/>
        <v>7.1305939006003554</v>
      </c>
      <c r="AD262" s="463" t="s">
        <v>73</v>
      </c>
      <c r="AE262" s="341" t="s">
        <v>73</v>
      </c>
      <c r="AF262" s="335">
        <v>1.39</v>
      </c>
      <c r="AG262" s="337">
        <f>AF262*$AF$1+$AG$1</f>
        <v>4.2451724233800752</v>
      </c>
      <c r="AH262" s="681" t="s">
        <v>73</v>
      </c>
      <c r="AI262" s="507" t="s">
        <v>73</v>
      </c>
      <c r="AJ262" s="683" t="s">
        <v>73</v>
      </c>
      <c r="AK262" s="684" t="s">
        <v>73</v>
      </c>
      <c r="AL262" s="684" t="s">
        <v>73</v>
      </c>
      <c r="AM262" s="684" t="s">
        <v>73</v>
      </c>
      <c r="AN262" s="684" t="s">
        <v>73</v>
      </c>
      <c r="AO262" s="676" t="s">
        <v>73</v>
      </c>
      <c r="AP262" s="676" t="s">
        <v>73</v>
      </c>
      <c r="AQ262" s="513" t="s">
        <v>73</v>
      </c>
      <c r="AR262" s="80" t="s">
        <v>73</v>
      </c>
      <c r="AS262" s="41" t="s">
        <v>73</v>
      </c>
      <c r="AT262" s="41" t="s">
        <v>73</v>
      </c>
      <c r="AU262" s="41" t="s">
        <v>73</v>
      </c>
      <c r="AV262" s="80" t="s">
        <v>73</v>
      </c>
      <c r="AW262" s="694" t="s">
        <v>73</v>
      </c>
      <c r="AX262" s="695" t="s">
        <v>73</v>
      </c>
      <c r="AY262" s="473" t="s">
        <v>73</v>
      </c>
      <c r="AZ262" s="676" t="s">
        <v>73</v>
      </c>
      <c r="BA262" s="676" t="s">
        <v>73</v>
      </c>
      <c r="BB262" s="676" t="s">
        <v>73</v>
      </c>
      <c r="BC262" s="676" t="s">
        <v>73</v>
      </c>
      <c r="BD262" s="676" t="s">
        <v>73</v>
      </c>
      <c r="BE262" s="676" t="s">
        <v>73</v>
      </c>
      <c r="BF262" s="676" t="s">
        <v>73</v>
      </c>
      <c r="BG262" s="677" t="s">
        <v>73</v>
      </c>
      <c r="BH262" s="676" t="s">
        <v>73</v>
      </c>
      <c r="BI262" s="676" t="s">
        <v>73</v>
      </c>
      <c r="BJ262" s="677" t="s">
        <v>73</v>
      </c>
    </row>
    <row r="263" spans="1:62" s="183" customFormat="1" ht="14.25" customHeight="1" x14ac:dyDescent="0.45">
      <c r="A263" s="224"/>
      <c r="B263" s="268"/>
      <c r="C263" s="268"/>
      <c r="D263" s="225"/>
      <c r="E263" s="323"/>
      <c r="F263" s="227"/>
      <c r="G263" s="228"/>
      <c r="H263" s="229">
        <f t="shared" ref="H263:H264" si="76">H262</f>
        <v>13.9</v>
      </c>
      <c r="I263" s="268"/>
      <c r="J263" s="230" t="s">
        <v>75</v>
      </c>
      <c r="K263" s="231">
        <v>7</v>
      </c>
      <c r="L263" s="674" t="s">
        <v>73</v>
      </c>
      <c r="M263" s="671" t="s">
        <v>73</v>
      </c>
      <c r="N263" s="676" t="s">
        <v>73</v>
      </c>
      <c r="O263" s="676" t="s">
        <v>73</v>
      </c>
      <c r="P263" s="676" t="s">
        <v>73</v>
      </c>
      <c r="Q263" s="676" t="s">
        <v>73</v>
      </c>
      <c r="R263" s="676" t="s">
        <v>73</v>
      </c>
      <c r="S263" s="677" t="s">
        <v>73</v>
      </c>
      <c r="T263" s="434" t="s">
        <v>73</v>
      </c>
      <c r="U263" s="343" t="s">
        <v>73</v>
      </c>
      <c r="V263" s="335">
        <v>30.946000000000002</v>
      </c>
      <c r="W263" s="343" t="s">
        <v>73</v>
      </c>
      <c r="X263" s="370">
        <v>31.637</v>
      </c>
      <c r="Y263" s="484" t="s">
        <v>73</v>
      </c>
      <c r="Z263" s="640">
        <v>8.27</v>
      </c>
      <c r="AA263" s="240" t="s">
        <v>73</v>
      </c>
      <c r="AB263" s="240">
        <v>4.1130000000000004</v>
      </c>
      <c r="AC263" s="240">
        <f t="shared" si="55"/>
        <v>5.1079027340766237</v>
      </c>
      <c r="AD263" s="463" t="s">
        <v>73</v>
      </c>
      <c r="AE263" s="341" t="s">
        <v>73</v>
      </c>
      <c r="AF263" s="335">
        <v>0.67</v>
      </c>
      <c r="AG263" s="337">
        <f>AF263*$AF$1+$AG$1</f>
        <v>2.478593008174915</v>
      </c>
      <c r="AH263" s="681" t="s">
        <v>73</v>
      </c>
      <c r="AI263" s="507" t="s">
        <v>73</v>
      </c>
      <c r="AJ263" s="683" t="s">
        <v>73</v>
      </c>
      <c r="AK263" s="684" t="s">
        <v>73</v>
      </c>
      <c r="AL263" s="684" t="s">
        <v>73</v>
      </c>
      <c r="AM263" s="684" t="s">
        <v>73</v>
      </c>
      <c r="AN263" s="684" t="s">
        <v>73</v>
      </c>
      <c r="AO263" s="676" t="s">
        <v>73</v>
      </c>
      <c r="AP263" s="676" t="s">
        <v>73</v>
      </c>
      <c r="AQ263" s="513" t="s">
        <v>73</v>
      </c>
      <c r="AR263" s="80" t="s">
        <v>73</v>
      </c>
      <c r="AS263" s="41" t="s">
        <v>73</v>
      </c>
      <c r="AT263" s="41" t="s">
        <v>73</v>
      </c>
      <c r="AU263" s="41" t="s">
        <v>73</v>
      </c>
      <c r="AV263" s="80" t="s">
        <v>73</v>
      </c>
      <c r="AW263" s="694" t="s">
        <v>73</v>
      </c>
      <c r="AX263" s="695" t="s">
        <v>73</v>
      </c>
      <c r="AY263" s="473" t="s">
        <v>73</v>
      </c>
      <c r="AZ263" s="676" t="s">
        <v>73</v>
      </c>
      <c r="BA263" s="676" t="s">
        <v>73</v>
      </c>
      <c r="BB263" s="676" t="s">
        <v>73</v>
      </c>
      <c r="BC263" s="676" t="s">
        <v>73</v>
      </c>
      <c r="BD263" s="676" t="s">
        <v>73</v>
      </c>
      <c r="BE263" s="676" t="s">
        <v>73</v>
      </c>
      <c r="BF263" s="676" t="s">
        <v>73</v>
      </c>
      <c r="BG263" s="677" t="s">
        <v>73</v>
      </c>
      <c r="BH263" s="676" t="s">
        <v>73</v>
      </c>
      <c r="BI263" s="676" t="s">
        <v>73</v>
      </c>
      <c r="BJ263" s="677" t="s">
        <v>73</v>
      </c>
    </row>
    <row r="264" spans="1:62" s="183" customFormat="1" ht="14.25" customHeight="1" x14ac:dyDescent="0.45">
      <c r="A264" s="224"/>
      <c r="B264" s="268"/>
      <c r="C264" s="268"/>
      <c r="D264" s="225"/>
      <c r="E264" s="323"/>
      <c r="F264" s="227"/>
      <c r="G264" s="228"/>
      <c r="H264" s="229">
        <f t="shared" si="76"/>
        <v>13.9</v>
      </c>
      <c r="I264" s="268"/>
      <c r="J264" s="230" t="s">
        <v>74</v>
      </c>
      <c r="K264" s="231">
        <v>13</v>
      </c>
      <c r="L264" s="674" t="s">
        <v>73</v>
      </c>
      <c r="M264" s="671" t="s">
        <v>73</v>
      </c>
      <c r="N264" s="676" t="s">
        <v>73</v>
      </c>
      <c r="O264" s="676" t="s">
        <v>73</v>
      </c>
      <c r="P264" s="676" t="s">
        <v>73</v>
      </c>
      <c r="Q264" s="676" t="s">
        <v>73</v>
      </c>
      <c r="R264" s="676" t="s">
        <v>73</v>
      </c>
      <c r="S264" s="677" t="s">
        <v>73</v>
      </c>
      <c r="T264" s="434" t="s">
        <v>73</v>
      </c>
      <c r="U264" s="343" t="s">
        <v>73</v>
      </c>
      <c r="V264" s="335">
        <v>30.76</v>
      </c>
      <c r="W264" s="343" t="s">
        <v>73</v>
      </c>
      <c r="X264" s="370">
        <v>31.736000000000001</v>
      </c>
      <c r="Y264" s="484" t="s">
        <v>73</v>
      </c>
      <c r="Z264" s="640">
        <v>8.36</v>
      </c>
      <c r="AA264" s="240" t="s">
        <v>73</v>
      </c>
      <c r="AB264" s="240">
        <v>4.819</v>
      </c>
      <c r="AC264" s="240">
        <f t="shared" si="55"/>
        <v>5.5707941323151173</v>
      </c>
      <c r="AD264" s="463" t="s">
        <v>73</v>
      </c>
      <c r="AE264" s="341" t="s">
        <v>73</v>
      </c>
      <c r="AF264" s="335">
        <v>0.64</v>
      </c>
      <c r="AG264" s="337">
        <f>AF264*$AF$1+$AG$1</f>
        <v>2.4049855325413669</v>
      </c>
      <c r="AH264" s="681" t="s">
        <v>73</v>
      </c>
      <c r="AI264" s="507" t="s">
        <v>73</v>
      </c>
      <c r="AJ264" s="683" t="s">
        <v>73</v>
      </c>
      <c r="AK264" s="684" t="s">
        <v>73</v>
      </c>
      <c r="AL264" s="684" t="s">
        <v>73</v>
      </c>
      <c r="AM264" s="684" t="s">
        <v>73</v>
      </c>
      <c r="AN264" s="684" t="s">
        <v>73</v>
      </c>
      <c r="AO264" s="676" t="s">
        <v>73</v>
      </c>
      <c r="AP264" s="676" t="s">
        <v>73</v>
      </c>
      <c r="AQ264" s="513" t="s">
        <v>73</v>
      </c>
      <c r="AR264" s="80" t="s">
        <v>73</v>
      </c>
      <c r="AS264" s="41" t="s">
        <v>73</v>
      </c>
      <c r="AT264" s="41" t="s">
        <v>73</v>
      </c>
      <c r="AU264" s="41" t="s">
        <v>73</v>
      </c>
      <c r="AV264" s="80" t="s">
        <v>73</v>
      </c>
      <c r="AW264" s="694" t="s">
        <v>73</v>
      </c>
      <c r="AX264" s="695" t="s">
        <v>73</v>
      </c>
      <c r="AY264" s="473" t="s">
        <v>73</v>
      </c>
      <c r="AZ264" s="676" t="s">
        <v>73</v>
      </c>
      <c r="BA264" s="676" t="s">
        <v>73</v>
      </c>
      <c r="BB264" s="676" t="s">
        <v>73</v>
      </c>
      <c r="BC264" s="676" t="s">
        <v>73</v>
      </c>
      <c r="BD264" s="676" t="s">
        <v>73</v>
      </c>
      <c r="BE264" s="676" t="s">
        <v>73</v>
      </c>
      <c r="BF264" s="676" t="s">
        <v>73</v>
      </c>
      <c r="BG264" s="677" t="s">
        <v>73</v>
      </c>
      <c r="BH264" s="676" t="s">
        <v>73</v>
      </c>
      <c r="BI264" s="676" t="s">
        <v>73</v>
      </c>
      <c r="BJ264" s="677" t="s">
        <v>73</v>
      </c>
    </row>
    <row r="265" spans="1:62" s="183" customFormat="1" ht="14.25" customHeight="1" x14ac:dyDescent="0.45">
      <c r="A265" s="224">
        <v>2024</v>
      </c>
      <c r="B265" s="268">
        <v>6</v>
      </c>
      <c r="C265" s="268">
        <v>27</v>
      </c>
      <c r="D265" s="225">
        <v>0.36249999999999999</v>
      </c>
      <c r="E265" s="323" t="s">
        <v>167</v>
      </c>
      <c r="F265" s="324">
        <v>13.229430000000001</v>
      </c>
      <c r="G265" s="325">
        <v>100.66068</v>
      </c>
      <c r="H265" s="229">
        <v>18.100000000000001</v>
      </c>
      <c r="I265" s="268">
        <v>3</v>
      </c>
      <c r="J265" s="230" t="s">
        <v>72</v>
      </c>
      <c r="K265" s="231">
        <v>0.5</v>
      </c>
      <c r="L265" s="674" t="s">
        <v>73</v>
      </c>
      <c r="M265" s="671" t="s">
        <v>73</v>
      </c>
      <c r="N265" s="676" t="s">
        <v>73</v>
      </c>
      <c r="O265" s="676" t="s">
        <v>73</v>
      </c>
      <c r="P265" s="676" t="s">
        <v>73</v>
      </c>
      <c r="Q265" s="676" t="s">
        <v>73</v>
      </c>
      <c r="R265" s="676" t="s">
        <v>73</v>
      </c>
      <c r="S265" s="677" t="s">
        <v>73</v>
      </c>
      <c r="T265" s="434">
        <v>2.5</v>
      </c>
      <c r="U265" s="343">
        <v>30.3</v>
      </c>
      <c r="V265" s="335">
        <v>30.667000000000002</v>
      </c>
      <c r="W265" s="343">
        <v>29.4</v>
      </c>
      <c r="X265" s="370">
        <v>31.829000000000001</v>
      </c>
      <c r="Y265" s="484" t="s">
        <v>73</v>
      </c>
      <c r="Z265" s="640">
        <v>8.5500000000000007</v>
      </c>
      <c r="AA265" s="240" t="s">
        <v>73</v>
      </c>
      <c r="AB265" s="240">
        <v>5.5529999999999999</v>
      </c>
      <c r="AC265" s="240">
        <f t="shared" si="55"/>
        <v>6.0520438296338916</v>
      </c>
      <c r="AD265" s="463" t="s">
        <v>73</v>
      </c>
      <c r="AE265" s="341" t="s">
        <v>73</v>
      </c>
      <c r="AF265" s="335">
        <v>0.56000000000000005</v>
      </c>
      <c r="AG265" s="337">
        <f>AF265*$AF$1+$AG$1</f>
        <v>2.2086989308519049</v>
      </c>
      <c r="AH265" s="681" t="s">
        <v>73</v>
      </c>
      <c r="AI265" s="507" t="s">
        <v>73</v>
      </c>
      <c r="AJ265" s="683" t="s">
        <v>73</v>
      </c>
      <c r="AK265" s="684" t="s">
        <v>73</v>
      </c>
      <c r="AL265" s="684" t="s">
        <v>73</v>
      </c>
      <c r="AM265" s="684" t="s">
        <v>73</v>
      </c>
      <c r="AN265" s="684" t="s">
        <v>73</v>
      </c>
      <c r="AO265" s="676" t="s">
        <v>73</v>
      </c>
      <c r="AP265" s="676" t="s">
        <v>73</v>
      </c>
      <c r="AQ265" s="513" t="s">
        <v>73</v>
      </c>
      <c r="AR265" s="80" t="s">
        <v>73</v>
      </c>
      <c r="AS265" s="41" t="s">
        <v>73</v>
      </c>
      <c r="AT265" s="41" t="s">
        <v>73</v>
      </c>
      <c r="AU265" s="41" t="s">
        <v>73</v>
      </c>
      <c r="AV265" s="80" t="s">
        <v>73</v>
      </c>
      <c r="AW265" s="694" t="s">
        <v>73</v>
      </c>
      <c r="AX265" s="695" t="s">
        <v>73</v>
      </c>
      <c r="AY265" s="473" t="s">
        <v>73</v>
      </c>
      <c r="AZ265" s="676" t="s">
        <v>73</v>
      </c>
      <c r="BA265" s="676" t="s">
        <v>73</v>
      </c>
      <c r="BB265" s="676" t="s">
        <v>73</v>
      </c>
      <c r="BC265" s="676" t="s">
        <v>73</v>
      </c>
      <c r="BD265" s="676" t="s">
        <v>73</v>
      </c>
      <c r="BE265" s="676" t="s">
        <v>73</v>
      </c>
      <c r="BF265" s="676" t="s">
        <v>73</v>
      </c>
      <c r="BG265" s="677" t="s">
        <v>73</v>
      </c>
      <c r="BH265" s="676" t="s">
        <v>73</v>
      </c>
      <c r="BI265" s="676" t="s">
        <v>73</v>
      </c>
      <c r="BJ265" s="677" t="s">
        <v>73</v>
      </c>
    </row>
    <row r="266" spans="1:62" s="183" customFormat="1" ht="14.25" customHeight="1" x14ac:dyDescent="0.45">
      <c r="A266" s="224"/>
      <c r="B266" s="268"/>
      <c r="C266" s="268"/>
      <c r="D266" s="225"/>
      <c r="E266" s="323"/>
      <c r="F266" s="227"/>
      <c r="G266" s="228"/>
      <c r="H266" s="229">
        <f t="shared" ref="H266:H267" si="77">H265</f>
        <v>18.100000000000001</v>
      </c>
      <c r="I266" s="268"/>
      <c r="J266" s="230" t="s">
        <v>75</v>
      </c>
      <c r="K266" s="231">
        <v>9</v>
      </c>
      <c r="L266" s="674" t="s">
        <v>73</v>
      </c>
      <c r="M266" s="671" t="s">
        <v>73</v>
      </c>
      <c r="N266" s="676" t="s">
        <v>73</v>
      </c>
      <c r="O266" s="676" t="s">
        <v>73</v>
      </c>
      <c r="P266" s="676" t="s">
        <v>73</v>
      </c>
      <c r="Q266" s="676" t="s">
        <v>73</v>
      </c>
      <c r="R266" s="676" t="s">
        <v>73</v>
      </c>
      <c r="S266" s="677" t="s">
        <v>73</v>
      </c>
      <c r="T266" s="434" t="s">
        <v>73</v>
      </c>
      <c r="U266" s="343">
        <v>30.4</v>
      </c>
      <c r="V266" s="335">
        <v>30.67</v>
      </c>
      <c r="W266" s="343">
        <v>29.2</v>
      </c>
      <c r="X266" s="370">
        <v>31.914999999999999</v>
      </c>
      <c r="Y266" s="484" t="s">
        <v>73</v>
      </c>
      <c r="Z266" s="640">
        <v>8.5500000000000007</v>
      </c>
      <c r="AA266" s="240" t="s">
        <v>73</v>
      </c>
      <c r="AB266" s="240">
        <v>5.5339999999999998</v>
      </c>
      <c r="AC266" s="240">
        <f t="shared" si="55"/>
        <v>6.039586412400844</v>
      </c>
      <c r="AD266" s="463" t="s">
        <v>73</v>
      </c>
      <c r="AE266" s="341" t="s">
        <v>73</v>
      </c>
      <c r="AF266" s="335">
        <v>0.52</v>
      </c>
      <c r="AG266" s="337">
        <f>AF266*$AF$1+$AG$1</f>
        <v>2.1105556300071733</v>
      </c>
      <c r="AH266" s="681" t="s">
        <v>73</v>
      </c>
      <c r="AI266" s="507" t="s">
        <v>73</v>
      </c>
      <c r="AJ266" s="683" t="s">
        <v>73</v>
      </c>
      <c r="AK266" s="684" t="s">
        <v>73</v>
      </c>
      <c r="AL266" s="684" t="s">
        <v>73</v>
      </c>
      <c r="AM266" s="684" t="s">
        <v>73</v>
      </c>
      <c r="AN266" s="684" t="s">
        <v>73</v>
      </c>
      <c r="AO266" s="676" t="s">
        <v>73</v>
      </c>
      <c r="AP266" s="676" t="s">
        <v>73</v>
      </c>
      <c r="AQ266" s="513" t="s">
        <v>73</v>
      </c>
      <c r="AR266" s="80" t="s">
        <v>73</v>
      </c>
      <c r="AS266" s="41" t="s">
        <v>73</v>
      </c>
      <c r="AT266" s="41" t="s">
        <v>73</v>
      </c>
      <c r="AU266" s="41" t="s">
        <v>73</v>
      </c>
      <c r="AV266" s="80" t="s">
        <v>73</v>
      </c>
      <c r="AW266" s="694" t="s">
        <v>73</v>
      </c>
      <c r="AX266" s="695" t="s">
        <v>73</v>
      </c>
      <c r="AY266" s="473" t="s">
        <v>73</v>
      </c>
      <c r="AZ266" s="676" t="s">
        <v>73</v>
      </c>
      <c r="BA266" s="676" t="s">
        <v>73</v>
      </c>
      <c r="BB266" s="676" t="s">
        <v>73</v>
      </c>
      <c r="BC266" s="676" t="s">
        <v>73</v>
      </c>
      <c r="BD266" s="676" t="s">
        <v>73</v>
      </c>
      <c r="BE266" s="676" t="s">
        <v>73</v>
      </c>
      <c r="BF266" s="676" t="s">
        <v>73</v>
      </c>
      <c r="BG266" s="677" t="s">
        <v>73</v>
      </c>
      <c r="BH266" s="676" t="s">
        <v>73</v>
      </c>
      <c r="BI266" s="676" t="s">
        <v>73</v>
      </c>
      <c r="BJ266" s="677" t="s">
        <v>73</v>
      </c>
    </row>
    <row r="267" spans="1:62" s="183" customFormat="1" ht="14.25" customHeight="1" x14ac:dyDescent="0.45">
      <c r="A267" s="224"/>
      <c r="B267" s="268"/>
      <c r="C267" s="268"/>
      <c r="D267" s="225"/>
      <c r="E267" s="323"/>
      <c r="F267" s="227"/>
      <c r="G267" s="228"/>
      <c r="H267" s="229">
        <f t="shared" si="77"/>
        <v>18.100000000000001</v>
      </c>
      <c r="I267" s="268"/>
      <c r="J267" s="230" t="s">
        <v>74</v>
      </c>
      <c r="K267" s="231">
        <v>17</v>
      </c>
      <c r="L267" s="674" t="s">
        <v>73</v>
      </c>
      <c r="M267" s="671" t="s">
        <v>73</v>
      </c>
      <c r="N267" s="676" t="s">
        <v>73</v>
      </c>
      <c r="O267" s="676" t="s">
        <v>73</v>
      </c>
      <c r="P267" s="676" t="s">
        <v>73</v>
      </c>
      <c r="Q267" s="676" t="s">
        <v>73</v>
      </c>
      <c r="R267" s="676" t="s">
        <v>73</v>
      </c>
      <c r="S267" s="677" t="s">
        <v>73</v>
      </c>
      <c r="T267" s="434" t="s">
        <v>73</v>
      </c>
      <c r="U267" s="343">
        <v>30.5</v>
      </c>
      <c r="V267" s="335">
        <v>30.667999999999999</v>
      </c>
      <c r="W267" s="343">
        <v>29.1</v>
      </c>
      <c r="X267" s="370">
        <v>32.031999999999996</v>
      </c>
      <c r="Y267" s="484" t="s">
        <v>73</v>
      </c>
      <c r="Z267" s="640">
        <v>8.5500000000000007</v>
      </c>
      <c r="AA267" s="240" t="s">
        <v>73</v>
      </c>
      <c r="AB267" s="240">
        <v>5.5010000000000003</v>
      </c>
      <c r="AC267" s="240">
        <f t="shared" si="55"/>
        <v>6.0179498456276574</v>
      </c>
      <c r="AD267" s="463" t="s">
        <v>73</v>
      </c>
      <c r="AE267" s="341" t="s">
        <v>73</v>
      </c>
      <c r="AF267" s="335">
        <v>0.62</v>
      </c>
      <c r="AG267" s="337">
        <f>AF267*$AF$1+$AG$1</f>
        <v>2.3559138821190011</v>
      </c>
      <c r="AH267" s="681" t="s">
        <v>73</v>
      </c>
      <c r="AI267" s="507" t="s">
        <v>73</v>
      </c>
      <c r="AJ267" s="683" t="s">
        <v>73</v>
      </c>
      <c r="AK267" s="684" t="s">
        <v>73</v>
      </c>
      <c r="AL267" s="684" t="s">
        <v>73</v>
      </c>
      <c r="AM267" s="684" t="s">
        <v>73</v>
      </c>
      <c r="AN267" s="684" t="s">
        <v>73</v>
      </c>
      <c r="AO267" s="676" t="s">
        <v>73</v>
      </c>
      <c r="AP267" s="676" t="s">
        <v>73</v>
      </c>
      <c r="AQ267" s="513" t="s">
        <v>73</v>
      </c>
      <c r="AR267" s="80" t="s">
        <v>73</v>
      </c>
      <c r="AS267" s="41" t="s">
        <v>73</v>
      </c>
      <c r="AT267" s="41" t="s">
        <v>73</v>
      </c>
      <c r="AU267" s="41" t="s">
        <v>73</v>
      </c>
      <c r="AV267" s="80" t="s">
        <v>73</v>
      </c>
      <c r="AW267" s="694" t="s">
        <v>73</v>
      </c>
      <c r="AX267" s="695" t="s">
        <v>73</v>
      </c>
      <c r="AY267" s="473" t="s">
        <v>73</v>
      </c>
      <c r="AZ267" s="676" t="s">
        <v>73</v>
      </c>
      <c r="BA267" s="676" t="s">
        <v>73</v>
      </c>
      <c r="BB267" s="676" t="s">
        <v>73</v>
      </c>
      <c r="BC267" s="676" t="s">
        <v>73</v>
      </c>
      <c r="BD267" s="676" t="s">
        <v>73</v>
      </c>
      <c r="BE267" s="676" t="s">
        <v>73</v>
      </c>
      <c r="BF267" s="676" t="s">
        <v>73</v>
      </c>
      <c r="BG267" s="677" t="s">
        <v>73</v>
      </c>
      <c r="BH267" s="676" t="s">
        <v>73</v>
      </c>
      <c r="BI267" s="676" t="s">
        <v>73</v>
      </c>
      <c r="BJ267" s="677" t="s">
        <v>73</v>
      </c>
    </row>
    <row r="268" spans="1:62" s="183" customFormat="1" ht="14.25" customHeight="1" x14ac:dyDescent="0.45">
      <c r="A268" s="224">
        <v>2024</v>
      </c>
      <c r="B268" s="268">
        <v>6</v>
      </c>
      <c r="C268" s="268">
        <v>26</v>
      </c>
      <c r="D268" s="225">
        <v>0.625</v>
      </c>
      <c r="E268" s="323" t="s">
        <v>168</v>
      </c>
      <c r="F268" s="326">
        <v>13.18005</v>
      </c>
      <c r="G268" s="325">
        <v>100.60018100000001</v>
      </c>
      <c r="H268" s="229">
        <v>18</v>
      </c>
      <c r="I268" s="268">
        <v>3</v>
      </c>
      <c r="J268" s="230" t="s">
        <v>72</v>
      </c>
      <c r="K268" s="231">
        <v>0.5</v>
      </c>
      <c r="L268" s="674" t="s">
        <v>73</v>
      </c>
      <c r="M268" s="671" t="s">
        <v>73</v>
      </c>
      <c r="N268" s="676" t="s">
        <v>73</v>
      </c>
      <c r="O268" s="676" t="s">
        <v>73</v>
      </c>
      <c r="P268" s="676" t="s">
        <v>73</v>
      </c>
      <c r="Q268" s="676" t="s">
        <v>73</v>
      </c>
      <c r="R268" s="676" t="s">
        <v>73</v>
      </c>
      <c r="S268" s="677" t="s">
        <v>73</v>
      </c>
      <c r="T268" s="434">
        <v>3.7</v>
      </c>
      <c r="U268" s="343" t="s">
        <v>73</v>
      </c>
      <c r="V268" s="335">
        <v>30.795000000000002</v>
      </c>
      <c r="W268" s="343" t="s">
        <v>73</v>
      </c>
      <c r="X268" s="370">
        <v>32.124000000000002</v>
      </c>
      <c r="Y268" s="484" t="s">
        <v>73</v>
      </c>
      <c r="Z268" s="640">
        <v>8.6</v>
      </c>
      <c r="AA268" s="240" t="s">
        <v>73</v>
      </c>
      <c r="AB268" s="240">
        <v>5.875</v>
      </c>
      <c r="AC268" s="240">
        <f t="shared" si="55"/>
        <v>6.2631642690571141</v>
      </c>
      <c r="AD268" s="463" t="s">
        <v>73</v>
      </c>
      <c r="AE268" s="341" t="s">
        <v>73</v>
      </c>
      <c r="AF268" s="335">
        <v>0.74</v>
      </c>
      <c r="AG268" s="337">
        <f>AF268*$AF$1+$AG$1</f>
        <v>2.6503437846531948</v>
      </c>
      <c r="AH268" s="681" t="s">
        <v>73</v>
      </c>
      <c r="AI268" s="507" t="s">
        <v>73</v>
      </c>
      <c r="AJ268" s="683" t="s">
        <v>73</v>
      </c>
      <c r="AK268" s="684" t="s">
        <v>73</v>
      </c>
      <c r="AL268" s="684" t="s">
        <v>73</v>
      </c>
      <c r="AM268" s="684" t="s">
        <v>73</v>
      </c>
      <c r="AN268" s="684" t="s">
        <v>73</v>
      </c>
      <c r="AO268" s="676" t="s">
        <v>73</v>
      </c>
      <c r="AP268" s="676" t="s">
        <v>73</v>
      </c>
      <c r="AQ268" s="513" t="s">
        <v>73</v>
      </c>
      <c r="AR268" s="80" t="s">
        <v>73</v>
      </c>
      <c r="AS268" s="41" t="s">
        <v>73</v>
      </c>
      <c r="AT268" s="41" t="s">
        <v>73</v>
      </c>
      <c r="AU268" s="41" t="s">
        <v>73</v>
      </c>
      <c r="AV268" s="80" t="s">
        <v>73</v>
      </c>
      <c r="AW268" s="694" t="s">
        <v>73</v>
      </c>
      <c r="AX268" s="695" t="s">
        <v>73</v>
      </c>
      <c r="AY268" s="473" t="s">
        <v>73</v>
      </c>
      <c r="AZ268" s="676" t="s">
        <v>73</v>
      </c>
      <c r="BA268" s="676" t="s">
        <v>73</v>
      </c>
      <c r="BB268" s="676" t="s">
        <v>73</v>
      </c>
      <c r="BC268" s="676" t="s">
        <v>73</v>
      </c>
      <c r="BD268" s="676" t="s">
        <v>73</v>
      </c>
      <c r="BE268" s="676" t="s">
        <v>73</v>
      </c>
      <c r="BF268" s="676" t="s">
        <v>73</v>
      </c>
      <c r="BG268" s="677" t="s">
        <v>73</v>
      </c>
      <c r="BH268" s="676" t="s">
        <v>73</v>
      </c>
      <c r="BI268" s="676" t="s">
        <v>73</v>
      </c>
      <c r="BJ268" s="677" t="s">
        <v>73</v>
      </c>
    </row>
    <row r="269" spans="1:62" s="183" customFormat="1" ht="14.25" customHeight="1" x14ac:dyDescent="0.45">
      <c r="A269" s="224"/>
      <c r="B269" s="268"/>
      <c r="C269" s="268"/>
      <c r="D269" s="225"/>
      <c r="E269" s="323"/>
      <c r="F269" s="227"/>
      <c r="G269" s="228"/>
      <c r="H269" s="229">
        <f t="shared" ref="H269:H270" si="78">H268</f>
        <v>18</v>
      </c>
      <c r="I269" s="268"/>
      <c r="J269" s="230" t="s">
        <v>75</v>
      </c>
      <c r="K269" s="231">
        <v>9</v>
      </c>
      <c r="L269" s="674" t="s">
        <v>73</v>
      </c>
      <c r="M269" s="671" t="s">
        <v>73</v>
      </c>
      <c r="N269" s="676" t="s">
        <v>73</v>
      </c>
      <c r="O269" s="676" t="s">
        <v>73</v>
      </c>
      <c r="P269" s="676" t="s">
        <v>73</v>
      </c>
      <c r="Q269" s="676" t="s">
        <v>73</v>
      </c>
      <c r="R269" s="676" t="s">
        <v>73</v>
      </c>
      <c r="S269" s="677" t="s">
        <v>73</v>
      </c>
      <c r="T269" s="434" t="s">
        <v>73</v>
      </c>
      <c r="U269" s="343" t="s">
        <v>73</v>
      </c>
      <c r="V269" s="335">
        <v>30.82</v>
      </c>
      <c r="W269" s="343" t="s">
        <v>73</v>
      </c>
      <c r="X269" s="370">
        <v>32.363</v>
      </c>
      <c r="Y269" s="484" t="s">
        <v>73</v>
      </c>
      <c r="Z269" s="640">
        <v>8.59</v>
      </c>
      <c r="AA269" s="240" t="s">
        <v>73</v>
      </c>
      <c r="AB269" s="240">
        <v>5.6790000000000003</v>
      </c>
      <c r="AC269" s="240">
        <f t="shared" si="55"/>
        <v>6.1346561754951523</v>
      </c>
      <c r="AD269" s="463" t="s">
        <v>73</v>
      </c>
      <c r="AE269" s="341" t="s">
        <v>73</v>
      </c>
      <c r="AF269" s="335">
        <v>0.52</v>
      </c>
      <c r="AG269" s="337">
        <f>AF269*$AF$1+$AG$1</f>
        <v>2.1105556300071733</v>
      </c>
      <c r="AH269" s="681" t="s">
        <v>73</v>
      </c>
      <c r="AI269" s="507" t="s">
        <v>73</v>
      </c>
      <c r="AJ269" s="683" t="s">
        <v>73</v>
      </c>
      <c r="AK269" s="684" t="s">
        <v>73</v>
      </c>
      <c r="AL269" s="684" t="s">
        <v>73</v>
      </c>
      <c r="AM269" s="684" t="s">
        <v>73</v>
      </c>
      <c r="AN269" s="684" t="s">
        <v>73</v>
      </c>
      <c r="AO269" s="676" t="s">
        <v>73</v>
      </c>
      <c r="AP269" s="676" t="s">
        <v>73</v>
      </c>
      <c r="AQ269" s="513" t="s">
        <v>73</v>
      </c>
      <c r="AR269" s="80" t="s">
        <v>73</v>
      </c>
      <c r="AS269" s="41" t="s">
        <v>73</v>
      </c>
      <c r="AT269" s="41" t="s">
        <v>73</v>
      </c>
      <c r="AU269" s="41" t="s">
        <v>73</v>
      </c>
      <c r="AV269" s="80" t="s">
        <v>73</v>
      </c>
      <c r="AW269" s="694" t="s">
        <v>73</v>
      </c>
      <c r="AX269" s="695" t="s">
        <v>73</v>
      </c>
      <c r="AY269" s="473" t="s">
        <v>73</v>
      </c>
      <c r="AZ269" s="676" t="s">
        <v>73</v>
      </c>
      <c r="BA269" s="676" t="s">
        <v>73</v>
      </c>
      <c r="BB269" s="676" t="s">
        <v>73</v>
      </c>
      <c r="BC269" s="676" t="s">
        <v>73</v>
      </c>
      <c r="BD269" s="676" t="s">
        <v>73</v>
      </c>
      <c r="BE269" s="676" t="s">
        <v>73</v>
      </c>
      <c r="BF269" s="676" t="s">
        <v>73</v>
      </c>
      <c r="BG269" s="677" t="s">
        <v>73</v>
      </c>
      <c r="BH269" s="676" t="s">
        <v>73</v>
      </c>
      <c r="BI269" s="676" t="s">
        <v>73</v>
      </c>
      <c r="BJ269" s="677" t="s">
        <v>73</v>
      </c>
    </row>
    <row r="270" spans="1:62" s="183" customFormat="1" ht="14.25" customHeight="1" x14ac:dyDescent="0.45">
      <c r="A270" s="224"/>
      <c r="B270" s="268"/>
      <c r="C270" s="268"/>
      <c r="D270" s="225"/>
      <c r="E270" s="323"/>
      <c r="F270" s="227"/>
      <c r="G270" s="228"/>
      <c r="H270" s="229">
        <f t="shared" si="78"/>
        <v>18</v>
      </c>
      <c r="I270" s="268"/>
      <c r="J270" s="230" t="s">
        <v>74</v>
      </c>
      <c r="K270" s="231">
        <v>17</v>
      </c>
      <c r="L270" s="674" t="s">
        <v>73</v>
      </c>
      <c r="M270" s="671" t="s">
        <v>73</v>
      </c>
      <c r="N270" s="676" t="s">
        <v>73</v>
      </c>
      <c r="O270" s="676" t="s">
        <v>73</v>
      </c>
      <c r="P270" s="676" t="s">
        <v>73</v>
      </c>
      <c r="Q270" s="676" t="s">
        <v>73</v>
      </c>
      <c r="R270" s="676" t="s">
        <v>73</v>
      </c>
      <c r="S270" s="677" t="s">
        <v>73</v>
      </c>
      <c r="T270" s="434" t="s">
        <v>73</v>
      </c>
      <c r="U270" s="343" t="s">
        <v>73</v>
      </c>
      <c r="V270" s="335">
        <v>30.798999999999999</v>
      </c>
      <c r="W270" s="343" t="s">
        <v>73</v>
      </c>
      <c r="X270" s="370">
        <v>32.433</v>
      </c>
      <c r="Y270" s="484" t="s">
        <v>73</v>
      </c>
      <c r="Z270" s="640">
        <v>8.58</v>
      </c>
      <c r="AA270" s="240" t="s">
        <v>73</v>
      </c>
      <c r="AB270" s="240">
        <v>5.5759999999999996</v>
      </c>
      <c r="AC270" s="240">
        <f t="shared" si="55"/>
        <v>6.0671238610212646</v>
      </c>
      <c r="AD270" s="463" t="s">
        <v>73</v>
      </c>
      <c r="AE270" s="341" t="s">
        <v>73</v>
      </c>
      <c r="AF270" s="335">
        <v>0.52</v>
      </c>
      <c r="AG270" s="337">
        <f>AF270*$AF$1+$AG$1</f>
        <v>2.1105556300071733</v>
      </c>
      <c r="AH270" s="681" t="s">
        <v>73</v>
      </c>
      <c r="AI270" s="507" t="s">
        <v>73</v>
      </c>
      <c r="AJ270" s="683" t="s">
        <v>73</v>
      </c>
      <c r="AK270" s="684" t="s">
        <v>73</v>
      </c>
      <c r="AL270" s="684" t="s">
        <v>73</v>
      </c>
      <c r="AM270" s="684" t="s">
        <v>73</v>
      </c>
      <c r="AN270" s="684" t="s">
        <v>73</v>
      </c>
      <c r="AO270" s="676" t="s">
        <v>73</v>
      </c>
      <c r="AP270" s="676" t="s">
        <v>73</v>
      </c>
      <c r="AQ270" s="513" t="s">
        <v>73</v>
      </c>
      <c r="AR270" s="80" t="s">
        <v>73</v>
      </c>
      <c r="AS270" s="41" t="s">
        <v>73</v>
      </c>
      <c r="AT270" s="41" t="s">
        <v>73</v>
      </c>
      <c r="AU270" s="41" t="s">
        <v>73</v>
      </c>
      <c r="AV270" s="80" t="s">
        <v>73</v>
      </c>
      <c r="AW270" s="694" t="s">
        <v>73</v>
      </c>
      <c r="AX270" s="695" t="s">
        <v>73</v>
      </c>
      <c r="AY270" s="473" t="s">
        <v>73</v>
      </c>
      <c r="AZ270" s="676" t="s">
        <v>73</v>
      </c>
      <c r="BA270" s="676" t="s">
        <v>73</v>
      </c>
      <c r="BB270" s="676" t="s">
        <v>73</v>
      </c>
      <c r="BC270" s="676" t="s">
        <v>73</v>
      </c>
      <c r="BD270" s="676" t="s">
        <v>73</v>
      </c>
      <c r="BE270" s="676" t="s">
        <v>73</v>
      </c>
      <c r="BF270" s="676" t="s">
        <v>73</v>
      </c>
      <c r="BG270" s="677" t="s">
        <v>73</v>
      </c>
      <c r="BH270" s="676" t="s">
        <v>73</v>
      </c>
      <c r="BI270" s="676" t="s">
        <v>73</v>
      </c>
      <c r="BJ270" s="677" t="s">
        <v>73</v>
      </c>
    </row>
    <row r="271" spans="1:62" s="183" customFormat="1" ht="14.25" customHeight="1" x14ac:dyDescent="0.45">
      <c r="A271" s="224">
        <v>2024</v>
      </c>
      <c r="B271" s="268">
        <v>6</v>
      </c>
      <c r="C271" s="268">
        <v>26</v>
      </c>
      <c r="D271" s="225">
        <v>0.65069444444444446</v>
      </c>
      <c r="E271" s="323" t="s">
        <v>169</v>
      </c>
      <c r="F271" s="324">
        <v>13.13303</v>
      </c>
      <c r="G271" s="325">
        <v>100.60069</v>
      </c>
      <c r="H271" s="229">
        <v>20.5</v>
      </c>
      <c r="I271" s="268">
        <v>3</v>
      </c>
      <c r="J271" s="230" t="s">
        <v>72</v>
      </c>
      <c r="K271" s="231">
        <v>0.5</v>
      </c>
      <c r="L271" s="674" t="s">
        <v>73</v>
      </c>
      <c r="M271" s="671" t="s">
        <v>73</v>
      </c>
      <c r="N271" s="676" t="s">
        <v>73</v>
      </c>
      <c r="O271" s="676" t="s">
        <v>73</v>
      </c>
      <c r="P271" s="676" t="s">
        <v>73</v>
      </c>
      <c r="Q271" s="676" t="s">
        <v>73</v>
      </c>
      <c r="R271" s="676" t="s">
        <v>73</v>
      </c>
      <c r="S271" s="677" t="s">
        <v>73</v>
      </c>
      <c r="T271" s="434">
        <v>3.1</v>
      </c>
      <c r="U271" s="343" t="s">
        <v>73</v>
      </c>
      <c r="V271" s="335">
        <v>30.863</v>
      </c>
      <c r="W271" s="343" t="s">
        <v>73</v>
      </c>
      <c r="X271" s="370">
        <v>32.414999999999999</v>
      </c>
      <c r="Y271" s="484" t="s">
        <v>73</v>
      </c>
      <c r="Z271" s="640">
        <v>8.67</v>
      </c>
      <c r="AA271" s="240" t="s">
        <v>73</v>
      </c>
      <c r="AB271" s="240">
        <v>6.0789999999999997</v>
      </c>
      <c r="AC271" s="240">
        <f t="shared" si="55"/>
        <v>6.3969175909277274</v>
      </c>
      <c r="AD271" s="463" t="s">
        <v>73</v>
      </c>
      <c r="AE271" s="341" t="s">
        <v>73</v>
      </c>
      <c r="AF271" s="335">
        <v>0.82</v>
      </c>
      <c r="AG271" s="337">
        <f>AF271*$AF$1+$AG$1</f>
        <v>2.8466303863426567</v>
      </c>
      <c r="AH271" s="681" t="s">
        <v>73</v>
      </c>
      <c r="AI271" s="507" t="s">
        <v>73</v>
      </c>
      <c r="AJ271" s="683" t="s">
        <v>73</v>
      </c>
      <c r="AK271" s="684" t="s">
        <v>73</v>
      </c>
      <c r="AL271" s="684" t="s">
        <v>73</v>
      </c>
      <c r="AM271" s="684" t="s">
        <v>73</v>
      </c>
      <c r="AN271" s="684" t="s">
        <v>73</v>
      </c>
      <c r="AO271" s="676" t="s">
        <v>73</v>
      </c>
      <c r="AP271" s="676" t="s">
        <v>73</v>
      </c>
      <c r="AQ271" s="513" t="s">
        <v>73</v>
      </c>
      <c r="AR271" s="80" t="s">
        <v>73</v>
      </c>
      <c r="AS271" s="41" t="s">
        <v>73</v>
      </c>
      <c r="AT271" s="41" t="s">
        <v>73</v>
      </c>
      <c r="AU271" s="41" t="s">
        <v>73</v>
      </c>
      <c r="AV271" s="80" t="s">
        <v>73</v>
      </c>
      <c r="AW271" s="694" t="s">
        <v>73</v>
      </c>
      <c r="AX271" s="695" t="s">
        <v>73</v>
      </c>
      <c r="AY271" s="473" t="s">
        <v>73</v>
      </c>
      <c r="AZ271" s="676" t="s">
        <v>73</v>
      </c>
      <c r="BA271" s="676" t="s">
        <v>73</v>
      </c>
      <c r="BB271" s="676" t="s">
        <v>73</v>
      </c>
      <c r="BC271" s="676" t="s">
        <v>73</v>
      </c>
      <c r="BD271" s="676" t="s">
        <v>73</v>
      </c>
      <c r="BE271" s="676" t="s">
        <v>73</v>
      </c>
      <c r="BF271" s="676" t="s">
        <v>73</v>
      </c>
      <c r="BG271" s="677" t="s">
        <v>73</v>
      </c>
      <c r="BH271" s="676" t="s">
        <v>73</v>
      </c>
      <c r="BI271" s="676" t="s">
        <v>73</v>
      </c>
      <c r="BJ271" s="677" t="s">
        <v>73</v>
      </c>
    </row>
    <row r="272" spans="1:62" s="183" customFormat="1" ht="14.25" customHeight="1" x14ac:dyDescent="0.45">
      <c r="A272" s="224"/>
      <c r="B272" s="268"/>
      <c r="C272" s="268"/>
      <c r="D272" s="225"/>
      <c r="E272" s="323"/>
      <c r="F272" s="227"/>
      <c r="G272" s="228"/>
      <c r="H272" s="229">
        <f t="shared" ref="H272:H273" si="79">H271</f>
        <v>20.5</v>
      </c>
      <c r="I272" s="268"/>
      <c r="J272" s="230" t="s">
        <v>75</v>
      </c>
      <c r="K272" s="231">
        <v>10</v>
      </c>
      <c r="L272" s="674" t="s">
        <v>73</v>
      </c>
      <c r="M272" s="671" t="s">
        <v>73</v>
      </c>
      <c r="N272" s="676" t="s">
        <v>73</v>
      </c>
      <c r="O272" s="676" t="s">
        <v>73</v>
      </c>
      <c r="P272" s="676" t="s">
        <v>73</v>
      </c>
      <c r="Q272" s="676" t="s">
        <v>73</v>
      </c>
      <c r="R272" s="676" t="s">
        <v>73</v>
      </c>
      <c r="S272" s="677" t="s">
        <v>73</v>
      </c>
      <c r="T272" s="434" t="s">
        <v>73</v>
      </c>
      <c r="U272" s="343" t="s">
        <v>73</v>
      </c>
      <c r="V272" s="335">
        <v>30.837</v>
      </c>
      <c r="W272" s="343" t="s">
        <v>73</v>
      </c>
      <c r="X272" s="370">
        <v>32.616999999999997</v>
      </c>
      <c r="Y272" s="484" t="s">
        <v>73</v>
      </c>
      <c r="Z272" s="640">
        <v>8.65</v>
      </c>
      <c r="AA272" s="240" t="s">
        <v>73</v>
      </c>
      <c r="AB272" s="240">
        <v>6.0060000000000002</v>
      </c>
      <c r="AC272" s="240">
        <f t="shared" si="55"/>
        <v>6.3490548826112825</v>
      </c>
      <c r="AD272" s="463" t="s">
        <v>73</v>
      </c>
      <c r="AE272" s="341" t="s">
        <v>73</v>
      </c>
      <c r="AF272" s="335">
        <v>0.66</v>
      </c>
      <c r="AG272" s="337">
        <f>AF272*$AF$1+$AG$1</f>
        <v>2.4540571829637328</v>
      </c>
      <c r="AH272" s="681" t="s">
        <v>73</v>
      </c>
      <c r="AI272" s="507" t="s">
        <v>73</v>
      </c>
      <c r="AJ272" s="683" t="s">
        <v>73</v>
      </c>
      <c r="AK272" s="684" t="s">
        <v>73</v>
      </c>
      <c r="AL272" s="684" t="s">
        <v>73</v>
      </c>
      <c r="AM272" s="684" t="s">
        <v>73</v>
      </c>
      <c r="AN272" s="684" t="s">
        <v>73</v>
      </c>
      <c r="AO272" s="676" t="s">
        <v>73</v>
      </c>
      <c r="AP272" s="676" t="s">
        <v>73</v>
      </c>
      <c r="AQ272" s="513" t="s">
        <v>73</v>
      </c>
      <c r="AR272" s="80" t="s">
        <v>73</v>
      </c>
      <c r="AS272" s="41" t="s">
        <v>73</v>
      </c>
      <c r="AT272" s="41" t="s">
        <v>73</v>
      </c>
      <c r="AU272" s="41" t="s">
        <v>73</v>
      </c>
      <c r="AV272" s="80" t="s">
        <v>73</v>
      </c>
      <c r="AW272" s="694" t="s">
        <v>73</v>
      </c>
      <c r="AX272" s="695" t="s">
        <v>73</v>
      </c>
      <c r="AY272" s="473" t="s">
        <v>73</v>
      </c>
      <c r="AZ272" s="676" t="s">
        <v>73</v>
      </c>
      <c r="BA272" s="676" t="s">
        <v>73</v>
      </c>
      <c r="BB272" s="676" t="s">
        <v>73</v>
      </c>
      <c r="BC272" s="676" t="s">
        <v>73</v>
      </c>
      <c r="BD272" s="676" t="s">
        <v>73</v>
      </c>
      <c r="BE272" s="676" t="s">
        <v>73</v>
      </c>
      <c r="BF272" s="676" t="s">
        <v>73</v>
      </c>
      <c r="BG272" s="677" t="s">
        <v>73</v>
      </c>
      <c r="BH272" s="676" t="s">
        <v>73</v>
      </c>
      <c r="BI272" s="676" t="s">
        <v>73</v>
      </c>
      <c r="BJ272" s="677" t="s">
        <v>73</v>
      </c>
    </row>
    <row r="273" spans="1:62" s="183" customFormat="1" ht="14.25" customHeight="1" x14ac:dyDescent="0.45">
      <c r="A273" s="224"/>
      <c r="B273" s="268"/>
      <c r="C273" s="268"/>
      <c r="D273" s="225"/>
      <c r="E273" s="323"/>
      <c r="F273" s="227"/>
      <c r="G273" s="228"/>
      <c r="H273" s="229">
        <f t="shared" si="79"/>
        <v>20.5</v>
      </c>
      <c r="I273" s="268"/>
      <c r="J273" s="230" t="s">
        <v>74</v>
      </c>
      <c r="K273" s="231">
        <v>19</v>
      </c>
      <c r="L273" s="674" t="s">
        <v>73</v>
      </c>
      <c r="M273" s="671" t="s">
        <v>73</v>
      </c>
      <c r="N273" s="676" t="s">
        <v>73</v>
      </c>
      <c r="O273" s="676" t="s">
        <v>73</v>
      </c>
      <c r="P273" s="676" t="s">
        <v>73</v>
      </c>
      <c r="Q273" s="676" t="s">
        <v>73</v>
      </c>
      <c r="R273" s="676" t="s">
        <v>73</v>
      </c>
      <c r="S273" s="677" t="s">
        <v>73</v>
      </c>
      <c r="T273" s="434" t="s">
        <v>73</v>
      </c>
      <c r="U273" s="343" t="s">
        <v>73</v>
      </c>
      <c r="V273" s="335">
        <v>30.82</v>
      </c>
      <c r="W273" s="343" t="s">
        <v>73</v>
      </c>
      <c r="X273" s="370">
        <v>32.645000000000003</v>
      </c>
      <c r="Y273" s="484" t="s">
        <v>73</v>
      </c>
      <c r="Z273" s="640">
        <v>8.64</v>
      </c>
      <c r="AA273" s="240" t="s">
        <v>73</v>
      </c>
      <c r="AB273" s="240">
        <v>5.8860000000000001</v>
      </c>
      <c r="AC273" s="240">
        <f t="shared" si="55"/>
        <v>6.2703764579815102</v>
      </c>
      <c r="AD273" s="463" t="s">
        <v>73</v>
      </c>
      <c r="AE273" s="341" t="s">
        <v>73</v>
      </c>
      <c r="AF273" s="335">
        <v>0.67</v>
      </c>
      <c r="AG273" s="337">
        <f>AF273*$AF$1+$AG$1</f>
        <v>2.478593008174915</v>
      </c>
      <c r="AH273" s="681" t="s">
        <v>73</v>
      </c>
      <c r="AI273" s="507" t="s">
        <v>73</v>
      </c>
      <c r="AJ273" s="683" t="s">
        <v>73</v>
      </c>
      <c r="AK273" s="684" t="s">
        <v>73</v>
      </c>
      <c r="AL273" s="684" t="s">
        <v>73</v>
      </c>
      <c r="AM273" s="684" t="s">
        <v>73</v>
      </c>
      <c r="AN273" s="684" t="s">
        <v>73</v>
      </c>
      <c r="AO273" s="676" t="s">
        <v>73</v>
      </c>
      <c r="AP273" s="676" t="s">
        <v>73</v>
      </c>
      <c r="AQ273" s="513" t="s">
        <v>73</v>
      </c>
      <c r="AR273" s="80" t="s">
        <v>73</v>
      </c>
      <c r="AS273" s="41" t="s">
        <v>73</v>
      </c>
      <c r="AT273" s="41" t="s">
        <v>73</v>
      </c>
      <c r="AU273" s="41" t="s">
        <v>73</v>
      </c>
      <c r="AV273" s="80" t="s">
        <v>73</v>
      </c>
      <c r="AW273" s="694" t="s">
        <v>73</v>
      </c>
      <c r="AX273" s="695" t="s">
        <v>73</v>
      </c>
      <c r="AY273" s="473" t="s">
        <v>73</v>
      </c>
      <c r="AZ273" s="676" t="s">
        <v>73</v>
      </c>
      <c r="BA273" s="676" t="s">
        <v>73</v>
      </c>
      <c r="BB273" s="676" t="s">
        <v>73</v>
      </c>
      <c r="BC273" s="676" t="s">
        <v>73</v>
      </c>
      <c r="BD273" s="676" t="s">
        <v>73</v>
      </c>
      <c r="BE273" s="676" t="s">
        <v>73</v>
      </c>
      <c r="BF273" s="676" t="s">
        <v>73</v>
      </c>
      <c r="BG273" s="677" t="s">
        <v>73</v>
      </c>
      <c r="BH273" s="676" t="s">
        <v>73</v>
      </c>
      <c r="BI273" s="676" t="s">
        <v>73</v>
      </c>
      <c r="BJ273" s="677" t="s">
        <v>73</v>
      </c>
    </row>
    <row r="274" spans="1:62" s="183" customFormat="1" ht="14.25" customHeight="1" x14ac:dyDescent="0.45">
      <c r="A274" s="224">
        <v>2024</v>
      </c>
      <c r="B274" s="268">
        <v>6</v>
      </c>
      <c r="C274" s="268">
        <v>26</v>
      </c>
      <c r="D274" s="225">
        <v>0.4201388888888889</v>
      </c>
      <c r="E274" s="323" t="s">
        <v>170</v>
      </c>
      <c r="F274" s="324">
        <v>13.052960000000001</v>
      </c>
      <c r="G274" s="325">
        <v>100.6003</v>
      </c>
      <c r="H274" s="229">
        <v>22.3</v>
      </c>
      <c r="I274" s="268">
        <v>3</v>
      </c>
      <c r="J274" s="230" t="s">
        <v>72</v>
      </c>
      <c r="K274" s="231">
        <v>0.5</v>
      </c>
      <c r="L274" s="674" t="s">
        <v>73</v>
      </c>
      <c r="M274" s="671" t="s">
        <v>73</v>
      </c>
      <c r="N274" s="676" t="s">
        <v>73</v>
      </c>
      <c r="O274" s="676" t="s">
        <v>73</v>
      </c>
      <c r="P274" s="676" t="s">
        <v>73</v>
      </c>
      <c r="Q274" s="676" t="s">
        <v>73</v>
      </c>
      <c r="R274" s="676" t="s">
        <v>73</v>
      </c>
      <c r="S274" s="677" t="s">
        <v>73</v>
      </c>
      <c r="T274" s="434">
        <v>4.5</v>
      </c>
      <c r="U274" s="343" t="s">
        <v>73</v>
      </c>
      <c r="V274" s="335">
        <v>30.803999999999998</v>
      </c>
      <c r="W274" s="343" t="s">
        <v>73</v>
      </c>
      <c r="X274" s="370">
        <v>32.832999999999998</v>
      </c>
      <c r="Y274" s="484" t="s">
        <v>73</v>
      </c>
      <c r="Z274" s="640">
        <v>8.69</v>
      </c>
      <c r="AA274" s="240" t="s">
        <v>73</v>
      </c>
      <c r="AB274" s="240">
        <v>6.12</v>
      </c>
      <c r="AC274" s="240">
        <f t="shared" si="55"/>
        <v>6.4237993860095663</v>
      </c>
      <c r="AD274" s="463" t="s">
        <v>73</v>
      </c>
      <c r="AE274" s="341" t="s">
        <v>73</v>
      </c>
      <c r="AF274" s="335">
        <v>0.38</v>
      </c>
      <c r="AG274" s="337">
        <f>AF274*$AF$1+$AG$1</f>
        <v>1.7670540770506145</v>
      </c>
      <c r="AH274" s="681" t="s">
        <v>73</v>
      </c>
      <c r="AI274" s="507" t="s">
        <v>73</v>
      </c>
      <c r="AJ274" s="683" t="s">
        <v>73</v>
      </c>
      <c r="AK274" s="684" t="s">
        <v>73</v>
      </c>
      <c r="AL274" s="684" t="s">
        <v>73</v>
      </c>
      <c r="AM274" s="684" t="s">
        <v>73</v>
      </c>
      <c r="AN274" s="684" t="s">
        <v>73</v>
      </c>
      <c r="AO274" s="676" t="s">
        <v>73</v>
      </c>
      <c r="AP274" s="676" t="s">
        <v>73</v>
      </c>
      <c r="AQ274" s="513" t="s">
        <v>73</v>
      </c>
      <c r="AR274" s="80" t="s">
        <v>73</v>
      </c>
      <c r="AS274" s="41" t="s">
        <v>73</v>
      </c>
      <c r="AT274" s="41" t="s">
        <v>73</v>
      </c>
      <c r="AU274" s="41" t="s">
        <v>73</v>
      </c>
      <c r="AV274" s="80" t="s">
        <v>73</v>
      </c>
      <c r="AW274" s="694" t="s">
        <v>73</v>
      </c>
      <c r="AX274" s="695" t="s">
        <v>73</v>
      </c>
      <c r="AY274" s="473" t="s">
        <v>73</v>
      </c>
      <c r="AZ274" s="676" t="s">
        <v>73</v>
      </c>
      <c r="BA274" s="676" t="s">
        <v>73</v>
      </c>
      <c r="BB274" s="676" t="s">
        <v>73</v>
      </c>
      <c r="BC274" s="676" t="s">
        <v>73</v>
      </c>
      <c r="BD274" s="676" t="s">
        <v>73</v>
      </c>
      <c r="BE274" s="676" t="s">
        <v>73</v>
      </c>
      <c r="BF274" s="676" t="s">
        <v>73</v>
      </c>
      <c r="BG274" s="677" t="s">
        <v>73</v>
      </c>
      <c r="BH274" s="676" t="s">
        <v>73</v>
      </c>
      <c r="BI274" s="676" t="s">
        <v>73</v>
      </c>
      <c r="BJ274" s="677" t="s">
        <v>73</v>
      </c>
    </row>
    <row r="275" spans="1:62" s="183" customFormat="1" ht="14.25" customHeight="1" x14ac:dyDescent="0.45">
      <c r="A275" s="224"/>
      <c r="B275" s="268"/>
      <c r="C275" s="268"/>
      <c r="D275" s="225"/>
      <c r="E275" s="323"/>
      <c r="F275" s="227"/>
      <c r="G275" s="228"/>
      <c r="H275" s="229">
        <f t="shared" ref="H275:H276" si="80">H274</f>
        <v>22.3</v>
      </c>
      <c r="I275" s="268"/>
      <c r="J275" s="230" t="s">
        <v>75</v>
      </c>
      <c r="K275" s="231">
        <v>10.5</v>
      </c>
      <c r="L275" s="674" t="s">
        <v>73</v>
      </c>
      <c r="M275" s="671" t="s">
        <v>73</v>
      </c>
      <c r="N275" s="676" t="s">
        <v>73</v>
      </c>
      <c r="O275" s="676" t="s">
        <v>73</v>
      </c>
      <c r="P275" s="676" t="s">
        <v>73</v>
      </c>
      <c r="Q275" s="676" t="s">
        <v>73</v>
      </c>
      <c r="R275" s="676" t="s">
        <v>73</v>
      </c>
      <c r="S275" s="677" t="s">
        <v>73</v>
      </c>
      <c r="T275" s="434" t="s">
        <v>73</v>
      </c>
      <c r="U275" s="343" t="s">
        <v>73</v>
      </c>
      <c r="V275" s="335">
        <v>30.81</v>
      </c>
      <c r="W275" s="343" t="s">
        <v>73</v>
      </c>
      <c r="X275" s="370">
        <v>32.982999999999997</v>
      </c>
      <c r="Y275" s="484" t="s">
        <v>73</v>
      </c>
      <c r="Z275" s="640">
        <v>8.67</v>
      </c>
      <c r="AA275" s="240" t="s">
        <v>73</v>
      </c>
      <c r="AB275" s="240">
        <v>6.1079999999999997</v>
      </c>
      <c r="AC275" s="240">
        <f t="shared" si="55"/>
        <v>6.4159315435465887</v>
      </c>
      <c r="AD275" s="463" t="s">
        <v>73</v>
      </c>
      <c r="AE275" s="341" t="s">
        <v>73</v>
      </c>
      <c r="AF275" s="335">
        <v>0.47</v>
      </c>
      <c r="AG275" s="337">
        <f>AF275*$AF$1+$AG$1</f>
        <v>1.9878765039512596</v>
      </c>
      <c r="AH275" s="681" t="s">
        <v>73</v>
      </c>
      <c r="AI275" s="507" t="s">
        <v>73</v>
      </c>
      <c r="AJ275" s="683" t="s">
        <v>73</v>
      </c>
      <c r="AK275" s="684" t="s">
        <v>73</v>
      </c>
      <c r="AL275" s="684" t="s">
        <v>73</v>
      </c>
      <c r="AM275" s="684" t="s">
        <v>73</v>
      </c>
      <c r="AN275" s="684" t="s">
        <v>73</v>
      </c>
      <c r="AO275" s="676" t="s">
        <v>73</v>
      </c>
      <c r="AP275" s="676" t="s">
        <v>73</v>
      </c>
      <c r="AQ275" s="513" t="s">
        <v>73</v>
      </c>
      <c r="AR275" s="80" t="s">
        <v>73</v>
      </c>
      <c r="AS275" s="41" t="s">
        <v>73</v>
      </c>
      <c r="AT275" s="41" t="s">
        <v>73</v>
      </c>
      <c r="AU275" s="41" t="s">
        <v>73</v>
      </c>
      <c r="AV275" s="80" t="s">
        <v>73</v>
      </c>
      <c r="AW275" s="694" t="s">
        <v>73</v>
      </c>
      <c r="AX275" s="695" t="s">
        <v>73</v>
      </c>
      <c r="AY275" s="473" t="s">
        <v>73</v>
      </c>
      <c r="AZ275" s="676" t="s">
        <v>73</v>
      </c>
      <c r="BA275" s="676" t="s">
        <v>73</v>
      </c>
      <c r="BB275" s="676" t="s">
        <v>73</v>
      </c>
      <c r="BC275" s="676" t="s">
        <v>73</v>
      </c>
      <c r="BD275" s="676" t="s">
        <v>73</v>
      </c>
      <c r="BE275" s="676" t="s">
        <v>73</v>
      </c>
      <c r="BF275" s="676" t="s">
        <v>73</v>
      </c>
      <c r="BG275" s="677" t="s">
        <v>73</v>
      </c>
      <c r="BH275" s="676" t="s">
        <v>73</v>
      </c>
      <c r="BI275" s="676" t="s">
        <v>73</v>
      </c>
      <c r="BJ275" s="677" t="s">
        <v>73</v>
      </c>
    </row>
    <row r="276" spans="1:62" s="183" customFormat="1" ht="14.25" customHeight="1" x14ac:dyDescent="0.45">
      <c r="A276" s="224"/>
      <c r="B276" s="268"/>
      <c r="C276" s="268"/>
      <c r="D276" s="225"/>
      <c r="E276" s="323"/>
      <c r="F276" s="227"/>
      <c r="G276" s="228"/>
      <c r="H276" s="229">
        <f t="shared" si="80"/>
        <v>22.3</v>
      </c>
      <c r="I276" s="268"/>
      <c r="J276" s="230" t="s">
        <v>74</v>
      </c>
      <c r="K276" s="231">
        <v>21</v>
      </c>
      <c r="L276" s="674" t="s">
        <v>73</v>
      </c>
      <c r="M276" s="671" t="s">
        <v>73</v>
      </c>
      <c r="N276" s="676" t="s">
        <v>73</v>
      </c>
      <c r="O276" s="676" t="s">
        <v>73</v>
      </c>
      <c r="P276" s="676" t="s">
        <v>73</v>
      </c>
      <c r="Q276" s="676" t="s">
        <v>73</v>
      </c>
      <c r="R276" s="676" t="s">
        <v>73</v>
      </c>
      <c r="S276" s="677" t="s">
        <v>73</v>
      </c>
      <c r="T276" s="434" t="s">
        <v>73</v>
      </c>
      <c r="U276" s="343" t="s">
        <v>73</v>
      </c>
      <c r="V276" s="335">
        <v>30.812000000000001</v>
      </c>
      <c r="W276" s="343" t="s">
        <v>73</v>
      </c>
      <c r="X276" s="370">
        <v>32.997</v>
      </c>
      <c r="Y276" s="484" t="s">
        <v>73</v>
      </c>
      <c r="Z276" s="640">
        <v>8.67</v>
      </c>
      <c r="AA276" s="240" t="s">
        <v>73</v>
      </c>
      <c r="AB276" s="240">
        <v>6.0739999999999998</v>
      </c>
      <c r="AC276" s="240">
        <f t="shared" si="55"/>
        <v>6.3936393232348205</v>
      </c>
      <c r="AD276" s="463" t="s">
        <v>73</v>
      </c>
      <c r="AE276" s="341" t="s">
        <v>73</v>
      </c>
      <c r="AF276" s="335">
        <v>6.74</v>
      </c>
      <c r="AG276" s="337">
        <f>AF276*$AF$1+$AG$1</f>
        <v>17.371838911362865</v>
      </c>
      <c r="AH276" s="681" t="s">
        <v>73</v>
      </c>
      <c r="AI276" s="507" t="s">
        <v>73</v>
      </c>
      <c r="AJ276" s="683" t="s">
        <v>73</v>
      </c>
      <c r="AK276" s="684" t="s">
        <v>73</v>
      </c>
      <c r="AL276" s="684" t="s">
        <v>73</v>
      </c>
      <c r="AM276" s="684" t="s">
        <v>73</v>
      </c>
      <c r="AN276" s="684" t="s">
        <v>73</v>
      </c>
      <c r="AO276" s="676" t="s">
        <v>73</v>
      </c>
      <c r="AP276" s="676" t="s">
        <v>73</v>
      </c>
      <c r="AQ276" s="513" t="s">
        <v>73</v>
      </c>
      <c r="AR276" s="80" t="s">
        <v>73</v>
      </c>
      <c r="AS276" s="41" t="s">
        <v>73</v>
      </c>
      <c r="AT276" s="41" t="s">
        <v>73</v>
      </c>
      <c r="AU276" s="41" t="s">
        <v>73</v>
      </c>
      <c r="AV276" s="80" t="s">
        <v>73</v>
      </c>
      <c r="AW276" s="694" t="s">
        <v>73</v>
      </c>
      <c r="AX276" s="695" t="s">
        <v>73</v>
      </c>
      <c r="AY276" s="473" t="s">
        <v>73</v>
      </c>
      <c r="AZ276" s="676" t="s">
        <v>73</v>
      </c>
      <c r="BA276" s="676" t="s">
        <v>73</v>
      </c>
      <c r="BB276" s="676" t="s">
        <v>73</v>
      </c>
      <c r="BC276" s="676" t="s">
        <v>73</v>
      </c>
      <c r="BD276" s="676" t="s">
        <v>73</v>
      </c>
      <c r="BE276" s="676" t="s">
        <v>73</v>
      </c>
      <c r="BF276" s="676" t="s">
        <v>73</v>
      </c>
      <c r="BG276" s="677" t="s">
        <v>73</v>
      </c>
      <c r="BH276" s="676" t="s">
        <v>73</v>
      </c>
      <c r="BI276" s="676" t="s">
        <v>73</v>
      </c>
      <c r="BJ276" s="677" t="s">
        <v>73</v>
      </c>
    </row>
    <row r="277" spans="1:62" s="183" customFormat="1" ht="14.25" customHeight="1" x14ac:dyDescent="0.45">
      <c r="A277" s="224">
        <v>2024</v>
      </c>
      <c r="B277" s="268">
        <v>6</v>
      </c>
      <c r="C277" s="268">
        <v>26</v>
      </c>
      <c r="D277" s="225">
        <v>0.34513888888888888</v>
      </c>
      <c r="E277" s="323" t="s">
        <v>171</v>
      </c>
      <c r="F277" s="324">
        <v>13.050929999999999</v>
      </c>
      <c r="G277" s="325">
        <v>100.73685</v>
      </c>
      <c r="H277" s="229">
        <v>21.3</v>
      </c>
      <c r="I277" s="268">
        <v>3</v>
      </c>
      <c r="J277" s="230" t="s">
        <v>72</v>
      </c>
      <c r="K277" s="231">
        <v>0.5</v>
      </c>
      <c r="L277" s="674" t="s">
        <v>73</v>
      </c>
      <c r="M277" s="671" t="s">
        <v>73</v>
      </c>
      <c r="N277" s="676" t="s">
        <v>73</v>
      </c>
      <c r="O277" s="676" t="s">
        <v>73</v>
      </c>
      <c r="P277" s="676" t="s">
        <v>73</v>
      </c>
      <c r="Q277" s="676" t="s">
        <v>73</v>
      </c>
      <c r="R277" s="676" t="s">
        <v>73</v>
      </c>
      <c r="S277" s="677" t="s">
        <v>73</v>
      </c>
      <c r="T277" s="434">
        <v>3.9</v>
      </c>
      <c r="U277" s="343" t="s">
        <v>73</v>
      </c>
      <c r="V277" s="335">
        <v>30.751999999999999</v>
      </c>
      <c r="W277" s="343" t="s">
        <v>73</v>
      </c>
      <c r="X277" s="370">
        <v>32.819000000000003</v>
      </c>
      <c r="Y277" s="484" t="s">
        <v>73</v>
      </c>
      <c r="Z277" s="640">
        <v>8.68</v>
      </c>
      <c r="AA277" s="240" t="s">
        <v>73</v>
      </c>
      <c r="AB277" s="240">
        <v>6.0209999999999999</v>
      </c>
      <c r="AC277" s="240">
        <f t="shared" si="55"/>
        <v>6.3588896856900039</v>
      </c>
      <c r="AD277" s="463" t="s">
        <v>73</v>
      </c>
      <c r="AE277" s="341" t="s">
        <v>73</v>
      </c>
      <c r="AF277" s="335">
        <v>0.43</v>
      </c>
      <c r="AG277" s="337">
        <f>AF277*$AF$1+$AG$1</f>
        <v>1.8897332031065284</v>
      </c>
      <c r="AH277" s="681" t="s">
        <v>73</v>
      </c>
      <c r="AI277" s="507" t="s">
        <v>73</v>
      </c>
      <c r="AJ277" s="683" t="s">
        <v>73</v>
      </c>
      <c r="AK277" s="684" t="s">
        <v>73</v>
      </c>
      <c r="AL277" s="684" t="s">
        <v>73</v>
      </c>
      <c r="AM277" s="684" t="s">
        <v>73</v>
      </c>
      <c r="AN277" s="684" t="s">
        <v>73</v>
      </c>
      <c r="AO277" s="676" t="s">
        <v>73</v>
      </c>
      <c r="AP277" s="676" t="s">
        <v>73</v>
      </c>
      <c r="AQ277" s="513" t="s">
        <v>73</v>
      </c>
      <c r="AR277" s="80" t="s">
        <v>73</v>
      </c>
      <c r="AS277" s="41" t="s">
        <v>73</v>
      </c>
      <c r="AT277" s="41" t="s">
        <v>73</v>
      </c>
      <c r="AU277" s="41" t="s">
        <v>73</v>
      </c>
      <c r="AV277" s="80" t="s">
        <v>73</v>
      </c>
      <c r="AW277" s="694" t="s">
        <v>73</v>
      </c>
      <c r="AX277" s="695" t="s">
        <v>73</v>
      </c>
      <c r="AY277" s="473" t="s">
        <v>73</v>
      </c>
      <c r="AZ277" s="676" t="s">
        <v>73</v>
      </c>
      <c r="BA277" s="676" t="s">
        <v>73</v>
      </c>
      <c r="BB277" s="676" t="s">
        <v>73</v>
      </c>
      <c r="BC277" s="676" t="s">
        <v>73</v>
      </c>
      <c r="BD277" s="676" t="s">
        <v>73</v>
      </c>
      <c r="BE277" s="676" t="s">
        <v>73</v>
      </c>
      <c r="BF277" s="676" t="s">
        <v>73</v>
      </c>
      <c r="BG277" s="677" t="s">
        <v>73</v>
      </c>
      <c r="BH277" s="676" t="s">
        <v>73</v>
      </c>
      <c r="BI277" s="676" t="s">
        <v>73</v>
      </c>
      <c r="BJ277" s="677" t="s">
        <v>73</v>
      </c>
    </row>
    <row r="278" spans="1:62" s="183" customFormat="1" ht="14.25" customHeight="1" x14ac:dyDescent="0.45">
      <c r="A278" s="224"/>
      <c r="B278" s="268"/>
      <c r="C278" s="268"/>
      <c r="D278" s="225"/>
      <c r="E278" s="323"/>
      <c r="F278" s="227"/>
      <c r="G278" s="228"/>
      <c r="H278" s="229">
        <f t="shared" ref="H278:H279" si="81">H277</f>
        <v>21.3</v>
      </c>
      <c r="I278" s="268"/>
      <c r="J278" s="230" t="s">
        <v>75</v>
      </c>
      <c r="K278" s="231">
        <v>10</v>
      </c>
      <c r="L278" s="674" t="s">
        <v>73</v>
      </c>
      <c r="M278" s="671" t="s">
        <v>73</v>
      </c>
      <c r="N278" s="676" t="s">
        <v>73</v>
      </c>
      <c r="O278" s="676" t="s">
        <v>73</v>
      </c>
      <c r="P278" s="676" t="s">
        <v>73</v>
      </c>
      <c r="Q278" s="676" t="s">
        <v>73</v>
      </c>
      <c r="R278" s="676" t="s">
        <v>73</v>
      </c>
      <c r="S278" s="677" t="s">
        <v>73</v>
      </c>
      <c r="T278" s="434" t="s">
        <v>73</v>
      </c>
      <c r="U278" s="343" t="s">
        <v>73</v>
      </c>
      <c r="V278" s="335">
        <v>30.771000000000001</v>
      </c>
      <c r="W278" s="343" t="s">
        <v>73</v>
      </c>
      <c r="X278" s="370">
        <v>32.954999999999998</v>
      </c>
      <c r="Y278" s="484" t="s">
        <v>73</v>
      </c>
      <c r="Z278" s="640">
        <v>8.66</v>
      </c>
      <c r="AA278" s="240" t="s">
        <v>73</v>
      </c>
      <c r="AB278" s="240">
        <v>6.0190000000000001</v>
      </c>
      <c r="AC278" s="240">
        <f t="shared" si="55"/>
        <v>6.3575783786128408</v>
      </c>
      <c r="AD278" s="463" t="s">
        <v>73</v>
      </c>
      <c r="AE278" s="341" t="s">
        <v>73</v>
      </c>
      <c r="AF278" s="335">
        <v>0.46</v>
      </c>
      <c r="AG278" s="337">
        <f>AF278*$AF$1+$AG$1</f>
        <v>1.9633406787400769</v>
      </c>
      <c r="AH278" s="681" t="s">
        <v>73</v>
      </c>
      <c r="AI278" s="507" t="s">
        <v>73</v>
      </c>
      <c r="AJ278" s="683" t="s">
        <v>73</v>
      </c>
      <c r="AK278" s="684" t="s">
        <v>73</v>
      </c>
      <c r="AL278" s="684" t="s">
        <v>73</v>
      </c>
      <c r="AM278" s="684" t="s">
        <v>73</v>
      </c>
      <c r="AN278" s="684" t="s">
        <v>73</v>
      </c>
      <c r="AO278" s="676" t="s">
        <v>73</v>
      </c>
      <c r="AP278" s="676" t="s">
        <v>73</v>
      </c>
      <c r="AQ278" s="513" t="s">
        <v>73</v>
      </c>
      <c r="AR278" s="80" t="s">
        <v>73</v>
      </c>
      <c r="AS278" s="41" t="s">
        <v>73</v>
      </c>
      <c r="AT278" s="41" t="s">
        <v>73</v>
      </c>
      <c r="AU278" s="41" t="s">
        <v>73</v>
      </c>
      <c r="AV278" s="80" t="s">
        <v>73</v>
      </c>
      <c r="AW278" s="694" t="s">
        <v>73</v>
      </c>
      <c r="AX278" s="695" t="s">
        <v>73</v>
      </c>
      <c r="AY278" s="473" t="s">
        <v>73</v>
      </c>
      <c r="AZ278" s="676" t="s">
        <v>73</v>
      </c>
      <c r="BA278" s="676" t="s">
        <v>73</v>
      </c>
      <c r="BB278" s="676" t="s">
        <v>73</v>
      </c>
      <c r="BC278" s="676" t="s">
        <v>73</v>
      </c>
      <c r="BD278" s="676" t="s">
        <v>73</v>
      </c>
      <c r="BE278" s="676" t="s">
        <v>73</v>
      </c>
      <c r="BF278" s="676" t="s">
        <v>73</v>
      </c>
      <c r="BG278" s="677" t="s">
        <v>73</v>
      </c>
      <c r="BH278" s="676" t="s">
        <v>73</v>
      </c>
      <c r="BI278" s="676" t="s">
        <v>73</v>
      </c>
      <c r="BJ278" s="677" t="s">
        <v>73</v>
      </c>
    </row>
    <row r="279" spans="1:62" s="183" customFormat="1" ht="14.25" customHeight="1" x14ac:dyDescent="0.45">
      <c r="A279" s="224"/>
      <c r="B279" s="268"/>
      <c r="C279" s="268"/>
      <c r="D279" s="225"/>
      <c r="E279" s="323"/>
      <c r="F279" s="227"/>
      <c r="G279" s="228"/>
      <c r="H279" s="229">
        <f t="shared" si="81"/>
        <v>21.3</v>
      </c>
      <c r="I279" s="268"/>
      <c r="J279" s="230" t="s">
        <v>74</v>
      </c>
      <c r="K279" s="231">
        <v>20</v>
      </c>
      <c r="L279" s="674" t="s">
        <v>73</v>
      </c>
      <c r="M279" s="671" t="s">
        <v>73</v>
      </c>
      <c r="N279" s="676" t="s">
        <v>73</v>
      </c>
      <c r="O279" s="676" t="s">
        <v>73</v>
      </c>
      <c r="P279" s="676" t="s">
        <v>73</v>
      </c>
      <c r="Q279" s="676" t="s">
        <v>73</v>
      </c>
      <c r="R279" s="676" t="s">
        <v>73</v>
      </c>
      <c r="S279" s="677" t="s">
        <v>73</v>
      </c>
      <c r="T279" s="434" t="s">
        <v>73</v>
      </c>
      <c r="U279" s="343" t="s">
        <v>73</v>
      </c>
      <c r="V279" s="335">
        <v>30.768999999999998</v>
      </c>
      <c r="W279" s="343" t="s">
        <v>73</v>
      </c>
      <c r="X279" s="370">
        <v>33.052</v>
      </c>
      <c r="Y279" s="484" t="s">
        <v>73</v>
      </c>
      <c r="Z279" s="640">
        <v>8.66</v>
      </c>
      <c r="AA279" s="240" t="s">
        <v>73</v>
      </c>
      <c r="AB279" s="240">
        <v>5.9850000000000003</v>
      </c>
      <c r="AC279" s="240">
        <f t="shared" si="55"/>
        <v>6.3352861583010727</v>
      </c>
      <c r="AD279" s="463" t="s">
        <v>73</v>
      </c>
      <c r="AE279" s="341" t="s">
        <v>73</v>
      </c>
      <c r="AF279" s="335">
        <v>1.08</v>
      </c>
      <c r="AG279" s="337">
        <f>AF279*$AF$1+$AG$1</f>
        <v>3.4845618418334094</v>
      </c>
      <c r="AH279" s="681" t="s">
        <v>73</v>
      </c>
      <c r="AI279" s="507" t="s">
        <v>73</v>
      </c>
      <c r="AJ279" s="683" t="s">
        <v>73</v>
      </c>
      <c r="AK279" s="684" t="s">
        <v>73</v>
      </c>
      <c r="AL279" s="684" t="s">
        <v>73</v>
      </c>
      <c r="AM279" s="684" t="s">
        <v>73</v>
      </c>
      <c r="AN279" s="684" t="s">
        <v>73</v>
      </c>
      <c r="AO279" s="676" t="s">
        <v>73</v>
      </c>
      <c r="AP279" s="676" t="s">
        <v>73</v>
      </c>
      <c r="AQ279" s="513" t="s">
        <v>73</v>
      </c>
      <c r="AR279" s="80" t="s">
        <v>73</v>
      </c>
      <c r="AS279" s="41" t="s">
        <v>73</v>
      </c>
      <c r="AT279" s="41" t="s">
        <v>73</v>
      </c>
      <c r="AU279" s="41" t="s">
        <v>73</v>
      </c>
      <c r="AV279" s="80" t="s">
        <v>73</v>
      </c>
      <c r="AW279" s="694" t="s">
        <v>73</v>
      </c>
      <c r="AX279" s="695" t="s">
        <v>73</v>
      </c>
      <c r="AY279" s="473" t="s">
        <v>73</v>
      </c>
      <c r="AZ279" s="676" t="s">
        <v>73</v>
      </c>
      <c r="BA279" s="676" t="s">
        <v>73</v>
      </c>
      <c r="BB279" s="676" t="s">
        <v>73</v>
      </c>
      <c r="BC279" s="676" t="s">
        <v>73</v>
      </c>
      <c r="BD279" s="676" t="s">
        <v>73</v>
      </c>
      <c r="BE279" s="676" t="s">
        <v>73</v>
      </c>
      <c r="BF279" s="676" t="s">
        <v>73</v>
      </c>
      <c r="BG279" s="677" t="s">
        <v>73</v>
      </c>
      <c r="BH279" s="676" t="s">
        <v>73</v>
      </c>
      <c r="BI279" s="676" t="s">
        <v>73</v>
      </c>
      <c r="BJ279" s="677" t="s">
        <v>73</v>
      </c>
    </row>
    <row r="280" spans="1:62" s="183" customFormat="1" ht="14.25" customHeight="1" x14ac:dyDescent="0.45">
      <c r="A280" s="224">
        <v>2024</v>
      </c>
      <c r="B280" s="268">
        <v>6</v>
      </c>
      <c r="C280" s="268">
        <v>26</v>
      </c>
      <c r="D280" s="225">
        <v>0.73958333333333337</v>
      </c>
      <c r="E280" s="323" t="s">
        <v>172</v>
      </c>
      <c r="F280" s="324">
        <v>13.133430000000001</v>
      </c>
      <c r="G280" s="325">
        <v>100.73365</v>
      </c>
      <c r="H280" s="229">
        <v>24.3</v>
      </c>
      <c r="I280" s="268">
        <v>3</v>
      </c>
      <c r="J280" s="230" t="s">
        <v>72</v>
      </c>
      <c r="K280" s="231">
        <v>0.5</v>
      </c>
      <c r="L280" s="674" t="s">
        <v>73</v>
      </c>
      <c r="M280" s="671" t="s">
        <v>73</v>
      </c>
      <c r="N280" s="676" t="s">
        <v>73</v>
      </c>
      <c r="O280" s="676" t="s">
        <v>73</v>
      </c>
      <c r="P280" s="676" t="s">
        <v>73</v>
      </c>
      <c r="Q280" s="676" t="s">
        <v>73</v>
      </c>
      <c r="R280" s="676" t="s">
        <v>73</v>
      </c>
      <c r="S280" s="677" t="s">
        <v>73</v>
      </c>
      <c r="T280" s="434">
        <v>3.7</v>
      </c>
      <c r="U280" s="343" t="s">
        <v>73</v>
      </c>
      <c r="V280" s="335">
        <v>30.89</v>
      </c>
      <c r="W280" s="343" t="s">
        <v>73</v>
      </c>
      <c r="X280" s="370">
        <v>32.387999999999998</v>
      </c>
      <c r="Y280" s="484" t="s">
        <v>73</v>
      </c>
      <c r="Z280" s="640">
        <v>8.69</v>
      </c>
      <c r="AA280" s="240" t="s">
        <v>73</v>
      </c>
      <c r="AB280" s="240">
        <v>6.077</v>
      </c>
      <c r="AC280" s="240">
        <f t="shared" si="55"/>
        <v>6.3956062838505643</v>
      </c>
      <c r="AD280" s="463" t="s">
        <v>73</v>
      </c>
      <c r="AE280" s="341" t="s">
        <v>73</v>
      </c>
      <c r="AF280" s="335">
        <v>0.82</v>
      </c>
      <c r="AG280" s="337">
        <f>AF280*$AF$1+$AG$1</f>
        <v>2.8466303863426567</v>
      </c>
      <c r="AH280" s="681" t="s">
        <v>73</v>
      </c>
      <c r="AI280" s="507" t="s">
        <v>73</v>
      </c>
      <c r="AJ280" s="683" t="s">
        <v>73</v>
      </c>
      <c r="AK280" s="684" t="s">
        <v>73</v>
      </c>
      <c r="AL280" s="684" t="s">
        <v>73</v>
      </c>
      <c r="AM280" s="684" t="s">
        <v>73</v>
      </c>
      <c r="AN280" s="684" t="s">
        <v>73</v>
      </c>
      <c r="AO280" s="676" t="s">
        <v>73</v>
      </c>
      <c r="AP280" s="676" t="s">
        <v>73</v>
      </c>
      <c r="AQ280" s="513" t="s">
        <v>73</v>
      </c>
      <c r="AR280" s="80" t="s">
        <v>73</v>
      </c>
      <c r="AS280" s="41" t="s">
        <v>73</v>
      </c>
      <c r="AT280" s="41" t="s">
        <v>73</v>
      </c>
      <c r="AU280" s="41" t="s">
        <v>73</v>
      </c>
      <c r="AV280" s="80" t="s">
        <v>73</v>
      </c>
      <c r="AW280" s="694" t="s">
        <v>73</v>
      </c>
      <c r="AX280" s="695" t="s">
        <v>73</v>
      </c>
      <c r="AY280" s="473" t="s">
        <v>73</v>
      </c>
      <c r="AZ280" s="676" t="s">
        <v>73</v>
      </c>
      <c r="BA280" s="676" t="s">
        <v>73</v>
      </c>
      <c r="BB280" s="676" t="s">
        <v>73</v>
      </c>
      <c r="BC280" s="676" t="s">
        <v>73</v>
      </c>
      <c r="BD280" s="676" t="s">
        <v>73</v>
      </c>
      <c r="BE280" s="676" t="s">
        <v>73</v>
      </c>
      <c r="BF280" s="676" t="s">
        <v>73</v>
      </c>
      <c r="BG280" s="677" t="s">
        <v>73</v>
      </c>
      <c r="BH280" s="676" t="s">
        <v>73</v>
      </c>
      <c r="BI280" s="676" t="s">
        <v>73</v>
      </c>
      <c r="BJ280" s="677" t="s">
        <v>73</v>
      </c>
    </row>
    <row r="281" spans="1:62" s="183" customFormat="1" ht="14.25" customHeight="1" x14ac:dyDescent="0.45">
      <c r="A281" s="224"/>
      <c r="B281" s="268"/>
      <c r="C281" s="268"/>
      <c r="D281" s="225"/>
      <c r="E281" s="323"/>
      <c r="F281" s="227"/>
      <c r="G281" s="228"/>
      <c r="H281" s="229">
        <f t="shared" ref="H281:H282" si="82">H280</f>
        <v>24.3</v>
      </c>
      <c r="I281" s="268"/>
      <c r="J281" s="230" t="s">
        <v>75</v>
      </c>
      <c r="K281" s="231">
        <v>12</v>
      </c>
      <c r="L281" s="674" t="s">
        <v>73</v>
      </c>
      <c r="M281" s="671" t="s">
        <v>73</v>
      </c>
      <c r="N281" s="676" t="s">
        <v>73</v>
      </c>
      <c r="O281" s="676" t="s">
        <v>73</v>
      </c>
      <c r="P281" s="676" t="s">
        <v>73</v>
      </c>
      <c r="Q281" s="676" t="s">
        <v>73</v>
      </c>
      <c r="R281" s="676" t="s">
        <v>73</v>
      </c>
      <c r="S281" s="677" t="s">
        <v>73</v>
      </c>
      <c r="T281" s="434" t="s">
        <v>73</v>
      </c>
      <c r="U281" s="343" t="s">
        <v>73</v>
      </c>
      <c r="V281" s="335">
        <v>30.93</v>
      </c>
      <c r="W281" s="343" t="s">
        <v>73</v>
      </c>
      <c r="X281" s="370">
        <v>32.726999999999997</v>
      </c>
      <c r="Y281" s="484" t="s">
        <v>73</v>
      </c>
      <c r="Z281" s="640">
        <v>8.65</v>
      </c>
      <c r="AA281" s="240" t="s">
        <v>73</v>
      </c>
      <c r="AB281" s="240">
        <v>5.7859999999999996</v>
      </c>
      <c r="AC281" s="240">
        <f t="shared" si="55"/>
        <v>6.2048111041233662</v>
      </c>
      <c r="AD281" s="463" t="s">
        <v>73</v>
      </c>
      <c r="AE281" s="341" t="s">
        <v>73</v>
      </c>
      <c r="AF281" s="335">
        <v>0.7</v>
      </c>
      <c r="AG281" s="337">
        <f>AF281*$AF$1+$AG$1</f>
        <v>2.5522004838084635</v>
      </c>
      <c r="AH281" s="681" t="s">
        <v>73</v>
      </c>
      <c r="AI281" s="507" t="s">
        <v>73</v>
      </c>
      <c r="AJ281" s="683" t="s">
        <v>73</v>
      </c>
      <c r="AK281" s="684" t="s">
        <v>73</v>
      </c>
      <c r="AL281" s="684" t="s">
        <v>73</v>
      </c>
      <c r="AM281" s="684" t="s">
        <v>73</v>
      </c>
      <c r="AN281" s="684" t="s">
        <v>73</v>
      </c>
      <c r="AO281" s="676" t="s">
        <v>73</v>
      </c>
      <c r="AP281" s="676" t="s">
        <v>73</v>
      </c>
      <c r="AQ281" s="513" t="s">
        <v>73</v>
      </c>
      <c r="AR281" s="80" t="s">
        <v>73</v>
      </c>
      <c r="AS281" s="41" t="s">
        <v>73</v>
      </c>
      <c r="AT281" s="41" t="s">
        <v>73</v>
      </c>
      <c r="AU281" s="41" t="s">
        <v>73</v>
      </c>
      <c r="AV281" s="80" t="s">
        <v>73</v>
      </c>
      <c r="AW281" s="694" t="s">
        <v>73</v>
      </c>
      <c r="AX281" s="695" t="s">
        <v>73</v>
      </c>
      <c r="AY281" s="473" t="s">
        <v>73</v>
      </c>
      <c r="AZ281" s="676" t="s">
        <v>73</v>
      </c>
      <c r="BA281" s="676" t="s">
        <v>73</v>
      </c>
      <c r="BB281" s="676" t="s">
        <v>73</v>
      </c>
      <c r="BC281" s="676" t="s">
        <v>73</v>
      </c>
      <c r="BD281" s="676" t="s">
        <v>73</v>
      </c>
      <c r="BE281" s="676" t="s">
        <v>73</v>
      </c>
      <c r="BF281" s="676" t="s">
        <v>73</v>
      </c>
      <c r="BG281" s="677" t="s">
        <v>73</v>
      </c>
      <c r="BH281" s="676" t="s">
        <v>73</v>
      </c>
      <c r="BI281" s="676" t="s">
        <v>73</v>
      </c>
      <c r="BJ281" s="677" t="s">
        <v>73</v>
      </c>
    </row>
    <row r="282" spans="1:62" s="183" customFormat="1" ht="14.25" customHeight="1" x14ac:dyDescent="0.45">
      <c r="A282" s="224"/>
      <c r="B282" s="268"/>
      <c r="C282" s="268"/>
      <c r="D282" s="225"/>
      <c r="E282" s="323"/>
      <c r="F282" s="227"/>
      <c r="G282" s="228"/>
      <c r="H282" s="229">
        <f t="shared" si="82"/>
        <v>24.3</v>
      </c>
      <c r="I282" s="268"/>
      <c r="J282" s="230" t="s">
        <v>74</v>
      </c>
      <c r="K282" s="231">
        <v>23</v>
      </c>
      <c r="L282" s="674" t="s">
        <v>73</v>
      </c>
      <c r="M282" s="671" t="s">
        <v>73</v>
      </c>
      <c r="N282" s="676" t="s">
        <v>73</v>
      </c>
      <c r="O282" s="676" t="s">
        <v>73</v>
      </c>
      <c r="P282" s="676" t="s">
        <v>73</v>
      </c>
      <c r="Q282" s="676" t="s">
        <v>73</v>
      </c>
      <c r="R282" s="676" t="s">
        <v>73</v>
      </c>
      <c r="S282" s="677" t="s">
        <v>73</v>
      </c>
      <c r="T282" s="434" t="s">
        <v>73</v>
      </c>
      <c r="U282" s="343" t="s">
        <v>73</v>
      </c>
      <c r="V282" s="335">
        <v>30.931999999999999</v>
      </c>
      <c r="W282" s="343" t="s">
        <v>73</v>
      </c>
      <c r="X282" s="370">
        <v>32.582999999999998</v>
      </c>
      <c r="Y282" s="484" t="s">
        <v>73</v>
      </c>
      <c r="Z282" s="640">
        <v>8.6300000000000008</v>
      </c>
      <c r="AA282" s="240" t="s">
        <v>73</v>
      </c>
      <c r="AB282" s="240">
        <v>5.7080000000000002</v>
      </c>
      <c r="AC282" s="240">
        <f t="shared" si="55"/>
        <v>6.1536701281140145</v>
      </c>
      <c r="AD282" s="463" t="s">
        <v>73</v>
      </c>
      <c r="AE282" s="341" t="s">
        <v>73</v>
      </c>
      <c r="AF282" s="335">
        <v>13.15</v>
      </c>
      <c r="AG282" s="337">
        <f>AF282*$AF$1+$AG$1</f>
        <v>33.099302871731027</v>
      </c>
      <c r="AH282" s="681" t="s">
        <v>73</v>
      </c>
      <c r="AI282" s="507" t="s">
        <v>73</v>
      </c>
      <c r="AJ282" s="683" t="s">
        <v>73</v>
      </c>
      <c r="AK282" s="684" t="s">
        <v>73</v>
      </c>
      <c r="AL282" s="684" t="s">
        <v>73</v>
      </c>
      <c r="AM282" s="684" t="s">
        <v>73</v>
      </c>
      <c r="AN282" s="684" t="s">
        <v>73</v>
      </c>
      <c r="AO282" s="676" t="s">
        <v>73</v>
      </c>
      <c r="AP282" s="676" t="s">
        <v>73</v>
      </c>
      <c r="AQ282" s="513" t="s">
        <v>73</v>
      </c>
      <c r="AR282" s="80" t="s">
        <v>73</v>
      </c>
      <c r="AS282" s="41" t="s">
        <v>73</v>
      </c>
      <c r="AT282" s="41" t="s">
        <v>73</v>
      </c>
      <c r="AU282" s="41" t="s">
        <v>73</v>
      </c>
      <c r="AV282" s="80" t="s">
        <v>73</v>
      </c>
      <c r="AW282" s="694" t="s">
        <v>73</v>
      </c>
      <c r="AX282" s="695" t="s">
        <v>73</v>
      </c>
      <c r="AY282" s="473" t="s">
        <v>73</v>
      </c>
      <c r="AZ282" s="676" t="s">
        <v>73</v>
      </c>
      <c r="BA282" s="676" t="s">
        <v>73</v>
      </c>
      <c r="BB282" s="676" t="s">
        <v>73</v>
      </c>
      <c r="BC282" s="676" t="s">
        <v>73</v>
      </c>
      <c r="BD282" s="676" t="s">
        <v>73</v>
      </c>
      <c r="BE282" s="676" t="s">
        <v>73</v>
      </c>
      <c r="BF282" s="676" t="s">
        <v>73</v>
      </c>
      <c r="BG282" s="677" t="s">
        <v>73</v>
      </c>
      <c r="BH282" s="676" t="s">
        <v>73</v>
      </c>
      <c r="BI282" s="676" t="s">
        <v>73</v>
      </c>
      <c r="BJ282" s="677" t="s">
        <v>73</v>
      </c>
    </row>
    <row r="283" spans="1:62" s="183" customFormat="1" ht="14.25" customHeight="1" x14ac:dyDescent="0.45">
      <c r="A283" s="224">
        <v>2024</v>
      </c>
      <c r="B283" s="268">
        <v>6</v>
      </c>
      <c r="C283" s="268">
        <v>26</v>
      </c>
      <c r="D283" s="225">
        <v>0.71319444444444446</v>
      </c>
      <c r="E283" s="323" t="s">
        <v>173</v>
      </c>
      <c r="F283" s="324">
        <v>13.180350000000001</v>
      </c>
      <c r="G283" s="325">
        <v>100.73314999999999</v>
      </c>
      <c r="H283" s="229">
        <v>25.9</v>
      </c>
      <c r="I283" s="268">
        <v>3</v>
      </c>
      <c r="J283" s="230" t="s">
        <v>72</v>
      </c>
      <c r="K283" s="231">
        <v>0.5</v>
      </c>
      <c r="L283" s="674" t="s">
        <v>73</v>
      </c>
      <c r="M283" s="671" t="s">
        <v>73</v>
      </c>
      <c r="N283" s="676" t="s">
        <v>73</v>
      </c>
      <c r="O283" s="676" t="s">
        <v>73</v>
      </c>
      <c r="P283" s="676" t="s">
        <v>73</v>
      </c>
      <c r="Q283" s="676" t="s">
        <v>73</v>
      </c>
      <c r="R283" s="676" t="s">
        <v>73</v>
      </c>
      <c r="S283" s="677" t="s">
        <v>73</v>
      </c>
      <c r="T283" s="434">
        <v>4.5999999999999996</v>
      </c>
      <c r="U283" s="343" t="s">
        <v>73</v>
      </c>
      <c r="V283" s="335">
        <v>30.794</v>
      </c>
      <c r="W283" s="343" t="s">
        <v>73</v>
      </c>
      <c r="X283" s="370">
        <v>31.855</v>
      </c>
      <c r="Y283" s="484" t="s">
        <v>73</v>
      </c>
      <c r="Z283" s="640">
        <v>8.7100000000000009</v>
      </c>
      <c r="AA283" s="240" t="s">
        <v>73</v>
      </c>
      <c r="AB283" s="240">
        <v>6.1870000000000003</v>
      </c>
      <c r="AC283" s="240">
        <f t="shared" si="55"/>
        <v>6.4677281730945229</v>
      </c>
      <c r="AD283" s="463" t="s">
        <v>73</v>
      </c>
      <c r="AE283" s="341" t="s">
        <v>73</v>
      </c>
      <c r="AF283" s="335">
        <v>1.79</v>
      </c>
      <c r="AG283" s="337">
        <f>AF283*$AF$1+$AG$1</f>
        <v>5.2266054318273865</v>
      </c>
      <c r="AH283" s="681" t="s">
        <v>73</v>
      </c>
      <c r="AI283" s="507" t="s">
        <v>73</v>
      </c>
      <c r="AJ283" s="683" t="s">
        <v>73</v>
      </c>
      <c r="AK283" s="684" t="s">
        <v>73</v>
      </c>
      <c r="AL283" s="684" t="s">
        <v>73</v>
      </c>
      <c r="AM283" s="684" t="s">
        <v>73</v>
      </c>
      <c r="AN283" s="684" t="s">
        <v>73</v>
      </c>
      <c r="AO283" s="676" t="s">
        <v>73</v>
      </c>
      <c r="AP283" s="676" t="s">
        <v>73</v>
      </c>
      <c r="AQ283" s="513" t="s">
        <v>73</v>
      </c>
      <c r="AR283" s="80" t="s">
        <v>73</v>
      </c>
      <c r="AS283" s="41" t="s">
        <v>73</v>
      </c>
      <c r="AT283" s="41" t="s">
        <v>73</v>
      </c>
      <c r="AU283" s="41" t="s">
        <v>73</v>
      </c>
      <c r="AV283" s="80" t="s">
        <v>73</v>
      </c>
      <c r="AW283" s="694" t="s">
        <v>73</v>
      </c>
      <c r="AX283" s="695" t="s">
        <v>73</v>
      </c>
      <c r="AY283" s="473" t="s">
        <v>73</v>
      </c>
      <c r="AZ283" s="676" t="s">
        <v>73</v>
      </c>
      <c r="BA283" s="676" t="s">
        <v>73</v>
      </c>
      <c r="BB283" s="676" t="s">
        <v>73</v>
      </c>
      <c r="BC283" s="676" t="s">
        <v>73</v>
      </c>
      <c r="BD283" s="676" t="s">
        <v>73</v>
      </c>
      <c r="BE283" s="676" t="s">
        <v>73</v>
      </c>
      <c r="BF283" s="676" t="s">
        <v>73</v>
      </c>
      <c r="BG283" s="677" t="s">
        <v>73</v>
      </c>
      <c r="BH283" s="676" t="s">
        <v>73</v>
      </c>
      <c r="BI283" s="676" t="s">
        <v>73</v>
      </c>
      <c r="BJ283" s="677" t="s">
        <v>73</v>
      </c>
    </row>
    <row r="284" spans="1:62" s="183" customFormat="1" ht="14.25" customHeight="1" x14ac:dyDescent="0.45">
      <c r="A284" s="224"/>
      <c r="B284" s="268"/>
      <c r="C284" s="268"/>
      <c r="D284" s="225"/>
      <c r="E284" s="323"/>
      <c r="F284" s="227"/>
      <c r="G284" s="228"/>
      <c r="H284" s="229">
        <f t="shared" ref="H284:H285" si="83">H283</f>
        <v>25.9</v>
      </c>
      <c r="I284" s="268"/>
      <c r="J284" s="230" t="s">
        <v>75</v>
      </c>
      <c r="K284" s="231">
        <v>12.5</v>
      </c>
      <c r="L284" s="674" t="s">
        <v>73</v>
      </c>
      <c r="M284" s="671" t="s">
        <v>73</v>
      </c>
      <c r="N284" s="676" t="s">
        <v>73</v>
      </c>
      <c r="O284" s="676" t="s">
        <v>73</v>
      </c>
      <c r="P284" s="676" t="s">
        <v>73</v>
      </c>
      <c r="Q284" s="676" t="s">
        <v>73</v>
      </c>
      <c r="R284" s="676" t="s">
        <v>73</v>
      </c>
      <c r="S284" s="677" t="s">
        <v>73</v>
      </c>
      <c r="T284" s="434" t="s">
        <v>73</v>
      </c>
      <c r="U284" s="343" t="s">
        <v>73</v>
      </c>
      <c r="V284" s="335">
        <v>30.919</v>
      </c>
      <c r="W284" s="343" t="s">
        <v>73</v>
      </c>
      <c r="X284" s="370">
        <v>32.463000000000001</v>
      </c>
      <c r="Y284" s="484" t="s">
        <v>73</v>
      </c>
      <c r="Z284" s="640">
        <v>8.6999999999999993</v>
      </c>
      <c r="AA284" s="240" t="s">
        <v>73</v>
      </c>
      <c r="AB284" s="240">
        <v>6.1449999999999996</v>
      </c>
      <c r="AC284" s="240">
        <f t="shared" si="55"/>
        <v>6.4401907244741015</v>
      </c>
      <c r="AD284" s="463" t="s">
        <v>73</v>
      </c>
      <c r="AE284" s="341" t="s">
        <v>73</v>
      </c>
      <c r="AF284" s="335">
        <v>0.52</v>
      </c>
      <c r="AG284" s="337">
        <f>AF284*$AF$1+$AG$1</f>
        <v>2.1105556300071733</v>
      </c>
      <c r="AH284" s="681" t="s">
        <v>73</v>
      </c>
      <c r="AI284" s="507" t="s">
        <v>73</v>
      </c>
      <c r="AJ284" s="683" t="s">
        <v>73</v>
      </c>
      <c r="AK284" s="684" t="s">
        <v>73</v>
      </c>
      <c r="AL284" s="684" t="s">
        <v>73</v>
      </c>
      <c r="AM284" s="684" t="s">
        <v>73</v>
      </c>
      <c r="AN284" s="684" t="s">
        <v>73</v>
      </c>
      <c r="AO284" s="676" t="s">
        <v>73</v>
      </c>
      <c r="AP284" s="676" t="s">
        <v>73</v>
      </c>
      <c r="AQ284" s="513" t="s">
        <v>73</v>
      </c>
      <c r="AR284" s="80" t="s">
        <v>73</v>
      </c>
      <c r="AS284" s="41" t="s">
        <v>73</v>
      </c>
      <c r="AT284" s="41" t="s">
        <v>73</v>
      </c>
      <c r="AU284" s="41" t="s">
        <v>73</v>
      </c>
      <c r="AV284" s="80" t="s">
        <v>73</v>
      </c>
      <c r="AW284" s="694" t="s">
        <v>73</v>
      </c>
      <c r="AX284" s="695" t="s">
        <v>73</v>
      </c>
      <c r="AY284" s="473" t="s">
        <v>73</v>
      </c>
      <c r="AZ284" s="676" t="s">
        <v>73</v>
      </c>
      <c r="BA284" s="676" t="s">
        <v>73</v>
      </c>
      <c r="BB284" s="676" t="s">
        <v>73</v>
      </c>
      <c r="BC284" s="676" t="s">
        <v>73</v>
      </c>
      <c r="BD284" s="676" t="s">
        <v>73</v>
      </c>
      <c r="BE284" s="676" t="s">
        <v>73</v>
      </c>
      <c r="BF284" s="676" t="s">
        <v>73</v>
      </c>
      <c r="BG284" s="677" t="s">
        <v>73</v>
      </c>
      <c r="BH284" s="676" t="s">
        <v>73</v>
      </c>
      <c r="BI284" s="676" t="s">
        <v>73</v>
      </c>
      <c r="BJ284" s="677" t="s">
        <v>73</v>
      </c>
    </row>
    <row r="285" spans="1:62" s="183" customFormat="1" ht="14.25" customHeight="1" x14ac:dyDescent="0.45">
      <c r="A285" s="224"/>
      <c r="B285" s="268"/>
      <c r="C285" s="268"/>
      <c r="D285" s="225"/>
      <c r="E285" s="323"/>
      <c r="F285" s="227"/>
      <c r="G285" s="228"/>
      <c r="H285" s="229">
        <f t="shared" si="83"/>
        <v>25.9</v>
      </c>
      <c r="I285" s="268"/>
      <c r="J285" s="230" t="s">
        <v>74</v>
      </c>
      <c r="K285" s="231">
        <v>25</v>
      </c>
      <c r="L285" s="674" t="s">
        <v>73</v>
      </c>
      <c r="M285" s="671" t="s">
        <v>73</v>
      </c>
      <c r="N285" s="676" t="s">
        <v>73</v>
      </c>
      <c r="O285" s="676" t="s">
        <v>73</v>
      </c>
      <c r="P285" s="676" t="s">
        <v>73</v>
      </c>
      <c r="Q285" s="676" t="s">
        <v>73</v>
      </c>
      <c r="R285" s="676" t="s">
        <v>73</v>
      </c>
      <c r="S285" s="677" t="s">
        <v>73</v>
      </c>
      <c r="T285" s="434" t="s">
        <v>73</v>
      </c>
      <c r="U285" s="343" t="s">
        <v>73</v>
      </c>
      <c r="V285" s="335">
        <v>31.103000000000002</v>
      </c>
      <c r="W285" s="343" t="s">
        <v>73</v>
      </c>
      <c r="X285" s="370">
        <v>32.640999999999998</v>
      </c>
      <c r="Y285" s="484" t="s">
        <v>73</v>
      </c>
      <c r="Z285" s="640">
        <v>8.58</v>
      </c>
      <c r="AA285" s="240" t="s">
        <v>73</v>
      </c>
      <c r="AB285" s="240">
        <v>5.31</v>
      </c>
      <c r="AC285" s="240">
        <f t="shared" si="55"/>
        <v>5.8927200197586025</v>
      </c>
      <c r="AD285" s="463" t="s">
        <v>73</v>
      </c>
      <c r="AE285" s="341" t="s">
        <v>73</v>
      </c>
      <c r="AF285" s="335">
        <v>12.93</v>
      </c>
      <c r="AG285" s="337">
        <f>AF285*$AF$1+$AG$1</f>
        <v>32.559514717085008</v>
      </c>
      <c r="AH285" s="681" t="s">
        <v>73</v>
      </c>
      <c r="AI285" s="507" t="s">
        <v>73</v>
      </c>
      <c r="AJ285" s="683" t="s">
        <v>73</v>
      </c>
      <c r="AK285" s="684" t="s">
        <v>73</v>
      </c>
      <c r="AL285" s="684" t="s">
        <v>73</v>
      </c>
      <c r="AM285" s="684" t="s">
        <v>73</v>
      </c>
      <c r="AN285" s="684" t="s">
        <v>73</v>
      </c>
      <c r="AO285" s="676" t="s">
        <v>73</v>
      </c>
      <c r="AP285" s="676" t="s">
        <v>73</v>
      </c>
      <c r="AQ285" s="513" t="s">
        <v>73</v>
      </c>
      <c r="AR285" s="80" t="s">
        <v>73</v>
      </c>
      <c r="AS285" s="41" t="s">
        <v>73</v>
      </c>
      <c r="AT285" s="41" t="s">
        <v>73</v>
      </c>
      <c r="AU285" s="41" t="s">
        <v>73</v>
      </c>
      <c r="AV285" s="80" t="s">
        <v>73</v>
      </c>
      <c r="AW285" s="694" t="s">
        <v>73</v>
      </c>
      <c r="AX285" s="695" t="s">
        <v>73</v>
      </c>
      <c r="AY285" s="473" t="s">
        <v>73</v>
      </c>
      <c r="AZ285" s="676" t="s">
        <v>73</v>
      </c>
      <c r="BA285" s="676" t="s">
        <v>73</v>
      </c>
      <c r="BB285" s="676" t="s">
        <v>73</v>
      </c>
      <c r="BC285" s="676" t="s">
        <v>73</v>
      </c>
      <c r="BD285" s="676" t="s">
        <v>73</v>
      </c>
      <c r="BE285" s="676" t="s">
        <v>73</v>
      </c>
      <c r="BF285" s="676" t="s">
        <v>73</v>
      </c>
      <c r="BG285" s="677" t="s">
        <v>73</v>
      </c>
      <c r="BH285" s="676" t="s">
        <v>73</v>
      </c>
      <c r="BI285" s="676" t="s">
        <v>73</v>
      </c>
      <c r="BJ285" s="677" t="s">
        <v>73</v>
      </c>
    </row>
    <row r="286" spans="1:62" s="183" customFormat="1" ht="14.25" customHeight="1" x14ac:dyDescent="0.45">
      <c r="A286" s="224">
        <v>2024</v>
      </c>
      <c r="B286" s="268">
        <v>6</v>
      </c>
      <c r="C286" s="268">
        <v>27</v>
      </c>
      <c r="D286" s="225">
        <v>0.30208333333333331</v>
      </c>
      <c r="E286" s="323" t="s">
        <v>174</v>
      </c>
      <c r="F286" s="324">
        <v>15.23353</v>
      </c>
      <c r="G286" s="325">
        <v>100.7336</v>
      </c>
      <c r="H286" s="229">
        <v>21.1</v>
      </c>
      <c r="I286" s="268">
        <v>3</v>
      </c>
      <c r="J286" s="230" t="s">
        <v>72</v>
      </c>
      <c r="K286" s="231">
        <v>0.5</v>
      </c>
      <c r="L286" s="674" t="s">
        <v>73</v>
      </c>
      <c r="M286" s="671" t="s">
        <v>73</v>
      </c>
      <c r="N286" s="676" t="s">
        <v>73</v>
      </c>
      <c r="O286" s="676" t="s">
        <v>73</v>
      </c>
      <c r="P286" s="676" t="s">
        <v>73</v>
      </c>
      <c r="Q286" s="676" t="s">
        <v>73</v>
      </c>
      <c r="R286" s="676" t="s">
        <v>73</v>
      </c>
      <c r="S286" s="677" t="s">
        <v>73</v>
      </c>
      <c r="T286" s="434">
        <v>5.7</v>
      </c>
      <c r="U286" s="343">
        <v>8.08</v>
      </c>
      <c r="V286" s="335">
        <v>30.748999999999999</v>
      </c>
      <c r="W286" s="343">
        <v>29.1</v>
      </c>
      <c r="X286" s="370">
        <v>31.693000000000001</v>
      </c>
      <c r="Y286" s="484" t="s">
        <v>73</v>
      </c>
      <c r="Z286" s="640">
        <v>8.65</v>
      </c>
      <c r="AA286" s="240">
        <v>8.08</v>
      </c>
      <c r="AB286" s="240">
        <v>6.5209999999999999</v>
      </c>
      <c r="AC286" s="240">
        <f t="shared" si="55"/>
        <v>6.6867164549807221</v>
      </c>
      <c r="AD286" s="463" t="s">
        <v>73</v>
      </c>
      <c r="AE286" s="341" t="s">
        <v>73</v>
      </c>
      <c r="AF286" s="335">
        <v>0.76</v>
      </c>
      <c r="AG286" s="337">
        <f>AF286*$AF$1+$AG$1</f>
        <v>2.6994154350755601</v>
      </c>
      <c r="AH286" s="473" t="s">
        <v>73</v>
      </c>
      <c r="AI286" s="690" t="s">
        <v>73</v>
      </c>
      <c r="AJ286" s="691" t="s">
        <v>73</v>
      </c>
      <c r="AK286" s="676" t="s">
        <v>73</v>
      </c>
      <c r="AL286" s="676" t="s">
        <v>73</v>
      </c>
      <c r="AM286" s="676" t="s">
        <v>73</v>
      </c>
      <c r="AN286" s="676" t="s">
        <v>73</v>
      </c>
      <c r="AO286" s="676" t="s">
        <v>73</v>
      </c>
      <c r="AP286" s="676" t="s">
        <v>73</v>
      </c>
      <c r="AQ286" s="677" t="s">
        <v>73</v>
      </c>
      <c r="AR286" s="80" t="s">
        <v>73</v>
      </c>
      <c r="AS286" s="41" t="s">
        <v>73</v>
      </c>
      <c r="AT286" s="41" t="s">
        <v>73</v>
      </c>
      <c r="AU286" s="41" t="s">
        <v>73</v>
      </c>
      <c r="AV286" s="80" t="s">
        <v>73</v>
      </c>
      <c r="AW286" s="694" t="s">
        <v>73</v>
      </c>
      <c r="AX286" s="695" t="s">
        <v>73</v>
      </c>
      <c r="AY286" s="473" t="s">
        <v>73</v>
      </c>
      <c r="AZ286" s="676" t="s">
        <v>73</v>
      </c>
      <c r="BA286" s="676" t="s">
        <v>73</v>
      </c>
      <c r="BB286" s="676" t="s">
        <v>73</v>
      </c>
      <c r="BC286" s="676" t="s">
        <v>73</v>
      </c>
      <c r="BD286" s="676" t="s">
        <v>73</v>
      </c>
      <c r="BE286" s="676" t="s">
        <v>73</v>
      </c>
      <c r="BF286" s="676" t="s">
        <v>73</v>
      </c>
      <c r="BG286" s="677" t="s">
        <v>73</v>
      </c>
      <c r="BH286" s="676" t="s">
        <v>73</v>
      </c>
      <c r="BI286" s="676" t="s">
        <v>73</v>
      </c>
      <c r="BJ286" s="677" t="s">
        <v>73</v>
      </c>
    </row>
    <row r="287" spans="1:62" s="183" customFormat="1" ht="14.25" customHeight="1" x14ac:dyDescent="0.45">
      <c r="A287" s="224"/>
      <c r="B287" s="268"/>
      <c r="C287" s="268"/>
      <c r="D287" s="225"/>
      <c r="E287" s="323"/>
      <c r="F287" s="227"/>
      <c r="G287" s="228"/>
      <c r="H287" s="229">
        <f t="shared" ref="H287:H288" si="84">H286</f>
        <v>21.1</v>
      </c>
      <c r="I287" s="268"/>
      <c r="J287" s="230" t="s">
        <v>75</v>
      </c>
      <c r="K287" s="231">
        <v>10</v>
      </c>
      <c r="L287" s="674" t="s">
        <v>73</v>
      </c>
      <c r="M287" s="671" t="s">
        <v>73</v>
      </c>
      <c r="N287" s="676" t="s">
        <v>73</v>
      </c>
      <c r="O287" s="676" t="s">
        <v>73</v>
      </c>
      <c r="P287" s="676" t="s">
        <v>73</v>
      </c>
      <c r="Q287" s="676" t="s">
        <v>73</v>
      </c>
      <c r="R287" s="676" t="s">
        <v>73</v>
      </c>
      <c r="S287" s="677" t="s">
        <v>73</v>
      </c>
      <c r="T287" s="434" t="s">
        <v>73</v>
      </c>
      <c r="U287" s="343">
        <v>8.06</v>
      </c>
      <c r="V287" s="335">
        <v>30.806000000000001</v>
      </c>
      <c r="W287" s="343">
        <v>29.1</v>
      </c>
      <c r="X287" s="370">
        <v>31.803000000000001</v>
      </c>
      <c r="Y287" s="484" t="s">
        <v>73</v>
      </c>
      <c r="Z287" s="640">
        <v>8.66</v>
      </c>
      <c r="AA287" s="240">
        <v>8.06</v>
      </c>
      <c r="AB287" s="240">
        <v>5.9829999999999997</v>
      </c>
      <c r="AC287" s="240">
        <f t="shared" si="55"/>
        <v>6.3339748512239087</v>
      </c>
      <c r="AD287" s="463" t="s">
        <v>73</v>
      </c>
      <c r="AE287" s="341" t="s">
        <v>73</v>
      </c>
      <c r="AF287" s="335">
        <v>0.72</v>
      </c>
      <c r="AG287" s="337">
        <f>AF287*$AF$1+$AG$1</f>
        <v>2.6012721342308289</v>
      </c>
      <c r="AH287" s="473" t="s">
        <v>73</v>
      </c>
      <c r="AI287" s="690" t="s">
        <v>73</v>
      </c>
      <c r="AJ287" s="691" t="s">
        <v>73</v>
      </c>
      <c r="AK287" s="676" t="s">
        <v>73</v>
      </c>
      <c r="AL287" s="676" t="s">
        <v>73</v>
      </c>
      <c r="AM287" s="676" t="s">
        <v>73</v>
      </c>
      <c r="AN287" s="676" t="s">
        <v>73</v>
      </c>
      <c r="AO287" s="676" t="s">
        <v>73</v>
      </c>
      <c r="AP287" s="676" t="s">
        <v>73</v>
      </c>
      <c r="AQ287" s="677" t="s">
        <v>73</v>
      </c>
      <c r="AR287" s="80" t="s">
        <v>73</v>
      </c>
      <c r="AS287" s="41" t="s">
        <v>73</v>
      </c>
      <c r="AT287" s="41" t="s">
        <v>73</v>
      </c>
      <c r="AU287" s="41" t="s">
        <v>73</v>
      </c>
      <c r="AV287" s="80" t="s">
        <v>73</v>
      </c>
      <c r="AW287" s="694" t="s">
        <v>73</v>
      </c>
      <c r="AX287" s="695" t="s">
        <v>73</v>
      </c>
      <c r="AY287" s="473" t="s">
        <v>73</v>
      </c>
      <c r="AZ287" s="676" t="s">
        <v>73</v>
      </c>
      <c r="BA287" s="676" t="s">
        <v>73</v>
      </c>
      <c r="BB287" s="676" t="s">
        <v>73</v>
      </c>
      <c r="BC287" s="676" t="s">
        <v>73</v>
      </c>
      <c r="BD287" s="676" t="s">
        <v>73</v>
      </c>
      <c r="BE287" s="676" t="s">
        <v>73</v>
      </c>
      <c r="BF287" s="676" t="s">
        <v>73</v>
      </c>
      <c r="BG287" s="677" t="s">
        <v>73</v>
      </c>
      <c r="BH287" s="676" t="s">
        <v>73</v>
      </c>
      <c r="BI287" s="676" t="s">
        <v>73</v>
      </c>
      <c r="BJ287" s="677" t="s">
        <v>73</v>
      </c>
    </row>
    <row r="288" spans="1:62" s="183" customFormat="1" ht="14.25" customHeight="1" x14ac:dyDescent="0.45">
      <c r="A288" s="224"/>
      <c r="B288" s="268"/>
      <c r="C288" s="268"/>
      <c r="D288" s="225"/>
      <c r="E288" s="323"/>
      <c r="F288" s="227"/>
      <c r="G288" s="228"/>
      <c r="H288" s="229">
        <f t="shared" si="84"/>
        <v>21.1</v>
      </c>
      <c r="I288" s="268"/>
      <c r="J288" s="230" t="s">
        <v>74</v>
      </c>
      <c r="K288" s="231">
        <v>20</v>
      </c>
      <c r="L288" s="674" t="s">
        <v>73</v>
      </c>
      <c r="M288" s="671" t="s">
        <v>73</v>
      </c>
      <c r="N288" s="676" t="s">
        <v>73</v>
      </c>
      <c r="O288" s="676" t="s">
        <v>73</v>
      </c>
      <c r="P288" s="676" t="s">
        <v>73</v>
      </c>
      <c r="Q288" s="676" t="s">
        <v>73</v>
      </c>
      <c r="R288" s="676" t="s">
        <v>73</v>
      </c>
      <c r="S288" s="677" t="s">
        <v>73</v>
      </c>
      <c r="T288" s="434" t="s">
        <v>73</v>
      </c>
      <c r="U288" s="343">
        <v>8.06</v>
      </c>
      <c r="V288" s="335">
        <v>31.152999999999999</v>
      </c>
      <c r="W288" s="343">
        <v>29.1</v>
      </c>
      <c r="X288" s="370">
        <v>32.203000000000003</v>
      </c>
      <c r="Y288" s="484" t="s">
        <v>73</v>
      </c>
      <c r="Z288" s="640">
        <v>8.5500000000000007</v>
      </c>
      <c r="AA288" s="240">
        <v>8.06</v>
      </c>
      <c r="AB288" s="240">
        <v>5.2439999999999998</v>
      </c>
      <c r="AC288" s="240">
        <f t="shared" si="55"/>
        <v>5.8494468862122275</v>
      </c>
      <c r="AD288" s="463" t="s">
        <v>73</v>
      </c>
      <c r="AE288" s="341" t="s">
        <v>73</v>
      </c>
      <c r="AF288" s="335">
        <v>0.57999999999999996</v>
      </c>
      <c r="AG288" s="337">
        <f>AF288*$AF$1+$AG$1</f>
        <v>2.2577705812742703</v>
      </c>
      <c r="AH288" s="473" t="s">
        <v>73</v>
      </c>
      <c r="AI288" s="690" t="s">
        <v>73</v>
      </c>
      <c r="AJ288" s="691" t="s">
        <v>73</v>
      </c>
      <c r="AK288" s="676" t="s">
        <v>73</v>
      </c>
      <c r="AL288" s="676" t="s">
        <v>73</v>
      </c>
      <c r="AM288" s="676" t="s">
        <v>73</v>
      </c>
      <c r="AN288" s="676" t="s">
        <v>73</v>
      </c>
      <c r="AO288" s="676" t="s">
        <v>73</v>
      </c>
      <c r="AP288" s="676" t="s">
        <v>73</v>
      </c>
      <c r="AQ288" s="677" t="s">
        <v>73</v>
      </c>
      <c r="AR288" s="80" t="s">
        <v>73</v>
      </c>
      <c r="AS288" s="41" t="s">
        <v>73</v>
      </c>
      <c r="AT288" s="41" t="s">
        <v>73</v>
      </c>
      <c r="AU288" s="41" t="s">
        <v>73</v>
      </c>
      <c r="AV288" s="80" t="s">
        <v>73</v>
      </c>
      <c r="AW288" s="694" t="s">
        <v>73</v>
      </c>
      <c r="AX288" s="695" t="s">
        <v>73</v>
      </c>
      <c r="AY288" s="473" t="s">
        <v>73</v>
      </c>
      <c r="AZ288" s="676" t="s">
        <v>73</v>
      </c>
      <c r="BA288" s="676" t="s">
        <v>73</v>
      </c>
      <c r="BB288" s="676" t="s">
        <v>73</v>
      </c>
      <c r="BC288" s="676" t="s">
        <v>73</v>
      </c>
      <c r="BD288" s="676" t="s">
        <v>73</v>
      </c>
      <c r="BE288" s="676" t="s">
        <v>73</v>
      </c>
      <c r="BF288" s="676" t="s">
        <v>73</v>
      </c>
      <c r="BG288" s="677" t="s">
        <v>73</v>
      </c>
      <c r="BH288" s="676" t="s">
        <v>73</v>
      </c>
      <c r="BI288" s="676" t="s">
        <v>73</v>
      </c>
      <c r="BJ288" s="677" t="s">
        <v>73</v>
      </c>
    </row>
    <row r="289" spans="1:62" s="183" customFormat="1" ht="14.25" customHeight="1" x14ac:dyDescent="0.45">
      <c r="A289" s="224">
        <v>2024</v>
      </c>
      <c r="B289" s="268">
        <v>6</v>
      </c>
      <c r="C289" s="268">
        <v>27</v>
      </c>
      <c r="D289" s="225">
        <v>0.7368055555555556</v>
      </c>
      <c r="E289" s="323" t="s">
        <v>175</v>
      </c>
      <c r="F289" s="324">
        <v>13.282299999999999</v>
      </c>
      <c r="G289" s="325">
        <v>100.73345999999999</v>
      </c>
      <c r="H289" s="229">
        <v>21.2</v>
      </c>
      <c r="I289" s="268">
        <v>3</v>
      </c>
      <c r="J289" s="230" t="s">
        <v>72</v>
      </c>
      <c r="K289" s="231">
        <v>0.5</v>
      </c>
      <c r="L289" s="674" t="s">
        <v>73</v>
      </c>
      <c r="M289" s="671" t="s">
        <v>73</v>
      </c>
      <c r="N289" s="676" t="s">
        <v>73</v>
      </c>
      <c r="O289" s="676" t="s">
        <v>73</v>
      </c>
      <c r="P289" s="676" t="s">
        <v>73</v>
      </c>
      <c r="Q289" s="676" t="s">
        <v>73</v>
      </c>
      <c r="R289" s="676" t="s">
        <v>73</v>
      </c>
      <c r="S289" s="677" t="s">
        <v>73</v>
      </c>
      <c r="T289" s="434">
        <v>2</v>
      </c>
      <c r="U289" s="343">
        <v>8.33</v>
      </c>
      <c r="V289" s="335">
        <v>30.495000000000001</v>
      </c>
      <c r="W289" s="343">
        <v>26.9</v>
      </c>
      <c r="X289" s="370">
        <v>29.187000000000001</v>
      </c>
      <c r="Y289" s="484" t="s">
        <v>73</v>
      </c>
      <c r="Z289" s="640">
        <v>9.24</v>
      </c>
      <c r="AA289" s="240">
        <v>8.33</v>
      </c>
      <c r="AB289" s="240">
        <v>9.4779999999999998</v>
      </c>
      <c r="AC289" s="240">
        <f t="shared" si="55"/>
        <v>8.6254839685660301</v>
      </c>
      <c r="AD289" s="463" t="s">
        <v>73</v>
      </c>
      <c r="AE289" s="341" t="s">
        <v>73</v>
      </c>
      <c r="AF289" s="335">
        <v>10.28</v>
      </c>
      <c r="AG289" s="337">
        <f>AF289*$AF$1+$AG$1</f>
        <v>26.057521036121567</v>
      </c>
      <c r="AH289" s="473" t="s">
        <v>73</v>
      </c>
      <c r="AI289" s="690" t="s">
        <v>73</v>
      </c>
      <c r="AJ289" s="691" t="s">
        <v>73</v>
      </c>
      <c r="AK289" s="676" t="s">
        <v>73</v>
      </c>
      <c r="AL289" s="676" t="s">
        <v>73</v>
      </c>
      <c r="AM289" s="676" t="s">
        <v>73</v>
      </c>
      <c r="AN289" s="676" t="s">
        <v>73</v>
      </c>
      <c r="AO289" s="676" t="s">
        <v>73</v>
      </c>
      <c r="AP289" s="676" t="s">
        <v>73</v>
      </c>
      <c r="AQ289" s="677" t="s">
        <v>73</v>
      </c>
      <c r="AR289" s="80" t="s">
        <v>73</v>
      </c>
      <c r="AS289" s="41" t="s">
        <v>73</v>
      </c>
      <c r="AT289" s="41" t="s">
        <v>73</v>
      </c>
      <c r="AU289" s="41" t="s">
        <v>73</v>
      </c>
      <c r="AV289" s="80" t="s">
        <v>73</v>
      </c>
      <c r="AW289" s="694" t="s">
        <v>73</v>
      </c>
      <c r="AX289" s="695" t="s">
        <v>73</v>
      </c>
      <c r="AY289" s="473" t="s">
        <v>73</v>
      </c>
      <c r="AZ289" s="676" t="s">
        <v>73</v>
      </c>
      <c r="BA289" s="676" t="s">
        <v>73</v>
      </c>
      <c r="BB289" s="676" t="s">
        <v>73</v>
      </c>
      <c r="BC289" s="676" t="s">
        <v>73</v>
      </c>
      <c r="BD289" s="676" t="s">
        <v>73</v>
      </c>
      <c r="BE289" s="676" t="s">
        <v>73</v>
      </c>
      <c r="BF289" s="676" t="s">
        <v>73</v>
      </c>
      <c r="BG289" s="677" t="s">
        <v>73</v>
      </c>
      <c r="BH289" s="676" t="s">
        <v>73</v>
      </c>
      <c r="BI289" s="676" t="s">
        <v>73</v>
      </c>
      <c r="BJ289" s="677" t="s">
        <v>73</v>
      </c>
    </row>
    <row r="290" spans="1:62" s="183" customFormat="1" ht="14.25" customHeight="1" x14ac:dyDescent="0.45">
      <c r="A290" s="224"/>
      <c r="B290" s="268"/>
      <c r="C290" s="268"/>
      <c r="D290" s="225"/>
      <c r="E290" s="323"/>
      <c r="F290" s="227"/>
      <c r="G290" s="228"/>
      <c r="H290" s="229">
        <f t="shared" ref="H290:H291" si="85">H289</f>
        <v>21.2</v>
      </c>
      <c r="I290" s="268"/>
      <c r="J290" s="230" t="s">
        <v>75</v>
      </c>
      <c r="K290" s="231">
        <v>10</v>
      </c>
      <c r="L290" s="674" t="s">
        <v>73</v>
      </c>
      <c r="M290" s="671" t="s">
        <v>73</v>
      </c>
      <c r="N290" s="676" t="s">
        <v>73</v>
      </c>
      <c r="O290" s="676" t="s">
        <v>73</v>
      </c>
      <c r="P290" s="676" t="s">
        <v>73</v>
      </c>
      <c r="Q290" s="676" t="s">
        <v>73</v>
      </c>
      <c r="R290" s="676" t="s">
        <v>73</v>
      </c>
      <c r="S290" s="677" t="s">
        <v>73</v>
      </c>
      <c r="T290" s="434" t="s">
        <v>73</v>
      </c>
      <c r="U290" s="343" t="s">
        <v>73</v>
      </c>
      <c r="V290" s="335">
        <v>30.952000000000002</v>
      </c>
      <c r="W290" s="343" t="s">
        <v>73</v>
      </c>
      <c r="X290" s="370">
        <v>31.77</v>
      </c>
      <c r="Y290" s="484" t="s">
        <v>73</v>
      </c>
      <c r="Z290" s="640">
        <v>8.56</v>
      </c>
      <c r="AA290" s="240" t="s">
        <v>73</v>
      </c>
      <c r="AB290" s="240">
        <v>5.2119999999999997</v>
      </c>
      <c r="AC290" s="240">
        <f t="shared" si="55"/>
        <v>5.8284659729776216</v>
      </c>
      <c r="AD290" s="463" t="s">
        <v>73</v>
      </c>
      <c r="AE290" s="341" t="s">
        <v>73</v>
      </c>
      <c r="AF290" s="335">
        <v>0.52</v>
      </c>
      <c r="AG290" s="337">
        <f>AF290*$AF$1+$AG$1</f>
        <v>2.1105556300071733</v>
      </c>
      <c r="AH290" s="473" t="s">
        <v>73</v>
      </c>
      <c r="AI290" s="690" t="s">
        <v>73</v>
      </c>
      <c r="AJ290" s="691" t="s">
        <v>73</v>
      </c>
      <c r="AK290" s="676" t="s">
        <v>73</v>
      </c>
      <c r="AL290" s="676" t="s">
        <v>73</v>
      </c>
      <c r="AM290" s="676" t="s">
        <v>73</v>
      </c>
      <c r="AN290" s="676" t="s">
        <v>73</v>
      </c>
      <c r="AO290" s="676" t="s">
        <v>73</v>
      </c>
      <c r="AP290" s="676" t="s">
        <v>73</v>
      </c>
      <c r="AQ290" s="677" t="s">
        <v>73</v>
      </c>
      <c r="AR290" s="80" t="s">
        <v>73</v>
      </c>
      <c r="AS290" s="41" t="s">
        <v>73</v>
      </c>
      <c r="AT290" s="41" t="s">
        <v>73</v>
      </c>
      <c r="AU290" s="41" t="s">
        <v>73</v>
      </c>
      <c r="AV290" s="80" t="s">
        <v>73</v>
      </c>
      <c r="AW290" s="694" t="s">
        <v>73</v>
      </c>
      <c r="AX290" s="695" t="s">
        <v>73</v>
      </c>
      <c r="AY290" s="473" t="s">
        <v>73</v>
      </c>
      <c r="AZ290" s="676" t="s">
        <v>73</v>
      </c>
      <c r="BA290" s="676" t="s">
        <v>73</v>
      </c>
      <c r="BB290" s="676" t="s">
        <v>73</v>
      </c>
      <c r="BC290" s="676" t="s">
        <v>73</v>
      </c>
      <c r="BD290" s="676" t="s">
        <v>73</v>
      </c>
      <c r="BE290" s="676" t="s">
        <v>73</v>
      </c>
      <c r="BF290" s="676" t="s">
        <v>73</v>
      </c>
      <c r="BG290" s="677" t="s">
        <v>73</v>
      </c>
      <c r="BH290" s="676" t="s">
        <v>73</v>
      </c>
      <c r="BI290" s="676" t="s">
        <v>73</v>
      </c>
      <c r="BJ290" s="677" t="s">
        <v>73</v>
      </c>
    </row>
    <row r="291" spans="1:62" s="183" customFormat="1" ht="14.25" customHeight="1" x14ac:dyDescent="0.45">
      <c r="A291" s="224"/>
      <c r="B291" s="268"/>
      <c r="C291" s="268"/>
      <c r="D291" s="225"/>
      <c r="E291" s="323"/>
      <c r="F291" s="227"/>
      <c r="G291" s="228"/>
      <c r="H291" s="229">
        <f t="shared" si="85"/>
        <v>21.2</v>
      </c>
      <c r="I291" s="268"/>
      <c r="J291" s="230" t="s">
        <v>74</v>
      </c>
      <c r="K291" s="231">
        <v>20</v>
      </c>
      <c r="L291" s="674" t="s">
        <v>73</v>
      </c>
      <c r="M291" s="671" t="s">
        <v>73</v>
      </c>
      <c r="N291" s="676" t="s">
        <v>73</v>
      </c>
      <c r="O291" s="676" t="s">
        <v>73</v>
      </c>
      <c r="P291" s="676" t="s">
        <v>73</v>
      </c>
      <c r="Q291" s="676" t="s">
        <v>73</v>
      </c>
      <c r="R291" s="676" t="s">
        <v>73</v>
      </c>
      <c r="S291" s="677" t="s">
        <v>73</v>
      </c>
      <c r="T291" s="434" t="s">
        <v>73</v>
      </c>
      <c r="U291" s="343" t="s">
        <v>73</v>
      </c>
      <c r="V291" s="335">
        <v>30.978999999999999</v>
      </c>
      <c r="W291" s="343" t="s">
        <v>73</v>
      </c>
      <c r="X291" s="370">
        <v>31.940999999999999</v>
      </c>
      <c r="Y291" s="484" t="s">
        <v>73</v>
      </c>
      <c r="Z291" s="640">
        <v>8.5399999999999991</v>
      </c>
      <c r="AA291" s="240" t="s">
        <v>73</v>
      </c>
      <c r="AB291" s="240">
        <v>5.2119999999999997</v>
      </c>
      <c r="AC291" s="240">
        <f t="shared" si="55"/>
        <v>5.8284659729776216</v>
      </c>
      <c r="AD291" s="463" t="s">
        <v>73</v>
      </c>
      <c r="AE291" s="341" t="s">
        <v>73</v>
      </c>
      <c r="AF291" s="335">
        <v>9.4499999999999993</v>
      </c>
      <c r="AG291" s="337">
        <f>AF291*$AF$1+$AG$1</f>
        <v>24.021047543593397</v>
      </c>
      <c r="AH291" s="473" t="s">
        <v>73</v>
      </c>
      <c r="AI291" s="690" t="s">
        <v>73</v>
      </c>
      <c r="AJ291" s="691" t="s">
        <v>73</v>
      </c>
      <c r="AK291" s="676" t="s">
        <v>73</v>
      </c>
      <c r="AL291" s="676" t="s">
        <v>73</v>
      </c>
      <c r="AM291" s="676" t="s">
        <v>73</v>
      </c>
      <c r="AN291" s="676" t="s">
        <v>73</v>
      </c>
      <c r="AO291" s="676" t="s">
        <v>73</v>
      </c>
      <c r="AP291" s="676" t="s">
        <v>73</v>
      </c>
      <c r="AQ291" s="677" t="s">
        <v>73</v>
      </c>
      <c r="AR291" s="80" t="s">
        <v>73</v>
      </c>
      <c r="AS291" s="41" t="s">
        <v>73</v>
      </c>
      <c r="AT291" s="41" t="s">
        <v>73</v>
      </c>
      <c r="AU291" s="41" t="s">
        <v>73</v>
      </c>
      <c r="AV291" s="80" t="s">
        <v>73</v>
      </c>
      <c r="AW291" s="694" t="s">
        <v>73</v>
      </c>
      <c r="AX291" s="695" t="s">
        <v>73</v>
      </c>
      <c r="AY291" s="473" t="s">
        <v>73</v>
      </c>
      <c r="AZ291" s="676" t="s">
        <v>73</v>
      </c>
      <c r="BA291" s="676" t="s">
        <v>73</v>
      </c>
      <c r="BB291" s="676" t="s">
        <v>73</v>
      </c>
      <c r="BC291" s="676" t="s">
        <v>73</v>
      </c>
      <c r="BD291" s="676" t="s">
        <v>73</v>
      </c>
      <c r="BE291" s="676" t="s">
        <v>73</v>
      </c>
      <c r="BF291" s="676" t="s">
        <v>73</v>
      </c>
      <c r="BG291" s="677" t="s">
        <v>73</v>
      </c>
      <c r="BH291" s="676" t="s">
        <v>73</v>
      </c>
      <c r="BI291" s="676" t="s">
        <v>73</v>
      </c>
      <c r="BJ291" s="677" t="s">
        <v>73</v>
      </c>
    </row>
    <row r="292" spans="1:62" s="183" customFormat="1" ht="14.25" customHeight="1" x14ac:dyDescent="0.45">
      <c r="A292" s="224">
        <v>2024</v>
      </c>
      <c r="B292" s="268">
        <v>6</v>
      </c>
      <c r="C292" s="268">
        <v>28</v>
      </c>
      <c r="D292" s="225">
        <v>0.32777777777777778</v>
      </c>
      <c r="E292" s="323" t="s">
        <v>176</v>
      </c>
      <c r="F292" s="324">
        <v>13.33283</v>
      </c>
      <c r="G292" s="325">
        <v>100.73344</v>
      </c>
      <c r="H292" s="229">
        <v>20</v>
      </c>
      <c r="I292" s="268">
        <v>3</v>
      </c>
      <c r="J292" s="230" t="s">
        <v>72</v>
      </c>
      <c r="K292" s="231">
        <v>0.5</v>
      </c>
      <c r="L292" s="674" t="s">
        <v>73</v>
      </c>
      <c r="M292" s="671" t="s">
        <v>73</v>
      </c>
      <c r="N292" s="676" t="s">
        <v>73</v>
      </c>
      <c r="O292" s="676" t="s">
        <v>73</v>
      </c>
      <c r="P292" s="676" t="s">
        <v>73</v>
      </c>
      <c r="Q292" s="676" t="s">
        <v>73</v>
      </c>
      <c r="R292" s="676" t="s">
        <v>73</v>
      </c>
      <c r="S292" s="677" t="s">
        <v>73</v>
      </c>
      <c r="T292" s="434">
        <v>3</v>
      </c>
      <c r="U292" s="343" t="s">
        <v>73</v>
      </c>
      <c r="V292" s="335">
        <v>29.954000000000001</v>
      </c>
      <c r="W292" s="343" t="s">
        <v>73</v>
      </c>
      <c r="X292" s="370">
        <v>28.939</v>
      </c>
      <c r="Y292" s="484" t="s">
        <v>73</v>
      </c>
      <c r="Z292" s="640">
        <v>9.08</v>
      </c>
      <c r="AA292" s="240" t="s">
        <v>73</v>
      </c>
      <c r="AB292" s="240">
        <v>7.8769999999999998</v>
      </c>
      <c r="AC292" s="240">
        <f t="shared" si="55"/>
        <v>7.5757826532971499</v>
      </c>
      <c r="AD292" s="463" t="s">
        <v>73</v>
      </c>
      <c r="AE292" s="341" t="s">
        <v>73</v>
      </c>
      <c r="AF292" s="335">
        <v>3.28</v>
      </c>
      <c r="AG292" s="337">
        <f>AF292*$AF$1+$AG$1</f>
        <v>8.8824433882936198</v>
      </c>
      <c r="AH292" s="473" t="s">
        <v>73</v>
      </c>
      <c r="AI292" s="690" t="s">
        <v>73</v>
      </c>
      <c r="AJ292" s="691" t="s">
        <v>73</v>
      </c>
      <c r="AK292" s="676" t="s">
        <v>73</v>
      </c>
      <c r="AL292" s="676" t="s">
        <v>73</v>
      </c>
      <c r="AM292" s="676" t="s">
        <v>73</v>
      </c>
      <c r="AN292" s="676" t="s">
        <v>73</v>
      </c>
      <c r="AO292" s="676" t="s">
        <v>73</v>
      </c>
      <c r="AP292" s="676" t="s">
        <v>73</v>
      </c>
      <c r="AQ292" s="677" t="s">
        <v>73</v>
      </c>
      <c r="AR292" s="80" t="s">
        <v>73</v>
      </c>
      <c r="AS292" s="41" t="s">
        <v>73</v>
      </c>
      <c r="AT292" s="41" t="s">
        <v>73</v>
      </c>
      <c r="AU292" s="41" t="s">
        <v>73</v>
      </c>
      <c r="AV292" s="80" t="s">
        <v>73</v>
      </c>
      <c r="AW292" s="694" t="s">
        <v>73</v>
      </c>
      <c r="AX292" s="695" t="s">
        <v>73</v>
      </c>
      <c r="AY292" s="473" t="s">
        <v>73</v>
      </c>
      <c r="AZ292" s="676" t="s">
        <v>73</v>
      </c>
      <c r="BA292" s="676" t="s">
        <v>73</v>
      </c>
      <c r="BB292" s="676" t="s">
        <v>73</v>
      </c>
      <c r="BC292" s="676" t="s">
        <v>73</v>
      </c>
      <c r="BD292" s="676" t="s">
        <v>73</v>
      </c>
      <c r="BE292" s="676" t="s">
        <v>73</v>
      </c>
      <c r="BF292" s="676" t="s">
        <v>73</v>
      </c>
      <c r="BG292" s="677" t="s">
        <v>73</v>
      </c>
      <c r="BH292" s="676" t="s">
        <v>73</v>
      </c>
      <c r="BI292" s="676" t="s">
        <v>73</v>
      </c>
      <c r="BJ292" s="677" t="s">
        <v>73</v>
      </c>
    </row>
    <row r="293" spans="1:62" s="183" customFormat="1" ht="14.25" customHeight="1" x14ac:dyDescent="0.45">
      <c r="A293" s="224"/>
      <c r="B293" s="268"/>
      <c r="C293" s="268"/>
      <c r="D293" s="225"/>
      <c r="E293" s="323"/>
      <c r="F293" s="227"/>
      <c r="G293" s="228"/>
      <c r="H293" s="229">
        <f t="shared" ref="H293:H294" si="86">H292</f>
        <v>20</v>
      </c>
      <c r="I293" s="268"/>
      <c r="J293" s="230" t="s">
        <v>75</v>
      </c>
      <c r="K293" s="231">
        <v>10</v>
      </c>
      <c r="L293" s="674" t="s">
        <v>73</v>
      </c>
      <c r="M293" s="671" t="s">
        <v>73</v>
      </c>
      <c r="N293" s="676" t="s">
        <v>73</v>
      </c>
      <c r="O293" s="676" t="s">
        <v>73</v>
      </c>
      <c r="P293" s="676" t="s">
        <v>73</v>
      </c>
      <c r="Q293" s="676" t="s">
        <v>73</v>
      </c>
      <c r="R293" s="676" t="s">
        <v>73</v>
      </c>
      <c r="S293" s="677" t="s">
        <v>73</v>
      </c>
      <c r="T293" s="434" t="s">
        <v>73</v>
      </c>
      <c r="U293" s="343" t="s">
        <v>73</v>
      </c>
      <c r="V293" s="335">
        <v>30.936</v>
      </c>
      <c r="W293" s="343" t="s">
        <v>73</v>
      </c>
      <c r="X293" s="370">
        <v>31.666</v>
      </c>
      <c r="Y293" s="484" t="s">
        <v>73</v>
      </c>
      <c r="Z293" s="640">
        <v>8.6199999999999992</v>
      </c>
      <c r="AA293" s="240" t="s">
        <v>73</v>
      </c>
      <c r="AB293" s="240">
        <v>5.0439999999999996</v>
      </c>
      <c r="AC293" s="240">
        <f t="shared" si="55"/>
        <v>5.7183161784959404</v>
      </c>
      <c r="AD293" s="463" t="s">
        <v>73</v>
      </c>
      <c r="AE293" s="341" t="s">
        <v>73</v>
      </c>
      <c r="AF293" s="335">
        <v>0.43</v>
      </c>
      <c r="AG293" s="337">
        <f>AF293*$AF$1+$AG$1</f>
        <v>1.8897332031065284</v>
      </c>
      <c r="AH293" s="473" t="s">
        <v>73</v>
      </c>
      <c r="AI293" s="690" t="s">
        <v>73</v>
      </c>
      <c r="AJ293" s="691" t="s">
        <v>73</v>
      </c>
      <c r="AK293" s="676" t="s">
        <v>73</v>
      </c>
      <c r="AL293" s="676" t="s">
        <v>73</v>
      </c>
      <c r="AM293" s="676" t="s">
        <v>73</v>
      </c>
      <c r="AN293" s="676" t="s">
        <v>73</v>
      </c>
      <c r="AO293" s="676" t="s">
        <v>73</v>
      </c>
      <c r="AP293" s="676" t="s">
        <v>73</v>
      </c>
      <c r="AQ293" s="677" t="s">
        <v>73</v>
      </c>
      <c r="AR293" s="80" t="s">
        <v>73</v>
      </c>
      <c r="AS293" s="41" t="s">
        <v>73</v>
      </c>
      <c r="AT293" s="41" t="s">
        <v>73</v>
      </c>
      <c r="AU293" s="41" t="s">
        <v>73</v>
      </c>
      <c r="AV293" s="80" t="s">
        <v>73</v>
      </c>
      <c r="AW293" s="694" t="s">
        <v>73</v>
      </c>
      <c r="AX293" s="695" t="s">
        <v>73</v>
      </c>
      <c r="AY293" s="473" t="s">
        <v>73</v>
      </c>
      <c r="AZ293" s="676" t="s">
        <v>73</v>
      </c>
      <c r="BA293" s="676" t="s">
        <v>73</v>
      </c>
      <c r="BB293" s="676" t="s">
        <v>73</v>
      </c>
      <c r="BC293" s="676" t="s">
        <v>73</v>
      </c>
      <c r="BD293" s="676" t="s">
        <v>73</v>
      </c>
      <c r="BE293" s="676" t="s">
        <v>73</v>
      </c>
      <c r="BF293" s="676" t="s">
        <v>73</v>
      </c>
      <c r="BG293" s="677" t="s">
        <v>73</v>
      </c>
      <c r="BH293" s="676" t="s">
        <v>73</v>
      </c>
      <c r="BI293" s="676" t="s">
        <v>73</v>
      </c>
      <c r="BJ293" s="677" t="s">
        <v>73</v>
      </c>
    </row>
    <row r="294" spans="1:62" s="183" customFormat="1" ht="14.25" customHeight="1" x14ac:dyDescent="0.45">
      <c r="A294" s="224"/>
      <c r="B294" s="268"/>
      <c r="C294" s="268"/>
      <c r="D294" s="225"/>
      <c r="E294" s="323"/>
      <c r="F294" s="227"/>
      <c r="G294" s="228"/>
      <c r="H294" s="229">
        <f t="shared" si="86"/>
        <v>20</v>
      </c>
      <c r="I294" s="268"/>
      <c r="J294" s="230" t="s">
        <v>74</v>
      </c>
      <c r="K294" s="231">
        <v>19</v>
      </c>
      <c r="L294" s="674" t="s">
        <v>73</v>
      </c>
      <c r="M294" s="671" t="s">
        <v>73</v>
      </c>
      <c r="N294" s="676" t="s">
        <v>73</v>
      </c>
      <c r="O294" s="676" t="s">
        <v>73</v>
      </c>
      <c r="P294" s="676" t="s">
        <v>73</v>
      </c>
      <c r="Q294" s="676" t="s">
        <v>73</v>
      </c>
      <c r="R294" s="676" t="s">
        <v>73</v>
      </c>
      <c r="S294" s="677" t="s">
        <v>73</v>
      </c>
      <c r="T294" s="434" t="s">
        <v>73</v>
      </c>
      <c r="U294" s="343" t="s">
        <v>73</v>
      </c>
      <c r="V294" s="335">
        <v>30.907</v>
      </c>
      <c r="W294" s="343" t="s">
        <v>73</v>
      </c>
      <c r="X294" s="370">
        <v>31.776</v>
      </c>
      <c r="Y294" s="484" t="s">
        <v>73</v>
      </c>
      <c r="Z294" s="640">
        <v>8.5</v>
      </c>
      <c r="AA294" s="240" t="s">
        <v>73</v>
      </c>
      <c r="AB294" s="240">
        <v>5.0190000000000001</v>
      </c>
      <c r="AC294" s="240">
        <f t="shared" si="55"/>
        <v>5.7019248400314044</v>
      </c>
      <c r="AD294" s="463" t="s">
        <v>73</v>
      </c>
      <c r="AE294" s="341" t="s">
        <v>73</v>
      </c>
      <c r="AF294" s="335">
        <v>0.74</v>
      </c>
      <c r="AG294" s="337">
        <f>AF294*$AF$1+$AG$1</f>
        <v>2.6503437846531948</v>
      </c>
      <c r="AH294" s="473" t="s">
        <v>73</v>
      </c>
      <c r="AI294" s="690" t="s">
        <v>73</v>
      </c>
      <c r="AJ294" s="691" t="s">
        <v>73</v>
      </c>
      <c r="AK294" s="676" t="s">
        <v>73</v>
      </c>
      <c r="AL294" s="676" t="s">
        <v>73</v>
      </c>
      <c r="AM294" s="676" t="s">
        <v>73</v>
      </c>
      <c r="AN294" s="676" t="s">
        <v>73</v>
      </c>
      <c r="AO294" s="676" t="s">
        <v>73</v>
      </c>
      <c r="AP294" s="676" t="s">
        <v>73</v>
      </c>
      <c r="AQ294" s="677" t="s">
        <v>73</v>
      </c>
      <c r="AR294" s="80" t="s">
        <v>73</v>
      </c>
      <c r="AS294" s="41" t="s">
        <v>73</v>
      </c>
      <c r="AT294" s="41" t="s">
        <v>73</v>
      </c>
      <c r="AU294" s="41" t="s">
        <v>73</v>
      </c>
      <c r="AV294" s="80" t="s">
        <v>73</v>
      </c>
      <c r="AW294" s="694" t="s">
        <v>73</v>
      </c>
      <c r="AX294" s="695" t="s">
        <v>73</v>
      </c>
      <c r="AY294" s="473" t="s">
        <v>73</v>
      </c>
      <c r="AZ294" s="676" t="s">
        <v>73</v>
      </c>
      <c r="BA294" s="676" t="s">
        <v>73</v>
      </c>
      <c r="BB294" s="676" t="s">
        <v>73</v>
      </c>
      <c r="BC294" s="676" t="s">
        <v>73</v>
      </c>
      <c r="BD294" s="676" t="s">
        <v>73</v>
      </c>
      <c r="BE294" s="676" t="s">
        <v>73</v>
      </c>
      <c r="BF294" s="676" t="s">
        <v>73</v>
      </c>
      <c r="BG294" s="677" t="s">
        <v>73</v>
      </c>
      <c r="BH294" s="676" t="s">
        <v>73</v>
      </c>
      <c r="BI294" s="676" t="s">
        <v>73</v>
      </c>
      <c r="BJ294" s="677" t="s">
        <v>73</v>
      </c>
    </row>
    <row r="295" spans="1:62" s="183" customFormat="1" ht="14.25" customHeight="1" x14ac:dyDescent="0.45">
      <c r="A295" s="224">
        <v>2024</v>
      </c>
      <c r="B295" s="268">
        <v>6</v>
      </c>
      <c r="C295" s="268">
        <v>28</v>
      </c>
      <c r="D295" s="225">
        <v>0.44861111111111113</v>
      </c>
      <c r="E295" s="323" t="s">
        <v>177</v>
      </c>
      <c r="F295" s="324">
        <v>13.381169999999999</v>
      </c>
      <c r="G295" s="325">
        <v>100.73338</v>
      </c>
      <c r="H295" s="229">
        <v>16.2</v>
      </c>
      <c r="I295" s="268">
        <v>3</v>
      </c>
      <c r="J295" s="230" t="s">
        <v>72</v>
      </c>
      <c r="K295" s="231">
        <v>0.5</v>
      </c>
      <c r="L295" s="674" t="s">
        <v>73</v>
      </c>
      <c r="M295" s="671" t="s">
        <v>73</v>
      </c>
      <c r="N295" s="676" t="s">
        <v>73</v>
      </c>
      <c r="O295" s="676" t="s">
        <v>73</v>
      </c>
      <c r="P295" s="676" t="s">
        <v>73</v>
      </c>
      <c r="Q295" s="676" t="s">
        <v>73</v>
      </c>
      <c r="R295" s="676" t="s">
        <v>73</v>
      </c>
      <c r="S295" s="677" t="s">
        <v>73</v>
      </c>
      <c r="T295" s="434">
        <v>1.6</v>
      </c>
      <c r="U295" s="343" t="s">
        <v>73</v>
      </c>
      <c r="V295" s="335">
        <v>30.774999999999999</v>
      </c>
      <c r="W295" s="343" t="s">
        <v>73</v>
      </c>
      <c r="X295" s="370">
        <v>28.702000000000002</v>
      </c>
      <c r="Y295" s="484" t="s">
        <v>73</v>
      </c>
      <c r="Z295" s="640">
        <v>8.9700000000000006</v>
      </c>
      <c r="AA295" s="240" t="s">
        <v>73</v>
      </c>
      <c r="AB295" s="240">
        <v>8.5609999999999999</v>
      </c>
      <c r="AC295" s="240">
        <f t="shared" si="55"/>
        <v>8.0242496736868532</v>
      </c>
      <c r="AD295" s="463" t="s">
        <v>73</v>
      </c>
      <c r="AE295" s="341" t="s">
        <v>73</v>
      </c>
      <c r="AF295" s="335">
        <v>4.13</v>
      </c>
      <c r="AG295" s="337">
        <f>AF295*$AF$1+$AG$1</f>
        <v>10.967988531244156</v>
      </c>
      <c r="AH295" s="473" t="s">
        <v>73</v>
      </c>
      <c r="AI295" s="690" t="s">
        <v>73</v>
      </c>
      <c r="AJ295" s="691" t="s">
        <v>73</v>
      </c>
      <c r="AK295" s="676" t="s">
        <v>73</v>
      </c>
      <c r="AL295" s="676" t="s">
        <v>73</v>
      </c>
      <c r="AM295" s="676" t="s">
        <v>73</v>
      </c>
      <c r="AN295" s="676" t="s">
        <v>73</v>
      </c>
      <c r="AO295" s="676" t="s">
        <v>73</v>
      </c>
      <c r="AP295" s="676" t="s">
        <v>73</v>
      </c>
      <c r="AQ295" s="677" t="s">
        <v>73</v>
      </c>
      <c r="AR295" s="80" t="s">
        <v>73</v>
      </c>
      <c r="AS295" s="41" t="s">
        <v>73</v>
      </c>
      <c r="AT295" s="41" t="s">
        <v>73</v>
      </c>
      <c r="AU295" s="41" t="s">
        <v>73</v>
      </c>
      <c r="AV295" s="80" t="s">
        <v>73</v>
      </c>
      <c r="AW295" s="694" t="s">
        <v>73</v>
      </c>
      <c r="AX295" s="695" t="s">
        <v>73</v>
      </c>
      <c r="AY295" s="473" t="s">
        <v>73</v>
      </c>
      <c r="AZ295" s="676" t="s">
        <v>73</v>
      </c>
      <c r="BA295" s="676" t="s">
        <v>73</v>
      </c>
      <c r="BB295" s="676" t="s">
        <v>73</v>
      </c>
      <c r="BC295" s="676" t="s">
        <v>73</v>
      </c>
      <c r="BD295" s="676" t="s">
        <v>73</v>
      </c>
      <c r="BE295" s="676" t="s">
        <v>73</v>
      </c>
      <c r="BF295" s="676" t="s">
        <v>73</v>
      </c>
      <c r="BG295" s="677" t="s">
        <v>73</v>
      </c>
      <c r="BH295" s="676" t="s">
        <v>73</v>
      </c>
      <c r="BI295" s="676" t="s">
        <v>73</v>
      </c>
      <c r="BJ295" s="677" t="s">
        <v>73</v>
      </c>
    </row>
    <row r="296" spans="1:62" s="183" customFormat="1" ht="14.25" customHeight="1" x14ac:dyDescent="0.45">
      <c r="A296" s="224"/>
      <c r="B296" s="268"/>
      <c r="C296" s="268"/>
      <c r="D296" s="225"/>
      <c r="E296" s="323"/>
      <c r="F296" s="227"/>
      <c r="G296" s="228"/>
      <c r="H296" s="229">
        <f t="shared" ref="H296:H297" si="87">H295</f>
        <v>16.2</v>
      </c>
      <c r="I296" s="268"/>
      <c r="J296" s="230" t="s">
        <v>75</v>
      </c>
      <c r="K296" s="231">
        <v>8</v>
      </c>
      <c r="L296" s="674" t="s">
        <v>73</v>
      </c>
      <c r="M296" s="671" t="s">
        <v>73</v>
      </c>
      <c r="N296" s="676" t="s">
        <v>73</v>
      </c>
      <c r="O296" s="676" t="s">
        <v>73</v>
      </c>
      <c r="P296" s="676" t="s">
        <v>73</v>
      </c>
      <c r="Q296" s="676" t="s">
        <v>73</v>
      </c>
      <c r="R296" s="676" t="s">
        <v>73</v>
      </c>
      <c r="S296" s="677" t="s">
        <v>73</v>
      </c>
      <c r="T296" s="434" t="s">
        <v>73</v>
      </c>
      <c r="U296" s="343" t="s">
        <v>73</v>
      </c>
      <c r="V296" s="335">
        <v>30.597999999999999</v>
      </c>
      <c r="W296" s="343" t="s">
        <v>73</v>
      </c>
      <c r="X296" s="370">
        <v>30.451000000000001</v>
      </c>
      <c r="Y296" s="484" t="s">
        <v>73</v>
      </c>
      <c r="Z296" s="640">
        <v>8.27</v>
      </c>
      <c r="AA296" s="240" t="s">
        <v>73</v>
      </c>
      <c r="AB296" s="240">
        <v>4.343</v>
      </c>
      <c r="AC296" s="240">
        <f t="shared" si="55"/>
        <v>5.2587030479503536</v>
      </c>
      <c r="AD296" s="463" t="s">
        <v>73</v>
      </c>
      <c r="AE296" s="341" t="s">
        <v>73</v>
      </c>
      <c r="AF296" s="335">
        <v>0.61</v>
      </c>
      <c r="AG296" s="337">
        <f>AF296*$AF$1+$AG$1</f>
        <v>2.3313780569078184</v>
      </c>
      <c r="AH296" s="473" t="s">
        <v>73</v>
      </c>
      <c r="AI296" s="690" t="s">
        <v>73</v>
      </c>
      <c r="AJ296" s="691" t="s">
        <v>73</v>
      </c>
      <c r="AK296" s="676" t="s">
        <v>73</v>
      </c>
      <c r="AL296" s="676" t="s">
        <v>73</v>
      </c>
      <c r="AM296" s="676" t="s">
        <v>73</v>
      </c>
      <c r="AN296" s="676" t="s">
        <v>73</v>
      </c>
      <c r="AO296" s="676" t="s">
        <v>73</v>
      </c>
      <c r="AP296" s="676" t="s">
        <v>73</v>
      </c>
      <c r="AQ296" s="677" t="s">
        <v>73</v>
      </c>
      <c r="AR296" s="80" t="s">
        <v>73</v>
      </c>
      <c r="AS296" s="41" t="s">
        <v>73</v>
      </c>
      <c r="AT296" s="41" t="s">
        <v>73</v>
      </c>
      <c r="AU296" s="41" t="s">
        <v>73</v>
      </c>
      <c r="AV296" s="80" t="s">
        <v>73</v>
      </c>
      <c r="AW296" s="694" t="s">
        <v>73</v>
      </c>
      <c r="AX296" s="695" t="s">
        <v>73</v>
      </c>
      <c r="AY296" s="473" t="s">
        <v>73</v>
      </c>
      <c r="AZ296" s="676" t="s">
        <v>73</v>
      </c>
      <c r="BA296" s="676" t="s">
        <v>73</v>
      </c>
      <c r="BB296" s="676" t="s">
        <v>73</v>
      </c>
      <c r="BC296" s="676" t="s">
        <v>73</v>
      </c>
      <c r="BD296" s="676" t="s">
        <v>73</v>
      </c>
      <c r="BE296" s="676" t="s">
        <v>73</v>
      </c>
      <c r="BF296" s="676" t="s">
        <v>73</v>
      </c>
      <c r="BG296" s="677" t="s">
        <v>73</v>
      </c>
      <c r="BH296" s="676" t="s">
        <v>73</v>
      </c>
      <c r="BI296" s="676" t="s">
        <v>73</v>
      </c>
      <c r="BJ296" s="677" t="s">
        <v>73</v>
      </c>
    </row>
    <row r="297" spans="1:62" s="183" customFormat="1" ht="14.25" customHeight="1" x14ac:dyDescent="0.45">
      <c r="A297" s="224"/>
      <c r="B297" s="268"/>
      <c r="C297" s="268"/>
      <c r="D297" s="225"/>
      <c r="E297" s="323"/>
      <c r="F297" s="227"/>
      <c r="G297" s="228"/>
      <c r="H297" s="229">
        <f t="shared" si="87"/>
        <v>16.2</v>
      </c>
      <c r="I297" s="268"/>
      <c r="J297" s="230" t="s">
        <v>74</v>
      </c>
      <c r="K297" s="231">
        <v>15</v>
      </c>
      <c r="L297" s="674" t="s">
        <v>73</v>
      </c>
      <c r="M297" s="671" t="s">
        <v>73</v>
      </c>
      <c r="N297" s="676" t="s">
        <v>73</v>
      </c>
      <c r="O297" s="676" t="s">
        <v>73</v>
      </c>
      <c r="P297" s="676" t="s">
        <v>73</v>
      </c>
      <c r="Q297" s="676" t="s">
        <v>73</v>
      </c>
      <c r="R297" s="676" t="s">
        <v>73</v>
      </c>
      <c r="S297" s="677" t="s">
        <v>73</v>
      </c>
      <c r="T297" s="434" t="s">
        <v>73</v>
      </c>
      <c r="U297" s="343" t="s">
        <v>73</v>
      </c>
      <c r="V297" s="335">
        <v>31.087</v>
      </c>
      <c r="W297" s="343" t="s">
        <v>73</v>
      </c>
      <c r="X297" s="370">
        <v>31.568999999999999</v>
      </c>
      <c r="Y297" s="484" t="s">
        <v>73</v>
      </c>
      <c r="Z297" s="640">
        <v>8.2899999999999991</v>
      </c>
      <c r="AA297" s="240" t="s">
        <v>73</v>
      </c>
      <c r="AB297" s="240">
        <v>3.4249999999999998</v>
      </c>
      <c r="AC297" s="240">
        <f t="shared" si="55"/>
        <v>4.6568130995325951</v>
      </c>
      <c r="AD297" s="463" t="s">
        <v>73</v>
      </c>
      <c r="AE297" s="341" t="s">
        <v>73</v>
      </c>
      <c r="AF297" s="335">
        <v>4.33</v>
      </c>
      <c r="AG297" s="337">
        <f>AF297*$AF$1+$AG$1</f>
        <v>11.458705035467812</v>
      </c>
      <c r="AH297" s="473" t="s">
        <v>73</v>
      </c>
      <c r="AI297" s="690" t="s">
        <v>73</v>
      </c>
      <c r="AJ297" s="691" t="s">
        <v>73</v>
      </c>
      <c r="AK297" s="676" t="s">
        <v>73</v>
      </c>
      <c r="AL297" s="676" t="s">
        <v>73</v>
      </c>
      <c r="AM297" s="676" t="s">
        <v>73</v>
      </c>
      <c r="AN297" s="676" t="s">
        <v>73</v>
      </c>
      <c r="AO297" s="676" t="s">
        <v>73</v>
      </c>
      <c r="AP297" s="676" t="s">
        <v>73</v>
      </c>
      <c r="AQ297" s="677" t="s">
        <v>73</v>
      </c>
      <c r="AR297" s="80" t="s">
        <v>73</v>
      </c>
      <c r="AS297" s="41" t="s">
        <v>73</v>
      </c>
      <c r="AT297" s="41" t="s">
        <v>73</v>
      </c>
      <c r="AU297" s="41" t="s">
        <v>73</v>
      </c>
      <c r="AV297" s="80" t="s">
        <v>73</v>
      </c>
      <c r="AW297" s="694" t="s">
        <v>73</v>
      </c>
      <c r="AX297" s="695" t="s">
        <v>73</v>
      </c>
      <c r="AY297" s="473" t="s">
        <v>73</v>
      </c>
      <c r="AZ297" s="676" t="s">
        <v>73</v>
      </c>
      <c r="BA297" s="676" t="s">
        <v>73</v>
      </c>
      <c r="BB297" s="676" t="s">
        <v>73</v>
      </c>
      <c r="BC297" s="676" t="s">
        <v>73</v>
      </c>
      <c r="BD297" s="676" t="s">
        <v>73</v>
      </c>
      <c r="BE297" s="676" t="s">
        <v>73</v>
      </c>
      <c r="BF297" s="676" t="s">
        <v>73</v>
      </c>
      <c r="BG297" s="677" t="s">
        <v>73</v>
      </c>
      <c r="BH297" s="676" t="s">
        <v>73</v>
      </c>
      <c r="BI297" s="676" t="s">
        <v>73</v>
      </c>
      <c r="BJ297" s="677" t="s">
        <v>73</v>
      </c>
    </row>
    <row r="298" spans="1:62" s="183" customFormat="1" ht="14.25" customHeight="1" x14ac:dyDescent="0.45">
      <c r="A298" s="224">
        <v>2024</v>
      </c>
      <c r="B298" s="268">
        <v>6</v>
      </c>
      <c r="C298" s="268">
        <v>28</v>
      </c>
      <c r="D298" s="225">
        <v>0.43124999999999997</v>
      </c>
      <c r="E298" s="323" t="s">
        <v>178</v>
      </c>
      <c r="F298" s="324">
        <v>13.419890000000001</v>
      </c>
      <c r="G298" s="325">
        <v>100.73376</v>
      </c>
      <c r="H298" s="229">
        <v>10.7</v>
      </c>
      <c r="I298" s="268">
        <v>3</v>
      </c>
      <c r="J298" s="230" t="s">
        <v>72</v>
      </c>
      <c r="K298" s="231">
        <v>0.5</v>
      </c>
      <c r="L298" s="674" t="s">
        <v>73</v>
      </c>
      <c r="M298" s="671" t="s">
        <v>73</v>
      </c>
      <c r="N298" s="676" t="s">
        <v>73</v>
      </c>
      <c r="O298" s="676" t="s">
        <v>73</v>
      </c>
      <c r="P298" s="676" t="s">
        <v>73</v>
      </c>
      <c r="Q298" s="676" t="s">
        <v>73</v>
      </c>
      <c r="R298" s="676" t="s">
        <v>73</v>
      </c>
      <c r="S298" s="677" t="s">
        <v>73</v>
      </c>
      <c r="T298" s="434">
        <v>1.2</v>
      </c>
      <c r="U298" s="343" t="s">
        <v>73</v>
      </c>
      <c r="V298" s="335">
        <v>31.062999999999999</v>
      </c>
      <c r="W298" s="343" t="s">
        <v>73</v>
      </c>
      <c r="X298" s="370">
        <v>25.817</v>
      </c>
      <c r="Y298" s="484" t="s">
        <v>73</v>
      </c>
      <c r="Z298" s="640">
        <v>8.5399999999999991</v>
      </c>
      <c r="AA298" s="240" t="s">
        <v>73</v>
      </c>
      <c r="AB298" s="240">
        <v>6.5759999999999996</v>
      </c>
      <c r="AC298" s="240">
        <f t="shared" si="55"/>
        <v>6.7227773996027009</v>
      </c>
      <c r="AD298" s="463" t="s">
        <v>73</v>
      </c>
      <c r="AE298" s="341" t="s">
        <v>73</v>
      </c>
      <c r="AF298" s="335">
        <v>9.43</v>
      </c>
      <c r="AG298" s="337">
        <f>AF298*$AF$1+$AG$1</f>
        <v>23.971975893171031</v>
      </c>
      <c r="AH298" s="473" t="s">
        <v>73</v>
      </c>
      <c r="AI298" s="690" t="s">
        <v>73</v>
      </c>
      <c r="AJ298" s="691" t="s">
        <v>73</v>
      </c>
      <c r="AK298" s="676" t="s">
        <v>73</v>
      </c>
      <c r="AL298" s="676" t="s">
        <v>73</v>
      </c>
      <c r="AM298" s="676" t="s">
        <v>73</v>
      </c>
      <c r="AN298" s="676" t="s">
        <v>73</v>
      </c>
      <c r="AO298" s="676" t="s">
        <v>73</v>
      </c>
      <c r="AP298" s="676" t="s">
        <v>73</v>
      </c>
      <c r="AQ298" s="677" t="s">
        <v>73</v>
      </c>
      <c r="AR298" s="80" t="s">
        <v>73</v>
      </c>
      <c r="AS298" s="41" t="s">
        <v>73</v>
      </c>
      <c r="AT298" s="41" t="s">
        <v>73</v>
      </c>
      <c r="AU298" s="41" t="s">
        <v>73</v>
      </c>
      <c r="AV298" s="80" t="s">
        <v>73</v>
      </c>
      <c r="AW298" s="694" t="s">
        <v>73</v>
      </c>
      <c r="AX298" s="695" t="s">
        <v>73</v>
      </c>
      <c r="AY298" s="473" t="s">
        <v>73</v>
      </c>
      <c r="AZ298" s="676" t="s">
        <v>73</v>
      </c>
      <c r="BA298" s="676" t="s">
        <v>73</v>
      </c>
      <c r="BB298" s="676" t="s">
        <v>73</v>
      </c>
      <c r="BC298" s="676" t="s">
        <v>73</v>
      </c>
      <c r="BD298" s="676" t="s">
        <v>73</v>
      </c>
      <c r="BE298" s="676" t="s">
        <v>73</v>
      </c>
      <c r="BF298" s="676" t="s">
        <v>73</v>
      </c>
      <c r="BG298" s="677" t="s">
        <v>73</v>
      </c>
      <c r="BH298" s="676" t="s">
        <v>73</v>
      </c>
      <c r="BI298" s="676" t="s">
        <v>73</v>
      </c>
      <c r="BJ298" s="677" t="s">
        <v>73</v>
      </c>
    </row>
    <row r="299" spans="1:62" s="183" customFormat="1" ht="14.25" customHeight="1" x14ac:dyDescent="0.45">
      <c r="A299" s="224"/>
      <c r="B299" s="268"/>
      <c r="C299" s="268"/>
      <c r="D299" s="225"/>
      <c r="E299" s="323"/>
      <c r="F299" s="227"/>
      <c r="G299" s="228"/>
      <c r="H299" s="229">
        <f t="shared" ref="H299:H300" si="88">H298</f>
        <v>10.7</v>
      </c>
      <c r="I299" s="268"/>
      <c r="J299" s="230" t="s">
        <v>75</v>
      </c>
      <c r="K299" s="231">
        <v>5</v>
      </c>
      <c r="L299" s="674" t="s">
        <v>73</v>
      </c>
      <c r="M299" s="671" t="s">
        <v>73</v>
      </c>
      <c r="N299" s="676" t="s">
        <v>73</v>
      </c>
      <c r="O299" s="676" t="s">
        <v>73</v>
      </c>
      <c r="P299" s="676" t="s">
        <v>73</v>
      </c>
      <c r="Q299" s="676" t="s">
        <v>73</v>
      </c>
      <c r="R299" s="676" t="s">
        <v>73</v>
      </c>
      <c r="S299" s="677" t="s">
        <v>73</v>
      </c>
      <c r="T299" s="434" t="s">
        <v>73</v>
      </c>
      <c r="U299" s="343" t="s">
        <v>73</v>
      </c>
      <c r="V299" s="335">
        <v>30.088999999999999</v>
      </c>
      <c r="W299" s="343" t="s">
        <v>73</v>
      </c>
      <c r="X299" s="370">
        <v>29.154</v>
      </c>
      <c r="Y299" s="484" t="s">
        <v>73</v>
      </c>
      <c r="Z299" s="640">
        <v>8.33</v>
      </c>
      <c r="AA299" s="240" t="s">
        <v>73</v>
      </c>
      <c r="AB299" s="240">
        <v>5.7590000000000003</v>
      </c>
      <c r="AC299" s="240">
        <f t="shared" si="55"/>
        <v>6.187108458581668</v>
      </c>
      <c r="AD299" s="463" t="s">
        <v>73</v>
      </c>
      <c r="AE299" s="341" t="s">
        <v>73</v>
      </c>
      <c r="AF299" s="335">
        <v>1.54</v>
      </c>
      <c r="AG299" s="337">
        <f>AF299*$AF$1+$AG$1</f>
        <v>4.6132098015478178</v>
      </c>
      <c r="AH299" s="473" t="s">
        <v>73</v>
      </c>
      <c r="AI299" s="690" t="s">
        <v>73</v>
      </c>
      <c r="AJ299" s="691" t="s">
        <v>73</v>
      </c>
      <c r="AK299" s="676" t="s">
        <v>73</v>
      </c>
      <c r="AL299" s="676" t="s">
        <v>73</v>
      </c>
      <c r="AM299" s="676" t="s">
        <v>73</v>
      </c>
      <c r="AN299" s="676" t="s">
        <v>73</v>
      </c>
      <c r="AO299" s="676" t="s">
        <v>73</v>
      </c>
      <c r="AP299" s="676" t="s">
        <v>73</v>
      </c>
      <c r="AQ299" s="677" t="s">
        <v>73</v>
      </c>
      <c r="AR299" s="80" t="s">
        <v>73</v>
      </c>
      <c r="AS299" s="41" t="s">
        <v>73</v>
      </c>
      <c r="AT299" s="41" t="s">
        <v>73</v>
      </c>
      <c r="AU299" s="41" t="s">
        <v>73</v>
      </c>
      <c r="AV299" s="80" t="s">
        <v>73</v>
      </c>
      <c r="AW299" s="694" t="s">
        <v>73</v>
      </c>
      <c r="AX299" s="695" t="s">
        <v>73</v>
      </c>
      <c r="AY299" s="473" t="s">
        <v>73</v>
      </c>
      <c r="AZ299" s="676" t="s">
        <v>73</v>
      </c>
      <c r="BA299" s="676" t="s">
        <v>73</v>
      </c>
      <c r="BB299" s="676" t="s">
        <v>73</v>
      </c>
      <c r="BC299" s="676" t="s">
        <v>73</v>
      </c>
      <c r="BD299" s="676" t="s">
        <v>73</v>
      </c>
      <c r="BE299" s="676" t="s">
        <v>73</v>
      </c>
      <c r="BF299" s="676" t="s">
        <v>73</v>
      </c>
      <c r="BG299" s="677" t="s">
        <v>73</v>
      </c>
      <c r="BH299" s="676" t="s">
        <v>73</v>
      </c>
      <c r="BI299" s="676" t="s">
        <v>73</v>
      </c>
      <c r="BJ299" s="677" t="s">
        <v>73</v>
      </c>
    </row>
    <row r="300" spans="1:62" s="183" customFormat="1" ht="14.25" customHeight="1" x14ac:dyDescent="0.45">
      <c r="A300" s="224"/>
      <c r="B300" s="268"/>
      <c r="C300" s="268"/>
      <c r="D300" s="225"/>
      <c r="E300" s="323"/>
      <c r="F300" s="227"/>
      <c r="G300" s="228"/>
      <c r="H300" s="229">
        <f t="shared" si="88"/>
        <v>10.7</v>
      </c>
      <c r="I300" s="268"/>
      <c r="J300" s="230" t="s">
        <v>74</v>
      </c>
      <c r="K300" s="231">
        <v>9</v>
      </c>
      <c r="L300" s="674" t="s">
        <v>73</v>
      </c>
      <c r="M300" s="671" t="s">
        <v>73</v>
      </c>
      <c r="N300" s="676" t="s">
        <v>73</v>
      </c>
      <c r="O300" s="676" t="s">
        <v>73</v>
      </c>
      <c r="P300" s="676" t="s">
        <v>73</v>
      </c>
      <c r="Q300" s="676" t="s">
        <v>73</v>
      </c>
      <c r="R300" s="676" t="s">
        <v>73</v>
      </c>
      <c r="S300" s="677" t="s">
        <v>73</v>
      </c>
      <c r="T300" s="434" t="s">
        <v>73</v>
      </c>
      <c r="U300" s="343" t="s">
        <v>73</v>
      </c>
      <c r="V300" s="335">
        <v>30.256</v>
      </c>
      <c r="W300" s="343" t="s">
        <v>73</v>
      </c>
      <c r="X300" s="370">
        <v>29.382000000000001</v>
      </c>
      <c r="Y300" s="484" t="s">
        <v>73</v>
      </c>
      <c r="Z300" s="640">
        <v>8.31</v>
      </c>
      <c r="AA300" s="240" t="s">
        <v>73</v>
      </c>
      <c r="AB300" s="240">
        <v>4.5780000000000003</v>
      </c>
      <c r="AC300" s="240">
        <f t="shared" si="55"/>
        <v>5.4127816295169913</v>
      </c>
      <c r="AD300" s="463" t="s">
        <v>73</v>
      </c>
      <c r="AE300" s="341" t="s">
        <v>73</v>
      </c>
      <c r="AF300" s="335">
        <v>18.96</v>
      </c>
      <c r="AG300" s="337">
        <f>AF300*$AF$1+$AG$1</f>
        <v>47.354617319428222</v>
      </c>
      <c r="AH300" s="473" t="s">
        <v>73</v>
      </c>
      <c r="AI300" s="690" t="s">
        <v>73</v>
      </c>
      <c r="AJ300" s="691" t="s">
        <v>73</v>
      </c>
      <c r="AK300" s="676" t="s">
        <v>73</v>
      </c>
      <c r="AL300" s="676" t="s">
        <v>73</v>
      </c>
      <c r="AM300" s="676" t="s">
        <v>73</v>
      </c>
      <c r="AN300" s="676" t="s">
        <v>73</v>
      </c>
      <c r="AO300" s="676" t="s">
        <v>73</v>
      </c>
      <c r="AP300" s="676" t="s">
        <v>73</v>
      </c>
      <c r="AQ300" s="677" t="s">
        <v>73</v>
      </c>
      <c r="AR300" s="80" t="s">
        <v>73</v>
      </c>
      <c r="AS300" s="41" t="s">
        <v>73</v>
      </c>
      <c r="AT300" s="41" t="s">
        <v>73</v>
      </c>
      <c r="AU300" s="41" t="s">
        <v>73</v>
      </c>
      <c r="AV300" s="80" t="s">
        <v>73</v>
      </c>
      <c r="AW300" s="694" t="s">
        <v>73</v>
      </c>
      <c r="AX300" s="695" t="s">
        <v>73</v>
      </c>
      <c r="AY300" s="473" t="s">
        <v>73</v>
      </c>
      <c r="AZ300" s="676" t="s">
        <v>73</v>
      </c>
      <c r="BA300" s="676" t="s">
        <v>73</v>
      </c>
      <c r="BB300" s="676" t="s">
        <v>73</v>
      </c>
      <c r="BC300" s="676" t="s">
        <v>73</v>
      </c>
      <c r="BD300" s="676" t="s">
        <v>73</v>
      </c>
      <c r="BE300" s="676" t="s">
        <v>73</v>
      </c>
      <c r="BF300" s="676" t="s">
        <v>73</v>
      </c>
      <c r="BG300" s="677" t="s">
        <v>73</v>
      </c>
      <c r="BH300" s="676" t="s">
        <v>73</v>
      </c>
      <c r="BI300" s="676" t="s">
        <v>73</v>
      </c>
      <c r="BJ300" s="677" t="s">
        <v>73</v>
      </c>
    </row>
    <row r="301" spans="1:62" s="183" customFormat="1" ht="14.25" customHeight="1" x14ac:dyDescent="0.45">
      <c r="A301" s="224">
        <v>2024</v>
      </c>
      <c r="B301" s="268">
        <v>6</v>
      </c>
      <c r="C301" s="268">
        <v>30</v>
      </c>
      <c r="D301" s="225">
        <v>0.3</v>
      </c>
      <c r="E301" s="323" t="s">
        <v>179</v>
      </c>
      <c r="F301" s="324">
        <v>13.455614000000001</v>
      </c>
      <c r="G301" s="325">
        <v>100.732928</v>
      </c>
      <c r="H301" s="229">
        <v>6.1</v>
      </c>
      <c r="I301" s="268">
        <v>3</v>
      </c>
      <c r="J301" s="230" t="s">
        <v>72</v>
      </c>
      <c r="K301" s="231">
        <v>0.5</v>
      </c>
      <c r="L301" s="674" t="s">
        <v>73</v>
      </c>
      <c r="M301" s="671" t="s">
        <v>73</v>
      </c>
      <c r="N301" s="676" t="s">
        <v>73</v>
      </c>
      <c r="O301" s="676" t="s">
        <v>73</v>
      </c>
      <c r="P301" s="676" t="s">
        <v>73</v>
      </c>
      <c r="Q301" s="676" t="s">
        <v>73</v>
      </c>
      <c r="R301" s="676" t="s">
        <v>73</v>
      </c>
      <c r="S301" s="677" t="s">
        <v>73</v>
      </c>
      <c r="T301" s="434">
        <v>1.5</v>
      </c>
      <c r="U301" s="343" t="s">
        <v>73</v>
      </c>
      <c r="V301" s="335">
        <v>29.731999999999999</v>
      </c>
      <c r="W301" s="343" t="s">
        <v>73</v>
      </c>
      <c r="X301" s="370">
        <v>26.259</v>
      </c>
      <c r="Y301" s="484" t="s">
        <v>73</v>
      </c>
      <c r="Z301" s="640">
        <v>8.4700000000000006</v>
      </c>
      <c r="AA301" s="240" t="s">
        <v>73</v>
      </c>
      <c r="AB301" s="240">
        <v>5.8239999999999998</v>
      </c>
      <c r="AC301" s="240">
        <f t="shared" si="55"/>
        <v>6.2297259385894606</v>
      </c>
      <c r="AD301" s="463" t="s">
        <v>73</v>
      </c>
      <c r="AE301" s="341" t="s">
        <v>73</v>
      </c>
      <c r="AF301" s="335">
        <v>7.1</v>
      </c>
      <c r="AG301" s="337">
        <f>AF301*$AF$1+$AG$1</f>
        <v>18.255128618965443</v>
      </c>
      <c r="AH301" s="473" t="s">
        <v>73</v>
      </c>
      <c r="AI301" s="690" t="s">
        <v>73</v>
      </c>
      <c r="AJ301" s="691" t="s">
        <v>73</v>
      </c>
      <c r="AK301" s="676" t="s">
        <v>73</v>
      </c>
      <c r="AL301" s="676" t="s">
        <v>73</v>
      </c>
      <c r="AM301" s="676" t="s">
        <v>73</v>
      </c>
      <c r="AN301" s="676" t="s">
        <v>73</v>
      </c>
      <c r="AO301" s="676" t="s">
        <v>73</v>
      </c>
      <c r="AP301" s="676" t="s">
        <v>73</v>
      </c>
      <c r="AQ301" s="677" t="s">
        <v>73</v>
      </c>
      <c r="AR301" s="80" t="s">
        <v>73</v>
      </c>
      <c r="AS301" s="41" t="s">
        <v>73</v>
      </c>
      <c r="AT301" s="41" t="s">
        <v>73</v>
      </c>
      <c r="AU301" s="41" t="s">
        <v>73</v>
      </c>
      <c r="AV301" s="80" t="s">
        <v>73</v>
      </c>
      <c r="AW301" s="694" t="s">
        <v>73</v>
      </c>
      <c r="AX301" s="695" t="s">
        <v>73</v>
      </c>
      <c r="AY301" s="473" t="s">
        <v>73</v>
      </c>
      <c r="AZ301" s="676" t="s">
        <v>73</v>
      </c>
      <c r="BA301" s="676" t="s">
        <v>73</v>
      </c>
      <c r="BB301" s="676" t="s">
        <v>73</v>
      </c>
      <c r="BC301" s="676" t="s">
        <v>73</v>
      </c>
      <c r="BD301" s="676" t="s">
        <v>73</v>
      </c>
      <c r="BE301" s="676" t="s">
        <v>73</v>
      </c>
      <c r="BF301" s="676" t="s">
        <v>73</v>
      </c>
      <c r="BG301" s="677" t="s">
        <v>73</v>
      </c>
      <c r="BH301" s="676" t="s">
        <v>73</v>
      </c>
      <c r="BI301" s="676" t="s">
        <v>73</v>
      </c>
      <c r="BJ301" s="677" t="s">
        <v>73</v>
      </c>
    </row>
    <row r="302" spans="1:62" s="183" customFormat="1" ht="14.25" customHeight="1" x14ac:dyDescent="0.45">
      <c r="A302" s="224"/>
      <c r="B302" s="268"/>
      <c r="C302" s="268"/>
      <c r="D302" s="225"/>
      <c r="E302" s="323"/>
      <c r="F302" s="227"/>
      <c r="G302" s="228"/>
      <c r="H302" s="229">
        <f t="shared" ref="H302:H303" si="89">H301</f>
        <v>6.1</v>
      </c>
      <c r="I302" s="268"/>
      <c r="J302" s="230" t="s">
        <v>75</v>
      </c>
      <c r="K302" s="231">
        <v>3</v>
      </c>
      <c r="L302" s="674" t="s">
        <v>73</v>
      </c>
      <c r="M302" s="671" t="s">
        <v>73</v>
      </c>
      <c r="N302" s="676" t="s">
        <v>73</v>
      </c>
      <c r="O302" s="676" t="s">
        <v>73</v>
      </c>
      <c r="P302" s="676" t="s">
        <v>73</v>
      </c>
      <c r="Q302" s="676" t="s">
        <v>73</v>
      </c>
      <c r="R302" s="676" t="s">
        <v>73</v>
      </c>
      <c r="S302" s="677" t="s">
        <v>73</v>
      </c>
      <c r="T302" s="434" t="s">
        <v>73</v>
      </c>
      <c r="U302" s="343" t="s">
        <v>73</v>
      </c>
      <c r="V302" s="335">
        <v>29.747</v>
      </c>
      <c r="W302" s="343" t="s">
        <v>73</v>
      </c>
      <c r="X302" s="370">
        <v>26.331</v>
      </c>
      <c r="Y302" s="484" t="s">
        <v>73</v>
      </c>
      <c r="Z302" s="640">
        <v>8.5</v>
      </c>
      <c r="AA302" s="240" t="s">
        <v>73</v>
      </c>
      <c r="AB302" s="240">
        <v>5.7930000000000001</v>
      </c>
      <c r="AC302" s="240">
        <f t="shared" si="55"/>
        <v>6.2094006788934362</v>
      </c>
      <c r="AD302" s="463" t="s">
        <v>73</v>
      </c>
      <c r="AE302" s="341" t="s">
        <v>73</v>
      </c>
      <c r="AF302" s="335">
        <v>3.48</v>
      </c>
      <c r="AG302" s="337">
        <f>AF302*$AF$1+$AG$1</f>
        <v>9.3731598925172754</v>
      </c>
      <c r="AH302" s="473" t="s">
        <v>73</v>
      </c>
      <c r="AI302" s="690" t="s">
        <v>73</v>
      </c>
      <c r="AJ302" s="691" t="s">
        <v>73</v>
      </c>
      <c r="AK302" s="676" t="s">
        <v>73</v>
      </c>
      <c r="AL302" s="676" t="s">
        <v>73</v>
      </c>
      <c r="AM302" s="676" t="s">
        <v>73</v>
      </c>
      <c r="AN302" s="676" t="s">
        <v>73</v>
      </c>
      <c r="AO302" s="676" t="s">
        <v>73</v>
      </c>
      <c r="AP302" s="676" t="s">
        <v>73</v>
      </c>
      <c r="AQ302" s="677" t="s">
        <v>73</v>
      </c>
      <c r="AR302" s="80" t="s">
        <v>73</v>
      </c>
      <c r="AS302" s="41" t="s">
        <v>73</v>
      </c>
      <c r="AT302" s="41" t="s">
        <v>73</v>
      </c>
      <c r="AU302" s="41" t="s">
        <v>73</v>
      </c>
      <c r="AV302" s="80" t="s">
        <v>73</v>
      </c>
      <c r="AW302" s="694" t="s">
        <v>73</v>
      </c>
      <c r="AX302" s="695" t="s">
        <v>73</v>
      </c>
      <c r="AY302" s="473" t="s">
        <v>73</v>
      </c>
      <c r="AZ302" s="676" t="s">
        <v>73</v>
      </c>
      <c r="BA302" s="676" t="s">
        <v>73</v>
      </c>
      <c r="BB302" s="676" t="s">
        <v>73</v>
      </c>
      <c r="BC302" s="676" t="s">
        <v>73</v>
      </c>
      <c r="BD302" s="676" t="s">
        <v>73</v>
      </c>
      <c r="BE302" s="676" t="s">
        <v>73</v>
      </c>
      <c r="BF302" s="676" t="s">
        <v>73</v>
      </c>
      <c r="BG302" s="677" t="s">
        <v>73</v>
      </c>
      <c r="BH302" s="676" t="s">
        <v>73</v>
      </c>
      <c r="BI302" s="676" t="s">
        <v>73</v>
      </c>
      <c r="BJ302" s="677" t="s">
        <v>73</v>
      </c>
    </row>
    <row r="303" spans="1:62" s="183" customFormat="1" ht="14.25" customHeight="1" x14ac:dyDescent="0.45">
      <c r="A303" s="224"/>
      <c r="B303" s="268"/>
      <c r="C303" s="268"/>
      <c r="D303" s="225"/>
      <c r="E303" s="323"/>
      <c r="F303" s="227"/>
      <c r="G303" s="228"/>
      <c r="H303" s="229">
        <f t="shared" si="89"/>
        <v>6.1</v>
      </c>
      <c r="I303" s="268"/>
      <c r="J303" s="230" t="s">
        <v>74</v>
      </c>
      <c r="K303" s="231">
        <v>5</v>
      </c>
      <c r="L303" s="674" t="s">
        <v>73</v>
      </c>
      <c r="M303" s="671" t="s">
        <v>73</v>
      </c>
      <c r="N303" s="676" t="s">
        <v>73</v>
      </c>
      <c r="O303" s="676" t="s">
        <v>73</v>
      </c>
      <c r="P303" s="676" t="s">
        <v>73</v>
      </c>
      <c r="Q303" s="676" t="s">
        <v>73</v>
      </c>
      <c r="R303" s="676" t="s">
        <v>73</v>
      </c>
      <c r="S303" s="677" t="s">
        <v>73</v>
      </c>
      <c r="T303" s="434" t="s">
        <v>73</v>
      </c>
      <c r="U303" s="343" t="s">
        <v>73</v>
      </c>
      <c r="V303" s="335">
        <v>30.074000000000002</v>
      </c>
      <c r="W303" s="343" t="s">
        <v>73</v>
      </c>
      <c r="X303" s="370">
        <v>27.077999999999999</v>
      </c>
      <c r="Y303" s="484" t="s">
        <v>73</v>
      </c>
      <c r="Z303" s="640">
        <v>8.15</v>
      </c>
      <c r="AA303" s="240" t="s">
        <v>73</v>
      </c>
      <c r="AB303" s="240">
        <v>5.1059999999999999</v>
      </c>
      <c r="AC303" s="240">
        <f t="shared" si="55"/>
        <v>5.7589666978879901</v>
      </c>
      <c r="AD303" s="463" t="s">
        <v>73</v>
      </c>
      <c r="AE303" s="341" t="s">
        <v>73</v>
      </c>
      <c r="AF303" s="335">
        <v>2.46</v>
      </c>
      <c r="AG303" s="337">
        <f>AF303*$AF$1+$AG$1</f>
        <v>6.8705057209766336</v>
      </c>
      <c r="AH303" s="473" t="s">
        <v>73</v>
      </c>
      <c r="AI303" s="690" t="s">
        <v>73</v>
      </c>
      <c r="AJ303" s="691" t="s">
        <v>73</v>
      </c>
      <c r="AK303" s="676" t="s">
        <v>73</v>
      </c>
      <c r="AL303" s="676" t="s">
        <v>73</v>
      </c>
      <c r="AM303" s="676" t="s">
        <v>73</v>
      </c>
      <c r="AN303" s="676" t="s">
        <v>73</v>
      </c>
      <c r="AO303" s="676" t="s">
        <v>73</v>
      </c>
      <c r="AP303" s="676" t="s">
        <v>73</v>
      </c>
      <c r="AQ303" s="677" t="s">
        <v>73</v>
      </c>
      <c r="AR303" s="80" t="s">
        <v>73</v>
      </c>
      <c r="AS303" s="41" t="s">
        <v>73</v>
      </c>
      <c r="AT303" s="41" t="s">
        <v>73</v>
      </c>
      <c r="AU303" s="41" t="s">
        <v>73</v>
      </c>
      <c r="AV303" s="80" t="s">
        <v>73</v>
      </c>
      <c r="AW303" s="694" t="s">
        <v>73</v>
      </c>
      <c r="AX303" s="695" t="s">
        <v>73</v>
      </c>
      <c r="AY303" s="473" t="s">
        <v>73</v>
      </c>
      <c r="AZ303" s="676" t="s">
        <v>73</v>
      </c>
      <c r="BA303" s="676" t="s">
        <v>73</v>
      </c>
      <c r="BB303" s="676" t="s">
        <v>73</v>
      </c>
      <c r="BC303" s="676" t="s">
        <v>73</v>
      </c>
      <c r="BD303" s="676" t="s">
        <v>73</v>
      </c>
      <c r="BE303" s="676" t="s">
        <v>73</v>
      </c>
      <c r="BF303" s="676" t="s">
        <v>73</v>
      </c>
      <c r="BG303" s="677" t="s">
        <v>73</v>
      </c>
      <c r="BH303" s="676" t="s">
        <v>73</v>
      </c>
      <c r="BI303" s="676" t="s">
        <v>73</v>
      </c>
      <c r="BJ303" s="677" t="s">
        <v>73</v>
      </c>
    </row>
    <row r="304" spans="1:62" s="183" customFormat="1" ht="14.25" customHeight="1" x14ac:dyDescent="0.45">
      <c r="A304" s="224">
        <v>2024</v>
      </c>
      <c r="B304" s="268">
        <v>6</v>
      </c>
      <c r="C304" s="268">
        <v>29</v>
      </c>
      <c r="D304" s="225">
        <v>0.33749999999999997</v>
      </c>
      <c r="E304" s="323" t="s">
        <v>180</v>
      </c>
      <c r="F304" s="324">
        <v>13.439667</v>
      </c>
      <c r="G304" s="325">
        <v>100.867119</v>
      </c>
      <c r="H304" s="229">
        <v>3.8</v>
      </c>
      <c r="I304" s="268">
        <v>2</v>
      </c>
      <c r="J304" s="230" t="s">
        <v>72</v>
      </c>
      <c r="K304" s="231">
        <v>0.5</v>
      </c>
      <c r="L304" s="674" t="s">
        <v>73</v>
      </c>
      <c r="M304" s="671" t="s">
        <v>73</v>
      </c>
      <c r="N304" s="676" t="s">
        <v>73</v>
      </c>
      <c r="O304" s="676" t="s">
        <v>73</v>
      </c>
      <c r="P304" s="676" t="s">
        <v>73</v>
      </c>
      <c r="Q304" s="676" t="s">
        <v>73</v>
      </c>
      <c r="R304" s="676" t="s">
        <v>73</v>
      </c>
      <c r="S304" s="677" t="s">
        <v>73</v>
      </c>
      <c r="T304" s="434">
        <v>0.9</v>
      </c>
      <c r="U304" s="343" t="s">
        <v>73</v>
      </c>
      <c r="V304" s="335">
        <v>29.905999999999999</v>
      </c>
      <c r="W304" s="343" t="s">
        <v>73</v>
      </c>
      <c r="X304" s="370">
        <v>24.643999999999998</v>
      </c>
      <c r="Y304" s="484" t="s">
        <v>73</v>
      </c>
      <c r="Z304" s="640">
        <v>8.41</v>
      </c>
      <c r="AA304" s="240" t="s">
        <v>73</v>
      </c>
      <c r="AB304" s="240">
        <v>5.9809999999999999</v>
      </c>
      <c r="AC304" s="240">
        <f t="shared" si="55"/>
        <v>6.3326635441467465</v>
      </c>
      <c r="AD304" s="463" t="s">
        <v>73</v>
      </c>
      <c r="AE304" s="341" t="s">
        <v>73</v>
      </c>
      <c r="AF304" s="335">
        <v>6.76</v>
      </c>
      <c r="AG304" s="337">
        <f>AF304*$AF$1+$AG$1</f>
        <v>17.420910561785227</v>
      </c>
      <c r="AH304" s="473" t="s">
        <v>73</v>
      </c>
      <c r="AI304" s="690" t="s">
        <v>73</v>
      </c>
      <c r="AJ304" s="691" t="s">
        <v>73</v>
      </c>
      <c r="AK304" s="676" t="s">
        <v>73</v>
      </c>
      <c r="AL304" s="676" t="s">
        <v>73</v>
      </c>
      <c r="AM304" s="676" t="s">
        <v>73</v>
      </c>
      <c r="AN304" s="676" t="s">
        <v>73</v>
      </c>
      <c r="AO304" s="676" t="s">
        <v>73</v>
      </c>
      <c r="AP304" s="676" t="s">
        <v>73</v>
      </c>
      <c r="AQ304" s="677" t="s">
        <v>73</v>
      </c>
      <c r="AR304" s="80" t="s">
        <v>73</v>
      </c>
      <c r="AS304" s="41" t="s">
        <v>73</v>
      </c>
      <c r="AT304" s="41" t="s">
        <v>73</v>
      </c>
      <c r="AU304" s="41" t="s">
        <v>73</v>
      </c>
      <c r="AV304" s="80" t="s">
        <v>73</v>
      </c>
      <c r="AW304" s="694" t="s">
        <v>73</v>
      </c>
      <c r="AX304" s="695" t="s">
        <v>73</v>
      </c>
      <c r="AY304" s="473" t="s">
        <v>73</v>
      </c>
      <c r="AZ304" s="676" t="s">
        <v>73</v>
      </c>
      <c r="BA304" s="676" t="s">
        <v>73</v>
      </c>
      <c r="BB304" s="676" t="s">
        <v>73</v>
      </c>
      <c r="BC304" s="676" t="s">
        <v>73</v>
      </c>
      <c r="BD304" s="676" t="s">
        <v>73</v>
      </c>
      <c r="BE304" s="676" t="s">
        <v>73</v>
      </c>
      <c r="BF304" s="676" t="s">
        <v>73</v>
      </c>
      <c r="BG304" s="677" t="s">
        <v>73</v>
      </c>
      <c r="BH304" s="676" t="s">
        <v>73</v>
      </c>
      <c r="BI304" s="676" t="s">
        <v>73</v>
      </c>
      <c r="BJ304" s="677" t="s">
        <v>73</v>
      </c>
    </row>
    <row r="305" spans="1:62" s="183" customFormat="1" ht="14.25" customHeight="1" x14ac:dyDescent="0.45">
      <c r="A305" s="224"/>
      <c r="B305" s="268"/>
      <c r="C305" s="268"/>
      <c r="D305" s="225"/>
      <c r="E305" s="323"/>
      <c r="F305" s="227"/>
      <c r="G305" s="228"/>
      <c r="H305" s="229">
        <f t="shared" ref="H305:H306" si="90">H304</f>
        <v>3.8</v>
      </c>
      <c r="I305" s="268"/>
      <c r="J305" s="230" t="s">
        <v>75</v>
      </c>
      <c r="L305" s="674" t="s">
        <v>73</v>
      </c>
      <c r="M305" s="671" t="s">
        <v>73</v>
      </c>
      <c r="N305" s="676" t="s">
        <v>73</v>
      </c>
      <c r="O305" s="676" t="s">
        <v>73</v>
      </c>
      <c r="P305" s="676" t="s">
        <v>73</v>
      </c>
      <c r="Q305" s="676" t="s">
        <v>73</v>
      </c>
      <c r="R305" s="676" t="s">
        <v>73</v>
      </c>
      <c r="S305" s="677" t="s">
        <v>73</v>
      </c>
      <c r="T305" s="434" t="s">
        <v>73</v>
      </c>
      <c r="U305" s="343" t="s">
        <v>73</v>
      </c>
      <c r="V305" s="336" t="s">
        <v>73</v>
      </c>
      <c r="W305" s="343" t="s">
        <v>73</v>
      </c>
      <c r="X305" s="342" t="s">
        <v>73</v>
      </c>
      <c r="Y305" s="484" t="s">
        <v>73</v>
      </c>
      <c r="Z305" s="640" t="s">
        <v>73</v>
      </c>
      <c r="AA305" s="240" t="s">
        <v>73</v>
      </c>
      <c r="AB305" s="183" t="s">
        <v>73</v>
      </c>
      <c r="AC305" s="183" t="s">
        <v>73</v>
      </c>
      <c r="AD305" s="463" t="s">
        <v>73</v>
      </c>
      <c r="AE305" s="341" t="s">
        <v>73</v>
      </c>
      <c r="AF305" s="337" t="s">
        <v>73</v>
      </c>
      <c r="AG305" s="337" t="s">
        <v>73</v>
      </c>
      <c r="AH305" s="473" t="s">
        <v>73</v>
      </c>
      <c r="AI305" s="690" t="s">
        <v>73</v>
      </c>
      <c r="AJ305" s="691" t="s">
        <v>73</v>
      </c>
      <c r="AK305" s="676" t="s">
        <v>73</v>
      </c>
      <c r="AL305" s="676" t="s">
        <v>73</v>
      </c>
      <c r="AM305" s="676" t="s">
        <v>73</v>
      </c>
      <c r="AN305" s="676" t="s">
        <v>73</v>
      </c>
      <c r="AO305" s="676" t="s">
        <v>73</v>
      </c>
      <c r="AP305" s="676" t="s">
        <v>73</v>
      </c>
      <c r="AQ305" s="677" t="s">
        <v>73</v>
      </c>
      <c r="AR305" s="80" t="s">
        <v>73</v>
      </c>
      <c r="AS305" s="41" t="s">
        <v>73</v>
      </c>
      <c r="AT305" s="41" t="s">
        <v>73</v>
      </c>
      <c r="AU305" s="41" t="s">
        <v>73</v>
      </c>
      <c r="AV305" s="80" t="s">
        <v>73</v>
      </c>
      <c r="AW305" s="694" t="s">
        <v>73</v>
      </c>
      <c r="AX305" s="695" t="s">
        <v>73</v>
      </c>
      <c r="AY305" s="473" t="s">
        <v>73</v>
      </c>
      <c r="AZ305" s="676" t="s">
        <v>73</v>
      </c>
      <c r="BA305" s="676" t="s">
        <v>73</v>
      </c>
      <c r="BB305" s="676" t="s">
        <v>73</v>
      </c>
      <c r="BC305" s="676" t="s">
        <v>73</v>
      </c>
      <c r="BD305" s="676" t="s">
        <v>73</v>
      </c>
      <c r="BE305" s="676" t="s">
        <v>73</v>
      </c>
      <c r="BF305" s="676" t="s">
        <v>73</v>
      </c>
      <c r="BG305" s="677" t="s">
        <v>73</v>
      </c>
      <c r="BH305" s="676" t="s">
        <v>73</v>
      </c>
      <c r="BI305" s="676" t="s">
        <v>73</v>
      </c>
      <c r="BJ305" s="677" t="s">
        <v>73</v>
      </c>
    </row>
    <row r="306" spans="1:62" s="287" customFormat="1" ht="14.25" customHeight="1" x14ac:dyDescent="0.45">
      <c r="A306" s="285"/>
      <c r="B306" s="286"/>
      <c r="C306" s="286"/>
      <c r="D306" s="288"/>
      <c r="E306" s="562"/>
      <c r="F306" s="347"/>
      <c r="G306" s="348"/>
      <c r="H306" s="292">
        <f t="shared" si="90"/>
        <v>3.8</v>
      </c>
      <c r="I306" s="286"/>
      <c r="J306" s="293" t="s">
        <v>74</v>
      </c>
      <c r="K306" s="294">
        <v>3</v>
      </c>
      <c r="L306" s="678" t="s">
        <v>73</v>
      </c>
      <c r="M306" s="673" t="s">
        <v>73</v>
      </c>
      <c r="N306" s="679" t="s">
        <v>73</v>
      </c>
      <c r="O306" s="679" t="s">
        <v>73</v>
      </c>
      <c r="P306" s="679" t="s">
        <v>73</v>
      </c>
      <c r="Q306" s="679" t="s">
        <v>73</v>
      </c>
      <c r="R306" s="679" t="s">
        <v>73</v>
      </c>
      <c r="S306" s="680" t="s">
        <v>73</v>
      </c>
      <c r="T306" s="294" t="s">
        <v>73</v>
      </c>
      <c r="U306" s="438" t="s">
        <v>73</v>
      </c>
      <c r="V306" s="302">
        <v>30.062999999999999</v>
      </c>
      <c r="W306" s="438" t="s">
        <v>73</v>
      </c>
      <c r="X306" s="439">
        <v>25.579000000000001</v>
      </c>
      <c r="Y306" s="622" t="s">
        <v>73</v>
      </c>
      <c r="Z306" s="641">
        <v>8.27</v>
      </c>
      <c r="AA306" s="302" t="s">
        <v>73</v>
      </c>
      <c r="AB306" s="302">
        <v>4.8339999999999996</v>
      </c>
      <c r="AC306" s="302">
        <f>AB306*$AB$1+$AC$1</f>
        <v>5.5806289353938388</v>
      </c>
      <c r="AD306" s="563" t="s">
        <v>73</v>
      </c>
      <c r="AE306" s="471" t="s">
        <v>73</v>
      </c>
      <c r="AF306" s="302">
        <v>36.82</v>
      </c>
      <c r="AG306" s="351">
        <f>AF306*$AF$1+$AG$1</f>
        <v>91.17560114660067</v>
      </c>
      <c r="AH306" s="475" t="s">
        <v>73</v>
      </c>
      <c r="AI306" s="692" t="s">
        <v>73</v>
      </c>
      <c r="AJ306" s="693" t="s">
        <v>73</v>
      </c>
      <c r="AK306" s="679" t="s">
        <v>73</v>
      </c>
      <c r="AL306" s="679" t="s">
        <v>73</v>
      </c>
      <c r="AM306" s="679" t="s">
        <v>73</v>
      </c>
      <c r="AN306" s="679" t="s">
        <v>73</v>
      </c>
      <c r="AO306" s="679" t="s">
        <v>73</v>
      </c>
      <c r="AP306" s="679" t="s">
        <v>73</v>
      </c>
      <c r="AQ306" s="680" t="s">
        <v>73</v>
      </c>
      <c r="AR306" s="97" t="s">
        <v>73</v>
      </c>
      <c r="AS306" s="97" t="s">
        <v>73</v>
      </c>
      <c r="AT306" s="97" t="s">
        <v>73</v>
      </c>
      <c r="AU306" s="97" t="s">
        <v>73</v>
      </c>
      <c r="AV306" s="97" t="s">
        <v>73</v>
      </c>
      <c r="AW306" s="696" t="s">
        <v>73</v>
      </c>
      <c r="AX306" s="697" t="s">
        <v>73</v>
      </c>
      <c r="AY306" s="475" t="s">
        <v>73</v>
      </c>
      <c r="AZ306" s="679" t="s">
        <v>73</v>
      </c>
      <c r="BA306" s="679" t="s">
        <v>73</v>
      </c>
      <c r="BB306" s="679" t="s">
        <v>73</v>
      </c>
      <c r="BC306" s="679" t="s">
        <v>73</v>
      </c>
      <c r="BD306" s="679" t="s">
        <v>73</v>
      </c>
      <c r="BE306" s="679" t="s">
        <v>73</v>
      </c>
      <c r="BF306" s="679" t="s">
        <v>73</v>
      </c>
      <c r="BG306" s="680" t="s">
        <v>73</v>
      </c>
      <c r="BH306" s="679" t="s">
        <v>73</v>
      </c>
      <c r="BI306" s="679" t="s">
        <v>73</v>
      </c>
      <c r="BJ306" s="680" t="s">
        <v>73</v>
      </c>
    </row>
    <row r="307" spans="1:62" ht="14.25" customHeight="1" x14ac:dyDescent="0.45">
      <c r="Y307" s="80"/>
      <c r="Z307" s="80"/>
      <c r="AF307" s="335"/>
      <c r="AI307" s="468"/>
      <c r="AJ307" s="468"/>
      <c r="AR307" s="80"/>
      <c r="AS307" s="80"/>
      <c r="AT307" s="80"/>
      <c r="AU307" s="80"/>
      <c r="AV307" s="80"/>
    </row>
    <row r="308" spans="1:62" ht="14.25" customHeight="1" x14ac:dyDescent="0.45">
      <c r="Y308" s="80"/>
      <c r="Z308" s="80"/>
      <c r="AI308" s="468"/>
      <c r="AJ308" s="468"/>
      <c r="AR308" s="80"/>
      <c r="AS308" s="80"/>
      <c r="AT308" s="80"/>
      <c r="AU308" s="80"/>
      <c r="AV308" s="80"/>
    </row>
    <row r="309" spans="1:62" ht="14.25" customHeight="1" x14ac:dyDescent="0.45">
      <c r="Y309" s="80"/>
      <c r="Z309" s="80"/>
      <c r="AI309" s="468"/>
      <c r="AJ309" s="468"/>
      <c r="AR309" s="80"/>
      <c r="AS309" s="80"/>
      <c r="AT309" s="80"/>
      <c r="AU309" s="80"/>
      <c r="AV309" s="80"/>
    </row>
    <row r="310" spans="1:62" ht="14.25" customHeight="1" x14ac:dyDescent="0.45">
      <c r="Y310" s="80"/>
      <c r="Z310" s="80"/>
      <c r="AI310" s="468"/>
      <c r="AJ310" s="468"/>
      <c r="AR310" s="80"/>
      <c r="AS310" s="80"/>
      <c r="AT310" s="80"/>
      <c r="AU310" s="80"/>
      <c r="AV310" s="80"/>
    </row>
    <row r="311" spans="1:62" ht="14.25" customHeight="1" x14ac:dyDescent="0.45">
      <c r="Y311" s="80"/>
      <c r="Z311" s="80"/>
      <c r="AI311" s="468"/>
      <c r="AJ311" s="468"/>
      <c r="AR311" s="80"/>
      <c r="AS311" s="80"/>
      <c r="AT311" s="80"/>
      <c r="AU311" s="80"/>
      <c r="AV311" s="80"/>
    </row>
    <row r="312" spans="1:62" ht="14.25" customHeight="1" x14ac:dyDescent="0.45">
      <c r="Y312" s="80"/>
      <c r="Z312" s="80"/>
      <c r="AI312" s="468"/>
      <c r="AJ312" s="468"/>
      <c r="AR312" s="80"/>
      <c r="AS312" s="80"/>
      <c r="AT312" s="80"/>
      <c r="AU312" s="80"/>
      <c r="AV312" s="80"/>
    </row>
    <row r="313" spans="1:62" ht="14.25" customHeight="1" x14ac:dyDescent="0.45">
      <c r="Y313" s="80"/>
      <c r="Z313" s="80"/>
      <c r="AI313" s="468"/>
      <c r="AJ313" s="468"/>
      <c r="AR313" s="80"/>
      <c r="AS313" s="80"/>
      <c r="AT313" s="80"/>
      <c r="AU313" s="80"/>
      <c r="AV313" s="80"/>
    </row>
    <row r="314" spans="1:62" ht="14.25" customHeight="1" x14ac:dyDescent="0.45">
      <c r="Y314" s="80"/>
      <c r="Z314" s="80"/>
      <c r="AI314" s="468"/>
      <c r="AJ314" s="468"/>
      <c r="AR314" s="80"/>
      <c r="AS314" s="80"/>
      <c r="AT314" s="80"/>
      <c r="AU314" s="80"/>
      <c r="AV314" s="80"/>
    </row>
    <row r="315" spans="1:62" ht="14.25" customHeight="1" x14ac:dyDescent="0.45">
      <c r="Y315" s="80"/>
      <c r="Z315" s="80"/>
      <c r="AI315" s="468"/>
      <c r="AJ315" s="468"/>
      <c r="AR315" s="80"/>
      <c r="AS315" s="80"/>
      <c r="AT315" s="80"/>
      <c r="AU315" s="80"/>
      <c r="AV315" s="80"/>
    </row>
    <row r="316" spans="1:62" ht="14.25" customHeight="1" x14ac:dyDescent="0.45">
      <c r="Y316" s="80"/>
      <c r="Z316" s="80"/>
      <c r="AI316" s="468"/>
      <c r="AJ316" s="468"/>
      <c r="AR316" s="80"/>
      <c r="AS316" s="80"/>
      <c r="AT316" s="80"/>
      <c r="AU316" s="80"/>
      <c r="AV316" s="80"/>
    </row>
    <row r="317" spans="1:62" ht="14.25" customHeight="1" x14ac:dyDescent="0.45">
      <c r="Y317" s="80"/>
      <c r="Z317" s="80"/>
      <c r="AI317" s="468"/>
      <c r="AJ317" s="468"/>
      <c r="AR317" s="80"/>
      <c r="AS317" s="80"/>
      <c r="AT317" s="80"/>
      <c r="AU317" s="80"/>
      <c r="AV317" s="80"/>
    </row>
    <row r="318" spans="1:62" ht="14.25" customHeight="1" x14ac:dyDescent="0.45">
      <c r="Y318" s="80"/>
      <c r="Z318" s="80"/>
      <c r="AI318" s="468"/>
      <c r="AJ318" s="468"/>
      <c r="AR318" s="80"/>
      <c r="AS318" s="80"/>
      <c r="AT318" s="80"/>
      <c r="AU318" s="80"/>
      <c r="AV318" s="80"/>
    </row>
    <row r="319" spans="1:62" ht="14.25" customHeight="1" x14ac:dyDescent="0.45">
      <c r="Y319" s="80"/>
      <c r="Z319" s="80"/>
      <c r="AI319" s="468"/>
      <c r="AJ319" s="468"/>
      <c r="AR319" s="80"/>
      <c r="AS319" s="80"/>
      <c r="AT319" s="80"/>
      <c r="AU319" s="80"/>
      <c r="AV319" s="80"/>
    </row>
    <row r="320" spans="1:62" ht="14.25" customHeight="1" x14ac:dyDescent="0.45">
      <c r="Y320" s="80"/>
      <c r="Z320" s="80"/>
      <c r="AI320" s="468"/>
      <c r="AJ320" s="468"/>
      <c r="AR320" s="80"/>
      <c r="AS320" s="80"/>
      <c r="AT320" s="80"/>
      <c r="AU320" s="80"/>
      <c r="AV320" s="80"/>
    </row>
    <row r="321" spans="25:48" ht="14.25" customHeight="1" x14ac:dyDescent="0.45">
      <c r="Y321" s="80"/>
      <c r="Z321" s="80"/>
      <c r="AI321" s="468"/>
      <c r="AJ321" s="468"/>
      <c r="AR321" s="80"/>
      <c r="AS321" s="80"/>
      <c r="AT321" s="80"/>
      <c r="AU321" s="80"/>
      <c r="AV321" s="80"/>
    </row>
    <row r="322" spans="25:48" ht="14.25" customHeight="1" x14ac:dyDescent="0.45">
      <c r="Y322" s="80"/>
      <c r="Z322" s="80"/>
      <c r="AI322" s="468"/>
      <c r="AJ322" s="468"/>
      <c r="AR322" s="80"/>
      <c r="AS322" s="80"/>
      <c r="AT322" s="80"/>
      <c r="AU322" s="80"/>
      <c r="AV322" s="80"/>
    </row>
    <row r="323" spans="25:48" ht="14.25" customHeight="1" x14ac:dyDescent="0.45">
      <c r="Y323" s="80"/>
      <c r="Z323" s="80"/>
      <c r="AI323" s="468"/>
      <c r="AJ323" s="468"/>
      <c r="AR323" s="80"/>
      <c r="AS323" s="80"/>
      <c r="AT323" s="80"/>
      <c r="AU323" s="80"/>
      <c r="AV323" s="80"/>
    </row>
    <row r="324" spans="25:48" ht="14.25" customHeight="1" x14ac:dyDescent="0.45">
      <c r="Y324" s="80"/>
      <c r="Z324" s="80"/>
      <c r="AI324" s="468"/>
      <c r="AJ324" s="468"/>
      <c r="AR324" s="80"/>
      <c r="AS324" s="80"/>
      <c r="AT324" s="80"/>
      <c r="AU324" s="80"/>
      <c r="AV324" s="80"/>
    </row>
    <row r="325" spans="25:48" ht="14.25" customHeight="1" x14ac:dyDescent="0.45">
      <c r="Y325" s="80"/>
      <c r="Z325" s="80"/>
      <c r="AI325" s="468"/>
      <c r="AJ325" s="468"/>
      <c r="AR325" s="80"/>
      <c r="AS325" s="80"/>
      <c r="AT325" s="80"/>
      <c r="AU325" s="80"/>
      <c r="AV325" s="80"/>
    </row>
    <row r="326" spans="25:48" ht="14.25" customHeight="1" x14ac:dyDescent="0.45">
      <c r="Y326" s="80"/>
      <c r="Z326" s="80"/>
      <c r="AI326" s="468"/>
      <c r="AJ326" s="468"/>
      <c r="AR326" s="80"/>
      <c r="AS326" s="80"/>
      <c r="AT326" s="80"/>
      <c r="AU326" s="80"/>
      <c r="AV326" s="80"/>
    </row>
    <row r="327" spans="25:48" ht="14.25" customHeight="1" x14ac:dyDescent="0.45">
      <c r="Y327" s="80"/>
      <c r="Z327" s="80"/>
      <c r="AI327" s="468"/>
      <c r="AJ327" s="468"/>
      <c r="AR327" s="80"/>
      <c r="AS327" s="80"/>
      <c r="AT327" s="80"/>
      <c r="AU327" s="80"/>
      <c r="AV327" s="80"/>
    </row>
    <row r="328" spans="25:48" ht="14.25" customHeight="1" x14ac:dyDescent="0.45">
      <c r="Y328" s="80"/>
      <c r="Z328" s="80"/>
      <c r="AI328" s="468"/>
      <c r="AJ328" s="468"/>
      <c r="AR328" s="80"/>
      <c r="AS328" s="80"/>
      <c r="AT328" s="80"/>
      <c r="AU328" s="80"/>
      <c r="AV328" s="80"/>
    </row>
    <row r="329" spans="25:48" ht="14.25" customHeight="1" x14ac:dyDescent="0.45">
      <c r="Y329" s="80"/>
      <c r="Z329" s="80"/>
      <c r="AI329" s="468"/>
      <c r="AJ329" s="468"/>
      <c r="AR329" s="80"/>
      <c r="AS329" s="80"/>
      <c r="AT329" s="80"/>
      <c r="AU329" s="80"/>
      <c r="AV329" s="80"/>
    </row>
    <row r="330" spans="25:48" ht="14.25" customHeight="1" x14ac:dyDescent="0.45">
      <c r="Y330" s="80"/>
      <c r="Z330" s="80"/>
      <c r="AI330" s="468"/>
      <c r="AJ330" s="468"/>
      <c r="AR330" s="80"/>
      <c r="AS330" s="80"/>
      <c r="AT330" s="80"/>
      <c r="AU330" s="80"/>
      <c r="AV330" s="80"/>
    </row>
    <row r="331" spans="25:48" ht="14.25" customHeight="1" x14ac:dyDescent="0.45">
      <c r="Y331" s="80"/>
      <c r="Z331" s="80"/>
      <c r="AI331" s="468"/>
      <c r="AJ331" s="468"/>
      <c r="AR331" s="80"/>
      <c r="AS331" s="80"/>
      <c r="AT331" s="80"/>
      <c r="AU331" s="80"/>
      <c r="AV331" s="80"/>
    </row>
    <row r="332" spans="25:48" ht="14.25" customHeight="1" x14ac:dyDescent="0.45">
      <c r="Y332" s="80"/>
      <c r="Z332" s="80"/>
      <c r="AI332" s="468"/>
      <c r="AJ332" s="468"/>
      <c r="AR332" s="80"/>
      <c r="AS332" s="80"/>
      <c r="AT332" s="80"/>
      <c r="AU332" s="80"/>
      <c r="AV332" s="80"/>
    </row>
    <row r="333" spans="25:48" ht="14.25" customHeight="1" x14ac:dyDescent="0.45">
      <c r="Y333" s="80"/>
      <c r="Z333" s="80"/>
      <c r="AI333" s="468"/>
      <c r="AJ333" s="468"/>
      <c r="AR333" s="80"/>
      <c r="AS333" s="80"/>
      <c r="AT333" s="80"/>
      <c r="AU333" s="80"/>
      <c r="AV333" s="80"/>
    </row>
    <row r="334" spans="25:48" ht="14.25" customHeight="1" x14ac:dyDescent="0.45">
      <c r="Y334" s="80"/>
      <c r="Z334" s="80"/>
      <c r="AI334" s="468"/>
      <c r="AJ334" s="468"/>
      <c r="AR334" s="80"/>
      <c r="AS334" s="80"/>
      <c r="AT334" s="80"/>
      <c r="AU334" s="80"/>
      <c r="AV334" s="80"/>
    </row>
    <row r="335" spans="25:48" ht="14.25" customHeight="1" x14ac:dyDescent="0.45">
      <c r="Y335" s="80"/>
      <c r="Z335" s="80"/>
      <c r="AI335" s="468"/>
      <c r="AJ335" s="468"/>
      <c r="AR335" s="80"/>
      <c r="AS335" s="80"/>
      <c r="AT335" s="80"/>
      <c r="AU335" s="80"/>
      <c r="AV335" s="80"/>
    </row>
    <row r="336" spans="25:48" ht="14.25" customHeight="1" x14ac:dyDescent="0.45">
      <c r="Y336" s="80"/>
      <c r="Z336" s="80"/>
      <c r="AI336" s="468"/>
      <c r="AJ336" s="468"/>
      <c r="AR336" s="80"/>
      <c r="AS336" s="80"/>
      <c r="AT336" s="80"/>
      <c r="AU336" s="80"/>
      <c r="AV336" s="80"/>
    </row>
    <row r="337" spans="25:48" ht="14.25" customHeight="1" x14ac:dyDescent="0.45">
      <c r="Y337" s="80"/>
      <c r="Z337" s="80"/>
      <c r="AI337" s="468"/>
      <c r="AJ337" s="468"/>
      <c r="AR337" s="80"/>
      <c r="AS337" s="80"/>
      <c r="AT337" s="80"/>
      <c r="AU337" s="80"/>
      <c r="AV337" s="80"/>
    </row>
    <row r="338" spans="25:48" ht="14.25" customHeight="1" x14ac:dyDescent="0.45">
      <c r="Y338" s="80"/>
      <c r="Z338" s="80"/>
      <c r="AI338" s="468"/>
      <c r="AJ338" s="468"/>
      <c r="AR338" s="80"/>
      <c r="AS338" s="80"/>
      <c r="AT338" s="80"/>
      <c r="AU338" s="80"/>
      <c r="AV338" s="80"/>
    </row>
    <row r="339" spans="25:48" ht="14.25" customHeight="1" x14ac:dyDescent="0.45">
      <c r="Y339" s="80"/>
      <c r="Z339" s="80"/>
      <c r="AI339" s="468"/>
      <c r="AJ339" s="468"/>
      <c r="AR339" s="80"/>
      <c r="AS339" s="80"/>
      <c r="AT339" s="80"/>
      <c r="AU339" s="80"/>
      <c r="AV339" s="80"/>
    </row>
    <row r="340" spans="25:48" ht="14.25" customHeight="1" x14ac:dyDescent="0.45">
      <c r="Y340" s="80"/>
      <c r="Z340" s="80"/>
      <c r="AI340" s="468"/>
      <c r="AJ340" s="468"/>
      <c r="AR340" s="80"/>
      <c r="AS340" s="80"/>
      <c r="AT340" s="80"/>
      <c r="AU340" s="80"/>
      <c r="AV340" s="80"/>
    </row>
    <row r="341" spans="25:48" ht="14.25" customHeight="1" x14ac:dyDescent="0.45">
      <c r="Y341" s="80"/>
      <c r="Z341" s="80"/>
      <c r="AI341" s="468"/>
      <c r="AJ341" s="468"/>
      <c r="AR341" s="80"/>
      <c r="AS341" s="80"/>
      <c r="AT341" s="80"/>
      <c r="AU341" s="80"/>
      <c r="AV341" s="80"/>
    </row>
    <row r="342" spans="25:48" ht="14.25" customHeight="1" x14ac:dyDescent="0.45">
      <c r="Y342" s="80"/>
      <c r="Z342" s="80"/>
      <c r="AI342" s="468"/>
      <c r="AJ342" s="468"/>
      <c r="AR342" s="80"/>
      <c r="AS342" s="80"/>
      <c r="AT342" s="80"/>
      <c r="AU342" s="80"/>
      <c r="AV342" s="80"/>
    </row>
    <row r="343" spans="25:48" ht="14.25" customHeight="1" x14ac:dyDescent="0.45">
      <c r="Y343" s="80"/>
      <c r="Z343" s="80"/>
      <c r="AI343" s="468"/>
      <c r="AJ343" s="468"/>
      <c r="AR343" s="80"/>
      <c r="AS343" s="80"/>
      <c r="AT343" s="80"/>
      <c r="AU343" s="80"/>
      <c r="AV343" s="80"/>
    </row>
    <row r="344" spans="25:48" ht="14.25" customHeight="1" x14ac:dyDescent="0.45">
      <c r="Y344" s="80"/>
      <c r="Z344" s="80"/>
      <c r="AI344" s="468"/>
      <c r="AJ344" s="468"/>
      <c r="AR344" s="80"/>
      <c r="AS344" s="80"/>
      <c r="AT344" s="80"/>
      <c r="AU344" s="80"/>
      <c r="AV344" s="80"/>
    </row>
    <row r="345" spans="25:48" ht="14.25" customHeight="1" x14ac:dyDescent="0.45">
      <c r="Y345" s="80"/>
      <c r="Z345" s="80"/>
      <c r="AI345" s="468"/>
      <c r="AJ345" s="468"/>
      <c r="AR345" s="80"/>
      <c r="AS345" s="80"/>
      <c r="AT345" s="80"/>
      <c r="AU345" s="80"/>
      <c r="AV345" s="80"/>
    </row>
    <row r="346" spans="25:48" ht="14.25" customHeight="1" x14ac:dyDescent="0.45">
      <c r="Y346" s="80"/>
      <c r="Z346" s="80"/>
      <c r="AI346" s="468"/>
      <c r="AJ346" s="468"/>
      <c r="AR346" s="80"/>
      <c r="AS346" s="80"/>
      <c r="AT346" s="80"/>
      <c r="AU346" s="80"/>
      <c r="AV346" s="80"/>
    </row>
    <row r="347" spans="25:48" ht="14.25" customHeight="1" x14ac:dyDescent="0.45">
      <c r="Y347" s="80"/>
      <c r="Z347" s="80"/>
      <c r="AI347" s="468"/>
      <c r="AJ347" s="468"/>
      <c r="AR347" s="80"/>
      <c r="AS347" s="80"/>
      <c r="AT347" s="80"/>
      <c r="AU347" s="80"/>
      <c r="AV347" s="80"/>
    </row>
    <row r="348" spans="25:48" ht="14.25" customHeight="1" x14ac:dyDescent="0.45">
      <c r="Y348" s="80"/>
      <c r="Z348" s="80"/>
      <c r="AI348" s="468"/>
      <c r="AJ348" s="468"/>
      <c r="AR348" s="80"/>
      <c r="AS348" s="80"/>
      <c r="AT348" s="80"/>
      <c r="AU348" s="80"/>
      <c r="AV348" s="80"/>
    </row>
    <row r="349" spans="25:48" ht="14.25" customHeight="1" x14ac:dyDescent="0.45">
      <c r="Y349" s="80"/>
      <c r="Z349" s="80"/>
      <c r="AI349" s="468"/>
      <c r="AJ349" s="468"/>
      <c r="AR349" s="80"/>
      <c r="AS349" s="80"/>
      <c r="AT349" s="80"/>
      <c r="AU349" s="80"/>
      <c r="AV349" s="80"/>
    </row>
    <row r="350" spans="25:48" ht="14.25" customHeight="1" x14ac:dyDescent="0.45">
      <c r="Y350" s="80"/>
      <c r="Z350" s="80"/>
      <c r="AI350" s="468"/>
      <c r="AJ350" s="468"/>
      <c r="AR350" s="80"/>
      <c r="AS350" s="80"/>
      <c r="AT350" s="80"/>
      <c r="AU350" s="80"/>
      <c r="AV350" s="80"/>
    </row>
    <row r="351" spans="25:48" ht="14.25" customHeight="1" x14ac:dyDescent="0.45">
      <c r="Y351" s="80"/>
      <c r="Z351" s="80"/>
      <c r="AI351" s="468"/>
      <c r="AJ351" s="468"/>
      <c r="AR351" s="80"/>
      <c r="AS351" s="80"/>
      <c r="AT351" s="80"/>
      <c r="AU351" s="80"/>
      <c r="AV351" s="80"/>
    </row>
    <row r="352" spans="25:48" ht="14.25" customHeight="1" x14ac:dyDescent="0.45">
      <c r="Y352" s="80"/>
      <c r="Z352" s="80"/>
      <c r="AI352" s="468"/>
      <c r="AJ352" s="468"/>
      <c r="AR352" s="80"/>
      <c r="AS352" s="80"/>
      <c r="AT352" s="80"/>
      <c r="AU352" s="80"/>
      <c r="AV352" s="80"/>
    </row>
    <row r="353" spans="25:48" ht="14.25" customHeight="1" x14ac:dyDescent="0.45">
      <c r="Y353" s="80"/>
      <c r="Z353" s="80"/>
      <c r="AI353" s="468"/>
      <c r="AJ353" s="468"/>
      <c r="AR353" s="80"/>
      <c r="AS353" s="80"/>
      <c r="AT353" s="80"/>
      <c r="AU353" s="80"/>
      <c r="AV353" s="80"/>
    </row>
    <row r="354" spans="25:48" ht="14.25" customHeight="1" x14ac:dyDescent="0.45">
      <c r="Y354" s="80"/>
      <c r="Z354" s="80"/>
      <c r="AI354" s="468"/>
      <c r="AJ354" s="468"/>
      <c r="AR354" s="80"/>
      <c r="AS354" s="80"/>
      <c r="AT354" s="80"/>
      <c r="AU354" s="80"/>
      <c r="AV354" s="80"/>
    </row>
    <row r="355" spans="25:48" ht="14.25" customHeight="1" x14ac:dyDescent="0.45">
      <c r="Y355" s="80"/>
      <c r="Z355" s="80"/>
      <c r="AI355" s="468"/>
      <c r="AJ355" s="468"/>
      <c r="AR355" s="80"/>
      <c r="AS355" s="80"/>
      <c r="AT355" s="80"/>
      <c r="AU355" s="80"/>
      <c r="AV355" s="80"/>
    </row>
    <row r="356" spans="25:48" ht="14.25" customHeight="1" x14ac:dyDescent="0.45">
      <c r="Y356" s="80"/>
      <c r="Z356" s="80"/>
      <c r="AI356" s="468"/>
      <c r="AJ356" s="468"/>
      <c r="AR356" s="80"/>
      <c r="AS356" s="80"/>
      <c r="AT356" s="80"/>
      <c r="AU356" s="80"/>
      <c r="AV356" s="80"/>
    </row>
    <row r="357" spans="25:48" ht="14.25" customHeight="1" x14ac:dyDescent="0.45">
      <c r="Y357" s="80"/>
      <c r="Z357" s="80"/>
      <c r="AI357" s="468"/>
      <c r="AJ357" s="468"/>
      <c r="AR357" s="80"/>
      <c r="AS357" s="80"/>
      <c r="AT357" s="80"/>
      <c r="AU357" s="80"/>
      <c r="AV357" s="80"/>
    </row>
    <row r="358" spans="25:48" ht="14.25" customHeight="1" x14ac:dyDescent="0.45">
      <c r="Y358" s="80"/>
      <c r="Z358" s="80"/>
      <c r="AI358" s="468"/>
      <c r="AJ358" s="468"/>
      <c r="AR358" s="80"/>
      <c r="AS358" s="80"/>
      <c r="AT358" s="80"/>
      <c r="AU358" s="80"/>
      <c r="AV358" s="80"/>
    </row>
    <row r="359" spans="25:48" ht="14.25" customHeight="1" x14ac:dyDescent="0.45">
      <c r="Y359" s="80"/>
      <c r="Z359" s="80"/>
      <c r="AI359" s="468"/>
      <c r="AJ359" s="468"/>
      <c r="AR359" s="80"/>
      <c r="AS359" s="80"/>
      <c r="AT359" s="80"/>
      <c r="AU359" s="80"/>
      <c r="AV359" s="80"/>
    </row>
    <row r="360" spans="25:48" ht="14.25" customHeight="1" x14ac:dyDescent="0.45">
      <c r="Y360" s="80"/>
      <c r="Z360" s="80"/>
      <c r="AI360" s="468"/>
      <c r="AJ360" s="468"/>
      <c r="AR360" s="80"/>
      <c r="AS360" s="80"/>
      <c r="AT360" s="80"/>
      <c r="AU360" s="80"/>
      <c r="AV360" s="80"/>
    </row>
    <row r="361" spans="25:48" ht="14.25" customHeight="1" x14ac:dyDescent="0.45">
      <c r="Y361" s="80"/>
      <c r="Z361" s="80"/>
      <c r="AI361" s="468"/>
      <c r="AJ361" s="468"/>
      <c r="AR361" s="80"/>
      <c r="AS361" s="80"/>
      <c r="AT361" s="80"/>
      <c r="AU361" s="80"/>
      <c r="AV361" s="80"/>
    </row>
    <row r="362" spans="25:48" ht="14.25" customHeight="1" x14ac:dyDescent="0.45">
      <c r="Y362" s="80"/>
      <c r="Z362" s="80"/>
      <c r="AI362" s="468"/>
      <c r="AJ362" s="468"/>
      <c r="AR362" s="80"/>
      <c r="AS362" s="80"/>
      <c r="AT362" s="80"/>
      <c r="AU362" s="80"/>
      <c r="AV362" s="80"/>
    </row>
    <row r="363" spans="25:48" ht="14.25" customHeight="1" x14ac:dyDescent="0.45">
      <c r="Y363" s="80"/>
      <c r="Z363" s="80"/>
      <c r="AI363" s="468"/>
      <c r="AJ363" s="468"/>
      <c r="AR363" s="80"/>
      <c r="AS363" s="80"/>
      <c r="AT363" s="80"/>
      <c r="AU363" s="80"/>
      <c r="AV363" s="80"/>
    </row>
    <row r="364" spans="25:48" ht="14.25" customHeight="1" x14ac:dyDescent="0.45">
      <c r="Y364" s="80"/>
      <c r="Z364" s="80"/>
      <c r="AI364" s="468"/>
      <c r="AJ364" s="468"/>
      <c r="AR364" s="80"/>
      <c r="AS364" s="80"/>
      <c r="AT364" s="80"/>
      <c r="AU364" s="80"/>
      <c r="AV364" s="80"/>
    </row>
    <row r="365" spans="25:48" ht="14.25" customHeight="1" x14ac:dyDescent="0.45">
      <c r="Y365" s="80"/>
      <c r="Z365" s="80"/>
      <c r="AI365" s="468"/>
      <c r="AJ365" s="468"/>
      <c r="AR365" s="80"/>
      <c r="AS365" s="80"/>
      <c r="AT365" s="80"/>
      <c r="AU365" s="80"/>
      <c r="AV365" s="80"/>
    </row>
    <row r="366" spans="25:48" ht="14.25" customHeight="1" x14ac:dyDescent="0.45">
      <c r="Y366" s="80"/>
      <c r="Z366" s="80"/>
      <c r="AI366" s="468"/>
      <c r="AJ366" s="468"/>
      <c r="AR366" s="80"/>
      <c r="AS366" s="80"/>
      <c r="AT366" s="80"/>
      <c r="AU366" s="80"/>
      <c r="AV366" s="80"/>
    </row>
    <row r="367" spans="25:48" ht="14.25" customHeight="1" x14ac:dyDescent="0.45">
      <c r="Y367" s="80"/>
      <c r="Z367" s="80"/>
      <c r="AI367" s="468"/>
      <c r="AJ367" s="468"/>
      <c r="AR367" s="80"/>
      <c r="AS367" s="80"/>
      <c r="AT367" s="80"/>
      <c r="AU367" s="80"/>
      <c r="AV367" s="80"/>
    </row>
    <row r="368" spans="25:48" ht="14.25" customHeight="1" x14ac:dyDescent="0.45">
      <c r="Y368" s="80"/>
      <c r="Z368" s="80"/>
      <c r="AI368" s="468"/>
      <c r="AJ368" s="468"/>
      <c r="AR368" s="80"/>
      <c r="AS368" s="80"/>
      <c r="AT368" s="80"/>
      <c r="AU368" s="80"/>
      <c r="AV368" s="80"/>
    </row>
    <row r="369" spans="25:48" ht="14.25" customHeight="1" x14ac:dyDescent="0.45">
      <c r="Y369" s="80"/>
      <c r="Z369" s="80"/>
      <c r="AI369" s="468"/>
      <c r="AJ369" s="468"/>
      <c r="AR369" s="80"/>
      <c r="AS369" s="80"/>
      <c r="AT369" s="80"/>
      <c r="AU369" s="80"/>
      <c r="AV369" s="80"/>
    </row>
    <row r="370" spans="25:48" ht="14.25" customHeight="1" x14ac:dyDescent="0.45">
      <c r="Y370" s="80"/>
      <c r="Z370" s="80"/>
      <c r="AI370" s="468"/>
      <c r="AJ370" s="468"/>
      <c r="AR370" s="80"/>
      <c r="AS370" s="80"/>
      <c r="AT370" s="80"/>
      <c r="AU370" s="80"/>
      <c r="AV370" s="80"/>
    </row>
    <row r="371" spans="25:48" ht="14.25" customHeight="1" x14ac:dyDescent="0.45">
      <c r="Y371" s="80"/>
      <c r="Z371" s="80"/>
      <c r="AI371" s="468"/>
      <c r="AJ371" s="468"/>
      <c r="AR371" s="80"/>
      <c r="AS371" s="80"/>
      <c r="AT371" s="80"/>
      <c r="AU371" s="80"/>
      <c r="AV371" s="80"/>
    </row>
    <row r="372" spans="25:48" ht="14.25" customHeight="1" x14ac:dyDescent="0.45">
      <c r="Y372" s="80"/>
      <c r="Z372" s="80"/>
      <c r="AI372" s="468"/>
      <c r="AJ372" s="468"/>
      <c r="AR372" s="80"/>
      <c r="AS372" s="80"/>
      <c r="AT372" s="80"/>
      <c r="AU372" s="80"/>
      <c r="AV372" s="80"/>
    </row>
    <row r="373" spans="25:48" ht="14.25" customHeight="1" x14ac:dyDescent="0.45">
      <c r="Y373" s="80"/>
      <c r="Z373" s="80"/>
      <c r="AI373" s="468"/>
      <c r="AJ373" s="468"/>
      <c r="AR373" s="80"/>
      <c r="AS373" s="80"/>
      <c r="AT373" s="80"/>
      <c r="AU373" s="80"/>
      <c r="AV373" s="80"/>
    </row>
    <row r="374" spans="25:48" ht="14.25" customHeight="1" x14ac:dyDescent="0.45">
      <c r="Y374" s="80"/>
      <c r="Z374" s="80"/>
      <c r="AI374" s="468"/>
      <c r="AJ374" s="468"/>
      <c r="AR374" s="80"/>
      <c r="AS374" s="80"/>
      <c r="AT374" s="80"/>
      <c r="AU374" s="80"/>
      <c r="AV374" s="80"/>
    </row>
    <row r="375" spans="25:48" ht="14.25" customHeight="1" x14ac:dyDescent="0.45">
      <c r="Y375" s="80"/>
      <c r="Z375" s="80"/>
      <c r="AI375" s="468"/>
      <c r="AJ375" s="468"/>
      <c r="AR375" s="80"/>
      <c r="AS375" s="80"/>
      <c r="AT375" s="80"/>
      <c r="AU375" s="80"/>
      <c r="AV375" s="80"/>
    </row>
    <row r="376" spans="25:48" ht="14.25" customHeight="1" x14ac:dyDescent="0.45">
      <c r="Y376" s="80"/>
      <c r="Z376" s="80"/>
      <c r="AI376" s="468"/>
      <c r="AJ376" s="468"/>
      <c r="AR376" s="80"/>
      <c r="AS376" s="80"/>
      <c r="AT376" s="80"/>
      <c r="AU376" s="80"/>
      <c r="AV376" s="80"/>
    </row>
    <row r="377" spans="25:48" ht="14.25" customHeight="1" x14ac:dyDescent="0.45">
      <c r="Y377" s="80"/>
      <c r="Z377" s="80"/>
      <c r="AI377" s="468"/>
      <c r="AJ377" s="468"/>
      <c r="AR377" s="80"/>
      <c r="AS377" s="80"/>
      <c r="AT377" s="80"/>
      <c r="AU377" s="80"/>
      <c r="AV377" s="80"/>
    </row>
    <row r="378" spans="25:48" ht="14.25" customHeight="1" x14ac:dyDescent="0.45">
      <c r="Y378" s="80"/>
      <c r="Z378" s="80"/>
      <c r="AI378" s="468"/>
      <c r="AJ378" s="468"/>
      <c r="AR378" s="80"/>
      <c r="AS378" s="80"/>
      <c r="AT378" s="80"/>
      <c r="AU378" s="80"/>
      <c r="AV378" s="80"/>
    </row>
    <row r="379" spans="25:48" ht="14.25" customHeight="1" x14ac:dyDescent="0.45">
      <c r="Y379" s="80"/>
      <c r="Z379" s="80"/>
      <c r="AI379" s="468"/>
      <c r="AJ379" s="468"/>
      <c r="AR379" s="80"/>
      <c r="AS379" s="80"/>
      <c r="AT379" s="80"/>
      <c r="AU379" s="80"/>
      <c r="AV379" s="80"/>
    </row>
    <row r="380" spans="25:48" ht="14.25" customHeight="1" x14ac:dyDescent="0.45">
      <c r="Y380" s="80"/>
      <c r="Z380" s="80"/>
      <c r="AI380" s="468"/>
      <c r="AJ380" s="468"/>
      <c r="AR380" s="80"/>
      <c r="AS380" s="80"/>
      <c r="AT380" s="80"/>
      <c r="AU380" s="80"/>
      <c r="AV380" s="80"/>
    </row>
    <row r="381" spans="25:48" ht="14.25" customHeight="1" x14ac:dyDescent="0.45">
      <c r="Y381" s="80"/>
      <c r="Z381" s="80"/>
      <c r="AI381" s="468"/>
      <c r="AJ381" s="468"/>
      <c r="AR381" s="80"/>
      <c r="AS381" s="80"/>
      <c r="AT381" s="80"/>
      <c r="AU381" s="80"/>
      <c r="AV381" s="80"/>
    </row>
    <row r="382" spans="25:48" ht="14.25" customHeight="1" x14ac:dyDescent="0.45">
      <c r="Y382" s="80"/>
      <c r="Z382" s="80"/>
      <c r="AI382" s="468"/>
      <c r="AJ382" s="468"/>
      <c r="AR382" s="80"/>
      <c r="AS382" s="80"/>
      <c r="AT382" s="80"/>
      <c r="AU382" s="80"/>
      <c r="AV382" s="80"/>
    </row>
    <row r="383" spans="25:48" ht="14.25" customHeight="1" x14ac:dyDescent="0.45">
      <c r="Y383" s="80"/>
      <c r="Z383" s="80"/>
      <c r="AI383" s="468"/>
      <c r="AJ383" s="468"/>
      <c r="AR383" s="80"/>
      <c r="AS383" s="80"/>
      <c r="AT383" s="80"/>
      <c r="AU383" s="80"/>
      <c r="AV383" s="80"/>
    </row>
    <row r="384" spans="25:48" ht="14.25" customHeight="1" x14ac:dyDescent="0.45">
      <c r="Y384" s="80"/>
      <c r="Z384" s="80"/>
      <c r="AI384" s="468"/>
      <c r="AJ384" s="468"/>
      <c r="AR384" s="80"/>
      <c r="AS384" s="80"/>
      <c r="AT384" s="80"/>
      <c r="AU384" s="80"/>
      <c r="AV384" s="80"/>
    </row>
    <row r="385" spans="25:48" ht="14.25" customHeight="1" x14ac:dyDescent="0.45">
      <c r="Y385" s="80"/>
      <c r="Z385" s="80"/>
      <c r="AI385" s="468"/>
      <c r="AJ385" s="468"/>
      <c r="AR385" s="80"/>
      <c r="AS385" s="80"/>
      <c r="AT385" s="80"/>
      <c r="AU385" s="80"/>
      <c r="AV385" s="80"/>
    </row>
    <row r="386" spans="25:48" ht="14.25" customHeight="1" x14ac:dyDescent="0.45">
      <c r="Y386" s="80"/>
      <c r="Z386" s="80"/>
      <c r="AI386" s="468"/>
      <c r="AJ386" s="468"/>
      <c r="AR386" s="80"/>
      <c r="AS386" s="80"/>
      <c r="AT386" s="80"/>
      <c r="AU386" s="80"/>
      <c r="AV386" s="80"/>
    </row>
    <row r="387" spans="25:48" ht="14.25" customHeight="1" x14ac:dyDescent="0.45">
      <c r="Y387" s="80"/>
      <c r="Z387" s="80"/>
      <c r="AI387" s="468"/>
      <c r="AJ387" s="468"/>
      <c r="AR387" s="80"/>
      <c r="AS387" s="80"/>
      <c r="AT387" s="80"/>
      <c r="AU387" s="80"/>
      <c r="AV387" s="80"/>
    </row>
    <row r="388" spans="25:48" ht="14.25" customHeight="1" x14ac:dyDescent="0.45">
      <c r="Y388" s="80"/>
      <c r="Z388" s="80"/>
      <c r="AI388" s="468"/>
      <c r="AJ388" s="468"/>
      <c r="AR388" s="80"/>
      <c r="AS388" s="80"/>
      <c r="AT388" s="80"/>
      <c r="AU388" s="80"/>
      <c r="AV388" s="80"/>
    </row>
    <row r="389" spans="25:48" ht="14.25" customHeight="1" x14ac:dyDescent="0.45">
      <c r="Y389" s="80"/>
      <c r="Z389" s="80"/>
      <c r="AI389" s="468"/>
      <c r="AJ389" s="468"/>
      <c r="AR389" s="80"/>
      <c r="AS389" s="80"/>
      <c r="AT389" s="80"/>
      <c r="AU389" s="80"/>
      <c r="AV389" s="80"/>
    </row>
    <row r="390" spans="25:48" ht="14.25" customHeight="1" x14ac:dyDescent="0.45">
      <c r="Y390" s="80"/>
      <c r="Z390" s="80"/>
      <c r="AI390" s="468"/>
      <c r="AJ390" s="468"/>
      <c r="AR390" s="80"/>
      <c r="AS390" s="80"/>
      <c r="AT390" s="80"/>
      <c r="AU390" s="80"/>
      <c r="AV390" s="80"/>
    </row>
    <row r="391" spans="25:48" ht="14.25" customHeight="1" x14ac:dyDescent="0.45">
      <c r="Y391" s="80"/>
      <c r="Z391" s="80"/>
      <c r="AI391" s="468"/>
      <c r="AJ391" s="468"/>
      <c r="AR391" s="80"/>
      <c r="AS391" s="80"/>
      <c r="AT391" s="80"/>
      <c r="AU391" s="80"/>
      <c r="AV391" s="80"/>
    </row>
    <row r="392" spans="25:48" ht="14.25" customHeight="1" x14ac:dyDescent="0.45">
      <c r="Y392" s="80"/>
      <c r="Z392" s="80"/>
      <c r="AI392" s="468"/>
      <c r="AJ392" s="468"/>
      <c r="AR392" s="80"/>
      <c r="AS392" s="80"/>
      <c r="AT392" s="80"/>
      <c r="AU392" s="80"/>
      <c r="AV392" s="80"/>
    </row>
    <row r="393" spans="25:48" ht="14.25" customHeight="1" x14ac:dyDescent="0.45">
      <c r="Y393" s="80"/>
      <c r="Z393" s="80"/>
      <c r="AI393" s="468"/>
      <c r="AJ393" s="468"/>
      <c r="AR393" s="80"/>
      <c r="AS393" s="80"/>
      <c r="AT393" s="80"/>
      <c r="AU393" s="80"/>
      <c r="AV393" s="80"/>
    </row>
    <row r="394" spans="25:48" ht="14.25" customHeight="1" x14ac:dyDescent="0.45">
      <c r="Y394" s="80"/>
      <c r="Z394" s="80"/>
      <c r="AI394" s="468"/>
      <c r="AJ394" s="468"/>
      <c r="AR394" s="80"/>
      <c r="AS394" s="80"/>
      <c r="AT394" s="80"/>
      <c r="AU394" s="80"/>
      <c r="AV394" s="80"/>
    </row>
    <row r="395" spans="25:48" ht="14.25" customHeight="1" x14ac:dyDescent="0.45">
      <c r="Y395" s="80"/>
      <c r="Z395" s="80"/>
      <c r="AI395" s="468"/>
      <c r="AJ395" s="468"/>
      <c r="AR395" s="80"/>
      <c r="AS395" s="80"/>
      <c r="AT395" s="80"/>
      <c r="AU395" s="80"/>
      <c r="AV395" s="80"/>
    </row>
    <row r="396" spans="25:48" ht="14.25" customHeight="1" x14ac:dyDescent="0.45">
      <c r="Y396" s="80"/>
      <c r="Z396" s="80"/>
      <c r="AI396" s="468"/>
      <c r="AJ396" s="468"/>
      <c r="AR396" s="80"/>
      <c r="AS396" s="80"/>
      <c r="AT396" s="80"/>
      <c r="AU396" s="80"/>
      <c r="AV396" s="80"/>
    </row>
    <row r="397" spans="25:48" ht="14.25" customHeight="1" x14ac:dyDescent="0.45">
      <c r="Y397" s="80"/>
      <c r="Z397" s="80"/>
      <c r="AI397" s="468"/>
      <c r="AJ397" s="468"/>
      <c r="AR397" s="80"/>
      <c r="AS397" s="80"/>
      <c r="AT397" s="80"/>
      <c r="AU397" s="80"/>
      <c r="AV397" s="80"/>
    </row>
    <row r="398" spans="25:48" ht="14.25" customHeight="1" x14ac:dyDescent="0.45">
      <c r="Y398" s="80"/>
      <c r="Z398" s="80"/>
      <c r="AI398" s="468"/>
      <c r="AJ398" s="468"/>
      <c r="AR398" s="80"/>
      <c r="AS398" s="80"/>
      <c r="AT398" s="80"/>
      <c r="AU398" s="80"/>
      <c r="AV398" s="80"/>
    </row>
    <row r="399" spans="25:48" ht="14.25" customHeight="1" x14ac:dyDescent="0.45">
      <c r="Y399" s="80"/>
      <c r="Z399" s="80"/>
      <c r="AI399" s="468"/>
      <c r="AJ399" s="468"/>
      <c r="AR399" s="80"/>
      <c r="AS399" s="80"/>
      <c r="AT399" s="80"/>
      <c r="AU399" s="80"/>
      <c r="AV399" s="80"/>
    </row>
    <row r="400" spans="25:48" ht="14.25" customHeight="1" x14ac:dyDescent="0.45">
      <c r="Y400" s="80"/>
      <c r="Z400" s="80"/>
      <c r="AI400" s="468"/>
      <c r="AJ400" s="468"/>
      <c r="AR400" s="80"/>
      <c r="AS400" s="80"/>
      <c r="AT400" s="80"/>
      <c r="AU400" s="80"/>
      <c r="AV400" s="80"/>
    </row>
    <row r="401" spans="25:48" ht="14.25" customHeight="1" x14ac:dyDescent="0.45">
      <c r="Y401" s="80"/>
      <c r="Z401" s="80"/>
      <c r="AI401" s="468"/>
      <c r="AJ401" s="468"/>
      <c r="AR401" s="80"/>
      <c r="AS401" s="80"/>
      <c r="AT401" s="80"/>
      <c r="AU401" s="80"/>
      <c r="AV401" s="80"/>
    </row>
    <row r="402" spans="25:48" ht="14.25" customHeight="1" x14ac:dyDescent="0.45">
      <c r="Y402" s="80"/>
      <c r="Z402" s="80"/>
      <c r="AI402" s="468"/>
      <c r="AJ402" s="468"/>
      <c r="AR402" s="80"/>
      <c r="AS402" s="80"/>
      <c r="AT402" s="80"/>
      <c r="AU402" s="80"/>
      <c r="AV402" s="80"/>
    </row>
    <row r="403" spans="25:48" ht="14.25" customHeight="1" x14ac:dyDescent="0.45">
      <c r="Y403" s="80"/>
      <c r="Z403" s="80"/>
      <c r="AI403" s="468"/>
      <c r="AJ403" s="468"/>
      <c r="AR403" s="80"/>
      <c r="AS403" s="80"/>
      <c r="AT403" s="80"/>
      <c r="AU403" s="80"/>
      <c r="AV403" s="80"/>
    </row>
    <row r="404" spans="25:48" ht="14.25" customHeight="1" x14ac:dyDescent="0.45">
      <c r="Y404" s="80"/>
      <c r="Z404" s="80"/>
      <c r="AI404" s="468"/>
      <c r="AJ404" s="468"/>
      <c r="AR404" s="80"/>
      <c r="AS404" s="80"/>
      <c r="AT404" s="80"/>
      <c r="AU404" s="80"/>
      <c r="AV404" s="80"/>
    </row>
    <row r="405" spans="25:48" ht="14.25" customHeight="1" x14ac:dyDescent="0.45">
      <c r="Y405" s="80"/>
      <c r="Z405" s="80"/>
      <c r="AI405" s="468"/>
      <c r="AJ405" s="468"/>
      <c r="AR405" s="80"/>
      <c r="AS405" s="80"/>
      <c r="AT405" s="80"/>
      <c r="AU405" s="80"/>
      <c r="AV405" s="80"/>
    </row>
    <row r="406" spans="25:48" ht="14.25" customHeight="1" x14ac:dyDescent="0.45">
      <c r="Y406" s="80"/>
      <c r="Z406" s="80"/>
      <c r="AI406" s="468"/>
      <c r="AJ406" s="468"/>
      <c r="AR406" s="80"/>
      <c r="AS406" s="80"/>
      <c r="AT406" s="80"/>
      <c r="AU406" s="80"/>
      <c r="AV406" s="80"/>
    </row>
    <row r="407" spans="25:48" ht="14.25" customHeight="1" x14ac:dyDescent="0.45">
      <c r="Y407" s="80"/>
      <c r="Z407" s="80"/>
      <c r="AI407" s="468"/>
      <c r="AJ407" s="468"/>
      <c r="AR407" s="80"/>
      <c r="AS407" s="80"/>
      <c r="AT407" s="80"/>
      <c r="AU407" s="80"/>
      <c r="AV407" s="80"/>
    </row>
    <row r="408" spans="25:48" ht="14.25" customHeight="1" x14ac:dyDescent="0.45">
      <c r="Y408" s="80"/>
      <c r="Z408" s="80"/>
      <c r="AI408" s="468"/>
      <c r="AJ408" s="468"/>
      <c r="AR408" s="80"/>
      <c r="AS408" s="80"/>
      <c r="AT408" s="80"/>
      <c r="AU408" s="80"/>
      <c r="AV408" s="80"/>
    </row>
    <row r="409" spans="25:48" ht="14.25" customHeight="1" x14ac:dyDescent="0.45">
      <c r="Y409" s="80"/>
      <c r="Z409" s="80"/>
      <c r="AI409" s="468"/>
      <c r="AJ409" s="468"/>
      <c r="AR409" s="80"/>
      <c r="AS409" s="80"/>
      <c r="AT409" s="80"/>
      <c r="AU409" s="80"/>
      <c r="AV409" s="80"/>
    </row>
    <row r="410" spans="25:48" ht="14.25" customHeight="1" x14ac:dyDescent="0.45">
      <c r="Y410" s="80"/>
      <c r="Z410" s="80"/>
      <c r="AI410" s="468"/>
      <c r="AJ410" s="468"/>
      <c r="AR410" s="80"/>
      <c r="AS410" s="80"/>
      <c r="AT410" s="80"/>
      <c r="AU410" s="80"/>
      <c r="AV410" s="80"/>
    </row>
    <row r="411" spans="25:48" ht="14.25" customHeight="1" x14ac:dyDescent="0.45">
      <c r="Y411" s="80"/>
      <c r="Z411" s="80"/>
      <c r="AI411" s="468"/>
      <c r="AJ411" s="468"/>
      <c r="AR411" s="80"/>
      <c r="AS411" s="80"/>
      <c r="AT411" s="80"/>
      <c r="AU411" s="80"/>
      <c r="AV411" s="80"/>
    </row>
    <row r="412" spans="25:48" ht="14.25" customHeight="1" x14ac:dyDescent="0.45">
      <c r="Y412" s="80"/>
      <c r="Z412" s="80"/>
      <c r="AI412" s="468"/>
      <c r="AJ412" s="468"/>
      <c r="AR412" s="80"/>
      <c r="AS412" s="80"/>
      <c r="AT412" s="80"/>
      <c r="AU412" s="80"/>
      <c r="AV412" s="80"/>
    </row>
    <row r="413" spans="25:48" ht="14.25" customHeight="1" x14ac:dyDescent="0.45">
      <c r="Y413" s="80"/>
      <c r="Z413" s="80"/>
      <c r="AI413" s="468"/>
      <c r="AJ413" s="468"/>
      <c r="AR413" s="80"/>
      <c r="AS413" s="80"/>
      <c r="AT413" s="80"/>
      <c r="AU413" s="80"/>
      <c r="AV413" s="80"/>
    </row>
    <row r="414" spans="25:48" ht="14.25" customHeight="1" x14ac:dyDescent="0.45">
      <c r="Y414" s="80"/>
      <c r="Z414" s="80"/>
      <c r="AI414" s="468"/>
      <c r="AJ414" s="468"/>
      <c r="AR414" s="80"/>
      <c r="AS414" s="80"/>
      <c r="AT414" s="80"/>
      <c r="AU414" s="80"/>
      <c r="AV414" s="80"/>
    </row>
    <row r="415" spans="25:48" ht="14.25" customHeight="1" x14ac:dyDescent="0.45">
      <c r="Y415" s="80"/>
      <c r="Z415" s="80"/>
      <c r="AI415" s="468"/>
      <c r="AJ415" s="468"/>
      <c r="AR415" s="80"/>
      <c r="AS415" s="80"/>
      <c r="AT415" s="80"/>
      <c r="AU415" s="80"/>
      <c r="AV415" s="80"/>
    </row>
    <row r="416" spans="25:48" ht="14.25" customHeight="1" x14ac:dyDescent="0.45">
      <c r="Y416" s="80"/>
      <c r="Z416" s="80"/>
      <c r="AI416" s="468"/>
      <c r="AJ416" s="468"/>
      <c r="AR416" s="80"/>
      <c r="AS416" s="80"/>
      <c r="AT416" s="80"/>
      <c r="AU416" s="80"/>
      <c r="AV416" s="80"/>
    </row>
    <row r="417" spans="25:48" ht="14.25" customHeight="1" x14ac:dyDescent="0.45">
      <c r="Y417" s="80"/>
      <c r="Z417" s="80"/>
      <c r="AI417" s="468"/>
      <c r="AJ417" s="468"/>
      <c r="AR417" s="80"/>
      <c r="AS417" s="80"/>
      <c r="AT417" s="80"/>
      <c r="AU417" s="80"/>
      <c r="AV417" s="80"/>
    </row>
    <row r="418" spans="25:48" ht="14.25" customHeight="1" x14ac:dyDescent="0.45">
      <c r="Y418" s="80"/>
      <c r="Z418" s="80"/>
      <c r="AI418" s="468"/>
      <c r="AJ418" s="468"/>
      <c r="AR418" s="80"/>
      <c r="AS418" s="80"/>
      <c r="AT418" s="80"/>
      <c r="AU418" s="80"/>
      <c r="AV418" s="80"/>
    </row>
    <row r="419" spans="25:48" ht="14.25" customHeight="1" x14ac:dyDescent="0.45">
      <c r="Y419" s="80"/>
      <c r="Z419" s="80"/>
      <c r="AI419" s="468"/>
      <c r="AJ419" s="468"/>
      <c r="AR419" s="80"/>
      <c r="AS419" s="80"/>
      <c r="AT419" s="80"/>
      <c r="AU419" s="80"/>
      <c r="AV419" s="80"/>
    </row>
    <row r="420" spans="25:48" ht="14.25" customHeight="1" x14ac:dyDescent="0.45">
      <c r="Y420" s="80"/>
      <c r="Z420" s="80"/>
      <c r="AI420" s="468"/>
      <c r="AJ420" s="468"/>
      <c r="AR420" s="80"/>
      <c r="AS420" s="80"/>
      <c r="AT420" s="80"/>
      <c r="AU420" s="80"/>
      <c r="AV420" s="80"/>
    </row>
    <row r="421" spans="25:48" ht="14.25" customHeight="1" x14ac:dyDescent="0.45">
      <c r="Y421" s="80"/>
      <c r="Z421" s="80"/>
      <c r="AI421" s="468"/>
      <c r="AJ421" s="468"/>
      <c r="AR421" s="80"/>
      <c r="AS421" s="80"/>
      <c r="AT421" s="80"/>
      <c r="AU421" s="80"/>
      <c r="AV421" s="80"/>
    </row>
    <row r="422" spans="25:48" ht="14.25" customHeight="1" x14ac:dyDescent="0.45">
      <c r="Y422" s="80"/>
      <c r="Z422" s="80"/>
      <c r="AI422" s="468"/>
      <c r="AJ422" s="468"/>
      <c r="AR422" s="80"/>
      <c r="AS422" s="80"/>
      <c r="AT422" s="80"/>
      <c r="AU422" s="80"/>
      <c r="AV422" s="80"/>
    </row>
    <row r="423" spans="25:48" ht="14.25" customHeight="1" x14ac:dyDescent="0.45">
      <c r="Y423" s="80"/>
      <c r="Z423" s="80"/>
      <c r="AI423" s="468"/>
      <c r="AJ423" s="468"/>
      <c r="AR423" s="80"/>
      <c r="AS423" s="80"/>
      <c r="AT423" s="80"/>
      <c r="AU423" s="80"/>
      <c r="AV423" s="80"/>
    </row>
    <row r="424" spans="25:48" ht="14.25" customHeight="1" x14ac:dyDescent="0.45">
      <c r="Y424" s="80"/>
      <c r="Z424" s="80"/>
      <c r="AI424" s="468"/>
      <c r="AJ424" s="468"/>
      <c r="AR424" s="80"/>
      <c r="AS424" s="80"/>
      <c r="AT424" s="80"/>
      <c r="AU424" s="80"/>
      <c r="AV424" s="80"/>
    </row>
    <row r="425" spans="25:48" ht="14.25" customHeight="1" x14ac:dyDescent="0.45">
      <c r="Y425" s="80"/>
      <c r="Z425" s="80"/>
      <c r="AI425" s="468"/>
      <c r="AJ425" s="468"/>
      <c r="AR425" s="80"/>
      <c r="AS425" s="80"/>
      <c r="AT425" s="80"/>
      <c r="AU425" s="80"/>
      <c r="AV425" s="80"/>
    </row>
    <row r="426" spans="25:48" ht="14.25" customHeight="1" x14ac:dyDescent="0.45">
      <c r="Y426" s="80"/>
      <c r="Z426" s="80"/>
      <c r="AI426" s="468"/>
      <c r="AJ426" s="468"/>
      <c r="AR426" s="80"/>
      <c r="AS426" s="80"/>
      <c r="AT426" s="80"/>
      <c r="AU426" s="80"/>
      <c r="AV426" s="80"/>
    </row>
    <row r="427" spans="25:48" ht="14.25" customHeight="1" x14ac:dyDescent="0.45">
      <c r="Y427" s="80"/>
      <c r="Z427" s="80"/>
      <c r="AI427" s="468"/>
      <c r="AJ427" s="468"/>
      <c r="AR427" s="80"/>
      <c r="AS427" s="80"/>
      <c r="AT427" s="80"/>
      <c r="AU427" s="80"/>
      <c r="AV427" s="80"/>
    </row>
    <row r="428" spans="25:48" ht="14.25" customHeight="1" x14ac:dyDescent="0.45">
      <c r="Y428" s="80"/>
      <c r="Z428" s="80"/>
      <c r="AI428" s="468"/>
      <c r="AJ428" s="468"/>
      <c r="AR428" s="80"/>
      <c r="AS428" s="80"/>
      <c r="AT428" s="80"/>
      <c r="AU428" s="80"/>
      <c r="AV428" s="80"/>
    </row>
    <row r="429" spans="25:48" ht="14.25" customHeight="1" x14ac:dyDescent="0.45">
      <c r="Y429" s="80"/>
      <c r="Z429" s="80"/>
      <c r="AI429" s="468"/>
      <c r="AJ429" s="468"/>
      <c r="AR429" s="80"/>
      <c r="AS429" s="80"/>
      <c r="AT429" s="80"/>
      <c r="AU429" s="80"/>
      <c r="AV429" s="80"/>
    </row>
    <row r="430" spans="25:48" ht="14.25" customHeight="1" x14ac:dyDescent="0.45">
      <c r="Y430" s="80"/>
      <c r="Z430" s="80"/>
      <c r="AI430" s="468"/>
      <c r="AJ430" s="468"/>
      <c r="AR430" s="80"/>
      <c r="AS430" s="80"/>
      <c r="AT430" s="80"/>
      <c r="AU430" s="80"/>
      <c r="AV430" s="80"/>
    </row>
    <row r="431" spans="25:48" ht="14.25" customHeight="1" x14ac:dyDescent="0.45">
      <c r="Y431" s="80"/>
      <c r="Z431" s="80"/>
      <c r="AI431" s="468"/>
      <c r="AJ431" s="468"/>
      <c r="AR431" s="80"/>
      <c r="AS431" s="80"/>
      <c r="AT431" s="80"/>
      <c r="AU431" s="80"/>
      <c r="AV431" s="80"/>
    </row>
    <row r="432" spans="25:48" ht="14.25" customHeight="1" x14ac:dyDescent="0.45">
      <c r="Y432" s="80"/>
      <c r="Z432" s="80"/>
      <c r="AI432" s="468"/>
      <c r="AJ432" s="468"/>
      <c r="AR432" s="80"/>
      <c r="AS432" s="80"/>
      <c r="AT432" s="80"/>
      <c r="AU432" s="80"/>
      <c r="AV432" s="80"/>
    </row>
    <row r="433" spans="25:48" ht="14.25" customHeight="1" x14ac:dyDescent="0.45">
      <c r="Y433" s="80"/>
      <c r="Z433" s="80"/>
      <c r="AI433" s="468"/>
      <c r="AJ433" s="468"/>
      <c r="AR433" s="80"/>
      <c r="AS433" s="80"/>
      <c r="AT433" s="80"/>
      <c r="AU433" s="80"/>
      <c r="AV433" s="80"/>
    </row>
    <row r="434" spans="25:48" ht="14.25" customHeight="1" x14ac:dyDescent="0.45">
      <c r="Y434" s="80"/>
      <c r="Z434" s="80"/>
      <c r="AI434" s="468"/>
      <c r="AJ434" s="468"/>
      <c r="AR434" s="80"/>
      <c r="AS434" s="80"/>
      <c r="AT434" s="80"/>
      <c r="AU434" s="80"/>
      <c r="AV434" s="80"/>
    </row>
    <row r="435" spans="25:48" ht="14.25" customHeight="1" x14ac:dyDescent="0.45">
      <c r="Y435" s="80"/>
      <c r="Z435" s="80"/>
      <c r="AI435" s="468"/>
      <c r="AJ435" s="468"/>
      <c r="AR435" s="80"/>
      <c r="AS435" s="80"/>
      <c r="AT435" s="80"/>
      <c r="AU435" s="80"/>
      <c r="AV435" s="80"/>
    </row>
    <row r="436" spans="25:48" ht="14.25" customHeight="1" x14ac:dyDescent="0.45">
      <c r="Y436" s="80"/>
      <c r="Z436" s="80"/>
      <c r="AI436" s="468"/>
      <c r="AJ436" s="468"/>
      <c r="AR436" s="80"/>
      <c r="AS436" s="80"/>
      <c r="AT436" s="80"/>
      <c r="AU436" s="80"/>
      <c r="AV436" s="80"/>
    </row>
    <row r="437" spans="25:48" ht="14.25" customHeight="1" x14ac:dyDescent="0.45">
      <c r="Y437" s="80"/>
      <c r="Z437" s="80"/>
      <c r="AI437" s="468"/>
      <c r="AJ437" s="468"/>
      <c r="AR437" s="80"/>
      <c r="AS437" s="80"/>
      <c r="AT437" s="80"/>
      <c r="AU437" s="80"/>
      <c r="AV437" s="80"/>
    </row>
    <row r="438" spans="25:48" ht="14.25" customHeight="1" x14ac:dyDescent="0.45">
      <c r="Y438" s="80"/>
      <c r="Z438" s="80"/>
      <c r="AI438" s="468"/>
      <c r="AJ438" s="468"/>
      <c r="AR438" s="80"/>
      <c r="AS438" s="80"/>
      <c r="AT438" s="80"/>
      <c r="AU438" s="80"/>
      <c r="AV438" s="80"/>
    </row>
    <row r="439" spans="25:48" ht="14.25" customHeight="1" x14ac:dyDescent="0.45">
      <c r="Y439" s="80"/>
      <c r="Z439" s="80"/>
      <c r="AI439" s="468"/>
      <c r="AJ439" s="468"/>
      <c r="AR439" s="80"/>
      <c r="AS439" s="80"/>
      <c r="AT439" s="80"/>
      <c r="AU439" s="80"/>
      <c r="AV439" s="80"/>
    </row>
    <row r="440" spans="25:48" ht="14.25" customHeight="1" x14ac:dyDescent="0.45">
      <c r="Y440" s="80"/>
      <c r="Z440" s="80"/>
      <c r="AI440" s="468"/>
      <c r="AJ440" s="468"/>
      <c r="AR440" s="80"/>
      <c r="AS440" s="80"/>
      <c r="AT440" s="80"/>
      <c r="AU440" s="80"/>
      <c r="AV440" s="80"/>
    </row>
    <row r="441" spans="25:48" ht="14.25" customHeight="1" x14ac:dyDescent="0.45">
      <c r="Y441" s="80"/>
      <c r="Z441" s="80"/>
      <c r="AI441" s="468"/>
      <c r="AJ441" s="468"/>
      <c r="AR441" s="80"/>
      <c r="AS441" s="80"/>
      <c r="AT441" s="80"/>
      <c r="AU441" s="80"/>
      <c r="AV441" s="80"/>
    </row>
    <row r="442" spans="25:48" ht="14.25" customHeight="1" x14ac:dyDescent="0.45">
      <c r="Y442" s="80"/>
      <c r="Z442" s="80"/>
      <c r="AI442" s="468"/>
      <c r="AJ442" s="468"/>
      <c r="AR442" s="80"/>
      <c r="AS442" s="80"/>
      <c r="AT442" s="80"/>
      <c r="AU442" s="80"/>
      <c r="AV442" s="80"/>
    </row>
    <row r="443" spans="25:48" ht="14.25" customHeight="1" x14ac:dyDescent="0.45">
      <c r="Y443" s="80"/>
      <c r="Z443" s="80"/>
      <c r="AI443" s="468"/>
      <c r="AJ443" s="468"/>
      <c r="AR443" s="80"/>
      <c r="AS443" s="80"/>
      <c r="AT443" s="80"/>
      <c r="AU443" s="80"/>
      <c r="AV443" s="80"/>
    </row>
    <row r="444" spans="25:48" ht="14.25" customHeight="1" x14ac:dyDescent="0.45">
      <c r="Y444" s="80"/>
      <c r="Z444" s="80"/>
      <c r="AI444" s="468"/>
      <c r="AJ444" s="468"/>
      <c r="AR444" s="80"/>
      <c r="AS444" s="80"/>
      <c r="AT444" s="80"/>
      <c r="AU444" s="80"/>
      <c r="AV444" s="80"/>
    </row>
    <row r="445" spans="25:48" ht="14.25" customHeight="1" x14ac:dyDescent="0.45">
      <c r="Y445" s="80"/>
      <c r="Z445" s="80"/>
      <c r="AI445" s="468"/>
      <c r="AJ445" s="468"/>
      <c r="AR445" s="80"/>
      <c r="AS445" s="80"/>
      <c r="AT445" s="80"/>
      <c r="AU445" s="80"/>
      <c r="AV445" s="80"/>
    </row>
    <row r="446" spans="25:48" ht="14.25" customHeight="1" x14ac:dyDescent="0.45">
      <c r="Y446" s="80"/>
      <c r="Z446" s="80"/>
      <c r="AI446" s="468"/>
      <c r="AJ446" s="468"/>
      <c r="AR446" s="80"/>
      <c r="AS446" s="80"/>
      <c r="AT446" s="80"/>
      <c r="AU446" s="80"/>
      <c r="AV446" s="80"/>
    </row>
    <row r="447" spans="25:48" ht="14.25" customHeight="1" x14ac:dyDescent="0.45">
      <c r="Y447" s="80"/>
      <c r="Z447" s="80"/>
      <c r="AI447" s="468"/>
      <c r="AJ447" s="468"/>
      <c r="AR447" s="80"/>
      <c r="AS447" s="80"/>
      <c r="AT447" s="80"/>
      <c r="AU447" s="80"/>
      <c r="AV447" s="80"/>
    </row>
    <row r="448" spans="25:48" ht="14.25" customHeight="1" x14ac:dyDescent="0.45">
      <c r="Y448" s="80"/>
      <c r="Z448" s="80"/>
      <c r="AI448" s="468"/>
      <c r="AJ448" s="468"/>
      <c r="AR448" s="80"/>
      <c r="AS448" s="80"/>
      <c r="AT448" s="80"/>
      <c r="AU448" s="80"/>
      <c r="AV448" s="80"/>
    </row>
    <row r="449" spans="25:48" ht="14.25" customHeight="1" x14ac:dyDescent="0.45">
      <c r="Y449" s="80"/>
      <c r="Z449" s="80"/>
      <c r="AI449" s="468"/>
      <c r="AJ449" s="468"/>
      <c r="AR449" s="80"/>
      <c r="AS449" s="80"/>
      <c r="AT449" s="80"/>
      <c r="AU449" s="80"/>
      <c r="AV449" s="80"/>
    </row>
    <row r="450" spans="25:48" ht="14.25" customHeight="1" x14ac:dyDescent="0.45">
      <c r="Y450" s="80"/>
      <c r="Z450" s="80"/>
      <c r="AI450" s="468"/>
      <c r="AJ450" s="468"/>
      <c r="AR450" s="80"/>
      <c r="AS450" s="80"/>
      <c r="AT450" s="80"/>
      <c r="AU450" s="80"/>
      <c r="AV450" s="80"/>
    </row>
    <row r="451" spans="25:48" ht="14.25" customHeight="1" x14ac:dyDescent="0.45">
      <c r="Y451" s="80"/>
      <c r="Z451" s="80"/>
      <c r="AI451" s="468"/>
      <c r="AJ451" s="468"/>
      <c r="AR451" s="80"/>
      <c r="AS451" s="80"/>
      <c r="AT451" s="80"/>
      <c r="AU451" s="80"/>
      <c r="AV451" s="80"/>
    </row>
    <row r="452" spans="25:48" ht="14.25" customHeight="1" x14ac:dyDescent="0.45">
      <c r="Y452" s="80"/>
      <c r="Z452" s="80"/>
      <c r="AI452" s="468"/>
      <c r="AJ452" s="468"/>
      <c r="AR452" s="80"/>
      <c r="AS452" s="80"/>
      <c r="AT452" s="80"/>
      <c r="AU452" s="80"/>
      <c r="AV452" s="80"/>
    </row>
    <row r="453" spans="25:48" ht="14.25" customHeight="1" x14ac:dyDescent="0.45">
      <c r="Y453" s="80"/>
      <c r="Z453" s="80"/>
      <c r="AI453" s="468"/>
      <c r="AJ453" s="468"/>
      <c r="AR453" s="80"/>
      <c r="AS453" s="80"/>
      <c r="AT453" s="80"/>
      <c r="AU453" s="80"/>
      <c r="AV453" s="80"/>
    </row>
    <row r="454" spans="25:48" ht="14.25" customHeight="1" x14ac:dyDescent="0.45">
      <c r="Y454" s="80"/>
      <c r="Z454" s="80"/>
      <c r="AI454" s="468"/>
      <c r="AJ454" s="468"/>
      <c r="AR454" s="80"/>
      <c r="AS454" s="80"/>
      <c r="AT454" s="80"/>
      <c r="AU454" s="80"/>
      <c r="AV454" s="80"/>
    </row>
    <row r="455" spans="25:48" ht="14.25" customHeight="1" x14ac:dyDescent="0.45">
      <c r="Y455" s="80"/>
      <c r="Z455" s="80"/>
      <c r="AI455" s="468"/>
      <c r="AJ455" s="468"/>
      <c r="AR455" s="80"/>
      <c r="AS455" s="80"/>
      <c r="AT455" s="80"/>
      <c r="AU455" s="80"/>
      <c r="AV455" s="80"/>
    </row>
    <row r="456" spans="25:48" ht="14.25" customHeight="1" x14ac:dyDescent="0.45">
      <c r="Y456" s="80"/>
      <c r="Z456" s="80"/>
      <c r="AI456" s="468"/>
      <c r="AJ456" s="468"/>
      <c r="AR456" s="80"/>
      <c r="AS456" s="80"/>
      <c r="AT456" s="80"/>
      <c r="AU456" s="80"/>
      <c r="AV456" s="80"/>
    </row>
    <row r="457" spans="25:48" ht="14.25" customHeight="1" x14ac:dyDescent="0.45">
      <c r="Y457" s="80"/>
      <c r="Z457" s="80"/>
      <c r="AI457" s="468"/>
      <c r="AJ457" s="468"/>
      <c r="AR457" s="80"/>
      <c r="AS457" s="80"/>
      <c r="AT457" s="80"/>
      <c r="AU457" s="80"/>
      <c r="AV457" s="80"/>
    </row>
    <row r="458" spans="25:48" ht="14.25" customHeight="1" x14ac:dyDescent="0.45">
      <c r="Y458" s="80"/>
      <c r="Z458" s="80"/>
      <c r="AI458" s="468"/>
      <c r="AJ458" s="468"/>
      <c r="AR458" s="80"/>
      <c r="AS458" s="80"/>
      <c r="AT458" s="80"/>
      <c r="AU458" s="80"/>
      <c r="AV458" s="80"/>
    </row>
    <row r="459" spans="25:48" ht="14.25" customHeight="1" x14ac:dyDescent="0.45">
      <c r="Y459" s="80"/>
      <c r="Z459" s="80"/>
      <c r="AI459" s="468"/>
      <c r="AJ459" s="468"/>
      <c r="AR459" s="80"/>
      <c r="AS459" s="80"/>
      <c r="AT459" s="80"/>
      <c r="AU459" s="80"/>
      <c r="AV459" s="80"/>
    </row>
    <row r="460" spans="25:48" ht="14.25" customHeight="1" x14ac:dyDescent="0.45">
      <c r="Y460" s="80"/>
      <c r="Z460" s="80"/>
      <c r="AI460" s="468"/>
      <c r="AJ460" s="468"/>
      <c r="AR460" s="80"/>
      <c r="AS460" s="80"/>
      <c r="AT460" s="80"/>
      <c r="AU460" s="80"/>
      <c r="AV460" s="80"/>
    </row>
    <row r="461" spans="25:48" ht="14.25" customHeight="1" x14ac:dyDescent="0.45">
      <c r="Y461" s="80"/>
      <c r="Z461" s="80"/>
      <c r="AI461" s="468"/>
      <c r="AJ461" s="468"/>
      <c r="AR461" s="80"/>
      <c r="AS461" s="80"/>
      <c r="AT461" s="80"/>
      <c r="AU461" s="80"/>
      <c r="AV461" s="80"/>
    </row>
    <row r="462" spans="25:48" ht="14.25" customHeight="1" x14ac:dyDescent="0.45">
      <c r="Y462" s="80"/>
      <c r="Z462" s="80"/>
      <c r="AI462" s="468"/>
      <c r="AJ462" s="468"/>
      <c r="AR462" s="80"/>
      <c r="AS462" s="80"/>
      <c r="AT462" s="80"/>
      <c r="AU462" s="80"/>
      <c r="AV462" s="80"/>
    </row>
    <row r="463" spans="25:48" ht="14.25" customHeight="1" x14ac:dyDescent="0.45">
      <c r="Y463" s="80"/>
      <c r="Z463" s="80"/>
      <c r="AI463" s="468"/>
      <c r="AJ463" s="468"/>
      <c r="AR463" s="80"/>
      <c r="AS463" s="80"/>
      <c r="AT463" s="80"/>
      <c r="AU463" s="80"/>
      <c r="AV463" s="80"/>
    </row>
    <row r="464" spans="25:48" ht="14.25" customHeight="1" x14ac:dyDescent="0.45">
      <c r="Y464" s="80"/>
      <c r="Z464" s="80"/>
      <c r="AI464" s="468"/>
      <c r="AJ464" s="468"/>
      <c r="AR464" s="80"/>
      <c r="AS464" s="80"/>
      <c r="AT464" s="80"/>
      <c r="AU464" s="80"/>
      <c r="AV464" s="80"/>
    </row>
    <row r="465" spans="25:48" ht="14.25" customHeight="1" x14ac:dyDescent="0.45">
      <c r="Y465" s="80"/>
      <c r="Z465" s="80"/>
      <c r="AI465" s="468"/>
      <c r="AJ465" s="468"/>
      <c r="AR465" s="80"/>
      <c r="AS465" s="80"/>
      <c r="AT465" s="80"/>
      <c r="AU465" s="80"/>
      <c r="AV465" s="80"/>
    </row>
    <row r="466" spans="25:48" ht="14.25" customHeight="1" x14ac:dyDescent="0.45">
      <c r="Y466" s="80"/>
      <c r="Z466" s="80"/>
      <c r="AI466" s="468"/>
      <c r="AJ466" s="468"/>
      <c r="AR466" s="80"/>
      <c r="AS466" s="80"/>
      <c r="AT466" s="80"/>
      <c r="AU466" s="80"/>
      <c r="AV466" s="80"/>
    </row>
    <row r="467" spans="25:48" ht="14.25" customHeight="1" x14ac:dyDescent="0.45">
      <c r="Y467" s="80"/>
      <c r="Z467" s="80"/>
      <c r="AI467" s="468"/>
      <c r="AJ467" s="468"/>
      <c r="AR467" s="80"/>
      <c r="AS467" s="80"/>
      <c r="AT467" s="80"/>
      <c r="AU467" s="80"/>
      <c r="AV467" s="80"/>
    </row>
    <row r="468" spans="25:48" ht="14.25" customHeight="1" x14ac:dyDescent="0.45">
      <c r="Y468" s="80"/>
      <c r="Z468" s="80"/>
      <c r="AI468" s="468"/>
      <c r="AJ468" s="468"/>
      <c r="AR468" s="80"/>
      <c r="AS468" s="80"/>
      <c r="AT468" s="80"/>
      <c r="AU468" s="80"/>
      <c r="AV468" s="80"/>
    </row>
    <row r="469" spans="25:48" ht="14.25" customHeight="1" x14ac:dyDescent="0.45">
      <c r="Y469" s="80"/>
      <c r="Z469" s="80"/>
      <c r="AI469" s="468"/>
      <c r="AJ469" s="468"/>
      <c r="AR469" s="80"/>
      <c r="AS469" s="80"/>
      <c r="AT469" s="80"/>
      <c r="AU469" s="80"/>
      <c r="AV469" s="80"/>
    </row>
    <row r="470" spans="25:48" ht="14.25" customHeight="1" x14ac:dyDescent="0.45">
      <c r="Y470" s="80"/>
      <c r="Z470" s="80"/>
      <c r="AI470" s="468"/>
      <c r="AJ470" s="468"/>
      <c r="AR470" s="80"/>
      <c r="AS470" s="80"/>
      <c r="AT470" s="80"/>
      <c r="AU470" s="80"/>
      <c r="AV470" s="80"/>
    </row>
    <row r="471" spans="25:48" ht="14.25" customHeight="1" x14ac:dyDescent="0.45">
      <c r="Y471" s="80"/>
      <c r="Z471" s="80"/>
      <c r="AI471" s="468"/>
      <c r="AJ471" s="468"/>
      <c r="AR471" s="80"/>
      <c r="AS471" s="80"/>
      <c r="AT471" s="80"/>
      <c r="AU471" s="80"/>
      <c r="AV471" s="80"/>
    </row>
    <row r="472" spans="25:48" ht="14.25" customHeight="1" x14ac:dyDescent="0.45">
      <c r="Y472" s="80"/>
      <c r="Z472" s="80"/>
      <c r="AI472" s="468"/>
      <c r="AJ472" s="468"/>
      <c r="AR472" s="80"/>
      <c r="AS472" s="80"/>
      <c r="AT472" s="80"/>
      <c r="AU472" s="80"/>
      <c r="AV472" s="80"/>
    </row>
    <row r="473" spans="25:48" ht="14.25" customHeight="1" x14ac:dyDescent="0.45">
      <c r="Y473" s="80"/>
      <c r="Z473" s="80"/>
      <c r="AI473" s="468"/>
      <c r="AJ473" s="468"/>
      <c r="AR473" s="80"/>
      <c r="AS473" s="80"/>
      <c r="AT473" s="80"/>
      <c r="AU473" s="80"/>
      <c r="AV473" s="80"/>
    </row>
    <row r="474" spans="25:48" ht="14.25" customHeight="1" x14ac:dyDescent="0.45">
      <c r="Y474" s="80"/>
      <c r="Z474" s="80"/>
      <c r="AI474" s="468"/>
      <c r="AJ474" s="468"/>
      <c r="AR474" s="80"/>
      <c r="AS474" s="80"/>
      <c r="AT474" s="80"/>
      <c r="AU474" s="80"/>
      <c r="AV474" s="80"/>
    </row>
    <row r="475" spans="25:48" ht="14.25" customHeight="1" x14ac:dyDescent="0.45">
      <c r="Y475" s="80"/>
      <c r="Z475" s="80"/>
      <c r="AI475" s="468"/>
      <c r="AJ475" s="468"/>
      <c r="AR475" s="80"/>
      <c r="AS475" s="80"/>
      <c r="AT475" s="80"/>
      <c r="AU475" s="80"/>
      <c r="AV475" s="80"/>
    </row>
    <row r="476" spans="25:48" ht="14.25" customHeight="1" x14ac:dyDescent="0.45">
      <c r="Y476" s="80"/>
      <c r="Z476" s="80"/>
      <c r="AI476" s="468"/>
      <c r="AJ476" s="468"/>
      <c r="AR476" s="80"/>
      <c r="AS476" s="80"/>
      <c r="AT476" s="80"/>
      <c r="AU476" s="80"/>
      <c r="AV476" s="80"/>
    </row>
    <row r="477" spans="25:48" ht="14.25" customHeight="1" x14ac:dyDescent="0.45">
      <c r="Y477" s="80"/>
      <c r="Z477" s="80"/>
      <c r="AI477" s="468"/>
      <c r="AJ477" s="468"/>
      <c r="AR477" s="80"/>
      <c r="AS477" s="80"/>
      <c r="AT477" s="80"/>
      <c r="AU477" s="80"/>
      <c r="AV477" s="80"/>
    </row>
    <row r="478" spans="25:48" ht="14.25" customHeight="1" x14ac:dyDescent="0.45">
      <c r="Y478" s="80"/>
      <c r="Z478" s="80"/>
      <c r="AI478" s="468"/>
      <c r="AJ478" s="468"/>
      <c r="AR478" s="80"/>
      <c r="AS478" s="80"/>
      <c r="AT478" s="80"/>
      <c r="AU478" s="80"/>
      <c r="AV478" s="80"/>
    </row>
    <row r="479" spans="25:48" ht="14.25" customHeight="1" x14ac:dyDescent="0.45">
      <c r="Y479" s="80"/>
      <c r="Z479" s="80"/>
      <c r="AI479" s="468"/>
      <c r="AJ479" s="468"/>
      <c r="AR479" s="80"/>
      <c r="AS479" s="80"/>
      <c r="AT479" s="80"/>
      <c r="AU479" s="80"/>
      <c r="AV479" s="80"/>
    </row>
    <row r="480" spans="25:48" ht="14.25" customHeight="1" x14ac:dyDescent="0.45">
      <c r="Y480" s="80"/>
      <c r="Z480" s="80"/>
      <c r="AI480" s="468"/>
      <c r="AJ480" s="468"/>
      <c r="AR480" s="80"/>
      <c r="AS480" s="80"/>
      <c r="AT480" s="80"/>
      <c r="AU480" s="80"/>
      <c r="AV480" s="80"/>
    </row>
    <row r="481" spans="25:48" ht="14.25" customHeight="1" x14ac:dyDescent="0.45">
      <c r="Y481" s="80"/>
      <c r="Z481" s="80"/>
      <c r="AI481" s="468"/>
      <c r="AJ481" s="468"/>
      <c r="AR481" s="80"/>
      <c r="AS481" s="80"/>
      <c r="AT481" s="80"/>
      <c r="AU481" s="80"/>
      <c r="AV481" s="80"/>
    </row>
    <row r="482" spans="25:48" ht="14.25" customHeight="1" x14ac:dyDescent="0.45">
      <c r="Y482" s="80"/>
      <c r="Z482" s="80"/>
      <c r="AI482" s="468"/>
      <c r="AJ482" s="468"/>
      <c r="AR482" s="80"/>
      <c r="AS482" s="80"/>
      <c r="AT482" s="80"/>
      <c r="AU482" s="80"/>
      <c r="AV482" s="80"/>
    </row>
    <row r="483" spans="25:48" ht="14.25" customHeight="1" x14ac:dyDescent="0.45">
      <c r="Y483" s="80"/>
      <c r="Z483" s="80"/>
      <c r="AI483" s="468"/>
      <c r="AJ483" s="468"/>
      <c r="AR483" s="80"/>
      <c r="AS483" s="80"/>
      <c r="AT483" s="80"/>
      <c r="AU483" s="80"/>
      <c r="AV483" s="80"/>
    </row>
    <row r="484" spans="25:48" ht="14.25" customHeight="1" x14ac:dyDescent="0.45">
      <c r="Y484" s="80"/>
      <c r="Z484" s="80"/>
      <c r="AI484" s="468"/>
      <c r="AJ484" s="468"/>
      <c r="AR484" s="80"/>
      <c r="AS484" s="80"/>
      <c r="AT484" s="80"/>
      <c r="AU484" s="80"/>
      <c r="AV484" s="80"/>
    </row>
    <row r="485" spans="25:48" ht="14.25" customHeight="1" x14ac:dyDescent="0.45">
      <c r="Y485" s="80"/>
      <c r="Z485" s="80"/>
      <c r="AI485" s="468"/>
      <c r="AJ485" s="468"/>
      <c r="AR485" s="80"/>
      <c r="AS485" s="80"/>
      <c r="AT485" s="80"/>
      <c r="AU485" s="80"/>
      <c r="AV485" s="80"/>
    </row>
    <row r="486" spans="25:48" ht="14.25" customHeight="1" x14ac:dyDescent="0.45">
      <c r="Y486" s="80"/>
      <c r="Z486" s="80"/>
      <c r="AI486" s="468"/>
      <c r="AJ486" s="468"/>
      <c r="AR486" s="80"/>
      <c r="AS486" s="80"/>
      <c r="AT486" s="80"/>
      <c r="AU486" s="80"/>
      <c r="AV486" s="80"/>
    </row>
    <row r="487" spans="25:48" ht="14.25" customHeight="1" x14ac:dyDescent="0.45">
      <c r="Y487" s="80"/>
      <c r="Z487" s="80"/>
      <c r="AI487" s="468"/>
      <c r="AJ487" s="468"/>
      <c r="AR487" s="80"/>
      <c r="AS487" s="80"/>
      <c r="AT487" s="80"/>
      <c r="AU487" s="80"/>
      <c r="AV487" s="80"/>
    </row>
    <row r="488" spans="25:48" ht="14.25" customHeight="1" x14ac:dyDescent="0.45">
      <c r="Y488" s="80"/>
      <c r="Z488" s="80"/>
      <c r="AI488" s="468"/>
      <c r="AJ488" s="468"/>
      <c r="AR488" s="80"/>
      <c r="AS488" s="80"/>
      <c r="AT488" s="80"/>
      <c r="AU488" s="80"/>
      <c r="AV488" s="80"/>
    </row>
    <row r="489" spans="25:48" ht="14.25" customHeight="1" x14ac:dyDescent="0.45">
      <c r="Y489" s="80"/>
      <c r="Z489" s="80"/>
      <c r="AI489" s="468"/>
      <c r="AJ489" s="468"/>
      <c r="AR489" s="80"/>
      <c r="AS489" s="80"/>
      <c r="AT489" s="80"/>
      <c r="AU489" s="80"/>
      <c r="AV489" s="80"/>
    </row>
    <row r="490" spans="25:48" ht="14.25" customHeight="1" x14ac:dyDescent="0.45">
      <c r="Y490" s="80"/>
      <c r="Z490" s="80"/>
      <c r="AI490" s="468"/>
      <c r="AJ490" s="468"/>
      <c r="AR490" s="80"/>
      <c r="AS490" s="80"/>
      <c r="AT490" s="80"/>
      <c r="AU490" s="80"/>
      <c r="AV490" s="80"/>
    </row>
    <row r="491" spans="25:48" ht="14.25" customHeight="1" x14ac:dyDescent="0.45">
      <c r="Y491" s="80"/>
      <c r="Z491" s="80"/>
      <c r="AI491" s="468"/>
      <c r="AJ491" s="468"/>
      <c r="AR491" s="80"/>
      <c r="AS491" s="80"/>
      <c r="AT491" s="80"/>
      <c r="AU491" s="80"/>
      <c r="AV491" s="80"/>
    </row>
    <row r="492" spans="25:48" ht="14.25" customHeight="1" x14ac:dyDescent="0.45">
      <c r="Y492" s="80"/>
      <c r="Z492" s="80"/>
      <c r="AI492" s="468"/>
      <c r="AJ492" s="468"/>
      <c r="AR492" s="80"/>
      <c r="AS492" s="80"/>
      <c r="AT492" s="80"/>
      <c r="AU492" s="80"/>
      <c r="AV492" s="80"/>
    </row>
    <row r="493" spans="25:48" ht="14.25" customHeight="1" x14ac:dyDescent="0.45">
      <c r="Y493" s="80"/>
      <c r="Z493" s="80"/>
      <c r="AI493" s="468"/>
      <c r="AJ493" s="468"/>
      <c r="AR493" s="80"/>
      <c r="AS493" s="80"/>
      <c r="AT493" s="80"/>
      <c r="AU493" s="80"/>
      <c r="AV493" s="80"/>
    </row>
    <row r="494" spans="25:48" ht="14.25" customHeight="1" x14ac:dyDescent="0.45">
      <c r="Y494" s="80"/>
      <c r="Z494" s="80"/>
      <c r="AI494" s="468"/>
      <c r="AJ494" s="468"/>
      <c r="AR494" s="80"/>
      <c r="AS494" s="80"/>
      <c r="AT494" s="80"/>
      <c r="AU494" s="80"/>
      <c r="AV494" s="80"/>
    </row>
    <row r="495" spans="25:48" ht="14.25" customHeight="1" x14ac:dyDescent="0.45">
      <c r="Y495" s="80"/>
      <c r="Z495" s="80"/>
      <c r="AI495" s="468"/>
      <c r="AJ495" s="468"/>
      <c r="AR495" s="80"/>
      <c r="AS495" s="80"/>
      <c r="AT495" s="80"/>
      <c r="AU495" s="80"/>
      <c r="AV495" s="80"/>
    </row>
    <row r="496" spans="25:48" ht="14.25" customHeight="1" x14ac:dyDescent="0.45">
      <c r="Y496" s="80"/>
      <c r="Z496" s="80"/>
      <c r="AI496" s="468"/>
      <c r="AJ496" s="468"/>
      <c r="AR496" s="80"/>
      <c r="AS496" s="80"/>
      <c r="AT496" s="80"/>
      <c r="AU496" s="80"/>
      <c r="AV496" s="80"/>
    </row>
    <row r="497" spans="25:48" ht="14.25" customHeight="1" x14ac:dyDescent="0.45">
      <c r="Y497" s="80"/>
      <c r="Z497" s="80"/>
      <c r="AI497" s="468"/>
      <c r="AJ497" s="468"/>
      <c r="AR497" s="80"/>
      <c r="AS497" s="80"/>
      <c r="AT497" s="80"/>
      <c r="AU497" s="80"/>
      <c r="AV497" s="80"/>
    </row>
    <row r="498" spans="25:48" ht="14.25" customHeight="1" x14ac:dyDescent="0.45">
      <c r="Y498" s="80"/>
      <c r="Z498" s="80"/>
      <c r="AI498" s="468"/>
      <c r="AJ498" s="468"/>
      <c r="AR498" s="80"/>
      <c r="AS498" s="80"/>
      <c r="AT498" s="80"/>
      <c r="AU498" s="80"/>
      <c r="AV498" s="80"/>
    </row>
    <row r="499" spans="25:48" ht="14.25" customHeight="1" x14ac:dyDescent="0.45">
      <c r="Y499" s="80"/>
      <c r="Z499" s="80"/>
      <c r="AI499" s="468"/>
      <c r="AJ499" s="468"/>
      <c r="AR499" s="80"/>
      <c r="AS499" s="80"/>
      <c r="AT499" s="80"/>
      <c r="AU499" s="80"/>
      <c r="AV499" s="80"/>
    </row>
    <row r="500" spans="25:48" ht="14.25" customHeight="1" x14ac:dyDescent="0.45">
      <c r="Y500" s="80"/>
      <c r="Z500" s="80"/>
      <c r="AI500" s="468"/>
      <c r="AJ500" s="468"/>
      <c r="AR500" s="80"/>
      <c r="AS500" s="80"/>
      <c r="AT500" s="80"/>
      <c r="AU500" s="80"/>
      <c r="AV500" s="80"/>
    </row>
    <row r="501" spans="25:48" ht="14.25" customHeight="1" x14ac:dyDescent="0.45">
      <c r="Y501" s="80"/>
      <c r="Z501" s="80"/>
      <c r="AI501" s="468"/>
      <c r="AJ501" s="468"/>
      <c r="AR501" s="80"/>
      <c r="AS501" s="80"/>
      <c r="AT501" s="80"/>
      <c r="AU501" s="80"/>
      <c r="AV501" s="80"/>
    </row>
    <row r="502" spans="25:48" ht="14.25" customHeight="1" x14ac:dyDescent="0.45">
      <c r="Y502" s="80"/>
      <c r="Z502" s="80"/>
      <c r="AI502" s="468"/>
      <c r="AJ502" s="468"/>
      <c r="AR502" s="80"/>
      <c r="AS502" s="80"/>
      <c r="AT502" s="80"/>
      <c r="AU502" s="80"/>
      <c r="AV502" s="80"/>
    </row>
    <row r="503" spans="25:48" ht="14.25" customHeight="1" x14ac:dyDescent="0.45">
      <c r="Y503" s="80"/>
      <c r="Z503" s="80"/>
      <c r="AI503" s="468"/>
      <c r="AJ503" s="468"/>
      <c r="AR503" s="80"/>
      <c r="AS503" s="80"/>
      <c r="AT503" s="80"/>
      <c r="AU503" s="80"/>
      <c r="AV503" s="80"/>
    </row>
    <row r="504" spans="25:48" ht="14.25" customHeight="1" x14ac:dyDescent="0.45">
      <c r="Y504" s="80"/>
      <c r="Z504" s="80"/>
      <c r="AI504" s="468"/>
      <c r="AJ504" s="468"/>
      <c r="AR504" s="80"/>
      <c r="AS504" s="80"/>
      <c r="AT504" s="80"/>
      <c r="AU504" s="80"/>
      <c r="AV504" s="80"/>
    </row>
    <row r="505" spans="25:48" ht="14.25" customHeight="1" x14ac:dyDescent="0.45">
      <c r="Y505" s="80"/>
      <c r="Z505" s="80"/>
      <c r="AI505" s="468"/>
      <c r="AJ505" s="468"/>
      <c r="AR505" s="80"/>
      <c r="AS505" s="80"/>
      <c r="AT505" s="80"/>
      <c r="AU505" s="80"/>
      <c r="AV505" s="80"/>
    </row>
    <row r="506" spans="25:48" ht="14.25" customHeight="1" x14ac:dyDescent="0.45">
      <c r="Y506" s="80"/>
      <c r="Z506" s="80"/>
      <c r="AI506" s="468"/>
      <c r="AJ506" s="468"/>
      <c r="AR506" s="80"/>
      <c r="AS506" s="80"/>
      <c r="AT506" s="80"/>
      <c r="AU506" s="80"/>
      <c r="AV506" s="80"/>
    </row>
    <row r="507" spans="25:48" ht="14.25" customHeight="1" x14ac:dyDescent="0.45">
      <c r="Y507" s="80"/>
      <c r="Z507" s="80"/>
      <c r="AI507" s="468"/>
      <c r="AJ507" s="468"/>
      <c r="AR507" s="80"/>
      <c r="AS507" s="80"/>
      <c r="AT507" s="80"/>
      <c r="AU507" s="80"/>
      <c r="AV507" s="80"/>
    </row>
    <row r="508" spans="25:48" ht="14.25" customHeight="1" x14ac:dyDescent="0.45">
      <c r="Y508" s="80"/>
      <c r="Z508" s="80"/>
      <c r="AI508" s="468"/>
      <c r="AJ508" s="468"/>
      <c r="AR508" s="80"/>
      <c r="AS508" s="80"/>
      <c r="AT508" s="80"/>
      <c r="AU508" s="80"/>
      <c r="AV508" s="80"/>
    </row>
    <row r="509" spans="25:48" ht="14.25" customHeight="1" x14ac:dyDescent="0.45">
      <c r="Y509" s="80"/>
      <c r="Z509" s="80"/>
      <c r="AI509" s="468"/>
      <c r="AJ509" s="468"/>
      <c r="AR509" s="80"/>
      <c r="AS509" s="80"/>
      <c r="AT509" s="80"/>
      <c r="AU509" s="80"/>
      <c r="AV509" s="80"/>
    </row>
    <row r="510" spans="25:48" ht="14.25" customHeight="1" x14ac:dyDescent="0.45">
      <c r="Y510" s="80"/>
      <c r="Z510" s="80"/>
      <c r="AI510" s="468"/>
      <c r="AJ510" s="468"/>
      <c r="AR510" s="80"/>
      <c r="AS510" s="80"/>
      <c r="AT510" s="80"/>
      <c r="AU510" s="80"/>
      <c r="AV510" s="80"/>
    </row>
    <row r="511" spans="25:48" ht="14.25" customHeight="1" x14ac:dyDescent="0.45">
      <c r="Y511" s="80"/>
      <c r="Z511" s="80"/>
      <c r="AI511" s="468"/>
      <c r="AJ511" s="468"/>
      <c r="AR511" s="80"/>
      <c r="AS511" s="80"/>
      <c r="AT511" s="80"/>
      <c r="AU511" s="80"/>
      <c r="AV511" s="80"/>
    </row>
    <row r="512" spans="25:48" ht="14.25" customHeight="1" x14ac:dyDescent="0.45">
      <c r="Y512" s="80"/>
      <c r="Z512" s="80"/>
      <c r="AI512" s="468"/>
      <c r="AJ512" s="468"/>
      <c r="AR512" s="80"/>
      <c r="AS512" s="80"/>
      <c r="AT512" s="80"/>
      <c r="AU512" s="80"/>
      <c r="AV512" s="80"/>
    </row>
    <row r="513" spans="25:48" ht="14.25" customHeight="1" x14ac:dyDescent="0.45">
      <c r="Y513" s="80"/>
      <c r="Z513" s="80"/>
      <c r="AI513" s="468"/>
      <c r="AJ513" s="468"/>
      <c r="AR513" s="80"/>
      <c r="AS513" s="80"/>
      <c r="AT513" s="80"/>
      <c r="AU513" s="80"/>
      <c r="AV513" s="80"/>
    </row>
    <row r="514" spans="25:48" ht="14.25" customHeight="1" x14ac:dyDescent="0.45">
      <c r="Y514" s="80"/>
      <c r="Z514" s="80"/>
      <c r="AI514" s="468"/>
      <c r="AJ514" s="468"/>
      <c r="AR514" s="80"/>
      <c r="AS514" s="80"/>
      <c r="AT514" s="80"/>
      <c r="AU514" s="80"/>
      <c r="AV514" s="80"/>
    </row>
    <row r="515" spans="25:48" ht="14.25" customHeight="1" x14ac:dyDescent="0.45">
      <c r="Y515" s="80"/>
      <c r="Z515" s="80"/>
      <c r="AI515" s="468"/>
      <c r="AJ515" s="468"/>
      <c r="AR515" s="80"/>
      <c r="AS515" s="80"/>
      <c r="AT515" s="80"/>
      <c r="AU515" s="80"/>
      <c r="AV515" s="80"/>
    </row>
    <row r="516" spans="25:48" ht="14.25" customHeight="1" x14ac:dyDescent="0.45">
      <c r="Y516" s="80"/>
      <c r="Z516" s="80"/>
      <c r="AI516" s="468"/>
      <c r="AJ516" s="468"/>
      <c r="AR516" s="80"/>
      <c r="AS516" s="80"/>
      <c r="AT516" s="80"/>
      <c r="AU516" s="80"/>
      <c r="AV516" s="80"/>
    </row>
    <row r="517" spans="25:48" ht="14.25" customHeight="1" x14ac:dyDescent="0.45">
      <c r="Y517" s="80"/>
      <c r="Z517" s="80"/>
      <c r="AI517" s="468"/>
      <c r="AJ517" s="468"/>
      <c r="AR517" s="80"/>
      <c r="AS517" s="80"/>
      <c r="AT517" s="80"/>
      <c r="AU517" s="80"/>
      <c r="AV517" s="80"/>
    </row>
    <row r="518" spans="25:48" ht="14.25" customHeight="1" x14ac:dyDescent="0.45">
      <c r="Y518" s="80"/>
      <c r="Z518" s="80"/>
      <c r="AI518" s="468"/>
      <c r="AJ518" s="468"/>
      <c r="AR518" s="80"/>
      <c r="AS518" s="80"/>
      <c r="AT518" s="80"/>
      <c r="AU518" s="80"/>
      <c r="AV518" s="80"/>
    </row>
    <row r="519" spans="25:48" ht="14.25" customHeight="1" x14ac:dyDescent="0.45">
      <c r="Y519" s="80"/>
      <c r="Z519" s="80"/>
      <c r="AI519" s="468"/>
      <c r="AJ519" s="468"/>
      <c r="AR519" s="80"/>
      <c r="AS519" s="80"/>
      <c r="AT519" s="80"/>
      <c r="AU519" s="80"/>
      <c r="AV519" s="80"/>
    </row>
    <row r="520" spans="25:48" ht="14.25" customHeight="1" x14ac:dyDescent="0.45">
      <c r="Y520" s="80"/>
      <c r="Z520" s="80"/>
      <c r="AI520" s="468"/>
      <c r="AJ520" s="468"/>
      <c r="AR520" s="80"/>
      <c r="AS520" s="80"/>
      <c r="AT520" s="80"/>
      <c r="AU520" s="80"/>
      <c r="AV520" s="80"/>
    </row>
    <row r="521" spans="25:48" ht="14.25" customHeight="1" x14ac:dyDescent="0.45">
      <c r="Y521" s="80"/>
      <c r="Z521" s="80"/>
      <c r="AI521" s="468"/>
      <c r="AJ521" s="468"/>
      <c r="AR521" s="80"/>
      <c r="AS521" s="80"/>
      <c r="AT521" s="80"/>
      <c r="AU521" s="80"/>
      <c r="AV521" s="80"/>
    </row>
    <row r="522" spans="25:48" ht="14.25" customHeight="1" x14ac:dyDescent="0.45">
      <c r="Y522" s="80"/>
      <c r="Z522" s="80"/>
      <c r="AI522" s="468"/>
      <c r="AJ522" s="468"/>
      <c r="AR522" s="80"/>
      <c r="AS522" s="80"/>
      <c r="AT522" s="80"/>
      <c r="AU522" s="80"/>
      <c r="AV522" s="80"/>
    </row>
    <row r="523" spans="25:48" ht="14.25" customHeight="1" x14ac:dyDescent="0.45">
      <c r="Y523" s="80"/>
      <c r="Z523" s="80"/>
      <c r="AI523" s="468"/>
      <c r="AJ523" s="468"/>
      <c r="AR523" s="80"/>
      <c r="AS523" s="80"/>
      <c r="AT523" s="80"/>
      <c r="AU523" s="80"/>
      <c r="AV523" s="80"/>
    </row>
    <row r="524" spans="25:48" ht="14.25" customHeight="1" x14ac:dyDescent="0.45">
      <c r="Y524" s="80"/>
      <c r="Z524" s="80"/>
      <c r="AI524" s="468"/>
      <c r="AJ524" s="468"/>
      <c r="AR524" s="80"/>
      <c r="AS524" s="80"/>
      <c r="AT524" s="80"/>
      <c r="AU524" s="80"/>
      <c r="AV524" s="80"/>
    </row>
    <row r="525" spans="25:48" ht="14.25" customHeight="1" x14ac:dyDescent="0.45">
      <c r="Y525" s="80"/>
      <c r="Z525" s="80"/>
      <c r="AI525" s="468"/>
      <c r="AJ525" s="468"/>
      <c r="AR525" s="80"/>
      <c r="AS525" s="80"/>
      <c r="AT525" s="80"/>
      <c r="AU525" s="80"/>
      <c r="AV525" s="80"/>
    </row>
    <row r="526" spans="25:48" ht="14.25" customHeight="1" x14ac:dyDescent="0.45">
      <c r="Y526" s="80"/>
      <c r="Z526" s="80"/>
      <c r="AI526" s="468"/>
      <c r="AJ526" s="468"/>
      <c r="AR526" s="80"/>
      <c r="AS526" s="80"/>
      <c r="AT526" s="80"/>
      <c r="AU526" s="80"/>
      <c r="AV526" s="80"/>
    </row>
    <row r="527" spans="25:48" ht="14.25" customHeight="1" x14ac:dyDescent="0.45">
      <c r="Y527" s="80"/>
      <c r="Z527" s="80"/>
      <c r="AI527" s="468"/>
      <c r="AJ527" s="468"/>
      <c r="AR527" s="80"/>
      <c r="AS527" s="80"/>
      <c r="AT527" s="80"/>
      <c r="AU527" s="80"/>
      <c r="AV527" s="80"/>
    </row>
    <row r="528" spans="25:48" ht="14.25" customHeight="1" x14ac:dyDescent="0.45">
      <c r="Y528" s="80"/>
      <c r="Z528" s="80"/>
      <c r="AI528" s="468"/>
      <c r="AJ528" s="468"/>
      <c r="AR528" s="80"/>
      <c r="AS528" s="80"/>
      <c r="AT528" s="80"/>
      <c r="AU528" s="80"/>
      <c r="AV528" s="80"/>
    </row>
    <row r="529" spans="25:48" ht="14.25" customHeight="1" x14ac:dyDescent="0.45">
      <c r="Y529" s="80"/>
      <c r="Z529" s="80"/>
      <c r="AI529" s="468"/>
      <c r="AJ529" s="468"/>
      <c r="AR529" s="80"/>
      <c r="AS529" s="80"/>
      <c r="AT529" s="80"/>
      <c r="AU529" s="80"/>
      <c r="AV529" s="80"/>
    </row>
    <row r="530" spans="25:48" ht="14.25" customHeight="1" x14ac:dyDescent="0.45">
      <c r="Y530" s="80"/>
      <c r="Z530" s="80"/>
      <c r="AI530" s="468"/>
      <c r="AJ530" s="468"/>
      <c r="AR530" s="80"/>
      <c r="AS530" s="80"/>
      <c r="AT530" s="80"/>
      <c r="AU530" s="80"/>
      <c r="AV530" s="80"/>
    </row>
    <row r="531" spans="25:48" ht="14.25" customHeight="1" x14ac:dyDescent="0.45">
      <c r="Y531" s="80"/>
      <c r="Z531" s="80"/>
      <c r="AI531" s="468"/>
      <c r="AJ531" s="468"/>
      <c r="AR531" s="80"/>
      <c r="AS531" s="80"/>
      <c r="AT531" s="80"/>
      <c r="AU531" s="80"/>
      <c r="AV531" s="80"/>
    </row>
    <row r="532" spans="25:48" ht="14.25" customHeight="1" x14ac:dyDescent="0.45">
      <c r="Y532" s="80"/>
      <c r="Z532" s="80"/>
      <c r="AI532" s="468"/>
      <c r="AJ532" s="468"/>
      <c r="AR532" s="80"/>
      <c r="AS532" s="80"/>
      <c r="AT532" s="80"/>
      <c r="AU532" s="80"/>
      <c r="AV532" s="80"/>
    </row>
    <row r="533" spans="25:48" ht="14.25" customHeight="1" x14ac:dyDescent="0.45">
      <c r="Y533" s="80"/>
      <c r="Z533" s="80"/>
      <c r="AI533" s="468"/>
      <c r="AJ533" s="468"/>
      <c r="AR533" s="80"/>
      <c r="AS533" s="80"/>
      <c r="AT533" s="80"/>
      <c r="AU533" s="80"/>
      <c r="AV533" s="80"/>
    </row>
    <row r="534" spans="25:48" ht="14.25" customHeight="1" x14ac:dyDescent="0.45">
      <c r="Y534" s="80"/>
      <c r="Z534" s="80"/>
      <c r="AI534" s="468"/>
      <c r="AJ534" s="468"/>
      <c r="AR534" s="80"/>
      <c r="AS534" s="80"/>
      <c r="AT534" s="80"/>
      <c r="AU534" s="80"/>
      <c r="AV534" s="80"/>
    </row>
    <row r="535" spans="25:48" ht="14.25" customHeight="1" x14ac:dyDescent="0.45">
      <c r="Y535" s="80"/>
      <c r="Z535" s="80"/>
      <c r="AI535" s="468"/>
      <c r="AJ535" s="468"/>
      <c r="AR535" s="80"/>
      <c r="AS535" s="80"/>
      <c r="AT535" s="80"/>
      <c r="AU535" s="80"/>
      <c r="AV535" s="80"/>
    </row>
    <row r="536" spans="25:48" ht="14.25" customHeight="1" x14ac:dyDescent="0.45">
      <c r="Y536" s="80"/>
      <c r="Z536" s="80"/>
      <c r="AI536" s="468"/>
      <c r="AJ536" s="468"/>
      <c r="AR536" s="80"/>
      <c r="AS536" s="80"/>
      <c r="AT536" s="80"/>
      <c r="AU536" s="80"/>
      <c r="AV536" s="80"/>
    </row>
    <row r="537" spans="25:48" ht="14.25" customHeight="1" x14ac:dyDescent="0.45">
      <c r="Y537" s="80"/>
      <c r="Z537" s="80"/>
      <c r="AI537" s="468"/>
      <c r="AJ537" s="468"/>
      <c r="AR537" s="80"/>
      <c r="AS537" s="80"/>
      <c r="AT537" s="80"/>
      <c r="AU537" s="80"/>
      <c r="AV537" s="80"/>
    </row>
    <row r="538" spans="25:48" ht="14.25" customHeight="1" x14ac:dyDescent="0.45">
      <c r="Y538" s="80"/>
      <c r="Z538" s="80"/>
      <c r="AI538" s="468"/>
      <c r="AJ538" s="468"/>
      <c r="AR538" s="80"/>
      <c r="AS538" s="80"/>
      <c r="AT538" s="80"/>
      <c r="AU538" s="80"/>
      <c r="AV538" s="80"/>
    </row>
    <row r="539" spans="25:48" ht="14.25" customHeight="1" x14ac:dyDescent="0.45">
      <c r="Y539" s="80"/>
      <c r="Z539" s="80"/>
      <c r="AI539" s="468"/>
      <c r="AJ539" s="468"/>
      <c r="AR539" s="80"/>
      <c r="AS539" s="80"/>
      <c r="AT539" s="80"/>
      <c r="AU539" s="80"/>
      <c r="AV539" s="80"/>
    </row>
    <row r="540" spans="25:48" ht="14.25" customHeight="1" x14ac:dyDescent="0.45">
      <c r="Y540" s="80"/>
      <c r="Z540" s="80"/>
      <c r="AI540" s="468"/>
      <c r="AJ540" s="468"/>
      <c r="AR540" s="80"/>
      <c r="AS540" s="80"/>
      <c r="AT540" s="80"/>
      <c r="AU540" s="80"/>
      <c r="AV540" s="80"/>
    </row>
    <row r="541" spans="25:48" ht="14.25" customHeight="1" x14ac:dyDescent="0.45">
      <c r="Y541" s="80"/>
      <c r="Z541" s="80"/>
      <c r="AI541" s="468"/>
      <c r="AJ541" s="468"/>
      <c r="AR541" s="80"/>
      <c r="AS541" s="80"/>
      <c r="AT541" s="80"/>
      <c r="AU541" s="80"/>
      <c r="AV541" s="80"/>
    </row>
    <row r="542" spans="25:48" ht="14.25" customHeight="1" x14ac:dyDescent="0.45">
      <c r="Y542" s="80"/>
      <c r="Z542" s="80"/>
      <c r="AI542" s="468"/>
      <c r="AJ542" s="468"/>
      <c r="AR542" s="80"/>
      <c r="AS542" s="80"/>
      <c r="AT542" s="80"/>
      <c r="AU542" s="80"/>
      <c r="AV542" s="80"/>
    </row>
    <row r="543" spans="25:48" ht="14.25" customHeight="1" x14ac:dyDescent="0.45">
      <c r="Y543" s="80"/>
      <c r="Z543" s="80"/>
      <c r="AI543" s="468"/>
      <c r="AJ543" s="468"/>
      <c r="AR543" s="80"/>
      <c r="AS543" s="80"/>
      <c r="AT543" s="80"/>
      <c r="AU543" s="80"/>
      <c r="AV543" s="80"/>
    </row>
    <row r="544" spans="25:48" ht="14.25" customHeight="1" x14ac:dyDescent="0.45">
      <c r="Y544" s="80"/>
      <c r="Z544" s="80"/>
      <c r="AI544" s="468"/>
      <c r="AJ544" s="468"/>
      <c r="AR544" s="80"/>
      <c r="AS544" s="80"/>
      <c r="AT544" s="80"/>
      <c r="AU544" s="80"/>
      <c r="AV544" s="80"/>
    </row>
    <row r="545" spans="25:48" ht="14.25" customHeight="1" x14ac:dyDescent="0.45">
      <c r="Y545" s="80"/>
      <c r="Z545" s="80"/>
      <c r="AI545" s="468"/>
      <c r="AJ545" s="468"/>
      <c r="AR545" s="80"/>
      <c r="AS545" s="80"/>
      <c r="AT545" s="80"/>
      <c r="AU545" s="80"/>
      <c r="AV545" s="80"/>
    </row>
    <row r="546" spans="25:48" ht="14.25" customHeight="1" x14ac:dyDescent="0.45">
      <c r="Y546" s="80"/>
      <c r="Z546" s="80"/>
      <c r="AI546" s="468"/>
      <c r="AJ546" s="468"/>
      <c r="AR546" s="80"/>
      <c r="AS546" s="80"/>
      <c r="AT546" s="80"/>
      <c r="AU546" s="80"/>
      <c r="AV546" s="80"/>
    </row>
    <row r="547" spans="25:48" ht="14.25" customHeight="1" x14ac:dyDescent="0.45">
      <c r="Y547" s="80"/>
      <c r="Z547" s="80"/>
      <c r="AI547" s="468"/>
      <c r="AJ547" s="468"/>
      <c r="AR547" s="80"/>
      <c r="AS547" s="80"/>
      <c r="AT547" s="80"/>
      <c r="AU547" s="80"/>
      <c r="AV547" s="80"/>
    </row>
    <row r="548" spans="25:48" ht="14.25" customHeight="1" x14ac:dyDescent="0.45">
      <c r="Y548" s="80"/>
      <c r="Z548" s="80"/>
      <c r="AI548" s="468"/>
      <c r="AJ548" s="468"/>
      <c r="AR548" s="80"/>
      <c r="AS548" s="80"/>
      <c r="AT548" s="80"/>
      <c r="AU548" s="80"/>
      <c r="AV548" s="80"/>
    </row>
    <row r="549" spans="25:48" ht="14.25" customHeight="1" x14ac:dyDescent="0.45">
      <c r="Y549" s="80"/>
      <c r="Z549" s="80"/>
      <c r="AI549" s="468"/>
      <c r="AJ549" s="468"/>
      <c r="AR549" s="80"/>
      <c r="AS549" s="80"/>
      <c r="AT549" s="80"/>
      <c r="AU549" s="80"/>
      <c r="AV549" s="80"/>
    </row>
    <row r="550" spans="25:48" ht="14.25" customHeight="1" x14ac:dyDescent="0.45">
      <c r="Y550" s="80"/>
      <c r="Z550" s="80"/>
      <c r="AI550" s="468"/>
      <c r="AJ550" s="468"/>
      <c r="AR550" s="80"/>
      <c r="AS550" s="80"/>
      <c r="AT550" s="80"/>
      <c r="AU550" s="80"/>
      <c r="AV550" s="80"/>
    </row>
    <row r="551" spans="25:48" ht="14.25" customHeight="1" x14ac:dyDescent="0.45">
      <c r="Y551" s="80"/>
      <c r="Z551" s="80"/>
      <c r="AI551" s="468"/>
      <c r="AJ551" s="468"/>
      <c r="AR551" s="80"/>
      <c r="AS551" s="80"/>
      <c r="AT551" s="80"/>
      <c r="AU551" s="80"/>
      <c r="AV551" s="80"/>
    </row>
    <row r="552" spans="25:48" ht="14.25" customHeight="1" x14ac:dyDescent="0.45">
      <c r="Y552" s="80"/>
      <c r="Z552" s="80"/>
      <c r="AI552" s="468"/>
      <c r="AJ552" s="468"/>
      <c r="AR552" s="80"/>
      <c r="AS552" s="80"/>
      <c r="AT552" s="80"/>
      <c r="AU552" s="80"/>
      <c r="AV552" s="80"/>
    </row>
    <row r="553" spans="25:48" ht="14.25" customHeight="1" x14ac:dyDescent="0.45">
      <c r="Y553" s="80"/>
      <c r="Z553" s="80"/>
      <c r="AI553" s="468"/>
      <c r="AJ553" s="468"/>
      <c r="AR553" s="80"/>
      <c r="AS553" s="80"/>
      <c r="AT553" s="80"/>
      <c r="AU553" s="80"/>
      <c r="AV553" s="80"/>
    </row>
    <row r="554" spans="25:48" ht="14.25" customHeight="1" x14ac:dyDescent="0.45">
      <c r="Y554" s="80"/>
      <c r="Z554" s="80"/>
      <c r="AI554" s="468"/>
      <c r="AJ554" s="468"/>
      <c r="AR554" s="80"/>
      <c r="AS554" s="80"/>
      <c r="AT554" s="80"/>
      <c r="AU554" s="80"/>
      <c r="AV554" s="80"/>
    </row>
    <row r="555" spans="25:48" ht="14.25" customHeight="1" x14ac:dyDescent="0.45">
      <c r="Y555" s="80"/>
      <c r="Z555" s="80"/>
      <c r="AI555" s="468"/>
      <c r="AJ555" s="468"/>
      <c r="AR555" s="80"/>
      <c r="AS555" s="80"/>
      <c r="AT555" s="80"/>
      <c r="AU555" s="80"/>
      <c r="AV555" s="80"/>
    </row>
    <row r="556" spans="25:48" ht="14.25" customHeight="1" x14ac:dyDescent="0.45">
      <c r="Y556" s="80"/>
      <c r="Z556" s="80"/>
      <c r="AI556" s="468"/>
      <c r="AJ556" s="468"/>
      <c r="AR556" s="80"/>
      <c r="AS556" s="80"/>
      <c r="AT556" s="80"/>
      <c r="AU556" s="80"/>
      <c r="AV556" s="80"/>
    </row>
    <row r="557" spans="25:48" ht="14.25" customHeight="1" x14ac:dyDescent="0.45">
      <c r="Y557" s="80"/>
      <c r="Z557" s="80"/>
      <c r="AI557" s="468"/>
      <c r="AJ557" s="468"/>
      <c r="AR557" s="80"/>
      <c r="AS557" s="80"/>
      <c r="AT557" s="80"/>
      <c r="AU557" s="80"/>
      <c r="AV557" s="80"/>
    </row>
    <row r="558" spans="25:48" ht="14.25" customHeight="1" x14ac:dyDescent="0.45">
      <c r="Y558" s="80"/>
      <c r="Z558" s="80"/>
      <c r="AI558" s="468"/>
      <c r="AJ558" s="468"/>
      <c r="AR558" s="80"/>
      <c r="AS558" s="80"/>
      <c r="AT558" s="80"/>
      <c r="AU558" s="80"/>
      <c r="AV558" s="80"/>
    </row>
    <row r="559" spans="25:48" ht="14.25" customHeight="1" x14ac:dyDescent="0.45">
      <c r="Y559" s="80"/>
      <c r="Z559" s="80"/>
      <c r="AI559" s="468"/>
      <c r="AJ559" s="468"/>
      <c r="AR559" s="80"/>
      <c r="AS559" s="80"/>
      <c r="AT559" s="80"/>
      <c r="AU559" s="80"/>
      <c r="AV559" s="80"/>
    </row>
    <row r="560" spans="25:48" ht="14.25" customHeight="1" x14ac:dyDescent="0.45">
      <c r="Y560" s="80"/>
      <c r="Z560" s="80"/>
      <c r="AI560" s="468"/>
      <c r="AJ560" s="468"/>
      <c r="AR560" s="80"/>
      <c r="AS560" s="80"/>
      <c r="AT560" s="80"/>
      <c r="AU560" s="80"/>
      <c r="AV560" s="80"/>
    </row>
    <row r="561" spans="25:48" ht="14.25" customHeight="1" x14ac:dyDescent="0.45">
      <c r="Y561" s="80"/>
      <c r="Z561" s="80"/>
      <c r="AI561" s="468"/>
      <c r="AJ561" s="468"/>
      <c r="AR561" s="80"/>
      <c r="AS561" s="80"/>
      <c r="AT561" s="80"/>
      <c r="AU561" s="80"/>
      <c r="AV561" s="80"/>
    </row>
    <row r="562" spans="25:48" ht="14.25" customHeight="1" x14ac:dyDescent="0.45">
      <c r="Y562" s="80"/>
      <c r="Z562" s="80"/>
      <c r="AI562" s="468"/>
      <c r="AJ562" s="468"/>
      <c r="AR562" s="80"/>
      <c r="AS562" s="80"/>
      <c r="AT562" s="80"/>
      <c r="AU562" s="80"/>
      <c r="AV562" s="80"/>
    </row>
    <row r="563" spans="25:48" ht="14.25" customHeight="1" x14ac:dyDescent="0.45">
      <c r="Y563" s="80"/>
      <c r="Z563" s="80"/>
      <c r="AI563" s="468"/>
      <c r="AJ563" s="468"/>
      <c r="AR563" s="80"/>
      <c r="AS563" s="80"/>
      <c r="AT563" s="80"/>
      <c r="AU563" s="80"/>
      <c r="AV563" s="80"/>
    </row>
    <row r="564" spans="25:48" ht="14.25" customHeight="1" x14ac:dyDescent="0.45">
      <c r="Y564" s="80"/>
      <c r="Z564" s="80"/>
      <c r="AI564" s="468"/>
      <c r="AJ564" s="468"/>
      <c r="AR564" s="80"/>
      <c r="AS564" s="80"/>
      <c r="AT564" s="80"/>
      <c r="AU564" s="80"/>
      <c r="AV564" s="80"/>
    </row>
    <row r="565" spans="25:48" ht="14.25" customHeight="1" x14ac:dyDescent="0.45">
      <c r="Y565" s="80"/>
      <c r="Z565" s="80"/>
      <c r="AI565" s="468"/>
      <c r="AJ565" s="468"/>
      <c r="AR565" s="80"/>
      <c r="AS565" s="80"/>
      <c r="AT565" s="80"/>
      <c r="AU565" s="80"/>
      <c r="AV565" s="80"/>
    </row>
    <row r="566" spans="25:48" ht="14.25" customHeight="1" x14ac:dyDescent="0.45">
      <c r="Y566" s="80"/>
      <c r="Z566" s="80"/>
      <c r="AI566" s="468"/>
      <c r="AJ566" s="468"/>
      <c r="AR566" s="80"/>
      <c r="AS566" s="80"/>
      <c r="AT566" s="80"/>
      <c r="AU566" s="80"/>
      <c r="AV566" s="80"/>
    </row>
    <row r="567" spans="25:48" ht="14.25" customHeight="1" x14ac:dyDescent="0.45">
      <c r="Y567" s="80"/>
      <c r="Z567" s="80"/>
      <c r="AI567" s="468"/>
      <c r="AJ567" s="468"/>
      <c r="AR567" s="80"/>
      <c r="AS567" s="80"/>
      <c r="AT567" s="80"/>
      <c r="AU567" s="80"/>
      <c r="AV567" s="80"/>
    </row>
    <row r="568" spans="25:48" ht="14.25" customHeight="1" x14ac:dyDescent="0.45">
      <c r="Y568" s="80"/>
      <c r="Z568" s="80"/>
      <c r="AI568" s="468"/>
      <c r="AJ568" s="468"/>
      <c r="AR568" s="80"/>
      <c r="AS568" s="80"/>
      <c r="AT568" s="80"/>
      <c r="AU568" s="80"/>
      <c r="AV568" s="80"/>
    </row>
    <row r="569" spans="25:48" ht="14.25" customHeight="1" x14ac:dyDescent="0.45">
      <c r="Y569" s="80"/>
      <c r="Z569" s="80"/>
      <c r="AI569" s="468"/>
      <c r="AJ569" s="468"/>
      <c r="AR569" s="80"/>
      <c r="AS569" s="80"/>
      <c r="AT569" s="80"/>
      <c r="AU569" s="80"/>
      <c r="AV569" s="80"/>
    </row>
    <row r="570" spans="25:48" ht="14.25" customHeight="1" x14ac:dyDescent="0.45">
      <c r="Y570" s="80"/>
      <c r="Z570" s="80"/>
      <c r="AI570" s="468"/>
      <c r="AJ570" s="468"/>
      <c r="AR570" s="80"/>
      <c r="AS570" s="80"/>
      <c r="AT570" s="80"/>
      <c r="AU570" s="80"/>
      <c r="AV570" s="80"/>
    </row>
    <row r="571" spans="25:48" ht="14.25" customHeight="1" x14ac:dyDescent="0.45">
      <c r="Y571" s="80"/>
      <c r="Z571" s="80"/>
      <c r="AI571" s="468"/>
      <c r="AJ571" s="468"/>
      <c r="AR571" s="80"/>
      <c r="AS571" s="80"/>
      <c r="AT571" s="80"/>
      <c r="AU571" s="80"/>
      <c r="AV571" s="80"/>
    </row>
    <row r="572" spans="25:48" ht="14.25" customHeight="1" x14ac:dyDescent="0.45">
      <c r="Y572" s="80"/>
      <c r="Z572" s="80"/>
      <c r="AI572" s="468"/>
      <c r="AJ572" s="468"/>
      <c r="AR572" s="80"/>
      <c r="AS572" s="80"/>
      <c r="AT572" s="80"/>
      <c r="AU572" s="80"/>
      <c r="AV572" s="80"/>
    </row>
    <row r="573" spans="25:48" ht="14.25" customHeight="1" x14ac:dyDescent="0.45">
      <c r="Y573" s="80"/>
      <c r="Z573" s="80"/>
      <c r="AI573" s="468"/>
      <c r="AJ573" s="468"/>
      <c r="AR573" s="80"/>
      <c r="AS573" s="80"/>
      <c r="AT573" s="80"/>
      <c r="AU573" s="80"/>
      <c r="AV573" s="80"/>
    </row>
    <row r="574" spans="25:48" ht="14.25" customHeight="1" x14ac:dyDescent="0.45">
      <c r="Y574" s="80"/>
      <c r="Z574" s="80"/>
      <c r="AI574" s="468"/>
      <c r="AJ574" s="468"/>
      <c r="AR574" s="80"/>
      <c r="AS574" s="80"/>
      <c r="AT574" s="80"/>
      <c r="AU574" s="80"/>
      <c r="AV574" s="80"/>
    </row>
    <row r="575" spans="25:48" ht="14.25" customHeight="1" x14ac:dyDescent="0.45">
      <c r="Y575" s="80"/>
      <c r="Z575" s="80"/>
      <c r="AI575" s="468"/>
      <c r="AJ575" s="468"/>
      <c r="AR575" s="80"/>
      <c r="AS575" s="80"/>
      <c r="AT575" s="80"/>
      <c r="AU575" s="80"/>
      <c r="AV575" s="80"/>
    </row>
    <row r="576" spans="25:48" ht="14.25" customHeight="1" x14ac:dyDescent="0.45">
      <c r="Y576" s="80"/>
      <c r="Z576" s="80"/>
      <c r="AI576" s="468"/>
      <c r="AJ576" s="468"/>
      <c r="AR576" s="80"/>
      <c r="AS576" s="80"/>
      <c r="AT576" s="80"/>
      <c r="AU576" s="80"/>
      <c r="AV576" s="80"/>
    </row>
    <row r="577" spans="25:48" ht="14.25" customHeight="1" x14ac:dyDescent="0.45">
      <c r="Y577" s="80"/>
      <c r="Z577" s="80"/>
      <c r="AI577" s="468"/>
      <c r="AJ577" s="468"/>
      <c r="AR577" s="80"/>
      <c r="AS577" s="80"/>
      <c r="AT577" s="80"/>
      <c r="AU577" s="80"/>
      <c r="AV577" s="80"/>
    </row>
    <row r="578" spans="25:48" ht="14.25" customHeight="1" x14ac:dyDescent="0.45">
      <c r="Y578" s="80"/>
      <c r="Z578" s="80"/>
      <c r="AI578" s="468"/>
      <c r="AJ578" s="468"/>
      <c r="AR578" s="80"/>
      <c r="AS578" s="80"/>
      <c r="AT578" s="80"/>
      <c r="AU578" s="80"/>
      <c r="AV578" s="80"/>
    </row>
    <row r="579" spans="25:48" ht="14.25" customHeight="1" x14ac:dyDescent="0.45">
      <c r="Y579" s="80"/>
      <c r="Z579" s="80"/>
      <c r="AI579" s="468"/>
      <c r="AJ579" s="468"/>
      <c r="AR579" s="80"/>
      <c r="AS579" s="80"/>
      <c r="AT579" s="80"/>
      <c r="AU579" s="80"/>
      <c r="AV579" s="80"/>
    </row>
    <row r="580" spans="25:48" ht="14.25" customHeight="1" x14ac:dyDescent="0.45">
      <c r="Y580" s="80"/>
      <c r="Z580" s="80"/>
      <c r="AI580" s="468"/>
      <c r="AJ580" s="468"/>
      <c r="AR580" s="80"/>
      <c r="AS580" s="80"/>
      <c r="AT580" s="80"/>
      <c r="AU580" s="80"/>
      <c r="AV580" s="80"/>
    </row>
    <row r="581" spans="25:48" ht="14.25" customHeight="1" x14ac:dyDescent="0.45">
      <c r="Y581" s="80"/>
      <c r="Z581" s="80"/>
      <c r="AI581" s="468"/>
      <c r="AJ581" s="468"/>
      <c r="AR581" s="80"/>
      <c r="AS581" s="80"/>
      <c r="AT581" s="80"/>
      <c r="AU581" s="80"/>
      <c r="AV581" s="80"/>
    </row>
    <row r="582" spans="25:48" ht="14.25" customHeight="1" x14ac:dyDescent="0.45">
      <c r="Y582" s="80"/>
      <c r="Z582" s="80"/>
      <c r="AI582" s="468"/>
      <c r="AJ582" s="468"/>
      <c r="AR582" s="80"/>
      <c r="AS582" s="80"/>
      <c r="AT582" s="80"/>
      <c r="AU582" s="80"/>
      <c r="AV582" s="80"/>
    </row>
    <row r="583" spans="25:48" ht="14.25" customHeight="1" x14ac:dyDescent="0.45">
      <c r="Y583" s="80"/>
      <c r="Z583" s="80"/>
      <c r="AI583" s="468"/>
      <c r="AJ583" s="468"/>
      <c r="AR583" s="80"/>
      <c r="AS583" s="80"/>
      <c r="AT583" s="80"/>
      <c r="AU583" s="80"/>
      <c r="AV583" s="80"/>
    </row>
    <row r="584" spans="25:48" ht="14.25" customHeight="1" x14ac:dyDescent="0.45">
      <c r="Y584" s="80"/>
      <c r="Z584" s="80"/>
      <c r="AI584" s="468"/>
      <c r="AJ584" s="468"/>
      <c r="AR584" s="80"/>
      <c r="AS584" s="80"/>
      <c r="AT584" s="80"/>
      <c r="AU584" s="80"/>
      <c r="AV584" s="80"/>
    </row>
    <row r="585" spans="25:48" ht="14.25" customHeight="1" x14ac:dyDescent="0.45">
      <c r="Y585" s="80"/>
      <c r="Z585" s="80"/>
      <c r="AI585" s="468"/>
      <c r="AJ585" s="468"/>
      <c r="AR585" s="80"/>
      <c r="AS585" s="80"/>
      <c r="AT585" s="80"/>
      <c r="AU585" s="80"/>
      <c r="AV585" s="80"/>
    </row>
    <row r="586" spans="25:48" ht="14.25" customHeight="1" x14ac:dyDescent="0.45">
      <c r="Y586" s="80"/>
      <c r="Z586" s="80"/>
      <c r="AI586" s="468"/>
      <c r="AJ586" s="468"/>
      <c r="AR586" s="80"/>
      <c r="AS586" s="80"/>
      <c r="AT586" s="80"/>
      <c r="AU586" s="80"/>
      <c r="AV586" s="80"/>
    </row>
    <row r="587" spans="25:48" ht="14.25" customHeight="1" x14ac:dyDescent="0.45">
      <c r="Y587" s="80"/>
      <c r="Z587" s="80"/>
      <c r="AI587" s="468"/>
      <c r="AJ587" s="468"/>
      <c r="AR587" s="80"/>
      <c r="AS587" s="80"/>
      <c r="AT587" s="80"/>
      <c r="AU587" s="80"/>
      <c r="AV587" s="80"/>
    </row>
    <row r="588" spans="25:48" ht="14.25" customHeight="1" x14ac:dyDescent="0.45">
      <c r="Y588" s="80"/>
      <c r="Z588" s="80"/>
      <c r="AI588" s="468"/>
      <c r="AJ588" s="468"/>
      <c r="AR588" s="80"/>
      <c r="AS588" s="80"/>
      <c r="AT588" s="80"/>
      <c r="AU588" s="80"/>
      <c r="AV588" s="80"/>
    </row>
    <row r="589" spans="25:48" ht="14.25" customHeight="1" x14ac:dyDescent="0.45">
      <c r="Y589" s="80"/>
      <c r="Z589" s="80"/>
      <c r="AI589" s="468"/>
      <c r="AJ589" s="468"/>
      <c r="AR589" s="80"/>
      <c r="AS589" s="80"/>
      <c r="AT589" s="80"/>
      <c r="AU589" s="80"/>
      <c r="AV589" s="80"/>
    </row>
    <row r="590" spans="25:48" ht="14.25" customHeight="1" x14ac:dyDescent="0.45">
      <c r="Y590" s="80"/>
      <c r="Z590" s="80"/>
      <c r="AI590" s="468"/>
      <c r="AJ590" s="468"/>
      <c r="AR590" s="80"/>
      <c r="AS590" s="80"/>
      <c r="AT590" s="80"/>
      <c r="AU590" s="80"/>
      <c r="AV590" s="80"/>
    </row>
    <row r="591" spans="25:48" ht="14.25" customHeight="1" x14ac:dyDescent="0.45">
      <c r="Y591" s="80"/>
      <c r="Z591" s="80"/>
      <c r="AI591" s="468"/>
      <c r="AJ591" s="468"/>
      <c r="AR591" s="80"/>
      <c r="AS591" s="80"/>
      <c r="AT591" s="80"/>
      <c r="AU591" s="80"/>
      <c r="AV591" s="80"/>
    </row>
    <row r="592" spans="25:48" ht="14.25" customHeight="1" x14ac:dyDescent="0.45">
      <c r="Y592" s="80"/>
      <c r="Z592" s="80"/>
      <c r="AI592" s="468"/>
      <c r="AJ592" s="468"/>
      <c r="AR592" s="80"/>
      <c r="AS592" s="80"/>
      <c r="AT592" s="80"/>
      <c r="AU592" s="80"/>
      <c r="AV592" s="80"/>
    </row>
    <row r="593" spans="25:48" ht="14.25" customHeight="1" x14ac:dyDescent="0.45">
      <c r="Y593" s="80"/>
      <c r="Z593" s="80"/>
      <c r="AI593" s="468"/>
      <c r="AJ593" s="468"/>
      <c r="AR593" s="80"/>
      <c r="AS593" s="80"/>
      <c r="AT593" s="80"/>
      <c r="AU593" s="80"/>
      <c r="AV593" s="80"/>
    </row>
    <row r="594" spans="25:48" ht="14.25" customHeight="1" x14ac:dyDescent="0.45">
      <c r="Y594" s="80"/>
      <c r="Z594" s="80"/>
      <c r="AI594" s="468"/>
      <c r="AJ594" s="468"/>
      <c r="AR594" s="80"/>
      <c r="AS594" s="80"/>
      <c r="AT594" s="80"/>
      <c r="AU594" s="80"/>
      <c r="AV594" s="80"/>
    </row>
    <row r="595" spans="25:48" ht="14.25" customHeight="1" x14ac:dyDescent="0.45">
      <c r="Y595" s="80"/>
      <c r="Z595" s="80"/>
      <c r="AI595" s="468"/>
      <c r="AJ595" s="468"/>
      <c r="AR595" s="80"/>
      <c r="AS595" s="80"/>
      <c r="AT595" s="80"/>
      <c r="AU595" s="80"/>
      <c r="AV595" s="80"/>
    </row>
    <row r="596" spans="25:48" ht="14.25" customHeight="1" x14ac:dyDescent="0.45">
      <c r="Y596" s="80"/>
      <c r="Z596" s="80"/>
      <c r="AI596" s="468"/>
      <c r="AJ596" s="468"/>
      <c r="AR596" s="80"/>
      <c r="AS596" s="80"/>
      <c r="AT596" s="80"/>
      <c r="AU596" s="80"/>
      <c r="AV596" s="80"/>
    </row>
    <row r="597" spans="25:48" ht="14.25" customHeight="1" x14ac:dyDescent="0.45">
      <c r="Y597" s="80"/>
      <c r="Z597" s="80"/>
      <c r="AI597" s="468"/>
      <c r="AJ597" s="468"/>
      <c r="AR597" s="80"/>
      <c r="AS597" s="80"/>
      <c r="AT597" s="80"/>
      <c r="AU597" s="80"/>
      <c r="AV597" s="80"/>
    </row>
    <row r="598" spans="25:48" ht="14.25" customHeight="1" x14ac:dyDescent="0.45">
      <c r="Y598" s="80"/>
      <c r="Z598" s="80"/>
      <c r="AI598" s="468"/>
      <c r="AJ598" s="468"/>
      <c r="AR598" s="80"/>
      <c r="AS598" s="80"/>
      <c r="AT598" s="80"/>
      <c r="AU598" s="80"/>
      <c r="AV598" s="80"/>
    </row>
    <row r="599" spans="25:48" ht="14.25" customHeight="1" x14ac:dyDescent="0.45">
      <c r="Y599" s="80"/>
      <c r="Z599" s="80"/>
      <c r="AI599" s="468"/>
      <c r="AJ599" s="468"/>
      <c r="AR599" s="80"/>
      <c r="AS599" s="80"/>
      <c r="AT599" s="80"/>
      <c r="AU599" s="80"/>
      <c r="AV599" s="80"/>
    </row>
    <row r="600" spans="25:48" ht="14.25" customHeight="1" x14ac:dyDescent="0.45">
      <c r="Y600" s="80"/>
      <c r="Z600" s="80"/>
      <c r="AI600" s="468"/>
      <c r="AJ600" s="468"/>
      <c r="AR600" s="80"/>
      <c r="AS600" s="80"/>
      <c r="AT600" s="80"/>
      <c r="AU600" s="80"/>
      <c r="AV600" s="80"/>
    </row>
    <row r="601" spans="25:48" ht="14.25" customHeight="1" x14ac:dyDescent="0.45">
      <c r="Y601" s="80"/>
      <c r="Z601" s="80"/>
      <c r="AI601" s="468"/>
      <c r="AJ601" s="468"/>
      <c r="AR601" s="80"/>
      <c r="AS601" s="80"/>
      <c r="AT601" s="80"/>
      <c r="AU601" s="80"/>
      <c r="AV601" s="80"/>
    </row>
    <row r="602" spans="25:48" ht="14.25" customHeight="1" x14ac:dyDescent="0.45">
      <c r="Y602" s="80"/>
      <c r="Z602" s="80"/>
      <c r="AI602" s="468"/>
      <c r="AJ602" s="468"/>
      <c r="AR602" s="80"/>
      <c r="AS602" s="80"/>
      <c r="AT602" s="80"/>
      <c r="AU602" s="80"/>
      <c r="AV602" s="80"/>
    </row>
    <row r="603" spans="25:48" ht="14.25" customHeight="1" x14ac:dyDescent="0.45">
      <c r="Y603" s="80"/>
      <c r="Z603" s="80"/>
      <c r="AI603" s="468"/>
      <c r="AJ603" s="468"/>
      <c r="AR603" s="80"/>
      <c r="AS603" s="80"/>
      <c r="AT603" s="80"/>
      <c r="AU603" s="80"/>
      <c r="AV603" s="80"/>
    </row>
    <row r="604" spans="25:48" ht="14.25" customHeight="1" x14ac:dyDescent="0.45">
      <c r="Y604" s="80"/>
      <c r="Z604" s="80"/>
      <c r="AI604" s="468"/>
      <c r="AJ604" s="468"/>
      <c r="AR604" s="80"/>
      <c r="AS604" s="80"/>
      <c r="AT604" s="80"/>
      <c r="AU604" s="80"/>
      <c r="AV604" s="80"/>
    </row>
    <row r="605" spans="25:48" ht="14.25" customHeight="1" x14ac:dyDescent="0.45">
      <c r="Y605" s="80"/>
      <c r="Z605" s="80"/>
      <c r="AI605" s="468"/>
      <c r="AJ605" s="468"/>
      <c r="AR605" s="80"/>
      <c r="AS605" s="80"/>
      <c r="AT605" s="80"/>
      <c r="AU605" s="80"/>
      <c r="AV605" s="80"/>
    </row>
    <row r="606" spans="25:48" ht="14.25" customHeight="1" x14ac:dyDescent="0.45">
      <c r="Y606" s="80"/>
      <c r="Z606" s="80"/>
      <c r="AI606" s="468"/>
      <c r="AJ606" s="468"/>
      <c r="AR606" s="80"/>
      <c r="AS606" s="80"/>
      <c r="AT606" s="80"/>
      <c r="AU606" s="80"/>
      <c r="AV606" s="80"/>
    </row>
    <row r="607" spans="25:48" ht="14.25" customHeight="1" x14ac:dyDescent="0.45">
      <c r="Y607" s="80"/>
      <c r="Z607" s="80"/>
      <c r="AI607" s="468"/>
      <c r="AJ607" s="468"/>
      <c r="AR607" s="80"/>
      <c r="AS607" s="80"/>
      <c r="AT607" s="80"/>
      <c r="AU607" s="80"/>
      <c r="AV607" s="80"/>
    </row>
    <row r="608" spans="25:48" ht="14.25" customHeight="1" x14ac:dyDescent="0.45">
      <c r="Y608" s="80"/>
      <c r="Z608" s="80"/>
      <c r="AI608" s="468"/>
      <c r="AJ608" s="468"/>
      <c r="AR608" s="80"/>
      <c r="AS608" s="80"/>
      <c r="AT608" s="80"/>
      <c r="AU608" s="80"/>
      <c r="AV608" s="80"/>
    </row>
    <row r="609" spans="25:48" ht="14.25" customHeight="1" x14ac:dyDescent="0.45">
      <c r="Y609" s="80"/>
      <c r="Z609" s="80"/>
      <c r="AI609" s="468"/>
      <c r="AJ609" s="468"/>
      <c r="AR609" s="80"/>
      <c r="AS609" s="80"/>
      <c r="AT609" s="80"/>
      <c r="AU609" s="80"/>
      <c r="AV609" s="80"/>
    </row>
    <row r="610" spans="25:48" ht="14.25" customHeight="1" x14ac:dyDescent="0.45">
      <c r="Y610" s="80"/>
      <c r="Z610" s="80"/>
      <c r="AI610" s="468"/>
      <c r="AJ610" s="468"/>
      <c r="AR610" s="80"/>
      <c r="AS610" s="80"/>
      <c r="AT610" s="80"/>
      <c r="AU610" s="80"/>
      <c r="AV610" s="80"/>
    </row>
    <row r="611" spans="25:48" ht="14.25" customHeight="1" x14ac:dyDescent="0.45">
      <c r="Y611" s="80"/>
      <c r="Z611" s="80"/>
      <c r="AI611" s="468"/>
      <c r="AJ611" s="468"/>
      <c r="AR611" s="80"/>
      <c r="AS611" s="80"/>
      <c r="AT611" s="80"/>
      <c r="AU611" s="80"/>
      <c r="AV611" s="80"/>
    </row>
    <row r="612" spans="25:48" ht="14.25" customHeight="1" x14ac:dyDescent="0.45">
      <c r="Y612" s="80"/>
      <c r="Z612" s="80"/>
      <c r="AI612" s="468"/>
      <c r="AJ612" s="468"/>
      <c r="AR612" s="80"/>
      <c r="AS612" s="80"/>
      <c r="AT612" s="80"/>
      <c r="AU612" s="80"/>
      <c r="AV612" s="80"/>
    </row>
    <row r="613" spans="25:48" ht="14.25" customHeight="1" x14ac:dyDescent="0.45">
      <c r="Y613" s="80"/>
      <c r="Z613" s="80"/>
      <c r="AI613" s="468"/>
      <c r="AJ613" s="468"/>
      <c r="AR613" s="80"/>
      <c r="AS613" s="80"/>
      <c r="AT613" s="80"/>
      <c r="AU613" s="80"/>
      <c r="AV613" s="80"/>
    </row>
    <row r="614" spans="25:48" ht="14.25" customHeight="1" x14ac:dyDescent="0.45">
      <c r="Y614" s="80"/>
      <c r="Z614" s="80"/>
      <c r="AI614" s="468"/>
      <c r="AJ614" s="468"/>
      <c r="AR614" s="80"/>
      <c r="AS614" s="80"/>
      <c r="AT614" s="80"/>
      <c r="AU614" s="80"/>
      <c r="AV614" s="80"/>
    </row>
    <row r="615" spans="25:48" ht="14.25" customHeight="1" x14ac:dyDescent="0.45">
      <c r="Y615" s="80"/>
      <c r="Z615" s="80"/>
      <c r="AI615" s="468"/>
      <c r="AJ615" s="468"/>
      <c r="AR615" s="80"/>
      <c r="AS615" s="80"/>
      <c r="AT615" s="80"/>
      <c r="AU615" s="80"/>
      <c r="AV615" s="80"/>
    </row>
    <row r="616" spans="25:48" ht="14.25" customHeight="1" x14ac:dyDescent="0.45">
      <c r="Y616" s="80"/>
      <c r="Z616" s="80"/>
      <c r="AI616" s="468"/>
      <c r="AJ616" s="468"/>
      <c r="AR616" s="80"/>
      <c r="AS616" s="80"/>
      <c r="AT616" s="80"/>
      <c r="AU616" s="80"/>
      <c r="AV616" s="80"/>
    </row>
    <row r="617" spans="25:48" ht="14.25" customHeight="1" x14ac:dyDescent="0.45">
      <c r="Y617" s="80"/>
      <c r="Z617" s="80"/>
      <c r="AI617" s="468"/>
      <c r="AJ617" s="468"/>
      <c r="AR617" s="80"/>
      <c r="AS617" s="80"/>
      <c r="AT617" s="80"/>
      <c r="AU617" s="80"/>
      <c r="AV617" s="80"/>
    </row>
    <row r="618" spans="25:48" ht="14.25" customHeight="1" x14ac:dyDescent="0.45">
      <c r="Y618" s="80"/>
      <c r="Z618" s="80"/>
      <c r="AI618" s="468"/>
      <c r="AJ618" s="468"/>
      <c r="AR618" s="80"/>
      <c r="AS618" s="80"/>
      <c r="AT618" s="80"/>
      <c r="AU618" s="80"/>
      <c r="AV618" s="80"/>
    </row>
    <row r="619" spans="25:48" ht="14.25" customHeight="1" x14ac:dyDescent="0.45">
      <c r="Y619" s="80"/>
      <c r="Z619" s="80"/>
      <c r="AI619" s="468"/>
      <c r="AJ619" s="468"/>
      <c r="AR619" s="80"/>
      <c r="AS619" s="80"/>
      <c r="AT619" s="80"/>
      <c r="AU619" s="80"/>
      <c r="AV619" s="80"/>
    </row>
    <row r="620" spans="25:48" ht="14.25" customHeight="1" x14ac:dyDescent="0.45">
      <c r="Y620" s="80"/>
      <c r="Z620" s="80"/>
      <c r="AI620" s="468"/>
      <c r="AJ620" s="468"/>
      <c r="AR620" s="80"/>
      <c r="AS620" s="80"/>
      <c r="AT620" s="80"/>
      <c r="AU620" s="80"/>
      <c r="AV620" s="80"/>
    </row>
    <row r="621" spans="25:48" ht="14.25" customHeight="1" x14ac:dyDescent="0.45">
      <c r="Y621" s="80"/>
      <c r="Z621" s="80"/>
      <c r="AI621" s="468"/>
      <c r="AJ621" s="468"/>
      <c r="AR621" s="80"/>
      <c r="AS621" s="80"/>
      <c r="AT621" s="80"/>
      <c r="AU621" s="80"/>
      <c r="AV621" s="80"/>
    </row>
    <row r="622" spans="25:48" ht="14.25" customHeight="1" x14ac:dyDescent="0.45">
      <c r="Y622" s="80"/>
      <c r="Z622" s="80"/>
      <c r="AI622" s="468"/>
      <c r="AJ622" s="468"/>
      <c r="AR622" s="80"/>
      <c r="AS622" s="80"/>
      <c r="AT622" s="80"/>
      <c r="AU622" s="80"/>
      <c r="AV622" s="80"/>
    </row>
    <row r="623" spans="25:48" ht="14.25" customHeight="1" x14ac:dyDescent="0.45">
      <c r="Y623" s="80"/>
      <c r="Z623" s="80"/>
      <c r="AI623" s="468"/>
      <c r="AJ623" s="468"/>
      <c r="AR623" s="80"/>
      <c r="AS623" s="80"/>
      <c r="AT623" s="80"/>
      <c r="AU623" s="80"/>
      <c r="AV623" s="80"/>
    </row>
    <row r="624" spans="25:48" ht="14.25" customHeight="1" x14ac:dyDescent="0.45">
      <c r="Y624" s="80"/>
      <c r="Z624" s="80"/>
      <c r="AI624" s="468"/>
      <c r="AJ624" s="468"/>
      <c r="AR624" s="80"/>
      <c r="AS624" s="80"/>
      <c r="AT624" s="80"/>
      <c r="AU624" s="80"/>
      <c r="AV624" s="80"/>
    </row>
    <row r="625" spans="25:48" ht="14.25" customHeight="1" x14ac:dyDescent="0.45">
      <c r="Y625" s="80"/>
      <c r="Z625" s="80"/>
      <c r="AI625" s="468"/>
      <c r="AJ625" s="468"/>
      <c r="AR625" s="80"/>
      <c r="AS625" s="80"/>
      <c r="AT625" s="80"/>
      <c r="AU625" s="80"/>
      <c r="AV625" s="80"/>
    </row>
    <row r="626" spans="25:48" ht="14.25" customHeight="1" x14ac:dyDescent="0.45">
      <c r="Y626" s="80"/>
      <c r="Z626" s="80"/>
      <c r="AI626" s="468"/>
      <c r="AJ626" s="468"/>
      <c r="AR626" s="80"/>
      <c r="AS626" s="80"/>
      <c r="AT626" s="80"/>
      <c r="AU626" s="80"/>
      <c r="AV626" s="80"/>
    </row>
    <row r="627" spans="25:48" ht="14.25" customHeight="1" x14ac:dyDescent="0.45">
      <c r="Y627" s="80"/>
      <c r="Z627" s="80"/>
      <c r="AI627" s="468"/>
      <c r="AJ627" s="468"/>
      <c r="AR627" s="80"/>
      <c r="AS627" s="80"/>
      <c r="AT627" s="80"/>
      <c r="AU627" s="80"/>
      <c r="AV627" s="80"/>
    </row>
    <row r="628" spans="25:48" ht="14.25" customHeight="1" x14ac:dyDescent="0.45">
      <c r="Y628" s="80"/>
      <c r="Z628" s="80"/>
      <c r="AI628" s="468"/>
      <c r="AJ628" s="468"/>
      <c r="AR628" s="80"/>
      <c r="AS628" s="80"/>
      <c r="AT628" s="80"/>
      <c r="AU628" s="80"/>
      <c r="AV628" s="80"/>
    </row>
    <row r="629" spans="25:48" ht="14.25" customHeight="1" x14ac:dyDescent="0.45">
      <c r="Y629" s="80"/>
      <c r="Z629" s="80"/>
      <c r="AI629" s="468"/>
      <c r="AJ629" s="468"/>
      <c r="AR629" s="80"/>
      <c r="AS629" s="80"/>
      <c r="AT629" s="80"/>
      <c r="AU629" s="80"/>
      <c r="AV629" s="80"/>
    </row>
    <row r="630" spans="25:48" ht="14.25" customHeight="1" x14ac:dyDescent="0.45">
      <c r="Y630" s="80"/>
      <c r="Z630" s="80"/>
      <c r="AI630" s="468"/>
      <c r="AJ630" s="468"/>
      <c r="AR630" s="80"/>
      <c r="AS630" s="80"/>
      <c r="AT630" s="80"/>
      <c r="AU630" s="80"/>
      <c r="AV630" s="80"/>
    </row>
    <row r="631" spans="25:48" ht="14.25" customHeight="1" x14ac:dyDescent="0.45">
      <c r="Y631" s="80"/>
      <c r="Z631" s="80"/>
      <c r="AI631" s="468"/>
      <c r="AJ631" s="468"/>
      <c r="AR631" s="80"/>
      <c r="AS631" s="80"/>
      <c r="AT631" s="80"/>
      <c r="AU631" s="80"/>
      <c r="AV631" s="80"/>
    </row>
    <row r="632" spans="25:48" ht="14.25" customHeight="1" x14ac:dyDescent="0.45">
      <c r="Y632" s="80"/>
      <c r="Z632" s="80"/>
      <c r="AI632" s="468"/>
      <c r="AJ632" s="468"/>
      <c r="AR632" s="80"/>
      <c r="AS632" s="80"/>
      <c r="AT632" s="80"/>
      <c r="AU632" s="80"/>
      <c r="AV632" s="80"/>
    </row>
    <row r="633" spans="25:48" ht="14.25" customHeight="1" x14ac:dyDescent="0.45">
      <c r="Y633" s="80"/>
      <c r="Z633" s="80"/>
      <c r="AI633" s="468"/>
      <c r="AJ633" s="468"/>
      <c r="AR633" s="80"/>
      <c r="AS633" s="80"/>
      <c r="AT633" s="80"/>
      <c r="AU633" s="80"/>
      <c r="AV633" s="80"/>
    </row>
    <row r="634" spans="25:48" ht="14.25" customHeight="1" x14ac:dyDescent="0.45">
      <c r="Y634" s="80"/>
      <c r="Z634" s="80"/>
      <c r="AI634" s="468"/>
      <c r="AJ634" s="468"/>
      <c r="AR634" s="80"/>
      <c r="AS634" s="80"/>
      <c r="AT634" s="80"/>
      <c r="AU634" s="80"/>
      <c r="AV634" s="80"/>
    </row>
    <row r="635" spans="25:48" ht="14.25" customHeight="1" x14ac:dyDescent="0.45">
      <c r="Y635" s="80"/>
      <c r="Z635" s="80"/>
      <c r="AI635" s="468"/>
      <c r="AJ635" s="468"/>
      <c r="AR635" s="80"/>
      <c r="AS635" s="80"/>
      <c r="AT635" s="80"/>
      <c r="AU635" s="80"/>
      <c r="AV635" s="80"/>
    </row>
    <row r="636" spans="25:48" ht="14.25" customHeight="1" x14ac:dyDescent="0.45">
      <c r="Y636" s="80"/>
      <c r="Z636" s="80"/>
      <c r="AI636" s="468"/>
      <c r="AJ636" s="468"/>
      <c r="AR636" s="80"/>
      <c r="AS636" s="80"/>
      <c r="AT636" s="80"/>
      <c r="AU636" s="80"/>
      <c r="AV636" s="80"/>
    </row>
    <row r="637" spans="25:48" ht="14.25" customHeight="1" x14ac:dyDescent="0.45">
      <c r="Y637" s="80"/>
      <c r="Z637" s="80"/>
      <c r="AI637" s="468"/>
      <c r="AJ637" s="468"/>
      <c r="AR637" s="80"/>
      <c r="AS637" s="80"/>
      <c r="AT637" s="80"/>
      <c r="AU637" s="80"/>
      <c r="AV637" s="80"/>
    </row>
    <row r="638" spans="25:48" ht="14.25" customHeight="1" x14ac:dyDescent="0.45">
      <c r="Y638" s="80"/>
      <c r="Z638" s="80"/>
      <c r="AI638" s="468"/>
      <c r="AJ638" s="468"/>
      <c r="AR638" s="80"/>
      <c r="AS638" s="80"/>
      <c r="AT638" s="80"/>
      <c r="AU638" s="80"/>
      <c r="AV638" s="80"/>
    </row>
    <row r="639" spans="25:48" ht="14.25" customHeight="1" x14ac:dyDescent="0.45">
      <c r="Y639" s="80"/>
      <c r="Z639" s="80"/>
      <c r="AI639" s="468"/>
      <c r="AJ639" s="468"/>
      <c r="AR639" s="80"/>
      <c r="AS639" s="80"/>
      <c r="AT639" s="80"/>
      <c r="AU639" s="80"/>
      <c r="AV639" s="80"/>
    </row>
    <row r="640" spans="25:48" ht="14.25" customHeight="1" x14ac:dyDescent="0.45">
      <c r="Y640" s="80"/>
      <c r="Z640" s="80"/>
      <c r="AI640" s="468"/>
      <c r="AJ640" s="468"/>
      <c r="AR640" s="80"/>
      <c r="AS640" s="80"/>
      <c r="AT640" s="80"/>
      <c r="AU640" s="80"/>
      <c r="AV640" s="80"/>
    </row>
    <row r="641" spans="25:48" ht="14.25" customHeight="1" x14ac:dyDescent="0.45">
      <c r="Y641" s="80"/>
      <c r="Z641" s="80"/>
      <c r="AI641" s="468"/>
      <c r="AJ641" s="468"/>
      <c r="AR641" s="80"/>
      <c r="AS641" s="80"/>
      <c r="AT641" s="80"/>
      <c r="AU641" s="80"/>
      <c r="AV641" s="80"/>
    </row>
    <row r="642" spans="25:48" ht="14.25" customHeight="1" x14ac:dyDescent="0.45">
      <c r="Y642" s="80"/>
      <c r="Z642" s="80"/>
      <c r="AI642" s="468"/>
      <c r="AJ642" s="468"/>
      <c r="AR642" s="80"/>
      <c r="AS642" s="80"/>
      <c r="AT642" s="80"/>
      <c r="AU642" s="80"/>
      <c r="AV642" s="80"/>
    </row>
    <row r="643" spans="25:48" ht="14.25" customHeight="1" x14ac:dyDescent="0.45">
      <c r="Y643" s="80"/>
      <c r="Z643" s="80"/>
      <c r="AI643" s="468"/>
      <c r="AJ643" s="468"/>
      <c r="AR643" s="80"/>
      <c r="AS643" s="80"/>
      <c r="AT643" s="80"/>
      <c r="AU643" s="80"/>
      <c r="AV643" s="80"/>
    </row>
    <row r="644" spans="25:48" ht="14.25" customHeight="1" x14ac:dyDescent="0.45">
      <c r="Y644" s="80"/>
      <c r="Z644" s="80"/>
      <c r="AI644" s="468"/>
      <c r="AJ644" s="468"/>
      <c r="AR644" s="80"/>
      <c r="AS644" s="80"/>
      <c r="AT644" s="80"/>
      <c r="AU644" s="80"/>
      <c r="AV644" s="80"/>
    </row>
    <row r="645" spans="25:48" ht="14.25" customHeight="1" x14ac:dyDescent="0.45">
      <c r="Y645" s="80"/>
      <c r="Z645" s="80"/>
      <c r="AI645" s="468"/>
      <c r="AJ645" s="468"/>
      <c r="AR645" s="80"/>
      <c r="AS645" s="80"/>
      <c r="AT645" s="80"/>
      <c r="AU645" s="80"/>
      <c r="AV645" s="80"/>
    </row>
    <row r="646" spans="25:48" ht="14.25" customHeight="1" x14ac:dyDescent="0.45">
      <c r="Y646" s="80"/>
      <c r="Z646" s="80"/>
      <c r="AI646" s="468"/>
      <c r="AJ646" s="468"/>
      <c r="AR646" s="80"/>
      <c r="AS646" s="80"/>
      <c r="AT646" s="80"/>
      <c r="AU646" s="80"/>
      <c r="AV646" s="80"/>
    </row>
    <row r="647" spans="25:48" ht="14.25" customHeight="1" x14ac:dyDescent="0.45">
      <c r="Y647" s="80"/>
      <c r="Z647" s="80"/>
      <c r="AI647" s="468"/>
      <c r="AJ647" s="468"/>
      <c r="AR647" s="80"/>
      <c r="AS647" s="80"/>
      <c r="AT647" s="80"/>
      <c r="AU647" s="80"/>
      <c r="AV647" s="80"/>
    </row>
    <row r="648" spans="25:48" ht="14.25" customHeight="1" x14ac:dyDescent="0.45">
      <c r="Y648" s="80"/>
      <c r="Z648" s="80"/>
      <c r="AI648" s="468"/>
      <c r="AJ648" s="468"/>
      <c r="AR648" s="80"/>
      <c r="AS648" s="80"/>
      <c r="AT648" s="80"/>
      <c r="AU648" s="80"/>
      <c r="AV648" s="80"/>
    </row>
    <row r="649" spans="25:48" ht="14.25" customHeight="1" x14ac:dyDescent="0.45">
      <c r="Y649" s="80"/>
      <c r="Z649" s="80"/>
      <c r="AI649" s="468"/>
      <c r="AJ649" s="468"/>
      <c r="AR649" s="80"/>
      <c r="AS649" s="80"/>
      <c r="AT649" s="80"/>
      <c r="AU649" s="80"/>
      <c r="AV649" s="80"/>
    </row>
    <row r="650" spans="25:48" ht="14.25" customHeight="1" x14ac:dyDescent="0.45">
      <c r="Y650" s="80"/>
      <c r="Z650" s="80"/>
      <c r="AI650" s="468"/>
      <c r="AJ650" s="468"/>
      <c r="AR650" s="80"/>
      <c r="AS650" s="80"/>
      <c r="AT650" s="80"/>
      <c r="AU650" s="80"/>
      <c r="AV650" s="80"/>
    </row>
    <row r="651" spans="25:48" ht="14.25" customHeight="1" x14ac:dyDescent="0.45">
      <c r="Y651" s="80"/>
      <c r="Z651" s="80"/>
      <c r="AI651" s="468"/>
      <c r="AJ651" s="468"/>
      <c r="AR651" s="80"/>
      <c r="AS651" s="80"/>
      <c r="AT651" s="80"/>
      <c r="AU651" s="80"/>
      <c r="AV651" s="80"/>
    </row>
    <row r="652" spans="25:48" ht="14.25" customHeight="1" x14ac:dyDescent="0.45">
      <c r="Y652" s="80"/>
      <c r="Z652" s="80"/>
      <c r="AI652" s="468"/>
      <c r="AJ652" s="468"/>
      <c r="AR652" s="80"/>
      <c r="AS652" s="80"/>
      <c r="AT652" s="80"/>
      <c r="AU652" s="80"/>
      <c r="AV652" s="80"/>
    </row>
    <row r="653" spans="25:48" ht="14.25" customHeight="1" x14ac:dyDescent="0.45">
      <c r="Y653" s="80"/>
      <c r="Z653" s="80"/>
      <c r="AI653" s="468"/>
      <c r="AJ653" s="468"/>
      <c r="AR653" s="80"/>
      <c r="AS653" s="80"/>
      <c r="AT653" s="80"/>
      <c r="AU653" s="80"/>
      <c r="AV653" s="80"/>
    </row>
    <row r="654" spans="25:48" ht="14.25" customHeight="1" x14ac:dyDescent="0.45">
      <c r="Y654" s="80"/>
      <c r="Z654" s="80"/>
      <c r="AI654" s="468"/>
      <c r="AJ654" s="468"/>
      <c r="AR654" s="80"/>
      <c r="AS654" s="80"/>
      <c r="AT654" s="80"/>
      <c r="AU654" s="80"/>
      <c r="AV654" s="80"/>
    </row>
    <row r="655" spans="25:48" ht="14.25" customHeight="1" x14ac:dyDescent="0.45">
      <c r="Y655" s="80"/>
      <c r="Z655" s="80"/>
      <c r="AI655" s="468"/>
      <c r="AJ655" s="468"/>
      <c r="AR655" s="80"/>
      <c r="AS655" s="80"/>
      <c r="AT655" s="80"/>
      <c r="AU655" s="80"/>
      <c r="AV655" s="80"/>
    </row>
    <row r="656" spans="25:48" ht="14.25" customHeight="1" x14ac:dyDescent="0.45">
      <c r="Y656" s="80"/>
      <c r="Z656" s="80"/>
      <c r="AI656" s="468"/>
      <c r="AJ656" s="468"/>
      <c r="AR656" s="80"/>
      <c r="AS656" s="80"/>
      <c r="AT656" s="80"/>
      <c r="AU656" s="80"/>
      <c r="AV656" s="80"/>
    </row>
    <row r="657" spans="25:48" ht="14.25" customHeight="1" x14ac:dyDescent="0.45">
      <c r="Y657" s="80"/>
      <c r="Z657" s="80"/>
      <c r="AI657" s="468"/>
      <c r="AJ657" s="468"/>
      <c r="AR657" s="80"/>
      <c r="AS657" s="80"/>
      <c r="AT657" s="80"/>
      <c r="AU657" s="80"/>
      <c r="AV657" s="80"/>
    </row>
    <row r="658" spans="25:48" ht="14.25" customHeight="1" x14ac:dyDescent="0.45">
      <c r="Y658" s="80"/>
      <c r="Z658" s="80"/>
      <c r="AI658" s="468"/>
      <c r="AJ658" s="468"/>
      <c r="AR658" s="80"/>
      <c r="AS658" s="80"/>
      <c r="AT658" s="80"/>
      <c r="AU658" s="80"/>
      <c r="AV658" s="80"/>
    </row>
    <row r="659" spans="25:48" ht="14.25" customHeight="1" x14ac:dyDescent="0.45">
      <c r="Y659" s="80"/>
      <c r="Z659" s="80"/>
      <c r="AI659" s="468"/>
      <c r="AJ659" s="468"/>
      <c r="AR659" s="80"/>
      <c r="AS659" s="80"/>
      <c r="AT659" s="80"/>
      <c r="AU659" s="80"/>
      <c r="AV659" s="80"/>
    </row>
    <row r="660" spans="25:48" ht="14.25" customHeight="1" x14ac:dyDescent="0.45">
      <c r="Y660" s="80"/>
      <c r="Z660" s="80"/>
      <c r="AI660" s="468"/>
      <c r="AJ660" s="468"/>
      <c r="AR660" s="80"/>
      <c r="AS660" s="80"/>
      <c r="AT660" s="80"/>
      <c r="AU660" s="80"/>
      <c r="AV660" s="80"/>
    </row>
    <row r="661" spans="25:48" ht="14.25" customHeight="1" x14ac:dyDescent="0.45">
      <c r="Y661" s="80"/>
      <c r="Z661" s="80"/>
      <c r="AI661" s="468"/>
      <c r="AJ661" s="468"/>
      <c r="AR661" s="80"/>
      <c r="AS661" s="80"/>
      <c r="AT661" s="80"/>
      <c r="AU661" s="80"/>
      <c r="AV661" s="80"/>
    </row>
    <row r="662" spans="25:48" ht="14.25" customHeight="1" x14ac:dyDescent="0.45">
      <c r="Y662" s="80"/>
      <c r="Z662" s="80"/>
      <c r="AI662" s="468"/>
      <c r="AJ662" s="468"/>
      <c r="AR662" s="80"/>
      <c r="AS662" s="80"/>
      <c r="AT662" s="80"/>
      <c r="AU662" s="80"/>
      <c r="AV662" s="80"/>
    </row>
    <row r="663" spans="25:48" ht="14.25" customHeight="1" x14ac:dyDescent="0.45">
      <c r="Y663" s="80"/>
      <c r="Z663" s="80"/>
      <c r="AI663" s="468"/>
      <c r="AJ663" s="468"/>
      <c r="AR663" s="80"/>
      <c r="AS663" s="80"/>
      <c r="AT663" s="80"/>
      <c r="AU663" s="80"/>
      <c r="AV663" s="80"/>
    </row>
    <row r="664" spans="25:48" ht="14.25" customHeight="1" x14ac:dyDescent="0.45">
      <c r="Y664" s="80"/>
      <c r="Z664" s="80"/>
      <c r="AI664" s="468"/>
      <c r="AJ664" s="468"/>
      <c r="AR664" s="80"/>
      <c r="AS664" s="80"/>
      <c r="AT664" s="80"/>
      <c r="AU664" s="80"/>
      <c r="AV664" s="80"/>
    </row>
    <row r="665" spans="25:48" ht="14.25" customHeight="1" x14ac:dyDescent="0.45">
      <c r="Y665" s="80"/>
      <c r="Z665" s="80"/>
      <c r="AI665" s="468"/>
      <c r="AJ665" s="468"/>
      <c r="AR665" s="80"/>
      <c r="AS665" s="80"/>
      <c r="AT665" s="80"/>
      <c r="AU665" s="80"/>
      <c r="AV665" s="80"/>
    </row>
    <row r="666" spans="25:48" ht="14.25" customHeight="1" x14ac:dyDescent="0.45">
      <c r="Y666" s="80"/>
      <c r="Z666" s="80"/>
      <c r="AI666" s="468"/>
      <c r="AJ666" s="468"/>
      <c r="AR666" s="80"/>
      <c r="AS666" s="80"/>
      <c r="AT666" s="80"/>
      <c r="AU666" s="80"/>
      <c r="AV666" s="80"/>
    </row>
    <row r="667" spans="25:48" ht="14.25" customHeight="1" x14ac:dyDescent="0.45">
      <c r="Y667" s="80"/>
      <c r="Z667" s="80"/>
      <c r="AI667" s="468"/>
      <c r="AJ667" s="468"/>
      <c r="AR667" s="80"/>
      <c r="AS667" s="80"/>
      <c r="AT667" s="80"/>
      <c r="AU667" s="80"/>
      <c r="AV667" s="80"/>
    </row>
    <row r="668" spans="25:48" ht="14.25" customHeight="1" x14ac:dyDescent="0.45">
      <c r="Y668" s="80"/>
      <c r="Z668" s="80"/>
      <c r="AI668" s="468"/>
      <c r="AJ668" s="468"/>
      <c r="AR668" s="80"/>
      <c r="AS668" s="80"/>
      <c r="AT668" s="80"/>
      <c r="AU668" s="80"/>
      <c r="AV668" s="80"/>
    </row>
    <row r="669" spans="25:48" ht="14.25" customHeight="1" x14ac:dyDescent="0.45">
      <c r="Y669" s="80"/>
      <c r="Z669" s="80"/>
      <c r="AI669" s="468"/>
      <c r="AJ669" s="468"/>
      <c r="AR669" s="80"/>
      <c r="AS669" s="80"/>
      <c r="AT669" s="80"/>
      <c r="AU669" s="80"/>
      <c r="AV669" s="80"/>
    </row>
    <row r="670" spans="25:48" ht="14.25" customHeight="1" x14ac:dyDescent="0.45">
      <c r="Y670" s="80"/>
      <c r="Z670" s="80"/>
      <c r="AI670" s="468"/>
      <c r="AJ670" s="468"/>
      <c r="AR670" s="80"/>
      <c r="AS670" s="80"/>
      <c r="AT670" s="80"/>
      <c r="AU670" s="80"/>
      <c r="AV670" s="80"/>
    </row>
    <row r="671" spans="25:48" ht="14.25" customHeight="1" x14ac:dyDescent="0.45">
      <c r="Y671" s="80"/>
      <c r="Z671" s="80"/>
      <c r="AI671" s="468"/>
      <c r="AJ671" s="468"/>
      <c r="AR671" s="80"/>
      <c r="AS671" s="80"/>
      <c r="AT671" s="80"/>
      <c r="AU671" s="80"/>
      <c r="AV671" s="80"/>
    </row>
    <row r="672" spans="25:48" ht="14.25" customHeight="1" x14ac:dyDescent="0.45">
      <c r="Y672" s="80"/>
      <c r="Z672" s="80"/>
      <c r="AI672" s="468"/>
      <c r="AJ672" s="468"/>
      <c r="AR672" s="80"/>
      <c r="AS672" s="80"/>
      <c r="AT672" s="80"/>
      <c r="AU672" s="80"/>
      <c r="AV672" s="80"/>
    </row>
    <row r="673" spans="25:48" ht="14.25" customHeight="1" x14ac:dyDescent="0.45">
      <c r="Y673" s="80"/>
      <c r="Z673" s="80"/>
      <c r="AI673" s="468"/>
      <c r="AJ673" s="468"/>
      <c r="AR673" s="80"/>
      <c r="AS673" s="80"/>
      <c r="AT673" s="80"/>
      <c r="AU673" s="80"/>
      <c r="AV673" s="80"/>
    </row>
    <row r="674" spans="25:48" ht="14.25" customHeight="1" x14ac:dyDescent="0.45">
      <c r="Y674" s="80"/>
      <c r="Z674" s="80"/>
      <c r="AI674" s="468"/>
      <c r="AJ674" s="468"/>
      <c r="AR674" s="80"/>
      <c r="AS674" s="80"/>
      <c r="AT674" s="80"/>
      <c r="AU674" s="80"/>
      <c r="AV674" s="80"/>
    </row>
    <row r="675" spans="25:48" ht="14.25" customHeight="1" x14ac:dyDescent="0.45">
      <c r="Y675" s="80"/>
      <c r="Z675" s="80"/>
      <c r="AI675" s="468"/>
      <c r="AJ675" s="468"/>
      <c r="AR675" s="80"/>
      <c r="AS675" s="80"/>
      <c r="AT675" s="80"/>
      <c r="AU675" s="80"/>
      <c r="AV675" s="80"/>
    </row>
    <row r="676" spans="25:48" ht="14.25" customHeight="1" x14ac:dyDescent="0.45">
      <c r="Y676" s="80"/>
      <c r="Z676" s="80"/>
      <c r="AI676" s="468"/>
      <c r="AJ676" s="468"/>
      <c r="AR676" s="80"/>
      <c r="AS676" s="80"/>
      <c r="AT676" s="80"/>
      <c r="AU676" s="80"/>
      <c r="AV676" s="80"/>
    </row>
    <row r="677" spans="25:48" ht="14.25" customHeight="1" x14ac:dyDescent="0.45">
      <c r="Y677" s="80"/>
      <c r="Z677" s="80"/>
      <c r="AI677" s="468"/>
      <c r="AJ677" s="468"/>
      <c r="AR677" s="80"/>
      <c r="AS677" s="80"/>
      <c r="AT677" s="80"/>
      <c r="AU677" s="80"/>
      <c r="AV677" s="80"/>
    </row>
    <row r="678" spans="25:48" ht="14.25" customHeight="1" x14ac:dyDescent="0.45">
      <c r="Y678" s="80"/>
      <c r="Z678" s="80"/>
      <c r="AI678" s="468"/>
      <c r="AJ678" s="468"/>
      <c r="AR678" s="80"/>
      <c r="AS678" s="80"/>
      <c r="AT678" s="80"/>
      <c r="AU678" s="80"/>
      <c r="AV678" s="80"/>
    </row>
    <row r="679" spans="25:48" ht="14.25" customHeight="1" x14ac:dyDescent="0.45">
      <c r="Y679" s="80"/>
      <c r="Z679" s="80"/>
      <c r="AI679" s="468"/>
      <c r="AJ679" s="468"/>
      <c r="AR679" s="80"/>
      <c r="AS679" s="80"/>
      <c r="AT679" s="80"/>
      <c r="AU679" s="80"/>
      <c r="AV679" s="80"/>
    </row>
    <row r="680" spans="25:48" ht="14.25" customHeight="1" x14ac:dyDescent="0.45">
      <c r="Y680" s="80"/>
      <c r="Z680" s="80"/>
      <c r="AI680" s="468"/>
      <c r="AJ680" s="468"/>
      <c r="AR680" s="80"/>
      <c r="AS680" s="80"/>
      <c r="AT680" s="80"/>
      <c r="AU680" s="80"/>
      <c r="AV680" s="80"/>
    </row>
    <row r="681" spans="25:48" ht="14.25" customHeight="1" x14ac:dyDescent="0.45">
      <c r="Y681" s="80"/>
      <c r="Z681" s="80"/>
      <c r="AI681" s="468"/>
      <c r="AJ681" s="468"/>
      <c r="AR681" s="80"/>
      <c r="AS681" s="80"/>
      <c r="AT681" s="80"/>
      <c r="AU681" s="80"/>
      <c r="AV681" s="80"/>
    </row>
    <row r="682" spans="25:48" ht="14.25" customHeight="1" x14ac:dyDescent="0.45">
      <c r="Y682" s="80"/>
      <c r="Z682" s="80"/>
      <c r="AI682" s="468"/>
      <c r="AJ682" s="468"/>
      <c r="AR682" s="80"/>
      <c r="AS682" s="80"/>
      <c r="AT682" s="80"/>
      <c r="AU682" s="80"/>
      <c r="AV682" s="80"/>
    </row>
    <row r="683" spans="25:48" ht="14.25" customHeight="1" x14ac:dyDescent="0.45">
      <c r="Y683" s="80"/>
      <c r="Z683" s="80"/>
      <c r="AI683" s="468"/>
      <c r="AJ683" s="468"/>
      <c r="AR683" s="80"/>
      <c r="AS683" s="80"/>
      <c r="AT683" s="80"/>
      <c r="AU683" s="80"/>
      <c r="AV683" s="80"/>
    </row>
    <row r="684" spans="25:48" ht="14.25" customHeight="1" x14ac:dyDescent="0.45">
      <c r="Y684" s="80"/>
      <c r="Z684" s="80"/>
      <c r="AI684" s="468"/>
      <c r="AJ684" s="468"/>
      <c r="AR684" s="80"/>
      <c r="AS684" s="80"/>
      <c r="AT684" s="80"/>
      <c r="AU684" s="80"/>
      <c r="AV684" s="80"/>
    </row>
    <row r="685" spans="25:48" ht="14.25" customHeight="1" x14ac:dyDescent="0.45">
      <c r="Y685" s="80"/>
      <c r="Z685" s="80"/>
      <c r="AI685" s="468"/>
      <c r="AJ685" s="468"/>
      <c r="AR685" s="80"/>
      <c r="AS685" s="80"/>
      <c r="AT685" s="80"/>
      <c r="AU685" s="80"/>
      <c r="AV685" s="80"/>
    </row>
    <row r="686" spans="25:48" ht="14.25" customHeight="1" x14ac:dyDescent="0.45">
      <c r="Y686" s="80"/>
      <c r="Z686" s="80"/>
      <c r="AI686" s="468"/>
      <c r="AJ686" s="468"/>
      <c r="AR686" s="80"/>
      <c r="AS686" s="80"/>
      <c r="AT686" s="80"/>
      <c r="AU686" s="80"/>
      <c r="AV686" s="80"/>
    </row>
    <row r="687" spans="25:48" ht="14.25" customHeight="1" x14ac:dyDescent="0.45">
      <c r="Y687" s="80"/>
      <c r="Z687" s="80"/>
      <c r="AI687" s="468"/>
      <c r="AJ687" s="468"/>
      <c r="AR687" s="80"/>
      <c r="AS687" s="80"/>
      <c r="AT687" s="80"/>
      <c r="AU687" s="80"/>
      <c r="AV687" s="80"/>
    </row>
    <row r="688" spans="25:48" ht="14.25" customHeight="1" x14ac:dyDescent="0.45">
      <c r="Y688" s="80"/>
      <c r="Z688" s="80"/>
      <c r="AI688" s="468"/>
      <c r="AJ688" s="468"/>
      <c r="AR688" s="80"/>
      <c r="AS688" s="80"/>
      <c r="AT688" s="80"/>
      <c r="AU688" s="80"/>
      <c r="AV688" s="80"/>
    </row>
    <row r="689" spans="25:48" ht="14.25" customHeight="1" x14ac:dyDescent="0.45">
      <c r="Y689" s="80"/>
      <c r="Z689" s="80"/>
      <c r="AI689" s="468"/>
      <c r="AJ689" s="468"/>
      <c r="AR689" s="80"/>
      <c r="AS689" s="80"/>
      <c r="AT689" s="80"/>
      <c r="AU689" s="80"/>
      <c r="AV689" s="80"/>
    </row>
    <row r="690" spans="25:48" ht="14.25" customHeight="1" x14ac:dyDescent="0.45">
      <c r="Y690" s="80"/>
      <c r="Z690" s="80"/>
      <c r="AI690" s="468"/>
      <c r="AJ690" s="468"/>
      <c r="AR690" s="80"/>
      <c r="AS690" s="80"/>
      <c r="AT690" s="80"/>
      <c r="AU690" s="80"/>
      <c r="AV690" s="80"/>
    </row>
    <row r="691" spans="25:48" ht="14.25" customHeight="1" x14ac:dyDescent="0.45">
      <c r="Y691" s="80"/>
      <c r="Z691" s="80"/>
      <c r="AI691" s="468"/>
      <c r="AJ691" s="468"/>
      <c r="AR691" s="80"/>
      <c r="AS691" s="80"/>
      <c r="AT691" s="80"/>
      <c r="AU691" s="80"/>
      <c r="AV691" s="80"/>
    </row>
    <row r="692" spans="25:48" ht="14.25" customHeight="1" x14ac:dyDescent="0.45">
      <c r="Y692" s="80"/>
      <c r="Z692" s="80"/>
      <c r="AI692" s="468"/>
      <c r="AJ692" s="468"/>
      <c r="AR692" s="80"/>
      <c r="AS692" s="80"/>
      <c r="AT692" s="80"/>
      <c r="AU692" s="80"/>
      <c r="AV692" s="80"/>
    </row>
    <row r="693" spans="25:48" ht="14.25" customHeight="1" x14ac:dyDescent="0.45">
      <c r="Y693" s="80"/>
      <c r="Z693" s="80"/>
      <c r="AI693" s="468"/>
      <c r="AJ693" s="468"/>
      <c r="AR693" s="80"/>
      <c r="AS693" s="80"/>
      <c r="AT693" s="80"/>
      <c r="AU693" s="80"/>
      <c r="AV693" s="80"/>
    </row>
    <row r="694" spans="25:48" ht="14.25" customHeight="1" x14ac:dyDescent="0.45">
      <c r="Y694" s="80"/>
      <c r="Z694" s="80"/>
      <c r="AI694" s="468"/>
      <c r="AJ694" s="468"/>
      <c r="AR694" s="80"/>
      <c r="AS694" s="80"/>
      <c r="AT694" s="80"/>
      <c r="AU694" s="80"/>
      <c r="AV694" s="80"/>
    </row>
    <row r="695" spans="25:48" ht="14.25" customHeight="1" x14ac:dyDescent="0.45">
      <c r="Y695" s="80"/>
      <c r="Z695" s="80"/>
      <c r="AI695" s="468"/>
      <c r="AJ695" s="468"/>
      <c r="AR695" s="80"/>
      <c r="AS695" s="80"/>
      <c r="AT695" s="80"/>
      <c r="AU695" s="80"/>
      <c r="AV695" s="80"/>
    </row>
    <row r="696" spans="25:48" ht="14.25" customHeight="1" x14ac:dyDescent="0.45">
      <c r="Y696" s="80"/>
      <c r="Z696" s="80"/>
      <c r="AI696" s="468"/>
      <c r="AJ696" s="468"/>
      <c r="AR696" s="80"/>
      <c r="AS696" s="80"/>
      <c r="AT696" s="80"/>
      <c r="AU696" s="80"/>
      <c r="AV696" s="80"/>
    </row>
    <row r="697" spans="25:48" ht="14.25" customHeight="1" x14ac:dyDescent="0.45">
      <c r="Y697" s="80"/>
      <c r="Z697" s="80"/>
      <c r="AI697" s="468"/>
      <c r="AJ697" s="468"/>
      <c r="AR697" s="80"/>
      <c r="AS697" s="80"/>
      <c r="AT697" s="80"/>
      <c r="AU697" s="80"/>
      <c r="AV697" s="80"/>
    </row>
    <row r="698" spans="25:48" ht="14.25" customHeight="1" x14ac:dyDescent="0.45">
      <c r="Y698" s="80"/>
      <c r="Z698" s="80"/>
      <c r="AI698" s="468"/>
      <c r="AJ698" s="468"/>
      <c r="AR698" s="80"/>
      <c r="AS698" s="80"/>
      <c r="AT698" s="80"/>
      <c r="AU698" s="80"/>
      <c r="AV698" s="80"/>
    </row>
    <row r="699" spans="25:48" ht="14.25" customHeight="1" x14ac:dyDescent="0.45">
      <c r="Y699" s="80"/>
      <c r="Z699" s="80"/>
      <c r="AI699" s="468"/>
      <c r="AJ699" s="468"/>
      <c r="AR699" s="80"/>
      <c r="AS699" s="80"/>
      <c r="AT699" s="80"/>
      <c r="AU699" s="80"/>
      <c r="AV699" s="80"/>
    </row>
    <row r="700" spans="25:48" ht="14.25" customHeight="1" x14ac:dyDescent="0.45">
      <c r="Y700" s="80"/>
      <c r="Z700" s="80"/>
      <c r="AI700" s="468"/>
      <c r="AJ700" s="468"/>
      <c r="AR700" s="80"/>
      <c r="AS700" s="80"/>
      <c r="AT700" s="80"/>
      <c r="AU700" s="80"/>
      <c r="AV700" s="80"/>
    </row>
    <row r="701" spans="25:48" ht="14.25" customHeight="1" x14ac:dyDescent="0.45">
      <c r="Y701" s="80"/>
      <c r="Z701" s="80"/>
      <c r="AI701" s="468"/>
      <c r="AJ701" s="468"/>
      <c r="AR701" s="80"/>
      <c r="AS701" s="80"/>
      <c r="AT701" s="80"/>
      <c r="AU701" s="80"/>
      <c r="AV701" s="80"/>
    </row>
    <row r="702" spans="25:48" ht="14.25" customHeight="1" x14ac:dyDescent="0.45">
      <c r="Y702" s="80"/>
      <c r="Z702" s="80"/>
      <c r="AI702" s="468"/>
      <c r="AJ702" s="468"/>
      <c r="AR702" s="80"/>
      <c r="AS702" s="80"/>
      <c r="AT702" s="80"/>
      <c r="AU702" s="80"/>
      <c r="AV702" s="80"/>
    </row>
    <row r="703" spans="25:48" ht="14.25" customHeight="1" x14ac:dyDescent="0.45">
      <c r="Y703" s="80"/>
      <c r="Z703" s="80"/>
      <c r="AI703" s="468"/>
      <c r="AJ703" s="468"/>
      <c r="AR703" s="80"/>
      <c r="AS703" s="80"/>
      <c r="AT703" s="80"/>
      <c r="AU703" s="80"/>
      <c r="AV703" s="80"/>
    </row>
    <row r="704" spans="25:48" ht="14.25" customHeight="1" x14ac:dyDescent="0.45">
      <c r="Y704" s="80"/>
      <c r="Z704" s="80"/>
      <c r="AI704" s="468"/>
      <c r="AJ704" s="468"/>
      <c r="AR704" s="80"/>
      <c r="AS704" s="80"/>
      <c r="AT704" s="80"/>
      <c r="AU704" s="80"/>
      <c r="AV704" s="80"/>
    </row>
    <row r="705" spans="25:48" ht="14.25" customHeight="1" x14ac:dyDescent="0.45">
      <c r="Y705" s="80"/>
      <c r="Z705" s="80"/>
      <c r="AI705" s="468"/>
      <c r="AJ705" s="468"/>
      <c r="AR705" s="80"/>
      <c r="AS705" s="80"/>
      <c r="AT705" s="80"/>
      <c r="AU705" s="80"/>
      <c r="AV705" s="80"/>
    </row>
    <row r="706" spans="25:48" ht="14.25" customHeight="1" x14ac:dyDescent="0.45">
      <c r="Y706" s="80"/>
      <c r="Z706" s="80"/>
      <c r="AI706" s="468"/>
      <c r="AJ706" s="468"/>
      <c r="AR706" s="80"/>
      <c r="AS706" s="80"/>
      <c r="AT706" s="80"/>
      <c r="AU706" s="80"/>
      <c r="AV706" s="80"/>
    </row>
    <row r="707" spans="25:48" ht="14.25" customHeight="1" x14ac:dyDescent="0.45">
      <c r="Y707" s="80"/>
      <c r="Z707" s="80"/>
      <c r="AI707" s="468"/>
      <c r="AJ707" s="468"/>
      <c r="AR707" s="80"/>
      <c r="AS707" s="80"/>
      <c r="AT707" s="80"/>
      <c r="AU707" s="80"/>
      <c r="AV707" s="80"/>
    </row>
    <row r="708" spans="25:48" ht="14.25" customHeight="1" x14ac:dyDescent="0.45">
      <c r="Y708" s="80"/>
      <c r="Z708" s="80"/>
      <c r="AI708" s="468"/>
      <c r="AJ708" s="468"/>
      <c r="AR708" s="80"/>
      <c r="AS708" s="80"/>
      <c r="AT708" s="80"/>
      <c r="AU708" s="80"/>
      <c r="AV708" s="80"/>
    </row>
    <row r="709" spans="25:48" ht="14.25" customHeight="1" x14ac:dyDescent="0.45">
      <c r="Y709" s="80"/>
      <c r="Z709" s="80"/>
      <c r="AI709" s="468"/>
      <c r="AJ709" s="468"/>
      <c r="AR709" s="80"/>
      <c r="AS709" s="80"/>
      <c r="AT709" s="80"/>
      <c r="AU709" s="80"/>
      <c r="AV709" s="80"/>
    </row>
    <row r="710" spans="25:48" ht="14.25" customHeight="1" x14ac:dyDescent="0.45">
      <c r="Y710" s="80"/>
      <c r="Z710" s="80"/>
      <c r="AI710" s="468"/>
      <c r="AJ710" s="468"/>
      <c r="AR710" s="80"/>
      <c r="AS710" s="80"/>
      <c r="AT710" s="80"/>
      <c r="AU710" s="80"/>
      <c r="AV710" s="80"/>
    </row>
    <row r="711" spans="25:48" ht="14.25" customHeight="1" x14ac:dyDescent="0.45">
      <c r="Y711" s="80"/>
      <c r="Z711" s="80"/>
      <c r="AI711" s="468"/>
      <c r="AJ711" s="468"/>
      <c r="AR711" s="80"/>
      <c r="AS711" s="80"/>
      <c r="AT711" s="80"/>
      <c r="AU711" s="80"/>
      <c r="AV711" s="80"/>
    </row>
    <row r="712" spans="25:48" ht="14.25" customHeight="1" x14ac:dyDescent="0.45">
      <c r="Y712" s="80"/>
      <c r="Z712" s="80"/>
      <c r="AI712" s="468"/>
      <c r="AJ712" s="468"/>
      <c r="AR712" s="80"/>
      <c r="AS712" s="80"/>
      <c r="AT712" s="80"/>
      <c r="AU712" s="80"/>
      <c r="AV712" s="80"/>
    </row>
    <row r="713" spans="25:48" ht="14.25" customHeight="1" x14ac:dyDescent="0.45">
      <c r="Y713" s="80"/>
      <c r="Z713" s="80"/>
      <c r="AI713" s="468"/>
      <c r="AJ713" s="468"/>
      <c r="AR713" s="80"/>
      <c r="AS713" s="80"/>
      <c r="AT713" s="80"/>
      <c r="AU713" s="80"/>
      <c r="AV713" s="80"/>
    </row>
    <row r="714" spans="25:48" ht="14.25" customHeight="1" x14ac:dyDescent="0.45">
      <c r="Y714" s="80"/>
      <c r="Z714" s="80"/>
      <c r="AI714" s="468"/>
      <c r="AJ714" s="468"/>
      <c r="AR714" s="80"/>
      <c r="AS714" s="80"/>
      <c r="AT714" s="80"/>
      <c r="AU714" s="80"/>
      <c r="AV714" s="80"/>
    </row>
    <row r="715" spans="25:48" ht="14.25" customHeight="1" x14ac:dyDescent="0.45">
      <c r="Y715" s="80"/>
      <c r="Z715" s="80"/>
      <c r="AI715" s="468"/>
      <c r="AJ715" s="468"/>
      <c r="AR715" s="80"/>
      <c r="AS715" s="80"/>
      <c r="AT715" s="80"/>
      <c r="AU715" s="80"/>
      <c r="AV715" s="80"/>
    </row>
    <row r="716" spans="25:48" ht="14.25" customHeight="1" x14ac:dyDescent="0.45">
      <c r="Y716" s="80"/>
      <c r="Z716" s="80"/>
      <c r="AI716" s="468"/>
      <c r="AJ716" s="468"/>
      <c r="AR716" s="80"/>
      <c r="AS716" s="80"/>
      <c r="AT716" s="80"/>
      <c r="AU716" s="80"/>
      <c r="AV716" s="80"/>
    </row>
    <row r="717" spans="25:48" ht="14.25" customHeight="1" x14ac:dyDescent="0.45">
      <c r="Y717" s="80"/>
      <c r="Z717" s="80"/>
      <c r="AI717" s="468"/>
      <c r="AJ717" s="468"/>
      <c r="AR717" s="80"/>
      <c r="AS717" s="80"/>
      <c r="AT717" s="80"/>
      <c r="AU717" s="80"/>
      <c r="AV717" s="80"/>
    </row>
    <row r="718" spans="25:48" ht="14.25" customHeight="1" x14ac:dyDescent="0.45">
      <c r="Y718" s="80"/>
      <c r="Z718" s="80"/>
      <c r="AI718" s="468"/>
      <c r="AJ718" s="468"/>
      <c r="AR718" s="80"/>
      <c r="AS718" s="80"/>
      <c r="AT718" s="80"/>
      <c r="AU718" s="80"/>
      <c r="AV718" s="80"/>
    </row>
    <row r="719" spans="25:48" ht="14.25" customHeight="1" x14ac:dyDescent="0.45">
      <c r="Y719" s="80"/>
      <c r="Z719" s="80"/>
      <c r="AI719" s="468"/>
      <c r="AJ719" s="468"/>
      <c r="AR719" s="80"/>
      <c r="AS719" s="80"/>
      <c r="AT719" s="80"/>
      <c r="AU719" s="80"/>
      <c r="AV719" s="80"/>
    </row>
    <row r="720" spans="25:48" ht="14.25" customHeight="1" x14ac:dyDescent="0.45">
      <c r="Y720" s="80"/>
      <c r="Z720" s="80"/>
      <c r="AI720" s="468"/>
      <c r="AJ720" s="468"/>
      <c r="AR720" s="80"/>
      <c r="AS720" s="80"/>
      <c r="AT720" s="80"/>
      <c r="AU720" s="80"/>
      <c r="AV720" s="80"/>
    </row>
    <row r="721" spans="25:48" ht="14.25" customHeight="1" x14ac:dyDescent="0.45">
      <c r="Y721" s="80"/>
      <c r="Z721" s="80"/>
      <c r="AI721" s="468"/>
      <c r="AJ721" s="468"/>
      <c r="AR721" s="80"/>
      <c r="AS721" s="80"/>
      <c r="AT721" s="80"/>
      <c r="AU721" s="80"/>
      <c r="AV721" s="80"/>
    </row>
    <row r="722" spans="25:48" ht="14.25" customHeight="1" x14ac:dyDescent="0.45">
      <c r="Y722" s="80"/>
      <c r="Z722" s="80"/>
      <c r="AI722" s="468"/>
      <c r="AJ722" s="468"/>
      <c r="AR722" s="80"/>
      <c r="AS722" s="80"/>
      <c r="AT722" s="80"/>
      <c r="AU722" s="80"/>
      <c r="AV722" s="80"/>
    </row>
    <row r="723" spans="25:48" ht="14.25" customHeight="1" x14ac:dyDescent="0.45">
      <c r="Y723" s="80"/>
      <c r="Z723" s="80"/>
      <c r="AI723" s="468"/>
      <c r="AJ723" s="468"/>
      <c r="AR723" s="80"/>
      <c r="AS723" s="80"/>
      <c r="AT723" s="80"/>
      <c r="AU723" s="80"/>
      <c r="AV723" s="80"/>
    </row>
    <row r="724" spans="25:48" ht="14.25" customHeight="1" x14ac:dyDescent="0.45">
      <c r="Y724" s="80"/>
      <c r="Z724" s="80"/>
      <c r="AI724" s="468"/>
      <c r="AJ724" s="468"/>
      <c r="AR724" s="80"/>
      <c r="AS724" s="80"/>
      <c r="AT724" s="80"/>
      <c r="AU724" s="80"/>
      <c r="AV724" s="80"/>
    </row>
    <row r="725" spans="25:48" ht="14.25" customHeight="1" x14ac:dyDescent="0.45">
      <c r="Y725" s="80"/>
      <c r="Z725" s="80"/>
      <c r="AI725" s="468"/>
      <c r="AJ725" s="468"/>
      <c r="AR725" s="80"/>
      <c r="AS725" s="80"/>
      <c r="AT725" s="80"/>
      <c r="AU725" s="80"/>
      <c r="AV725" s="80"/>
    </row>
    <row r="726" spans="25:48" ht="14.25" customHeight="1" x14ac:dyDescent="0.45">
      <c r="Y726" s="80"/>
      <c r="Z726" s="80"/>
      <c r="AI726" s="468"/>
      <c r="AJ726" s="468"/>
      <c r="AR726" s="80"/>
      <c r="AS726" s="80"/>
      <c r="AT726" s="80"/>
      <c r="AU726" s="80"/>
      <c r="AV726" s="80"/>
    </row>
    <row r="727" spans="25:48" ht="14.25" customHeight="1" x14ac:dyDescent="0.45">
      <c r="Y727" s="80"/>
      <c r="Z727" s="80"/>
      <c r="AI727" s="468"/>
      <c r="AJ727" s="468"/>
      <c r="AR727" s="80"/>
      <c r="AS727" s="80"/>
      <c r="AT727" s="80"/>
      <c r="AU727" s="80"/>
      <c r="AV727" s="80"/>
    </row>
    <row r="728" spans="25:48" ht="14.25" customHeight="1" x14ac:dyDescent="0.45">
      <c r="Y728" s="80"/>
      <c r="Z728" s="80"/>
      <c r="AI728" s="468"/>
      <c r="AJ728" s="468"/>
      <c r="AR728" s="80"/>
      <c r="AS728" s="80"/>
      <c r="AT728" s="80"/>
      <c r="AU728" s="80"/>
      <c r="AV728" s="80"/>
    </row>
    <row r="729" spans="25:48" ht="14.25" customHeight="1" x14ac:dyDescent="0.45">
      <c r="Y729" s="80"/>
      <c r="Z729" s="80"/>
      <c r="AI729" s="468"/>
      <c r="AJ729" s="468"/>
      <c r="AR729" s="80"/>
      <c r="AS729" s="80"/>
      <c r="AT729" s="80"/>
      <c r="AU729" s="80"/>
      <c r="AV729" s="80"/>
    </row>
    <row r="730" spans="25:48" ht="14.25" customHeight="1" x14ac:dyDescent="0.45">
      <c r="Y730" s="80"/>
      <c r="Z730" s="80"/>
      <c r="AI730" s="468"/>
      <c r="AJ730" s="468"/>
      <c r="AR730" s="80"/>
      <c r="AS730" s="80"/>
      <c r="AT730" s="80"/>
      <c r="AU730" s="80"/>
      <c r="AV730" s="80"/>
    </row>
    <row r="731" spans="25:48" ht="14.25" customHeight="1" x14ac:dyDescent="0.45">
      <c r="Y731" s="80"/>
      <c r="Z731" s="80"/>
      <c r="AI731" s="468"/>
      <c r="AJ731" s="468"/>
      <c r="AR731" s="80"/>
      <c r="AS731" s="80"/>
      <c r="AT731" s="80"/>
      <c r="AU731" s="80"/>
      <c r="AV731" s="80"/>
    </row>
    <row r="732" spans="25:48" ht="14.25" customHeight="1" x14ac:dyDescent="0.45">
      <c r="Y732" s="80"/>
      <c r="Z732" s="80"/>
      <c r="AI732" s="468"/>
      <c r="AJ732" s="468"/>
      <c r="AR732" s="80"/>
      <c r="AS732" s="80"/>
      <c r="AT732" s="80"/>
      <c r="AU732" s="80"/>
      <c r="AV732" s="80"/>
    </row>
    <row r="733" spans="25:48" ht="14.25" customHeight="1" x14ac:dyDescent="0.45">
      <c r="Y733" s="80"/>
      <c r="Z733" s="80"/>
      <c r="AI733" s="468"/>
      <c r="AJ733" s="468"/>
      <c r="AR733" s="80"/>
      <c r="AS733" s="80"/>
      <c r="AT733" s="80"/>
      <c r="AU733" s="80"/>
      <c r="AV733" s="80"/>
    </row>
    <row r="734" spans="25:48" ht="14.25" customHeight="1" x14ac:dyDescent="0.45">
      <c r="Y734" s="80"/>
      <c r="Z734" s="80"/>
      <c r="AI734" s="468"/>
      <c r="AJ734" s="468"/>
      <c r="AR734" s="80"/>
      <c r="AS734" s="80"/>
      <c r="AT734" s="80"/>
      <c r="AU734" s="80"/>
      <c r="AV734" s="80"/>
    </row>
    <row r="735" spans="25:48" ht="14.25" customHeight="1" x14ac:dyDescent="0.45">
      <c r="Y735" s="80"/>
      <c r="Z735" s="80"/>
      <c r="AI735" s="468"/>
      <c r="AJ735" s="468"/>
      <c r="AR735" s="80"/>
      <c r="AS735" s="80"/>
      <c r="AT735" s="80"/>
      <c r="AU735" s="80"/>
      <c r="AV735" s="80"/>
    </row>
    <row r="736" spans="25:48" ht="14.25" customHeight="1" x14ac:dyDescent="0.45">
      <c r="Y736" s="80"/>
      <c r="Z736" s="80"/>
      <c r="AI736" s="468"/>
      <c r="AJ736" s="468"/>
      <c r="AR736" s="80"/>
      <c r="AS736" s="80"/>
      <c r="AT736" s="80"/>
      <c r="AU736" s="80"/>
      <c r="AV736" s="80"/>
    </row>
    <row r="737" spans="25:48" ht="14.25" customHeight="1" x14ac:dyDescent="0.45">
      <c r="Y737" s="80"/>
      <c r="Z737" s="80"/>
      <c r="AI737" s="468"/>
      <c r="AJ737" s="468"/>
      <c r="AR737" s="80"/>
      <c r="AS737" s="80"/>
      <c r="AT737" s="80"/>
      <c r="AU737" s="80"/>
      <c r="AV737" s="80"/>
    </row>
    <row r="738" spans="25:48" ht="14.25" customHeight="1" x14ac:dyDescent="0.45">
      <c r="Y738" s="80"/>
      <c r="Z738" s="80"/>
      <c r="AI738" s="468"/>
      <c r="AJ738" s="468"/>
      <c r="AR738" s="80"/>
      <c r="AS738" s="80"/>
      <c r="AT738" s="80"/>
      <c r="AU738" s="80"/>
      <c r="AV738" s="80"/>
    </row>
    <row r="739" spans="25:48" ht="14.25" customHeight="1" x14ac:dyDescent="0.45">
      <c r="Y739" s="80"/>
      <c r="Z739" s="80"/>
      <c r="AI739" s="468"/>
      <c r="AJ739" s="468"/>
      <c r="AR739" s="80"/>
      <c r="AS739" s="80"/>
      <c r="AT739" s="80"/>
      <c r="AU739" s="80"/>
      <c r="AV739" s="80"/>
    </row>
    <row r="740" spans="25:48" ht="14.25" customHeight="1" x14ac:dyDescent="0.45">
      <c r="Y740" s="80"/>
      <c r="Z740" s="80"/>
      <c r="AI740" s="468"/>
      <c r="AJ740" s="468"/>
      <c r="AR740" s="80"/>
      <c r="AS740" s="80"/>
      <c r="AT740" s="80"/>
      <c r="AU740" s="80"/>
      <c r="AV740" s="80"/>
    </row>
    <row r="741" spans="25:48" ht="14.25" customHeight="1" x14ac:dyDescent="0.45">
      <c r="Y741" s="80"/>
      <c r="Z741" s="80"/>
      <c r="AI741" s="468"/>
      <c r="AJ741" s="468"/>
      <c r="AR741" s="80"/>
      <c r="AS741" s="80"/>
      <c r="AT741" s="80"/>
      <c r="AU741" s="80"/>
      <c r="AV741" s="80"/>
    </row>
    <row r="742" spans="25:48" ht="14.25" customHeight="1" x14ac:dyDescent="0.45">
      <c r="Y742" s="80"/>
      <c r="Z742" s="80"/>
      <c r="AI742" s="468"/>
      <c r="AJ742" s="468"/>
      <c r="AR742" s="80"/>
      <c r="AS742" s="80"/>
      <c r="AT742" s="80"/>
      <c r="AU742" s="80"/>
      <c r="AV742" s="80"/>
    </row>
    <row r="743" spans="25:48" ht="14.25" customHeight="1" x14ac:dyDescent="0.45">
      <c r="Y743" s="80"/>
      <c r="Z743" s="80"/>
      <c r="AI743" s="468"/>
      <c r="AJ743" s="468"/>
      <c r="AR743" s="80"/>
      <c r="AS743" s="80"/>
      <c r="AT743" s="80"/>
      <c r="AU743" s="80"/>
      <c r="AV743" s="80"/>
    </row>
    <row r="744" spans="25:48" ht="14.25" customHeight="1" x14ac:dyDescent="0.45">
      <c r="Y744" s="80"/>
      <c r="Z744" s="80"/>
      <c r="AI744" s="468"/>
      <c r="AJ744" s="468"/>
      <c r="AR744" s="80"/>
      <c r="AS744" s="80"/>
      <c r="AT744" s="80"/>
      <c r="AU744" s="80"/>
      <c r="AV744" s="80"/>
    </row>
    <row r="745" spans="25:48" ht="14.25" customHeight="1" x14ac:dyDescent="0.45">
      <c r="Y745" s="80"/>
      <c r="Z745" s="80"/>
      <c r="AI745" s="468"/>
      <c r="AJ745" s="468"/>
      <c r="AR745" s="80"/>
      <c r="AS745" s="80"/>
      <c r="AT745" s="80"/>
      <c r="AU745" s="80"/>
      <c r="AV745" s="80"/>
    </row>
    <row r="746" spans="25:48" ht="14.25" customHeight="1" x14ac:dyDescent="0.45">
      <c r="Y746" s="80"/>
      <c r="Z746" s="80"/>
      <c r="AI746" s="468"/>
      <c r="AJ746" s="468"/>
      <c r="AR746" s="80"/>
      <c r="AS746" s="80"/>
      <c r="AT746" s="80"/>
      <c r="AU746" s="80"/>
      <c r="AV746" s="80"/>
    </row>
    <row r="747" spans="25:48" ht="14.25" customHeight="1" x14ac:dyDescent="0.45">
      <c r="Y747" s="80"/>
      <c r="Z747" s="80"/>
      <c r="AI747" s="468"/>
      <c r="AJ747" s="468"/>
      <c r="AR747" s="80"/>
      <c r="AS747" s="80"/>
      <c r="AT747" s="80"/>
      <c r="AU747" s="80"/>
      <c r="AV747" s="80"/>
    </row>
    <row r="748" spans="25:48" ht="14.25" customHeight="1" x14ac:dyDescent="0.45">
      <c r="Y748" s="80"/>
      <c r="Z748" s="80"/>
      <c r="AI748" s="468"/>
      <c r="AJ748" s="468"/>
      <c r="AR748" s="80"/>
      <c r="AS748" s="80"/>
      <c r="AT748" s="80"/>
      <c r="AU748" s="80"/>
      <c r="AV748" s="80"/>
    </row>
    <row r="749" spans="25:48" ht="14.25" customHeight="1" x14ac:dyDescent="0.45">
      <c r="Y749" s="80"/>
      <c r="Z749" s="80"/>
      <c r="AI749" s="468"/>
      <c r="AJ749" s="468"/>
      <c r="AR749" s="80"/>
      <c r="AS749" s="80"/>
      <c r="AT749" s="80"/>
      <c r="AU749" s="80"/>
      <c r="AV749" s="80"/>
    </row>
    <row r="750" spans="25:48" ht="14.25" customHeight="1" x14ac:dyDescent="0.45">
      <c r="Y750" s="80"/>
      <c r="Z750" s="80"/>
      <c r="AI750" s="468"/>
      <c r="AJ750" s="468"/>
      <c r="AR750" s="80"/>
      <c r="AS750" s="80"/>
      <c r="AT750" s="80"/>
      <c r="AU750" s="80"/>
      <c r="AV750" s="80"/>
    </row>
    <row r="751" spans="25:48" ht="14.25" customHeight="1" x14ac:dyDescent="0.45">
      <c r="Y751" s="80"/>
      <c r="Z751" s="80"/>
      <c r="AI751" s="468"/>
      <c r="AJ751" s="468"/>
      <c r="AR751" s="80"/>
      <c r="AS751" s="80"/>
      <c r="AT751" s="80"/>
      <c r="AU751" s="80"/>
      <c r="AV751" s="80"/>
    </row>
    <row r="752" spans="25:48" ht="14.25" customHeight="1" x14ac:dyDescent="0.45">
      <c r="Y752" s="80"/>
      <c r="Z752" s="80"/>
      <c r="AI752" s="468"/>
      <c r="AJ752" s="468"/>
      <c r="AR752" s="80"/>
      <c r="AS752" s="80"/>
      <c r="AT752" s="80"/>
      <c r="AU752" s="80"/>
      <c r="AV752" s="80"/>
    </row>
    <row r="753" spans="25:48" ht="14.25" customHeight="1" x14ac:dyDescent="0.45">
      <c r="Y753" s="80"/>
      <c r="Z753" s="80"/>
      <c r="AI753" s="468"/>
      <c r="AJ753" s="468"/>
      <c r="AR753" s="80"/>
      <c r="AS753" s="80"/>
      <c r="AT753" s="80"/>
      <c r="AU753" s="80"/>
      <c r="AV753" s="80"/>
    </row>
    <row r="754" spans="25:48" ht="14.25" customHeight="1" x14ac:dyDescent="0.45">
      <c r="Y754" s="80"/>
      <c r="Z754" s="80"/>
      <c r="AI754" s="468"/>
      <c r="AJ754" s="468"/>
      <c r="AR754" s="80"/>
      <c r="AS754" s="80"/>
      <c r="AT754" s="80"/>
      <c r="AU754" s="80"/>
      <c r="AV754" s="80"/>
    </row>
    <row r="755" spans="25:48" ht="14.25" customHeight="1" x14ac:dyDescent="0.45">
      <c r="Y755" s="80"/>
      <c r="Z755" s="80"/>
      <c r="AI755" s="468"/>
      <c r="AJ755" s="468"/>
      <c r="AR755" s="80"/>
      <c r="AS755" s="80"/>
      <c r="AT755" s="80"/>
      <c r="AU755" s="80"/>
      <c r="AV755" s="80"/>
    </row>
    <row r="756" spans="25:48" ht="14.25" customHeight="1" x14ac:dyDescent="0.45">
      <c r="Y756" s="80"/>
      <c r="Z756" s="80"/>
      <c r="AI756" s="468"/>
      <c r="AJ756" s="468"/>
      <c r="AR756" s="80"/>
      <c r="AS756" s="80"/>
      <c r="AT756" s="80"/>
      <c r="AU756" s="80"/>
      <c r="AV756" s="80"/>
    </row>
    <row r="757" spans="25:48" ht="14.25" customHeight="1" x14ac:dyDescent="0.45">
      <c r="Y757" s="80"/>
      <c r="Z757" s="80"/>
      <c r="AI757" s="468"/>
      <c r="AJ757" s="468"/>
      <c r="AR757" s="80"/>
      <c r="AS757" s="80"/>
      <c r="AT757" s="80"/>
      <c r="AU757" s="80"/>
      <c r="AV757" s="80"/>
    </row>
    <row r="758" spans="25:48" ht="14.25" customHeight="1" x14ac:dyDescent="0.45">
      <c r="Y758" s="80"/>
      <c r="Z758" s="80"/>
      <c r="AI758" s="468"/>
      <c r="AJ758" s="468"/>
      <c r="AR758" s="80"/>
      <c r="AS758" s="80"/>
      <c r="AT758" s="80"/>
      <c r="AU758" s="80"/>
      <c r="AV758" s="80"/>
    </row>
    <row r="759" spans="25:48" ht="14.25" customHeight="1" x14ac:dyDescent="0.45">
      <c r="Y759" s="80"/>
      <c r="Z759" s="80"/>
      <c r="AI759" s="468"/>
      <c r="AJ759" s="468"/>
      <c r="AR759" s="80"/>
      <c r="AS759" s="80"/>
      <c r="AT759" s="80"/>
      <c r="AU759" s="80"/>
      <c r="AV759" s="80"/>
    </row>
    <row r="760" spans="25:48" ht="14.25" customHeight="1" x14ac:dyDescent="0.45">
      <c r="Y760" s="80"/>
      <c r="Z760" s="80"/>
      <c r="AI760" s="468"/>
      <c r="AJ760" s="468"/>
      <c r="AR760" s="80"/>
      <c r="AS760" s="80"/>
      <c r="AT760" s="80"/>
      <c r="AU760" s="80"/>
      <c r="AV760" s="80"/>
    </row>
    <row r="761" spans="25:48" ht="14.25" customHeight="1" x14ac:dyDescent="0.45">
      <c r="Y761" s="80"/>
      <c r="Z761" s="80"/>
      <c r="AI761" s="468"/>
      <c r="AJ761" s="468"/>
      <c r="AR761" s="80"/>
      <c r="AS761" s="80"/>
      <c r="AT761" s="80"/>
      <c r="AU761" s="80"/>
      <c r="AV761" s="80"/>
    </row>
    <row r="762" spans="25:48" ht="14.25" customHeight="1" x14ac:dyDescent="0.45">
      <c r="Y762" s="80"/>
      <c r="Z762" s="80"/>
      <c r="AI762" s="468"/>
      <c r="AJ762" s="468"/>
      <c r="AR762" s="80"/>
      <c r="AS762" s="80"/>
      <c r="AT762" s="80"/>
      <c r="AU762" s="80"/>
      <c r="AV762" s="80"/>
    </row>
    <row r="763" spans="25:48" ht="14.25" customHeight="1" x14ac:dyDescent="0.45">
      <c r="Y763" s="80"/>
      <c r="Z763" s="80"/>
      <c r="AI763" s="468"/>
      <c r="AJ763" s="468"/>
      <c r="AR763" s="80"/>
      <c r="AS763" s="80"/>
      <c r="AT763" s="80"/>
      <c r="AU763" s="80"/>
      <c r="AV763" s="80"/>
    </row>
    <row r="764" spans="25:48" ht="14.25" customHeight="1" x14ac:dyDescent="0.45">
      <c r="Y764" s="80"/>
      <c r="Z764" s="80"/>
      <c r="AI764" s="468"/>
      <c r="AJ764" s="468"/>
      <c r="AR764" s="80"/>
      <c r="AS764" s="80"/>
      <c r="AT764" s="80"/>
      <c r="AU764" s="80"/>
      <c r="AV764" s="80"/>
    </row>
    <row r="765" spans="25:48" ht="14.25" customHeight="1" x14ac:dyDescent="0.45">
      <c r="Y765" s="80"/>
      <c r="Z765" s="80"/>
      <c r="AI765" s="468"/>
      <c r="AJ765" s="468"/>
      <c r="AR765" s="80"/>
      <c r="AS765" s="80"/>
      <c r="AT765" s="80"/>
      <c r="AU765" s="80"/>
      <c r="AV765" s="80"/>
    </row>
    <row r="766" spans="25:48" ht="14.25" customHeight="1" x14ac:dyDescent="0.45">
      <c r="Y766" s="80"/>
      <c r="Z766" s="80"/>
      <c r="AI766" s="468"/>
      <c r="AJ766" s="468"/>
      <c r="AR766" s="80"/>
      <c r="AS766" s="80"/>
      <c r="AT766" s="80"/>
      <c r="AU766" s="80"/>
      <c r="AV766" s="80"/>
    </row>
    <row r="767" spans="25:48" ht="14.25" customHeight="1" x14ac:dyDescent="0.45">
      <c r="Y767" s="80"/>
      <c r="Z767" s="80"/>
      <c r="AI767" s="468"/>
      <c r="AJ767" s="468"/>
      <c r="AR767" s="80"/>
      <c r="AS767" s="80"/>
      <c r="AT767" s="80"/>
      <c r="AU767" s="80"/>
      <c r="AV767" s="80"/>
    </row>
    <row r="768" spans="25:48" ht="14.25" customHeight="1" x14ac:dyDescent="0.45">
      <c r="Y768" s="80"/>
      <c r="Z768" s="80"/>
      <c r="AI768" s="468"/>
      <c r="AJ768" s="468"/>
      <c r="AR768" s="80"/>
      <c r="AS768" s="80"/>
      <c r="AT768" s="80"/>
      <c r="AU768" s="80"/>
      <c r="AV768" s="80"/>
    </row>
    <row r="769" spans="25:48" ht="14.25" customHeight="1" x14ac:dyDescent="0.45">
      <c r="Y769" s="80"/>
      <c r="Z769" s="80"/>
      <c r="AI769" s="468"/>
      <c r="AJ769" s="468"/>
      <c r="AR769" s="80"/>
      <c r="AS769" s="80"/>
      <c r="AT769" s="80"/>
      <c r="AU769" s="80"/>
      <c r="AV769" s="80"/>
    </row>
    <row r="770" spans="25:48" ht="14.25" customHeight="1" x14ac:dyDescent="0.45">
      <c r="Y770" s="80"/>
      <c r="Z770" s="80"/>
      <c r="AI770" s="468"/>
      <c r="AJ770" s="468"/>
      <c r="AR770" s="80"/>
      <c r="AS770" s="80"/>
      <c r="AT770" s="80"/>
      <c r="AU770" s="80"/>
      <c r="AV770" s="80"/>
    </row>
    <row r="771" spans="25:48" ht="14.25" customHeight="1" x14ac:dyDescent="0.45">
      <c r="Y771" s="80"/>
      <c r="Z771" s="80"/>
      <c r="AI771" s="468"/>
      <c r="AJ771" s="468"/>
      <c r="AR771" s="80"/>
      <c r="AS771" s="80"/>
      <c r="AT771" s="80"/>
      <c r="AU771" s="80"/>
      <c r="AV771" s="80"/>
    </row>
    <row r="772" spans="25:48" ht="14.25" customHeight="1" x14ac:dyDescent="0.45">
      <c r="Y772" s="80"/>
      <c r="Z772" s="80"/>
      <c r="AI772" s="468"/>
      <c r="AJ772" s="468"/>
      <c r="AR772" s="80"/>
      <c r="AS772" s="80"/>
      <c r="AT772" s="80"/>
      <c r="AU772" s="80"/>
      <c r="AV772" s="80"/>
    </row>
    <row r="773" spans="25:48" ht="14.25" customHeight="1" x14ac:dyDescent="0.45">
      <c r="Y773" s="80"/>
      <c r="Z773" s="80"/>
      <c r="AI773" s="468"/>
      <c r="AJ773" s="468"/>
      <c r="AR773" s="80"/>
      <c r="AS773" s="80"/>
      <c r="AT773" s="80"/>
      <c r="AU773" s="80"/>
      <c r="AV773" s="80"/>
    </row>
    <row r="774" spans="25:48" ht="14.25" customHeight="1" x14ac:dyDescent="0.45">
      <c r="Y774" s="80"/>
      <c r="Z774" s="80"/>
      <c r="AI774" s="468"/>
      <c r="AJ774" s="468"/>
      <c r="AR774" s="80"/>
      <c r="AS774" s="80"/>
      <c r="AT774" s="80"/>
      <c r="AU774" s="80"/>
      <c r="AV774" s="80"/>
    </row>
    <row r="775" spans="25:48" ht="14.25" customHeight="1" x14ac:dyDescent="0.45">
      <c r="Y775" s="80"/>
      <c r="Z775" s="80"/>
      <c r="AI775" s="468"/>
      <c r="AJ775" s="468"/>
      <c r="AR775" s="80"/>
      <c r="AS775" s="80"/>
      <c r="AT775" s="80"/>
      <c r="AU775" s="80"/>
      <c r="AV775" s="80"/>
    </row>
    <row r="776" spans="25:48" ht="14.25" customHeight="1" x14ac:dyDescent="0.45">
      <c r="Y776" s="80"/>
      <c r="Z776" s="80"/>
      <c r="AI776" s="468"/>
      <c r="AJ776" s="468"/>
      <c r="AR776" s="80"/>
      <c r="AS776" s="80"/>
      <c r="AT776" s="80"/>
      <c r="AU776" s="80"/>
      <c r="AV776" s="80"/>
    </row>
    <row r="777" spans="25:48" ht="14.25" customHeight="1" x14ac:dyDescent="0.45">
      <c r="Y777" s="80"/>
      <c r="Z777" s="80"/>
      <c r="AI777" s="468"/>
      <c r="AJ777" s="468"/>
      <c r="AR777" s="80"/>
      <c r="AS777" s="80"/>
      <c r="AT777" s="80"/>
      <c r="AU777" s="80"/>
      <c r="AV777" s="80"/>
    </row>
    <row r="778" spans="25:48" ht="14.25" customHeight="1" x14ac:dyDescent="0.45">
      <c r="Y778" s="80"/>
      <c r="Z778" s="80"/>
      <c r="AI778" s="468"/>
      <c r="AJ778" s="468"/>
      <c r="AR778" s="80"/>
      <c r="AS778" s="80"/>
      <c r="AT778" s="80"/>
      <c r="AU778" s="80"/>
      <c r="AV778" s="80"/>
    </row>
    <row r="779" spans="25:48" ht="14.25" customHeight="1" x14ac:dyDescent="0.45">
      <c r="Y779" s="80"/>
      <c r="Z779" s="80"/>
      <c r="AI779" s="468"/>
      <c r="AJ779" s="468"/>
      <c r="AR779" s="80"/>
      <c r="AS779" s="80"/>
      <c r="AT779" s="80"/>
      <c r="AU779" s="80"/>
      <c r="AV779" s="80"/>
    </row>
    <row r="780" spans="25:48" ht="14.25" customHeight="1" x14ac:dyDescent="0.45">
      <c r="Y780" s="80"/>
      <c r="Z780" s="80"/>
      <c r="AI780" s="468"/>
      <c r="AJ780" s="468"/>
      <c r="AR780" s="80"/>
      <c r="AS780" s="80"/>
      <c r="AT780" s="80"/>
      <c r="AU780" s="80"/>
      <c r="AV780" s="80"/>
    </row>
    <row r="781" spans="25:48" ht="14.25" customHeight="1" x14ac:dyDescent="0.45">
      <c r="Y781" s="80"/>
      <c r="Z781" s="80"/>
      <c r="AI781" s="468"/>
      <c r="AJ781" s="468"/>
      <c r="AR781" s="80"/>
      <c r="AS781" s="80"/>
      <c r="AT781" s="80"/>
      <c r="AU781" s="80"/>
      <c r="AV781" s="80"/>
    </row>
    <row r="782" spans="25:48" ht="14.25" customHeight="1" x14ac:dyDescent="0.45">
      <c r="Y782" s="80"/>
      <c r="Z782" s="80"/>
      <c r="AI782" s="468"/>
      <c r="AJ782" s="468"/>
      <c r="AR782" s="80"/>
      <c r="AS782" s="80"/>
      <c r="AT782" s="80"/>
      <c r="AU782" s="80"/>
      <c r="AV782" s="80"/>
    </row>
    <row r="783" spans="25:48" ht="14.25" customHeight="1" x14ac:dyDescent="0.45">
      <c r="Y783" s="80"/>
      <c r="Z783" s="80"/>
      <c r="AI783" s="468"/>
      <c r="AJ783" s="468"/>
      <c r="AR783" s="80"/>
      <c r="AS783" s="80"/>
      <c r="AT783" s="80"/>
      <c r="AU783" s="80"/>
      <c r="AV783" s="80"/>
    </row>
    <row r="784" spans="25:48" ht="14.25" customHeight="1" x14ac:dyDescent="0.45">
      <c r="Y784" s="80"/>
      <c r="Z784" s="80"/>
      <c r="AI784" s="468"/>
      <c r="AJ784" s="468"/>
      <c r="AR784" s="80"/>
      <c r="AS784" s="80"/>
      <c r="AT784" s="80"/>
      <c r="AU784" s="80"/>
      <c r="AV784" s="80"/>
    </row>
    <row r="785" spans="25:48" ht="14.25" customHeight="1" x14ac:dyDescent="0.45">
      <c r="Y785" s="80"/>
      <c r="Z785" s="80"/>
      <c r="AI785" s="468"/>
      <c r="AJ785" s="468"/>
      <c r="AR785" s="80"/>
      <c r="AS785" s="80"/>
      <c r="AT785" s="80"/>
      <c r="AU785" s="80"/>
      <c r="AV785" s="80"/>
    </row>
    <row r="786" spans="25:48" ht="14.25" customHeight="1" x14ac:dyDescent="0.45">
      <c r="Y786" s="80"/>
      <c r="Z786" s="80"/>
      <c r="AI786" s="468"/>
      <c r="AJ786" s="468"/>
      <c r="AR786" s="80"/>
      <c r="AS786" s="80"/>
      <c r="AT786" s="80"/>
      <c r="AU786" s="80"/>
      <c r="AV786" s="80"/>
    </row>
    <row r="787" spans="25:48" ht="14.25" customHeight="1" x14ac:dyDescent="0.45">
      <c r="Y787" s="80"/>
      <c r="Z787" s="80"/>
      <c r="AI787" s="468"/>
      <c r="AJ787" s="468"/>
      <c r="AR787" s="80"/>
      <c r="AS787" s="80"/>
      <c r="AT787" s="80"/>
      <c r="AU787" s="80"/>
      <c r="AV787" s="80"/>
    </row>
    <row r="788" spans="25:48" ht="14.25" customHeight="1" x14ac:dyDescent="0.45">
      <c r="Y788" s="80"/>
      <c r="Z788" s="80"/>
      <c r="AI788" s="468"/>
      <c r="AJ788" s="468"/>
      <c r="AR788" s="80"/>
      <c r="AS788" s="80"/>
      <c r="AT788" s="80"/>
      <c r="AU788" s="80"/>
      <c r="AV788" s="80"/>
    </row>
    <row r="789" spans="25:48" ht="14.25" customHeight="1" x14ac:dyDescent="0.45">
      <c r="Y789" s="80"/>
      <c r="Z789" s="80"/>
      <c r="AI789" s="468"/>
      <c r="AJ789" s="468"/>
      <c r="AR789" s="80"/>
      <c r="AS789" s="80"/>
      <c r="AT789" s="80"/>
      <c r="AU789" s="80"/>
      <c r="AV789" s="80"/>
    </row>
    <row r="790" spans="25:48" ht="14.25" customHeight="1" x14ac:dyDescent="0.45">
      <c r="Y790" s="80"/>
      <c r="Z790" s="80"/>
      <c r="AI790" s="468"/>
      <c r="AJ790" s="468"/>
      <c r="AR790" s="80"/>
      <c r="AS790" s="80"/>
      <c r="AT790" s="80"/>
      <c r="AU790" s="80"/>
      <c r="AV790" s="80"/>
    </row>
    <row r="791" spans="25:48" ht="14.25" customHeight="1" x14ac:dyDescent="0.45">
      <c r="Y791" s="80"/>
      <c r="Z791" s="80"/>
      <c r="AI791" s="468"/>
      <c r="AJ791" s="468"/>
      <c r="AR791" s="80"/>
      <c r="AS791" s="80"/>
      <c r="AT791" s="80"/>
      <c r="AU791" s="80"/>
      <c r="AV791" s="80"/>
    </row>
    <row r="792" spans="25:48" ht="14.25" customHeight="1" x14ac:dyDescent="0.45">
      <c r="Y792" s="80"/>
      <c r="Z792" s="80"/>
      <c r="AI792" s="468"/>
      <c r="AJ792" s="468"/>
      <c r="AR792" s="80"/>
      <c r="AS792" s="80"/>
      <c r="AT792" s="80"/>
      <c r="AU792" s="80"/>
      <c r="AV792" s="80"/>
    </row>
    <row r="793" spans="25:48" ht="14.25" customHeight="1" x14ac:dyDescent="0.45">
      <c r="Y793" s="80"/>
      <c r="Z793" s="80"/>
      <c r="AI793" s="468"/>
      <c r="AJ793" s="468"/>
      <c r="AR793" s="80"/>
      <c r="AS793" s="80"/>
      <c r="AT793" s="80"/>
      <c r="AU793" s="80"/>
      <c r="AV793" s="80"/>
    </row>
    <row r="794" spans="25:48" ht="14.25" customHeight="1" x14ac:dyDescent="0.45">
      <c r="Y794" s="80"/>
      <c r="Z794" s="80"/>
      <c r="AI794" s="468"/>
      <c r="AJ794" s="468"/>
      <c r="AR794" s="80"/>
      <c r="AS794" s="80"/>
      <c r="AT794" s="80"/>
      <c r="AU794" s="80"/>
      <c r="AV794" s="80"/>
    </row>
    <row r="795" spans="25:48" ht="14.25" customHeight="1" x14ac:dyDescent="0.45">
      <c r="Y795" s="80"/>
      <c r="Z795" s="80"/>
      <c r="AI795" s="468"/>
      <c r="AJ795" s="468"/>
      <c r="AR795" s="80"/>
      <c r="AS795" s="80"/>
      <c r="AT795" s="80"/>
      <c r="AU795" s="80"/>
      <c r="AV795" s="80"/>
    </row>
    <row r="796" spans="25:48" ht="14.25" customHeight="1" x14ac:dyDescent="0.45">
      <c r="Y796" s="80"/>
      <c r="Z796" s="80"/>
      <c r="AI796" s="468"/>
      <c r="AJ796" s="468"/>
      <c r="AR796" s="80"/>
      <c r="AS796" s="80"/>
      <c r="AT796" s="80"/>
      <c r="AU796" s="80"/>
      <c r="AV796" s="80"/>
    </row>
    <row r="797" spans="25:48" ht="14.25" customHeight="1" x14ac:dyDescent="0.45">
      <c r="Y797" s="80"/>
      <c r="Z797" s="80"/>
      <c r="AI797" s="468"/>
      <c r="AJ797" s="468"/>
      <c r="AR797" s="80"/>
      <c r="AS797" s="80"/>
      <c r="AT797" s="80"/>
      <c r="AU797" s="80"/>
      <c r="AV797" s="80"/>
    </row>
    <row r="798" spans="25:48" ht="14.25" customHeight="1" x14ac:dyDescent="0.45">
      <c r="Y798" s="80"/>
      <c r="Z798" s="80"/>
      <c r="AI798" s="468"/>
      <c r="AJ798" s="468"/>
      <c r="AR798" s="80"/>
      <c r="AS798" s="80"/>
      <c r="AT798" s="80"/>
      <c r="AU798" s="80"/>
      <c r="AV798" s="80"/>
    </row>
    <row r="799" spans="25:48" ht="14.25" customHeight="1" x14ac:dyDescent="0.45">
      <c r="Y799" s="80"/>
      <c r="Z799" s="80"/>
      <c r="AI799" s="468"/>
      <c r="AJ799" s="468"/>
      <c r="AR799" s="80"/>
      <c r="AS799" s="80"/>
      <c r="AT799" s="80"/>
      <c r="AU799" s="80"/>
      <c r="AV799" s="80"/>
    </row>
    <row r="800" spans="25:48" ht="14.25" customHeight="1" x14ac:dyDescent="0.45">
      <c r="Y800" s="80"/>
      <c r="Z800" s="80"/>
      <c r="AI800" s="468"/>
      <c r="AJ800" s="468"/>
      <c r="AR800" s="80"/>
      <c r="AS800" s="80"/>
      <c r="AT800" s="80"/>
      <c r="AU800" s="80"/>
      <c r="AV800" s="80"/>
    </row>
    <row r="801" spans="25:48" ht="14.25" customHeight="1" x14ac:dyDescent="0.45">
      <c r="Y801" s="80"/>
      <c r="Z801" s="80"/>
      <c r="AI801" s="468"/>
      <c r="AJ801" s="468"/>
      <c r="AR801" s="80"/>
      <c r="AS801" s="80"/>
      <c r="AT801" s="80"/>
      <c r="AU801" s="80"/>
      <c r="AV801" s="80"/>
    </row>
    <row r="802" spans="25:48" ht="14.25" customHeight="1" x14ac:dyDescent="0.45">
      <c r="Y802" s="80"/>
      <c r="Z802" s="80"/>
      <c r="AI802" s="468"/>
      <c r="AJ802" s="468"/>
      <c r="AR802" s="80"/>
      <c r="AS802" s="80"/>
      <c r="AT802" s="80"/>
      <c r="AU802" s="80"/>
      <c r="AV802" s="80"/>
    </row>
    <row r="803" spans="25:48" ht="14.25" customHeight="1" x14ac:dyDescent="0.45">
      <c r="Y803" s="80"/>
      <c r="Z803" s="80"/>
      <c r="AI803" s="468"/>
      <c r="AJ803" s="468"/>
      <c r="AR803" s="80"/>
      <c r="AS803" s="80"/>
      <c r="AT803" s="80"/>
      <c r="AU803" s="80"/>
      <c r="AV803" s="80"/>
    </row>
    <row r="804" spans="25:48" ht="14.25" customHeight="1" x14ac:dyDescent="0.45">
      <c r="Y804" s="80"/>
      <c r="Z804" s="80"/>
      <c r="AI804" s="468"/>
      <c r="AJ804" s="468"/>
      <c r="AR804" s="80"/>
      <c r="AS804" s="80"/>
      <c r="AT804" s="80"/>
      <c r="AU804" s="80"/>
      <c r="AV804" s="80"/>
    </row>
    <row r="805" spans="25:48" ht="14.25" customHeight="1" x14ac:dyDescent="0.45">
      <c r="Y805" s="80"/>
      <c r="Z805" s="80"/>
      <c r="AI805" s="468"/>
      <c r="AJ805" s="468"/>
      <c r="AR805" s="80"/>
      <c r="AS805" s="80"/>
      <c r="AT805" s="80"/>
      <c r="AU805" s="80"/>
      <c r="AV805" s="80"/>
    </row>
    <row r="806" spans="25:48" ht="14.25" customHeight="1" x14ac:dyDescent="0.45">
      <c r="Y806" s="80"/>
      <c r="Z806" s="80"/>
      <c r="AI806" s="468"/>
      <c r="AJ806" s="468"/>
      <c r="AR806" s="80"/>
      <c r="AS806" s="80"/>
      <c r="AT806" s="80"/>
      <c r="AU806" s="80"/>
      <c r="AV806" s="80"/>
    </row>
    <row r="807" spans="25:48" ht="14.25" customHeight="1" x14ac:dyDescent="0.45">
      <c r="Y807" s="80"/>
      <c r="Z807" s="80"/>
      <c r="AI807" s="468"/>
      <c r="AJ807" s="468"/>
      <c r="AR807" s="80"/>
      <c r="AS807" s="80"/>
      <c r="AT807" s="80"/>
      <c r="AU807" s="80"/>
      <c r="AV807" s="80"/>
    </row>
    <row r="808" spans="25:48" ht="14.25" customHeight="1" x14ac:dyDescent="0.45">
      <c r="Y808" s="80"/>
      <c r="Z808" s="80"/>
      <c r="AI808" s="468"/>
      <c r="AJ808" s="468"/>
      <c r="AR808" s="80"/>
      <c r="AS808" s="80"/>
      <c r="AT808" s="80"/>
      <c r="AU808" s="80"/>
      <c r="AV808" s="80"/>
    </row>
    <row r="809" spans="25:48" ht="14.25" customHeight="1" x14ac:dyDescent="0.45">
      <c r="Y809" s="80"/>
      <c r="Z809" s="80"/>
      <c r="AI809" s="468"/>
      <c r="AJ809" s="468"/>
      <c r="AR809" s="80"/>
      <c r="AS809" s="80"/>
      <c r="AT809" s="80"/>
      <c r="AU809" s="80"/>
      <c r="AV809" s="80"/>
    </row>
    <row r="810" spans="25:48" ht="14.25" customHeight="1" x14ac:dyDescent="0.45">
      <c r="Y810" s="80"/>
      <c r="Z810" s="80"/>
      <c r="AI810" s="468"/>
      <c r="AJ810" s="468"/>
      <c r="AR810" s="80"/>
      <c r="AS810" s="80"/>
      <c r="AT810" s="80"/>
      <c r="AU810" s="80"/>
      <c r="AV810" s="80"/>
    </row>
    <row r="811" spans="25:48" ht="14.25" customHeight="1" x14ac:dyDescent="0.45">
      <c r="Y811" s="80"/>
      <c r="Z811" s="80"/>
      <c r="AI811" s="468"/>
      <c r="AJ811" s="468"/>
      <c r="AR811" s="80"/>
      <c r="AS811" s="80"/>
      <c r="AT811" s="80"/>
      <c r="AU811" s="80"/>
      <c r="AV811" s="80"/>
    </row>
    <row r="812" spans="25:48" ht="14.25" customHeight="1" x14ac:dyDescent="0.45">
      <c r="Y812" s="80"/>
      <c r="Z812" s="80"/>
      <c r="AI812" s="468"/>
      <c r="AJ812" s="468"/>
      <c r="AR812" s="80"/>
      <c r="AS812" s="80"/>
      <c r="AT812" s="80"/>
      <c r="AU812" s="80"/>
      <c r="AV812" s="80"/>
    </row>
    <row r="813" spans="25:48" ht="14.25" customHeight="1" x14ac:dyDescent="0.45">
      <c r="Y813" s="80"/>
      <c r="Z813" s="80"/>
      <c r="AI813" s="468"/>
      <c r="AJ813" s="468"/>
      <c r="AR813" s="80"/>
      <c r="AS813" s="80"/>
      <c r="AT813" s="80"/>
      <c r="AU813" s="80"/>
      <c r="AV813" s="80"/>
    </row>
    <row r="814" spans="25:48" ht="14.25" customHeight="1" x14ac:dyDescent="0.45">
      <c r="Y814" s="80"/>
      <c r="Z814" s="80"/>
      <c r="AI814" s="468"/>
      <c r="AJ814" s="468"/>
      <c r="AR814" s="80"/>
      <c r="AS814" s="80"/>
      <c r="AT814" s="80"/>
      <c r="AU814" s="80"/>
      <c r="AV814" s="80"/>
    </row>
    <row r="815" spans="25:48" ht="14.25" customHeight="1" x14ac:dyDescent="0.45">
      <c r="Y815" s="80"/>
      <c r="Z815" s="80"/>
      <c r="AI815" s="468"/>
      <c r="AJ815" s="468"/>
      <c r="AR815" s="80"/>
      <c r="AS815" s="80"/>
      <c r="AT815" s="80"/>
      <c r="AU815" s="80"/>
      <c r="AV815" s="80"/>
    </row>
    <row r="816" spans="25:48" ht="14.25" customHeight="1" x14ac:dyDescent="0.45">
      <c r="Y816" s="80"/>
      <c r="Z816" s="80"/>
      <c r="AI816" s="468"/>
      <c r="AJ816" s="468"/>
      <c r="AR816" s="80"/>
      <c r="AS816" s="80"/>
      <c r="AT816" s="80"/>
      <c r="AU816" s="80"/>
      <c r="AV816" s="80"/>
    </row>
    <row r="817" spans="25:48" ht="14.25" customHeight="1" x14ac:dyDescent="0.45">
      <c r="Y817" s="80"/>
      <c r="Z817" s="80"/>
      <c r="AI817" s="468"/>
      <c r="AJ817" s="468"/>
      <c r="AR817" s="80"/>
      <c r="AS817" s="80"/>
      <c r="AT817" s="80"/>
      <c r="AU817" s="80"/>
      <c r="AV817" s="80"/>
    </row>
    <row r="818" spans="25:48" ht="14.25" customHeight="1" x14ac:dyDescent="0.45">
      <c r="Y818" s="80"/>
      <c r="Z818" s="80"/>
      <c r="AI818" s="468"/>
      <c r="AJ818" s="468"/>
      <c r="AR818" s="80"/>
      <c r="AS818" s="80"/>
      <c r="AT818" s="80"/>
      <c r="AU818" s="80"/>
      <c r="AV818" s="80"/>
    </row>
    <row r="819" spans="25:48" ht="14.25" customHeight="1" x14ac:dyDescent="0.45">
      <c r="Y819" s="80"/>
      <c r="Z819" s="80"/>
      <c r="AI819" s="468"/>
      <c r="AJ819" s="468"/>
      <c r="AR819" s="80"/>
      <c r="AS819" s="80"/>
      <c r="AT819" s="80"/>
      <c r="AU819" s="80"/>
      <c r="AV819" s="80"/>
    </row>
    <row r="820" spans="25:48" ht="14.25" customHeight="1" x14ac:dyDescent="0.45">
      <c r="Y820" s="80"/>
      <c r="Z820" s="80"/>
      <c r="AI820" s="468"/>
      <c r="AJ820" s="468"/>
      <c r="AR820" s="80"/>
      <c r="AS820" s="80"/>
      <c r="AT820" s="80"/>
      <c r="AU820" s="80"/>
      <c r="AV820" s="80"/>
    </row>
    <row r="821" spans="25:48" ht="14.25" customHeight="1" x14ac:dyDescent="0.45">
      <c r="Y821" s="80"/>
      <c r="Z821" s="80"/>
      <c r="AI821" s="468"/>
      <c r="AJ821" s="468"/>
      <c r="AR821" s="80"/>
      <c r="AS821" s="80"/>
      <c r="AT821" s="80"/>
      <c r="AU821" s="80"/>
      <c r="AV821" s="80"/>
    </row>
    <row r="822" spans="25:48" ht="14.25" customHeight="1" x14ac:dyDescent="0.45">
      <c r="Y822" s="80"/>
      <c r="Z822" s="80"/>
      <c r="AI822" s="468"/>
      <c r="AJ822" s="468"/>
      <c r="AR822" s="80"/>
      <c r="AS822" s="80"/>
      <c r="AT822" s="80"/>
      <c r="AU822" s="80"/>
      <c r="AV822" s="80"/>
    </row>
    <row r="823" spans="25:48" ht="14.25" customHeight="1" x14ac:dyDescent="0.45">
      <c r="Y823" s="80"/>
      <c r="Z823" s="80"/>
      <c r="AI823" s="468"/>
      <c r="AJ823" s="468"/>
      <c r="AR823" s="80"/>
      <c r="AS823" s="80"/>
      <c r="AT823" s="80"/>
      <c r="AU823" s="80"/>
      <c r="AV823" s="80"/>
    </row>
    <row r="824" spans="25:48" ht="14.25" customHeight="1" x14ac:dyDescent="0.45">
      <c r="Y824" s="80"/>
      <c r="Z824" s="80"/>
      <c r="AI824" s="468"/>
      <c r="AJ824" s="468"/>
      <c r="AR824" s="80"/>
      <c r="AS824" s="80"/>
      <c r="AT824" s="80"/>
      <c r="AU824" s="80"/>
      <c r="AV824" s="80"/>
    </row>
    <row r="825" spans="25:48" ht="14.25" customHeight="1" x14ac:dyDescent="0.45">
      <c r="Y825" s="80"/>
      <c r="Z825" s="80"/>
      <c r="AI825" s="468"/>
      <c r="AJ825" s="468"/>
      <c r="AR825" s="80"/>
      <c r="AS825" s="80"/>
      <c r="AT825" s="80"/>
      <c r="AU825" s="80"/>
      <c r="AV825" s="80"/>
    </row>
    <row r="826" spans="25:48" ht="14.25" customHeight="1" x14ac:dyDescent="0.45">
      <c r="Y826" s="80"/>
      <c r="Z826" s="80"/>
      <c r="AI826" s="468"/>
      <c r="AJ826" s="468"/>
      <c r="AR826" s="80"/>
      <c r="AS826" s="80"/>
      <c r="AT826" s="80"/>
      <c r="AU826" s="80"/>
      <c r="AV826" s="80"/>
    </row>
    <row r="827" spans="25:48" ht="14.25" customHeight="1" x14ac:dyDescent="0.45">
      <c r="Y827" s="80"/>
      <c r="Z827" s="80"/>
      <c r="AI827" s="468"/>
      <c r="AJ827" s="468"/>
      <c r="AR827" s="80"/>
      <c r="AS827" s="80"/>
      <c r="AT827" s="80"/>
      <c r="AU827" s="80"/>
      <c r="AV827" s="80"/>
    </row>
    <row r="828" spans="25:48" ht="14.25" customHeight="1" x14ac:dyDescent="0.45">
      <c r="Y828" s="80"/>
      <c r="Z828" s="80"/>
      <c r="AI828" s="468"/>
      <c r="AJ828" s="468"/>
      <c r="AR828" s="80"/>
      <c r="AS828" s="80"/>
      <c r="AT828" s="80"/>
      <c r="AU828" s="80"/>
      <c r="AV828" s="80"/>
    </row>
    <row r="829" spans="25:48" ht="14.25" customHeight="1" x14ac:dyDescent="0.45">
      <c r="Y829" s="80"/>
      <c r="Z829" s="80"/>
      <c r="AI829" s="468"/>
      <c r="AJ829" s="468"/>
      <c r="AR829" s="80"/>
      <c r="AS829" s="80"/>
      <c r="AT829" s="80"/>
      <c r="AU829" s="80"/>
      <c r="AV829" s="80"/>
    </row>
    <row r="830" spans="25:48" ht="14.25" customHeight="1" x14ac:dyDescent="0.45">
      <c r="Y830" s="80"/>
      <c r="Z830" s="80"/>
      <c r="AI830" s="468"/>
      <c r="AJ830" s="468"/>
      <c r="AR830" s="80"/>
      <c r="AS830" s="80"/>
      <c r="AT830" s="80"/>
      <c r="AU830" s="80"/>
      <c r="AV830" s="80"/>
    </row>
    <row r="831" spans="25:48" ht="14.25" customHeight="1" x14ac:dyDescent="0.45">
      <c r="Y831" s="80"/>
      <c r="Z831" s="80"/>
      <c r="AI831" s="468"/>
      <c r="AJ831" s="468"/>
      <c r="AR831" s="80"/>
      <c r="AS831" s="80"/>
      <c r="AT831" s="80"/>
      <c r="AU831" s="80"/>
      <c r="AV831" s="80"/>
    </row>
    <row r="832" spans="25:48" ht="14.25" customHeight="1" x14ac:dyDescent="0.45">
      <c r="Y832" s="80"/>
      <c r="Z832" s="80"/>
      <c r="AI832" s="468"/>
      <c r="AJ832" s="468"/>
      <c r="AR832" s="80"/>
      <c r="AS832" s="80"/>
      <c r="AT832" s="80"/>
      <c r="AU832" s="80"/>
      <c r="AV832" s="80"/>
    </row>
    <row r="833" spans="25:48" ht="14.25" customHeight="1" x14ac:dyDescent="0.45">
      <c r="Y833" s="80"/>
      <c r="Z833" s="80"/>
      <c r="AI833" s="468"/>
      <c r="AJ833" s="468"/>
      <c r="AR833" s="80"/>
      <c r="AS833" s="80"/>
      <c r="AT833" s="80"/>
      <c r="AU833" s="80"/>
      <c r="AV833" s="80"/>
    </row>
    <row r="834" spans="25:48" ht="14.25" customHeight="1" x14ac:dyDescent="0.45">
      <c r="Y834" s="80"/>
      <c r="Z834" s="80"/>
      <c r="AI834" s="468"/>
      <c r="AJ834" s="468"/>
      <c r="AR834" s="80"/>
      <c r="AS834" s="80"/>
      <c r="AT834" s="80"/>
      <c r="AU834" s="80"/>
      <c r="AV834" s="80"/>
    </row>
    <row r="835" spans="25:48" ht="14.25" customHeight="1" x14ac:dyDescent="0.45">
      <c r="Y835" s="80"/>
      <c r="Z835" s="80"/>
      <c r="AI835" s="468"/>
      <c r="AJ835" s="468"/>
      <c r="AR835" s="80"/>
      <c r="AS835" s="80"/>
      <c r="AT835" s="80"/>
      <c r="AU835" s="80"/>
      <c r="AV835" s="80"/>
    </row>
    <row r="836" spans="25:48" ht="14.25" customHeight="1" x14ac:dyDescent="0.45">
      <c r="Y836" s="80"/>
      <c r="Z836" s="80"/>
      <c r="AI836" s="468"/>
      <c r="AJ836" s="468"/>
      <c r="AR836" s="80"/>
      <c r="AS836" s="80"/>
      <c r="AT836" s="80"/>
      <c r="AU836" s="80"/>
      <c r="AV836" s="80"/>
    </row>
    <row r="837" spans="25:48" ht="14.25" customHeight="1" x14ac:dyDescent="0.45">
      <c r="Y837" s="80"/>
      <c r="Z837" s="80"/>
      <c r="AI837" s="468"/>
      <c r="AJ837" s="468"/>
      <c r="AR837" s="80"/>
      <c r="AS837" s="80"/>
      <c r="AT837" s="80"/>
      <c r="AU837" s="80"/>
      <c r="AV837" s="80"/>
    </row>
    <row r="838" spans="25:48" ht="14.25" customHeight="1" x14ac:dyDescent="0.45">
      <c r="Y838" s="80"/>
      <c r="Z838" s="80"/>
      <c r="AI838" s="468"/>
      <c r="AJ838" s="468"/>
      <c r="AR838" s="80"/>
      <c r="AS838" s="80"/>
      <c r="AT838" s="80"/>
      <c r="AU838" s="80"/>
      <c r="AV838" s="80"/>
    </row>
    <row r="839" spans="25:48" ht="14.25" customHeight="1" x14ac:dyDescent="0.45">
      <c r="Y839" s="80"/>
      <c r="Z839" s="80"/>
      <c r="AI839" s="468"/>
      <c r="AJ839" s="468"/>
      <c r="AR839" s="80"/>
      <c r="AS839" s="80"/>
      <c r="AT839" s="80"/>
      <c r="AU839" s="80"/>
      <c r="AV839" s="80"/>
    </row>
    <row r="840" spans="25:48" ht="14.25" customHeight="1" x14ac:dyDescent="0.45">
      <c r="Y840" s="80"/>
      <c r="Z840" s="80"/>
      <c r="AI840" s="468"/>
      <c r="AJ840" s="468"/>
      <c r="AR840" s="80"/>
      <c r="AS840" s="80"/>
      <c r="AT840" s="80"/>
      <c r="AU840" s="80"/>
      <c r="AV840" s="80"/>
    </row>
    <row r="841" spans="25:48" ht="14.25" customHeight="1" x14ac:dyDescent="0.45">
      <c r="Y841" s="80"/>
      <c r="Z841" s="80"/>
      <c r="AI841" s="468"/>
      <c r="AJ841" s="468"/>
      <c r="AR841" s="80"/>
      <c r="AS841" s="80"/>
      <c r="AT841" s="80"/>
      <c r="AU841" s="80"/>
      <c r="AV841" s="80"/>
    </row>
    <row r="842" spans="25:48" ht="14.25" customHeight="1" x14ac:dyDescent="0.45">
      <c r="Y842" s="80"/>
      <c r="Z842" s="80"/>
      <c r="AI842" s="468"/>
      <c r="AJ842" s="468"/>
      <c r="AR842" s="80"/>
      <c r="AS842" s="80"/>
      <c r="AT842" s="80"/>
      <c r="AU842" s="80"/>
      <c r="AV842" s="80"/>
    </row>
    <row r="843" spans="25:48" ht="14.25" customHeight="1" x14ac:dyDescent="0.45">
      <c r="Y843" s="80"/>
      <c r="Z843" s="80"/>
      <c r="AI843" s="468"/>
      <c r="AJ843" s="468"/>
      <c r="AR843" s="80"/>
      <c r="AS843" s="80"/>
      <c r="AT843" s="80"/>
      <c r="AU843" s="80"/>
      <c r="AV843" s="80"/>
    </row>
    <row r="844" spans="25:48" ht="14.25" customHeight="1" x14ac:dyDescent="0.45">
      <c r="Y844" s="80"/>
      <c r="Z844" s="80"/>
      <c r="AI844" s="468"/>
      <c r="AJ844" s="468"/>
      <c r="AR844" s="80"/>
      <c r="AS844" s="80"/>
      <c r="AT844" s="80"/>
      <c r="AU844" s="80"/>
      <c r="AV844" s="80"/>
    </row>
    <row r="845" spans="25:48" ht="14.25" customHeight="1" x14ac:dyDescent="0.45">
      <c r="Y845" s="80"/>
      <c r="Z845" s="80"/>
      <c r="AI845" s="468"/>
      <c r="AJ845" s="468"/>
      <c r="AR845" s="80"/>
      <c r="AS845" s="80"/>
      <c r="AT845" s="80"/>
      <c r="AU845" s="80"/>
      <c r="AV845" s="80"/>
    </row>
    <row r="846" spans="25:48" ht="14.25" customHeight="1" x14ac:dyDescent="0.45">
      <c r="Y846" s="80"/>
      <c r="Z846" s="80"/>
      <c r="AI846" s="468"/>
      <c r="AJ846" s="468"/>
      <c r="AR846" s="80"/>
      <c r="AS846" s="80"/>
      <c r="AT846" s="80"/>
      <c r="AU846" s="80"/>
      <c r="AV846" s="80"/>
    </row>
    <row r="847" spans="25:48" ht="14.25" customHeight="1" x14ac:dyDescent="0.45">
      <c r="Y847" s="80"/>
      <c r="Z847" s="80"/>
      <c r="AI847" s="468"/>
      <c r="AJ847" s="468"/>
      <c r="AR847" s="80"/>
      <c r="AS847" s="80"/>
      <c r="AT847" s="80"/>
      <c r="AU847" s="80"/>
      <c r="AV847" s="80"/>
    </row>
    <row r="848" spans="25:48" ht="14.25" customHeight="1" x14ac:dyDescent="0.45">
      <c r="Y848" s="80"/>
      <c r="Z848" s="80"/>
      <c r="AI848" s="468"/>
      <c r="AJ848" s="468"/>
      <c r="AR848" s="80"/>
      <c r="AS848" s="80"/>
      <c r="AT848" s="80"/>
      <c r="AU848" s="80"/>
      <c r="AV848" s="80"/>
    </row>
    <row r="849" spans="25:48" ht="14.25" customHeight="1" x14ac:dyDescent="0.45">
      <c r="Y849" s="80"/>
      <c r="Z849" s="80"/>
      <c r="AI849" s="468"/>
      <c r="AJ849" s="468"/>
      <c r="AR849" s="80"/>
      <c r="AS849" s="80"/>
      <c r="AT849" s="80"/>
      <c r="AU849" s="80"/>
      <c r="AV849" s="80"/>
    </row>
    <row r="850" spans="25:48" ht="14.25" customHeight="1" x14ac:dyDescent="0.45">
      <c r="Y850" s="80"/>
      <c r="Z850" s="80"/>
      <c r="AI850" s="468"/>
      <c r="AJ850" s="468"/>
      <c r="AR850" s="80"/>
      <c r="AS850" s="80"/>
      <c r="AT850" s="80"/>
      <c r="AU850" s="80"/>
      <c r="AV850" s="80"/>
    </row>
    <row r="851" spans="25:48" ht="14.25" customHeight="1" x14ac:dyDescent="0.45">
      <c r="Y851" s="80"/>
      <c r="Z851" s="80"/>
      <c r="AI851" s="468"/>
      <c r="AJ851" s="468"/>
      <c r="AR851" s="80"/>
      <c r="AS851" s="80"/>
      <c r="AT851" s="80"/>
      <c r="AU851" s="80"/>
      <c r="AV851" s="80"/>
    </row>
    <row r="852" spans="25:48" ht="14.25" customHeight="1" x14ac:dyDescent="0.45">
      <c r="Y852" s="80"/>
      <c r="Z852" s="80"/>
      <c r="AI852" s="468"/>
      <c r="AJ852" s="468"/>
      <c r="AR852" s="80"/>
      <c r="AS852" s="80"/>
      <c r="AT852" s="80"/>
      <c r="AU852" s="80"/>
      <c r="AV852" s="80"/>
    </row>
    <row r="853" spans="25:48" ht="14.25" customHeight="1" x14ac:dyDescent="0.45">
      <c r="Y853" s="80"/>
      <c r="Z853" s="80"/>
      <c r="AI853" s="468"/>
      <c r="AJ853" s="468"/>
      <c r="AR853" s="80"/>
      <c r="AS853" s="80"/>
      <c r="AT853" s="80"/>
      <c r="AU853" s="80"/>
      <c r="AV853" s="80"/>
    </row>
    <row r="854" spans="25:48" ht="14.25" customHeight="1" x14ac:dyDescent="0.45">
      <c r="Y854" s="80"/>
      <c r="Z854" s="80"/>
      <c r="AI854" s="468"/>
      <c r="AJ854" s="468"/>
      <c r="AR854" s="80"/>
      <c r="AS854" s="80"/>
      <c r="AT854" s="80"/>
      <c r="AU854" s="80"/>
      <c r="AV854" s="80"/>
    </row>
    <row r="855" spans="25:48" ht="14.25" customHeight="1" x14ac:dyDescent="0.45">
      <c r="Y855" s="80"/>
      <c r="Z855" s="80"/>
      <c r="AI855" s="468"/>
      <c r="AJ855" s="468"/>
      <c r="AR855" s="80"/>
      <c r="AS855" s="80"/>
      <c r="AT855" s="80"/>
      <c r="AU855" s="80"/>
      <c r="AV855" s="80"/>
    </row>
    <row r="856" spans="25:48" ht="14.25" customHeight="1" x14ac:dyDescent="0.45">
      <c r="Y856" s="80"/>
      <c r="Z856" s="80"/>
      <c r="AI856" s="468"/>
      <c r="AJ856" s="468"/>
      <c r="AR856" s="80"/>
      <c r="AS856" s="80"/>
      <c r="AT856" s="80"/>
      <c r="AU856" s="80"/>
      <c r="AV856" s="80"/>
    </row>
    <row r="857" spans="25:48" ht="14.25" customHeight="1" x14ac:dyDescent="0.45">
      <c r="Y857" s="80"/>
      <c r="Z857" s="80"/>
      <c r="AI857" s="468"/>
      <c r="AJ857" s="468"/>
      <c r="AR857" s="80"/>
      <c r="AS857" s="80"/>
      <c r="AT857" s="80"/>
      <c r="AU857" s="80"/>
      <c r="AV857" s="80"/>
    </row>
    <row r="858" spans="25:48" ht="14.25" customHeight="1" x14ac:dyDescent="0.45">
      <c r="Y858" s="80"/>
      <c r="Z858" s="80"/>
      <c r="AI858" s="468"/>
      <c r="AJ858" s="468"/>
      <c r="AR858" s="80"/>
      <c r="AS858" s="80"/>
      <c r="AT858" s="80"/>
      <c r="AU858" s="80"/>
      <c r="AV858" s="80"/>
    </row>
    <row r="859" spans="25:48" ht="14.25" customHeight="1" x14ac:dyDescent="0.45">
      <c r="Y859" s="80"/>
      <c r="Z859" s="80"/>
      <c r="AI859" s="468"/>
      <c r="AJ859" s="468"/>
      <c r="AR859" s="80"/>
      <c r="AS859" s="80"/>
      <c r="AT859" s="80"/>
      <c r="AU859" s="80"/>
      <c r="AV859" s="80"/>
    </row>
    <row r="860" spans="25:48" ht="14.25" customHeight="1" x14ac:dyDescent="0.45">
      <c r="Y860" s="80"/>
      <c r="Z860" s="80"/>
      <c r="AI860" s="468"/>
      <c r="AJ860" s="468"/>
      <c r="AR860" s="80"/>
      <c r="AS860" s="80"/>
      <c r="AT860" s="80"/>
      <c r="AU860" s="80"/>
      <c r="AV860" s="80"/>
    </row>
    <row r="861" spans="25:48" ht="14.25" customHeight="1" x14ac:dyDescent="0.45">
      <c r="Y861" s="80"/>
      <c r="Z861" s="80"/>
      <c r="AI861" s="468"/>
      <c r="AJ861" s="468"/>
      <c r="AR861" s="80"/>
      <c r="AS861" s="80"/>
      <c r="AT861" s="80"/>
      <c r="AU861" s="80"/>
      <c r="AV861" s="80"/>
    </row>
    <row r="862" spans="25:48" ht="14.25" customHeight="1" x14ac:dyDescent="0.45">
      <c r="Y862" s="80"/>
      <c r="Z862" s="80"/>
      <c r="AI862" s="468"/>
      <c r="AJ862" s="468"/>
      <c r="AR862" s="80"/>
      <c r="AS862" s="80"/>
      <c r="AT862" s="80"/>
      <c r="AU862" s="80"/>
      <c r="AV862" s="80"/>
    </row>
    <row r="863" spans="25:48" ht="14.25" customHeight="1" x14ac:dyDescent="0.45">
      <c r="Y863" s="80"/>
      <c r="Z863" s="80"/>
      <c r="AI863" s="468"/>
      <c r="AJ863" s="468"/>
      <c r="AR863" s="80"/>
      <c r="AS863" s="80"/>
      <c r="AT863" s="80"/>
      <c r="AU863" s="80"/>
      <c r="AV863" s="80"/>
    </row>
    <row r="864" spans="25:48" ht="14.25" customHeight="1" x14ac:dyDescent="0.45">
      <c r="Y864" s="80"/>
      <c r="Z864" s="80"/>
      <c r="AI864" s="468"/>
      <c r="AJ864" s="468"/>
      <c r="AR864" s="80"/>
      <c r="AS864" s="80"/>
      <c r="AT864" s="80"/>
      <c r="AU864" s="80"/>
      <c r="AV864" s="80"/>
    </row>
    <row r="865" spans="25:48" ht="14.25" customHeight="1" x14ac:dyDescent="0.45">
      <c r="Y865" s="80"/>
      <c r="Z865" s="80"/>
      <c r="AI865" s="468"/>
      <c r="AJ865" s="468"/>
      <c r="AR865" s="80"/>
      <c r="AS865" s="80"/>
      <c r="AT865" s="80"/>
      <c r="AU865" s="80"/>
      <c r="AV865" s="80"/>
    </row>
    <row r="866" spans="25:48" ht="14.25" customHeight="1" x14ac:dyDescent="0.45">
      <c r="Y866" s="80"/>
      <c r="Z866" s="80"/>
      <c r="AI866" s="468"/>
      <c r="AJ866" s="468"/>
      <c r="AR866" s="80"/>
      <c r="AS866" s="80"/>
      <c r="AT866" s="80"/>
      <c r="AU866" s="80"/>
      <c r="AV866" s="80"/>
    </row>
    <row r="867" spans="25:48" ht="14.25" customHeight="1" x14ac:dyDescent="0.45">
      <c r="Y867" s="80"/>
      <c r="Z867" s="80"/>
      <c r="AI867" s="468"/>
      <c r="AJ867" s="468"/>
      <c r="AR867" s="80"/>
      <c r="AS867" s="80"/>
      <c r="AT867" s="80"/>
      <c r="AU867" s="80"/>
      <c r="AV867" s="80"/>
    </row>
    <row r="868" spans="25:48" ht="14.25" customHeight="1" x14ac:dyDescent="0.45">
      <c r="Y868" s="80"/>
      <c r="Z868" s="80"/>
      <c r="AI868" s="468"/>
      <c r="AJ868" s="468"/>
      <c r="AR868" s="80"/>
      <c r="AS868" s="80"/>
      <c r="AT868" s="80"/>
      <c r="AU868" s="80"/>
      <c r="AV868" s="80"/>
    </row>
    <row r="869" spans="25:48" ht="14.25" customHeight="1" x14ac:dyDescent="0.45">
      <c r="Y869" s="80"/>
      <c r="Z869" s="80"/>
      <c r="AI869" s="468"/>
      <c r="AJ869" s="468"/>
      <c r="AR869" s="80"/>
      <c r="AS869" s="80"/>
      <c r="AT869" s="80"/>
      <c r="AU869" s="80"/>
      <c r="AV869" s="80"/>
    </row>
    <row r="870" spans="25:48" ht="14.25" customHeight="1" x14ac:dyDescent="0.45">
      <c r="Y870" s="80"/>
      <c r="Z870" s="80"/>
      <c r="AI870" s="468"/>
      <c r="AJ870" s="468"/>
      <c r="AR870" s="80"/>
      <c r="AS870" s="80"/>
      <c r="AT870" s="80"/>
      <c r="AU870" s="80"/>
      <c r="AV870" s="80"/>
    </row>
    <row r="871" spans="25:48" ht="14.25" customHeight="1" x14ac:dyDescent="0.45">
      <c r="Y871" s="80"/>
      <c r="Z871" s="80"/>
      <c r="AI871" s="468"/>
      <c r="AJ871" s="468"/>
      <c r="AR871" s="80"/>
      <c r="AS871" s="80"/>
      <c r="AT871" s="80"/>
      <c r="AU871" s="80"/>
      <c r="AV871" s="80"/>
    </row>
    <row r="872" spans="25:48" ht="14.25" customHeight="1" x14ac:dyDescent="0.45">
      <c r="Y872" s="80"/>
      <c r="Z872" s="80"/>
      <c r="AI872" s="468"/>
      <c r="AJ872" s="468"/>
      <c r="AR872" s="80"/>
      <c r="AS872" s="80"/>
      <c r="AT872" s="80"/>
      <c r="AU872" s="80"/>
      <c r="AV872" s="80"/>
    </row>
    <row r="873" spans="25:48" ht="14.25" customHeight="1" x14ac:dyDescent="0.45">
      <c r="Y873" s="80"/>
      <c r="Z873" s="80"/>
      <c r="AI873" s="468"/>
      <c r="AJ873" s="468"/>
      <c r="AR873" s="80"/>
      <c r="AS873" s="80"/>
      <c r="AT873" s="80"/>
      <c r="AU873" s="80"/>
      <c r="AV873" s="80"/>
    </row>
    <row r="874" spans="25:48" ht="14.25" customHeight="1" x14ac:dyDescent="0.45">
      <c r="Y874" s="80"/>
      <c r="Z874" s="80"/>
      <c r="AI874" s="468"/>
      <c r="AJ874" s="468"/>
      <c r="AR874" s="80"/>
      <c r="AS874" s="80"/>
      <c r="AT874" s="80"/>
      <c r="AU874" s="80"/>
      <c r="AV874" s="80"/>
    </row>
    <row r="875" spans="25:48" ht="14.25" customHeight="1" x14ac:dyDescent="0.45">
      <c r="Y875" s="80"/>
      <c r="Z875" s="80"/>
      <c r="AI875" s="468"/>
      <c r="AJ875" s="468"/>
      <c r="AR875" s="80"/>
      <c r="AS875" s="80"/>
      <c r="AT875" s="80"/>
      <c r="AU875" s="80"/>
      <c r="AV875" s="80"/>
    </row>
    <row r="876" spans="25:48" ht="14.25" customHeight="1" x14ac:dyDescent="0.45">
      <c r="Y876" s="80"/>
      <c r="Z876" s="80"/>
      <c r="AI876" s="468"/>
      <c r="AJ876" s="468"/>
      <c r="AR876" s="80"/>
      <c r="AS876" s="80"/>
      <c r="AT876" s="80"/>
      <c r="AU876" s="80"/>
      <c r="AV876" s="80"/>
    </row>
    <row r="877" spans="25:48" ht="14.25" customHeight="1" x14ac:dyDescent="0.45">
      <c r="Y877" s="80"/>
      <c r="Z877" s="80"/>
      <c r="AI877" s="468"/>
      <c r="AJ877" s="468"/>
      <c r="AR877" s="80"/>
      <c r="AS877" s="80"/>
      <c r="AT877" s="80"/>
      <c r="AU877" s="80"/>
      <c r="AV877" s="80"/>
    </row>
    <row r="878" spans="25:48" ht="14.25" customHeight="1" x14ac:dyDescent="0.45">
      <c r="Y878" s="80"/>
      <c r="Z878" s="80"/>
      <c r="AI878" s="468"/>
      <c r="AJ878" s="468"/>
      <c r="AR878" s="80"/>
      <c r="AS878" s="80"/>
      <c r="AT878" s="80"/>
      <c r="AU878" s="80"/>
      <c r="AV878" s="80"/>
    </row>
    <row r="879" spans="25:48" ht="14.25" customHeight="1" x14ac:dyDescent="0.45">
      <c r="Y879" s="80"/>
      <c r="Z879" s="80"/>
      <c r="AI879" s="468"/>
      <c r="AJ879" s="468"/>
      <c r="AR879" s="80"/>
      <c r="AS879" s="80"/>
      <c r="AT879" s="80"/>
      <c r="AU879" s="80"/>
      <c r="AV879" s="80"/>
    </row>
    <row r="880" spans="25:48" ht="14.25" customHeight="1" x14ac:dyDescent="0.45">
      <c r="Y880" s="80"/>
      <c r="Z880" s="80"/>
      <c r="AI880" s="468"/>
      <c r="AJ880" s="468"/>
      <c r="AR880" s="80"/>
      <c r="AS880" s="80"/>
      <c r="AT880" s="80"/>
      <c r="AU880" s="80"/>
      <c r="AV880" s="80"/>
    </row>
    <row r="881" spans="25:48" ht="14.25" customHeight="1" x14ac:dyDescent="0.45">
      <c r="Y881" s="80"/>
      <c r="Z881" s="80"/>
      <c r="AI881" s="468"/>
      <c r="AJ881" s="468"/>
      <c r="AR881" s="80"/>
      <c r="AS881" s="80"/>
      <c r="AT881" s="80"/>
      <c r="AU881" s="80"/>
      <c r="AV881" s="80"/>
    </row>
    <row r="882" spans="25:48" ht="14.25" customHeight="1" x14ac:dyDescent="0.45">
      <c r="Y882" s="80"/>
      <c r="Z882" s="80"/>
      <c r="AI882" s="468"/>
      <c r="AJ882" s="468"/>
      <c r="AR882" s="80"/>
      <c r="AS882" s="80"/>
      <c r="AT882" s="80"/>
      <c r="AU882" s="80"/>
      <c r="AV882" s="80"/>
    </row>
    <row r="883" spans="25:48" ht="14.25" customHeight="1" x14ac:dyDescent="0.45">
      <c r="Y883" s="80"/>
      <c r="Z883" s="80"/>
      <c r="AI883" s="468"/>
      <c r="AJ883" s="468"/>
      <c r="AR883" s="80"/>
      <c r="AS883" s="80"/>
      <c r="AT883" s="80"/>
      <c r="AU883" s="80"/>
      <c r="AV883" s="80"/>
    </row>
    <row r="884" spans="25:48" ht="14.25" customHeight="1" x14ac:dyDescent="0.45">
      <c r="Y884" s="80"/>
      <c r="Z884" s="80"/>
      <c r="AI884" s="468"/>
      <c r="AJ884" s="468"/>
      <c r="AR884" s="80"/>
      <c r="AS884" s="80"/>
      <c r="AT884" s="80"/>
      <c r="AU884" s="80"/>
      <c r="AV884" s="80"/>
    </row>
    <row r="885" spans="25:48" ht="14.25" customHeight="1" x14ac:dyDescent="0.45">
      <c r="Y885" s="80"/>
      <c r="Z885" s="80"/>
      <c r="AI885" s="468"/>
      <c r="AJ885" s="468"/>
      <c r="AR885" s="80"/>
      <c r="AS885" s="80"/>
      <c r="AT885" s="80"/>
      <c r="AU885" s="80"/>
      <c r="AV885" s="80"/>
    </row>
    <row r="886" spans="25:48" ht="14.25" customHeight="1" x14ac:dyDescent="0.45">
      <c r="Y886" s="80"/>
      <c r="Z886" s="80"/>
      <c r="AI886" s="468"/>
      <c r="AJ886" s="468"/>
      <c r="AR886" s="80"/>
      <c r="AS886" s="80"/>
      <c r="AT886" s="80"/>
      <c r="AU886" s="80"/>
      <c r="AV886" s="80"/>
    </row>
    <row r="887" spans="25:48" ht="14.25" customHeight="1" x14ac:dyDescent="0.45">
      <c r="Y887" s="80"/>
      <c r="Z887" s="80"/>
      <c r="AI887" s="468"/>
      <c r="AJ887" s="468"/>
      <c r="AR887" s="80"/>
      <c r="AS887" s="80"/>
      <c r="AT887" s="80"/>
      <c r="AU887" s="80"/>
      <c r="AV887" s="80"/>
    </row>
    <row r="888" spans="25:48" ht="14.25" customHeight="1" x14ac:dyDescent="0.45">
      <c r="Y888" s="80"/>
      <c r="Z888" s="80"/>
      <c r="AI888" s="468"/>
      <c r="AJ888" s="468"/>
      <c r="AR888" s="80"/>
      <c r="AS888" s="80"/>
      <c r="AT888" s="80"/>
      <c r="AU888" s="80"/>
      <c r="AV888" s="80"/>
    </row>
    <row r="889" spans="25:48" ht="14.25" customHeight="1" x14ac:dyDescent="0.45">
      <c r="Y889" s="80"/>
      <c r="Z889" s="80"/>
      <c r="AI889" s="468"/>
      <c r="AJ889" s="468"/>
      <c r="AR889" s="80"/>
      <c r="AS889" s="80"/>
      <c r="AT889" s="80"/>
      <c r="AU889" s="80"/>
      <c r="AV889" s="80"/>
    </row>
    <row r="890" spans="25:48" ht="14.25" customHeight="1" x14ac:dyDescent="0.45">
      <c r="Y890" s="80"/>
      <c r="Z890" s="80"/>
      <c r="AI890" s="468"/>
      <c r="AJ890" s="468"/>
      <c r="AR890" s="80"/>
      <c r="AS890" s="80"/>
      <c r="AT890" s="80"/>
      <c r="AU890" s="80"/>
      <c r="AV890" s="80"/>
    </row>
    <row r="891" spans="25:48" ht="14.25" customHeight="1" x14ac:dyDescent="0.45">
      <c r="Y891" s="80"/>
      <c r="Z891" s="80"/>
      <c r="AI891" s="468"/>
      <c r="AJ891" s="468"/>
      <c r="AR891" s="80"/>
      <c r="AS891" s="80"/>
      <c r="AT891" s="80"/>
      <c r="AU891" s="80"/>
      <c r="AV891" s="80"/>
    </row>
    <row r="892" spans="25:48" ht="14.25" customHeight="1" x14ac:dyDescent="0.45">
      <c r="Y892" s="80"/>
      <c r="Z892" s="80"/>
      <c r="AI892" s="468"/>
      <c r="AJ892" s="468"/>
      <c r="AR892" s="80"/>
      <c r="AS892" s="80"/>
      <c r="AT892" s="80"/>
      <c r="AU892" s="80"/>
      <c r="AV892" s="80"/>
    </row>
    <row r="893" spans="25:48" ht="14.25" customHeight="1" x14ac:dyDescent="0.45">
      <c r="Y893" s="80"/>
      <c r="Z893" s="80"/>
      <c r="AI893" s="468"/>
      <c r="AJ893" s="468"/>
      <c r="AR893" s="80"/>
      <c r="AS893" s="80"/>
      <c r="AT893" s="80"/>
      <c r="AU893" s="80"/>
      <c r="AV893" s="80"/>
    </row>
    <row r="894" spans="25:48" ht="14.25" customHeight="1" x14ac:dyDescent="0.45">
      <c r="Y894" s="80"/>
      <c r="Z894" s="80"/>
      <c r="AI894" s="468"/>
      <c r="AJ894" s="468"/>
      <c r="AR894" s="80"/>
      <c r="AS894" s="80"/>
      <c r="AT894" s="80"/>
      <c r="AU894" s="80"/>
      <c r="AV894" s="80"/>
    </row>
    <row r="895" spans="25:48" ht="14.25" customHeight="1" x14ac:dyDescent="0.45">
      <c r="Y895" s="80"/>
      <c r="Z895" s="80"/>
      <c r="AI895" s="468"/>
      <c r="AJ895" s="468"/>
      <c r="AR895" s="80"/>
      <c r="AS895" s="80"/>
      <c r="AT895" s="80"/>
      <c r="AU895" s="80"/>
      <c r="AV895" s="80"/>
    </row>
    <row r="896" spans="25:48" ht="14.25" customHeight="1" x14ac:dyDescent="0.45">
      <c r="Y896" s="80"/>
      <c r="Z896" s="80"/>
      <c r="AI896" s="468"/>
      <c r="AJ896" s="468"/>
      <c r="AR896" s="80"/>
      <c r="AS896" s="80"/>
      <c r="AT896" s="80"/>
      <c r="AU896" s="80"/>
      <c r="AV896" s="80"/>
    </row>
    <row r="897" spans="25:48" ht="14.25" customHeight="1" x14ac:dyDescent="0.45">
      <c r="Y897" s="80"/>
      <c r="Z897" s="80"/>
      <c r="AI897" s="468"/>
      <c r="AJ897" s="468"/>
      <c r="AR897" s="80"/>
      <c r="AS897" s="80"/>
      <c r="AT897" s="80"/>
      <c r="AU897" s="80"/>
      <c r="AV897" s="80"/>
    </row>
    <row r="898" spans="25:48" ht="14.25" customHeight="1" x14ac:dyDescent="0.45">
      <c r="Y898" s="80"/>
      <c r="Z898" s="80"/>
      <c r="AI898" s="468"/>
      <c r="AJ898" s="468"/>
      <c r="AR898" s="80"/>
      <c r="AS898" s="80"/>
      <c r="AT898" s="80"/>
      <c r="AU898" s="80"/>
      <c r="AV898" s="80"/>
    </row>
    <row r="899" spans="25:48" ht="14.25" customHeight="1" x14ac:dyDescent="0.45">
      <c r="Y899" s="80"/>
      <c r="Z899" s="80"/>
      <c r="AI899" s="468"/>
      <c r="AJ899" s="468"/>
      <c r="AR899" s="80"/>
      <c r="AS899" s="80"/>
      <c r="AT899" s="80"/>
      <c r="AU899" s="80"/>
      <c r="AV899" s="80"/>
    </row>
    <row r="900" spans="25:48" ht="14.25" customHeight="1" x14ac:dyDescent="0.45">
      <c r="Y900" s="80"/>
      <c r="Z900" s="80"/>
      <c r="AI900" s="468"/>
      <c r="AJ900" s="468"/>
      <c r="AR900" s="80"/>
      <c r="AS900" s="80"/>
      <c r="AT900" s="80"/>
      <c r="AU900" s="80"/>
      <c r="AV900" s="80"/>
    </row>
    <row r="901" spans="25:48" ht="14.25" customHeight="1" x14ac:dyDescent="0.45">
      <c r="Y901" s="80"/>
      <c r="Z901" s="80"/>
      <c r="AI901" s="468"/>
      <c r="AJ901" s="468"/>
      <c r="AR901" s="80"/>
      <c r="AS901" s="80"/>
      <c r="AT901" s="80"/>
      <c r="AU901" s="80"/>
      <c r="AV901" s="80"/>
    </row>
    <row r="902" spans="25:48" ht="14.25" customHeight="1" x14ac:dyDescent="0.45">
      <c r="Y902" s="80"/>
      <c r="Z902" s="80"/>
      <c r="AI902" s="468"/>
      <c r="AJ902" s="468"/>
      <c r="AR902" s="80"/>
      <c r="AS902" s="80"/>
      <c r="AT902" s="80"/>
      <c r="AU902" s="80"/>
      <c r="AV902" s="80"/>
    </row>
    <row r="903" spans="25:48" ht="14.25" customHeight="1" x14ac:dyDescent="0.45">
      <c r="Y903" s="80"/>
      <c r="Z903" s="80"/>
      <c r="AI903" s="468"/>
      <c r="AJ903" s="468"/>
      <c r="AR903" s="80"/>
      <c r="AS903" s="80"/>
      <c r="AT903" s="80"/>
      <c r="AU903" s="80"/>
      <c r="AV903" s="80"/>
    </row>
    <row r="904" spans="25:48" ht="14.25" customHeight="1" x14ac:dyDescent="0.45">
      <c r="Y904" s="80"/>
      <c r="Z904" s="80"/>
      <c r="AI904" s="468"/>
      <c r="AJ904" s="468"/>
      <c r="AR904" s="80"/>
      <c r="AS904" s="80"/>
      <c r="AT904" s="80"/>
      <c r="AU904" s="80"/>
      <c r="AV904" s="80"/>
    </row>
    <row r="905" spans="25:48" ht="14.25" customHeight="1" x14ac:dyDescent="0.45">
      <c r="Y905" s="80"/>
      <c r="Z905" s="80"/>
      <c r="AI905" s="468"/>
      <c r="AJ905" s="468"/>
      <c r="AR905" s="80"/>
      <c r="AS905" s="80"/>
      <c r="AT905" s="80"/>
      <c r="AU905" s="80"/>
      <c r="AV905" s="80"/>
    </row>
    <row r="906" spans="25:48" ht="14.25" customHeight="1" x14ac:dyDescent="0.45">
      <c r="Y906" s="80"/>
      <c r="Z906" s="80"/>
      <c r="AI906" s="468"/>
      <c r="AJ906" s="468"/>
      <c r="AR906" s="80"/>
      <c r="AS906" s="80"/>
      <c r="AT906" s="80"/>
      <c r="AU906" s="80"/>
      <c r="AV906" s="80"/>
    </row>
    <row r="907" spans="25:48" ht="14.25" customHeight="1" x14ac:dyDescent="0.45">
      <c r="Y907" s="80"/>
      <c r="Z907" s="80"/>
      <c r="AI907" s="468"/>
      <c r="AJ907" s="468"/>
      <c r="AR907" s="80"/>
      <c r="AS907" s="80"/>
      <c r="AT907" s="80"/>
      <c r="AU907" s="80"/>
      <c r="AV907" s="80"/>
    </row>
    <row r="908" spans="25:48" ht="14.25" customHeight="1" x14ac:dyDescent="0.45">
      <c r="Y908" s="80"/>
      <c r="Z908" s="80"/>
      <c r="AI908" s="468"/>
      <c r="AJ908" s="468"/>
      <c r="AR908" s="80"/>
      <c r="AS908" s="80"/>
      <c r="AT908" s="80"/>
      <c r="AU908" s="80"/>
      <c r="AV908" s="80"/>
    </row>
    <row r="909" spans="25:48" ht="14.25" customHeight="1" x14ac:dyDescent="0.45">
      <c r="Y909" s="80"/>
      <c r="Z909" s="80"/>
      <c r="AI909" s="468"/>
      <c r="AJ909" s="468"/>
      <c r="AR909" s="80"/>
      <c r="AS909" s="80"/>
      <c r="AT909" s="80"/>
      <c r="AU909" s="80"/>
      <c r="AV909" s="80"/>
    </row>
    <row r="910" spans="25:48" ht="14.25" customHeight="1" x14ac:dyDescent="0.45">
      <c r="Y910" s="80"/>
      <c r="Z910" s="80"/>
      <c r="AI910" s="468"/>
      <c r="AJ910" s="468"/>
      <c r="AR910" s="80"/>
      <c r="AS910" s="80"/>
      <c r="AT910" s="80"/>
      <c r="AU910" s="80"/>
      <c r="AV910" s="80"/>
    </row>
    <row r="911" spans="25:48" ht="14.25" customHeight="1" x14ac:dyDescent="0.45">
      <c r="Y911" s="80"/>
      <c r="Z911" s="80"/>
      <c r="AI911" s="468"/>
      <c r="AJ911" s="468"/>
      <c r="AR911" s="80"/>
      <c r="AS911" s="80"/>
      <c r="AT911" s="80"/>
      <c r="AU911" s="80"/>
      <c r="AV911" s="80"/>
    </row>
    <row r="912" spans="25:48" ht="14.25" customHeight="1" x14ac:dyDescent="0.45">
      <c r="Y912" s="80"/>
      <c r="Z912" s="80"/>
      <c r="AI912" s="468"/>
      <c r="AJ912" s="468"/>
      <c r="AR912" s="80"/>
      <c r="AS912" s="80"/>
      <c r="AT912" s="80"/>
      <c r="AU912" s="80"/>
      <c r="AV912" s="80"/>
    </row>
    <row r="913" spans="25:48" ht="14.25" customHeight="1" x14ac:dyDescent="0.45">
      <c r="Y913" s="80"/>
      <c r="Z913" s="80"/>
      <c r="AI913" s="468"/>
      <c r="AJ913" s="468"/>
      <c r="AR913" s="80"/>
      <c r="AS913" s="80"/>
      <c r="AT913" s="80"/>
      <c r="AU913" s="80"/>
      <c r="AV913" s="80"/>
    </row>
    <row r="914" spans="25:48" ht="14.25" customHeight="1" x14ac:dyDescent="0.45">
      <c r="Y914" s="80"/>
      <c r="Z914" s="80"/>
      <c r="AI914" s="468"/>
      <c r="AJ914" s="468"/>
      <c r="AR914" s="80"/>
      <c r="AS914" s="80"/>
      <c r="AT914" s="80"/>
      <c r="AU914" s="80"/>
      <c r="AV914" s="80"/>
    </row>
    <row r="915" spans="25:48" ht="14.25" customHeight="1" x14ac:dyDescent="0.45">
      <c r="Y915" s="80"/>
      <c r="Z915" s="80"/>
      <c r="AI915" s="468"/>
      <c r="AJ915" s="468"/>
      <c r="AR915" s="80"/>
      <c r="AS915" s="80"/>
      <c r="AT915" s="80"/>
      <c r="AU915" s="80"/>
      <c r="AV915" s="80"/>
    </row>
    <row r="916" spans="25:48" ht="14.25" customHeight="1" x14ac:dyDescent="0.45">
      <c r="Y916" s="80"/>
      <c r="Z916" s="80"/>
      <c r="AI916" s="468"/>
      <c r="AJ916" s="468"/>
      <c r="AR916" s="80"/>
      <c r="AS916" s="80"/>
      <c r="AT916" s="80"/>
      <c r="AU916" s="80"/>
      <c r="AV916" s="80"/>
    </row>
    <row r="917" spans="25:48" ht="14.25" customHeight="1" x14ac:dyDescent="0.45">
      <c r="Y917" s="80"/>
      <c r="Z917" s="80"/>
      <c r="AI917" s="468"/>
      <c r="AJ917" s="468"/>
      <c r="AR917" s="80"/>
      <c r="AS917" s="80"/>
      <c r="AT917" s="80"/>
      <c r="AU917" s="80"/>
      <c r="AV917" s="80"/>
    </row>
    <row r="918" spans="25:48" ht="14.25" customHeight="1" x14ac:dyDescent="0.45">
      <c r="Y918" s="80"/>
      <c r="Z918" s="80"/>
      <c r="AI918" s="468"/>
      <c r="AJ918" s="468"/>
      <c r="AR918" s="80"/>
      <c r="AS918" s="80"/>
      <c r="AT918" s="80"/>
      <c r="AU918" s="80"/>
      <c r="AV918" s="80"/>
    </row>
    <row r="919" spans="25:48" ht="14.25" customHeight="1" x14ac:dyDescent="0.45">
      <c r="Y919" s="80"/>
      <c r="Z919" s="80"/>
      <c r="AI919" s="468"/>
      <c r="AJ919" s="468"/>
      <c r="AR919" s="80"/>
      <c r="AS919" s="80"/>
      <c r="AT919" s="80"/>
      <c r="AU919" s="80"/>
      <c r="AV919" s="80"/>
    </row>
    <row r="920" spans="25:48" ht="14.25" customHeight="1" x14ac:dyDescent="0.45">
      <c r="Y920" s="80"/>
      <c r="Z920" s="80"/>
      <c r="AI920" s="468"/>
      <c r="AJ920" s="468"/>
      <c r="AR920" s="80"/>
      <c r="AS920" s="80"/>
      <c r="AT920" s="80"/>
      <c r="AU920" s="80"/>
      <c r="AV920" s="80"/>
    </row>
    <row r="921" spans="25:48" ht="14.25" customHeight="1" x14ac:dyDescent="0.45">
      <c r="Y921" s="80"/>
      <c r="Z921" s="80"/>
      <c r="AI921" s="468"/>
      <c r="AJ921" s="468"/>
      <c r="AR921" s="80"/>
      <c r="AS921" s="80"/>
      <c r="AT921" s="80"/>
      <c r="AU921" s="80"/>
      <c r="AV921" s="80"/>
    </row>
    <row r="922" spans="25:48" ht="14.25" customHeight="1" x14ac:dyDescent="0.45">
      <c r="Y922" s="80"/>
      <c r="Z922" s="80"/>
      <c r="AI922" s="468"/>
      <c r="AJ922" s="468"/>
      <c r="AR922" s="80"/>
      <c r="AS922" s="80"/>
      <c r="AT922" s="80"/>
      <c r="AU922" s="80"/>
      <c r="AV922" s="80"/>
    </row>
    <row r="923" spans="25:48" ht="14.25" customHeight="1" x14ac:dyDescent="0.45">
      <c r="Y923" s="80"/>
      <c r="Z923" s="80"/>
      <c r="AI923" s="468"/>
      <c r="AJ923" s="468"/>
      <c r="AR923" s="80"/>
      <c r="AS923" s="80"/>
      <c r="AT923" s="80"/>
      <c r="AU923" s="80"/>
      <c r="AV923" s="80"/>
    </row>
    <row r="924" spans="25:48" ht="14.25" customHeight="1" x14ac:dyDescent="0.45">
      <c r="Y924" s="80"/>
      <c r="Z924" s="80"/>
      <c r="AI924" s="468"/>
      <c r="AJ924" s="468"/>
      <c r="AR924" s="80"/>
      <c r="AS924" s="80"/>
      <c r="AT924" s="80"/>
      <c r="AU924" s="80"/>
      <c r="AV924" s="80"/>
    </row>
    <row r="925" spans="25:48" ht="14.25" customHeight="1" x14ac:dyDescent="0.45">
      <c r="Y925" s="80"/>
      <c r="Z925" s="80"/>
      <c r="AI925" s="468"/>
      <c r="AJ925" s="468"/>
      <c r="AR925" s="80"/>
      <c r="AS925" s="80"/>
      <c r="AT925" s="80"/>
      <c r="AU925" s="80"/>
      <c r="AV925" s="80"/>
    </row>
    <row r="926" spans="25:48" ht="14.25" customHeight="1" x14ac:dyDescent="0.45">
      <c r="Y926" s="80"/>
      <c r="Z926" s="80"/>
      <c r="AI926" s="468"/>
      <c r="AJ926" s="468"/>
      <c r="AR926" s="80"/>
      <c r="AS926" s="80"/>
      <c r="AT926" s="80"/>
      <c r="AU926" s="80"/>
      <c r="AV926" s="80"/>
    </row>
    <row r="927" spans="25:48" ht="14.25" customHeight="1" x14ac:dyDescent="0.45">
      <c r="Y927" s="80"/>
      <c r="Z927" s="80"/>
      <c r="AI927" s="468"/>
      <c r="AJ927" s="468"/>
      <c r="AR927" s="80"/>
      <c r="AS927" s="80"/>
      <c r="AT927" s="80"/>
      <c r="AU927" s="80"/>
      <c r="AV927" s="80"/>
    </row>
    <row r="928" spans="25:48" ht="14.25" customHeight="1" x14ac:dyDescent="0.45">
      <c r="Y928" s="80"/>
      <c r="Z928" s="80"/>
      <c r="AI928" s="468"/>
      <c r="AJ928" s="468"/>
      <c r="AR928" s="80"/>
      <c r="AS928" s="80"/>
      <c r="AT928" s="80"/>
      <c r="AU928" s="80"/>
      <c r="AV928" s="80"/>
    </row>
    <row r="929" spans="25:48" ht="14.25" customHeight="1" x14ac:dyDescent="0.45">
      <c r="Y929" s="80"/>
      <c r="Z929" s="80"/>
      <c r="AI929" s="468"/>
      <c r="AJ929" s="468"/>
      <c r="AR929" s="80"/>
      <c r="AS929" s="80"/>
      <c r="AT929" s="80"/>
      <c r="AU929" s="80"/>
      <c r="AV929" s="80"/>
    </row>
    <row r="930" spans="25:48" ht="14.25" customHeight="1" x14ac:dyDescent="0.45">
      <c r="Y930" s="80"/>
      <c r="Z930" s="80"/>
      <c r="AI930" s="468"/>
      <c r="AJ930" s="468"/>
      <c r="AR930" s="80"/>
      <c r="AS930" s="80"/>
      <c r="AT930" s="80"/>
      <c r="AU930" s="80"/>
      <c r="AV930" s="80"/>
    </row>
    <row r="931" spans="25:48" ht="14.25" customHeight="1" x14ac:dyDescent="0.45">
      <c r="Y931" s="80"/>
      <c r="Z931" s="80"/>
      <c r="AI931" s="468"/>
      <c r="AJ931" s="468"/>
      <c r="AR931" s="80"/>
      <c r="AS931" s="80"/>
      <c r="AT931" s="80"/>
      <c r="AU931" s="80"/>
      <c r="AV931" s="80"/>
    </row>
    <row r="932" spans="25:48" ht="14.25" customHeight="1" x14ac:dyDescent="0.45">
      <c r="Y932" s="80"/>
      <c r="Z932" s="80"/>
      <c r="AI932" s="468"/>
      <c r="AJ932" s="468"/>
      <c r="AR932" s="80"/>
      <c r="AS932" s="80"/>
      <c r="AT932" s="80"/>
      <c r="AU932" s="80"/>
      <c r="AV932" s="80"/>
    </row>
    <row r="933" spans="25:48" ht="14.25" customHeight="1" x14ac:dyDescent="0.45">
      <c r="Y933" s="80"/>
      <c r="Z933" s="80"/>
      <c r="AI933" s="468"/>
      <c r="AJ933" s="468"/>
      <c r="AR933" s="80"/>
      <c r="AS933" s="80"/>
      <c r="AT933" s="80"/>
      <c r="AU933" s="80"/>
      <c r="AV933" s="80"/>
    </row>
    <row r="934" spans="25:48" ht="14.25" customHeight="1" x14ac:dyDescent="0.45">
      <c r="Y934" s="80"/>
      <c r="Z934" s="80"/>
      <c r="AI934" s="468"/>
      <c r="AJ934" s="468"/>
      <c r="AR934" s="80"/>
      <c r="AS934" s="80"/>
      <c r="AT934" s="80"/>
      <c r="AU934" s="80"/>
      <c r="AV934" s="80"/>
    </row>
    <row r="935" spans="25:48" ht="14.25" customHeight="1" x14ac:dyDescent="0.45">
      <c r="Y935" s="80"/>
      <c r="Z935" s="80"/>
      <c r="AI935" s="468"/>
      <c r="AJ935" s="468"/>
      <c r="AR935" s="80"/>
      <c r="AS935" s="80"/>
      <c r="AT935" s="80"/>
      <c r="AU935" s="80"/>
      <c r="AV935" s="80"/>
    </row>
    <row r="936" spans="25:48" ht="14.25" customHeight="1" x14ac:dyDescent="0.45">
      <c r="Y936" s="80"/>
      <c r="Z936" s="80"/>
      <c r="AI936" s="468"/>
      <c r="AJ936" s="468"/>
      <c r="AR936" s="80"/>
      <c r="AS936" s="80"/>
      <c r="AT936" s="80"/>
      <c r="AU936" s="80"/>
      <c r="AV936" s="80"/>
    </row>
    <row r="937" spans="25:48" ht="14.25" customHeight="1" x14ac:dyDescent="0.45">
      <c r="Y937" s="80"/>
      <c r="Z937" s="80"/>
      <c r="AI937" s="468"/>
      <c r="AJ937" s="468"/>
      <c r="AR937" s="80"/>
      <c r="AS937" s="80"/>
      <c r="AT937" s="80"/>
      <c r="AU937" s="80"/>
      <c r="AV937" s="80"/>
    </row>
    <row r="938" spans="25:48" ht="14.25" customHeight="1" x14ac:dyDescent="0.45">
      <c r="Y938" s="80"/>
      <c r="Z938" s="80"/>
      <c r="AI938" s="468"/>
      <c r="AJ938" s="468"/>
      <c r="AR938" s="80"/>
      <c r="AS938" s="80"/>
      <c r="AT938" s="80"/>
      <c r="AU938" s="80"/>
      <c r="AV938" s="80"/>
    </row>
    <row r="939" spans="25:48" ht="14.25" customHeight="1" x14ac:dyDescent="0.45">
      <c r="Y939" s="80"/>
      <c r="Z939" s="80"/>
      <c r="AI939" s="468"/>
      <c r="AJ939" s="468"/>
      <c r="AR939" s="80"/>
      <c r="AS939" s="80"/>
      <c r="AT939" s="80"/>
      <c r="AU939" s="80"/>
      <c r="AV939" s="80"/>
    </row>
    <row r="940" spans="25:48" ht="14.25" customHeight="1" x14ac:dyDescent="0.45">
      <c r="Y940" s="80"/>
      <c r="Z940" s="80"/>
      <c r="AI940" s="468"/>
      <c r="AJ940" s="468"/>
      <c r="AR940" s="80"/>
      <c r="AS940" s="80"/>
      <c r="AT940" s="80"/>
      <c r="AU940" s="80"/>
      <c r="AV940" s="80"/>
    </row>
    <row r="941" spans="25:48" ht="14.25" customHeight="1" x14ac:dyDescent="0.45">
      <c r="Y941" s="80"/>
      <c r="Z941" s="80"/>
      <c r="AI941" s="468"/>
      <c r="AJ941" s="468"/>
      <c r="AR941" s="80"/>
      <c r="AS941" s="80"/>
      <c r="AT941" s="80"/>
      <c r="AU941" s="80"/>
      <c r="AV941" s="80"/>
    </row>
    <row r="942" spans="25:48" ht="14.25" customHeight="1" x14ac:dyDescent="0.45">
      <c r="Y942" s="80"/>
      <c r="Z942" s="80"/>
      <c r="AI942" s="468"/>
      <c r="AJ942" s="468"/>
      <c r="AR942" s="80"/>
      <c r="AS942" s="80"/>
      <c r="AT942" s="80"/>
      <c r="AU942" s="80"/>
      <c r="AV942" s="80"/>
    </row>
    <row r="943" spans="25:48" ht="14.25" customHeight="1" x14ac:dyDescent="0.45">
      <c r="Y943" s="80"/>
      <c r="Z943" s="80"/>
      <c r="AI943" s="468"/>
      <c r="AJ943" s="468"/>
      <c r="AR943" s="80"/>
      <c r="AS943" s="80"/>
      <c r="AT943" s="80"/>
      <c r="AU943" s="80"/>
      <c r="AV943" s="80"/>
    </row>
    <row r="944" spans="25:48" ht="14.25" customHeight="1" x14ac:dyDescent="0.45">
      <c r="Y944" s="80"/>
      <c r="Z944" s="80"/>
      <c r="AI944" s="468"/>
      <c r="AJ944" s="468"/>
      <c r="AR944" s="80"/>
      <c r="AS944" s="80"/>
      <c r="AT944" s="80"/>
      <c r="AU944" s="80"/>
      <c r="AV944" s="80"/>
    </row>
    <row r="945" spans="25:48" ht="14.25" customHeight="1" x14ac:dyDescent="0.45">
      <c r="Y945" s="80"/>
      <c r="Z945" s="80"/>
      <c r="AI945" s="468"/>
      <c r="AJ945" s="468"/>
      <c r="AR945" s="80"/>
      <c r="AS945" s="80"/>
      <c r="AT945" s="80"/>
      <c r="AU945" s="80"/>
      <c r="AV945" s="80"/>
    </row>
    <row r="946" spans="25:48" ht="14.25" customHeight="1" x14ac:dyDescent="0.45">
      <c r="Y946" s="80"/>
      <c r="Z946" s="80"/>
      <c r="AI946" s="468"/>
      <c r="AJ946" s="468"/>
      <c r="AR946" s="80"/>
      <c r="AS946" s="80"/>
      <c r="AT946" s="80"/>
      <c r="AU946" s="80"/>
      <c r="AV946" s="80"/>
    </row>
    <row r="947" spans="25:48" ht="14.25" customHeight="1" x14ac:dyDescent="0.45">
      <c r="Y947" s="80"/>
      <c r="Z947" s="80"/>
      <c r="AI947" s="468"/>
      <c r="AJ947" s="468"/>
      <c r="AR947" s="80"/>
      <c r="AS947" s="80"/>
      <c r="AT947" s="80"/>
      <c r="AU947" s="80"/>
      <c r="AV947" s="80"/>
    </row>
    <row r="948" spans="25:48" ht="14.25" customHeight="1" x14ac:dyDescent="0.45">
      <c r="Y948" s="80"/>
      <c r="Z948" s="80"/>
      <c r="AI948" s="468"/>
      <c r="AJ948" s="468"/>
      <c r="AR948" s="80"/>
      <c r="AS948" s="80"/>
      <c r="AT948" s="80"/>
      <c r="AU948" s="80"/>
      <c r="AV948" s="80"/>
    </row>
    <row r="949" spans="25:48" ht="14.25" customHeight="1" x14ac:dyDescent="0.45">
      <c r="Y949" s="80"/>
      <c r="Z949" s="80"/>
      <c r="AI949" s="468"/>
      <c r="AJ949" s="468"/>
      <c r="AR949" s="80"/>
      <c r="AS949" s="80"/>
      <c r="AT949" s="80"/>
      <c r="AU949" s="80"/>
      <c r="AV949" s="80"/>
    </row>
    <row r="950" spans="25:48" ht="14.25" customHeight="1" x14ac:dyDescent="0.45">
      <c r="Y950" s="80"/>
      <c r="Z950" s="80"/>
      <c r="AI950" s="468"/>
      <c r="AJ950" s="468"/>
      <c r="AR950" s="80"/>
      <c r="AS950" s="80"/>
      <c r="AT950" s="80"/>
      <c r="AU950" s="80"/>
      <c r="AV950" s="80"/>
    </row>
    <row r="951" spans="25:48" ht="14.25" customHeight="1" x14ac:dyDescent="0.45">
      <c r="Y951" s="80"/>
      <c r="Z951" s="80"/>
      <c r="AI951" s="468"/>
      <c r="AJ951" s="468"/>
      <c r="AR951" s="80"/>
      <c r="AS951" s="80"/>
      <c r="AT951" s="80"/>
      <c r="AU951" s="80"/>
      <c r="AV951" s="80"/>
    </row>
    <row r="952" spans="25:48" ht="14.25" customHeight="1" x14ac:dyDescent="0.45">
      <c r="Y952" s="80"/>
      <c r="Z952" s="80"/>
      <c r="AI952" s="468"/>
      <c r="AJ952" s="468"/>
      <c r="AR952" s="80"/>
      <c r="AS952" s="80"/>
      <c r="AT952" s="80"/>
      <c r="AU952" s="80"/>
      <c r="AV952" s="80"/>
    </row>
    <row r="953" spans="25:48" ht="14.25" customHeight="1" x14ac:dyDescent="0.45">
      <c r="Y953" s="80"/>
      <c r="Z953" s="80"/>
      <c r="AI953" s="468"/>
      <c r="AJ953" s="468"/>
      <c r="AR953" s="80"/>
      <c r="AS953" s="80"/>
      <c r="AT953" s="80"/>
      <c r="AU953" s="80"/>
      <c r="AV953" s="80"/>
    </row>
    <row r="954" spans="25:48" ht="14.25" customHeight="1" x14ac:dyDescent="0.45">
      <c r="Y954" s="80"/>
      <c r="Z954" s="80"/>
      <c r="AI954" s="468"/>
      <c r="AJ954" s="468"/>
      <c r="AR954" s="80"/>
      <c r="AS954" s="80"/>
      <c r="AT954" s="80"/>
      <c r="AU954" s="80"/>
      <c r="AV954" s="80"/>
    </row>
    <row r="955" spans="25:48" ht="14.25" customHeight="1" x14ac:dyDescent="0.45">
      <c r="Y955" s="80"/>
      <c r="Z955" s="80"/>
      <c r="AI955" s="468"/>
      <c r="AJ955" s="468"/>
      <c r="AR955" s="80"/>
      <c r="AS955" s="80"/>
      <c r="AT955" s="80"/>
      <c r="AU955" s="80"/>
      <c r="AV955" s="80"/>
    </row>
    <row r="956" spans="25:48" ht="14.25" customHeight="1" x14ac:dyDescent="0.45">
      <c r="Y956" s="80"/>
      <c r="Z956" s="80"/>
      <c r="AI956" s="468"/>
      <c r="AJ956" s="468"/>
      <c r="AR956" s="80"/>
      <c r="AS956" s="80"/>
      <c r="AT956" s="80"/>
      <c r="AU956" s="80"/>
      <c r="AV956" s="80"/>
    </row>
    <row r="957" spans="25:48" ht="14.25" customHeight="1" x14ac:dyDescent="0.45">
      <c r="Y957" s="80"/>
      <c r="Z957" s="80"/>
      <c r="AI957" s="468"/>
      <c r="AJ957" s="468"/>
      <c r="AR957" s="80"/>
      <c r="AS957" s="80"/>
      <c r="AT957" s="80"/>
      <c r="AU957" s="80"/>
      <c r="AV957" s="80"/>
    </row>
    <row r="958" spans="25:48" ht="14.25" customHeight="1" x14ac:dyDescent="0.45">
      <c r="Y958" s="80"/>
      <c r="Z958" s="80"/>
      <c r="AI958" s="468"/>
      <c r="AJ958" s="468"/>
      <c r="AR958" s="80"/>
      <c r="AS958" s="80"/>
      <c r="AT958" s="80"/>
      <c r="AU958" s="80"/>
      <c r="AV958" s="80"/>
    </row>
    <row r="959" spans="25:48" ht="14.25" customHeight="1" x14ac:dyDescent="0.45">
      <c r="Y959" s="80"/>
      <c r="Z959" s="80"/>
      <c r="AI959" s="468"/>
      <c r="AJ959" s="468"/>
      <c r="AR959" s="80"/>
      <c r="AS959" s="80"/>
      <c r="AT959" s="80"/>
      <c r="AU959" s="80"/>
      <c r="AV959" s="80"/>
    </row>
    <row r="960" spans="25:48" ht="14.25" customHeight="1" x14ac:dyDescent="0.45">
      <c r="Y960" s="80"/>
      <c r="Z960" s="80"/>
      <c r="AI960" s="468"/>
      <c r="AJ960" s="468"/>
      <c r="AR960" s="80"/>
      <c r="AS960" s="80"/>
      <c r="AT960" s="80"/>
      <c r="AU960" s="80"/>
      <c r="AV960" s="80"/>
    </row>
    <row r="961" spans="25:48" ht="14.25" customHeight="1" x14ac:dyDescent="0.45">
      <c r="Y961" s="80"/>
      <c r="Z961" s="80"/>
      <c r="AI961" s="468"/>
      <c r="AJ961" s="468"/>
      <c r="AR961" s="80"/>
      <c r="AS961" s="80"/>
      <c r="AT961" s="80"/>
      <c r="AU961" s="80"/>
      <c r="AV961" s="80"/>
    </row>
    <row r="962" spans="25:48" ht="14.25" customHeight="1" x14ac:dyDescent="0.45">
      <c r="Y962" s="80"/>
      <c r="Z962" s="80"/>
      <c r="AI962" s="468"/>
      <c r="AJ962" s="468"/>
      <c r="AR962" s="80"/>
      <c r="AS962" s="80"/>
      <c r="AT962" s="80"/>
      <c r="AU962" s="80"/>
      <c r="AV962" s="80"/>
    </row>
    <row r="963" spans="25:48" ht="14.25" customHeight="1" x14ac:dyDescent="0.45">
      <c r="Y963" s="80"/>
      <c r="Z963" s="80"/>
      <c r="AI963" s="468"/>
      <c r="AJ963" s="468"/>
      <c r="AR963" s="80"/>
      <c r="AS963" s="80"/>
      <c r="AT963" s="80"/>
      <c r="AU963" s="80"/>
      <c r="AV963" s="80"/>
    </row>
    <row r="964" spans="25:48" ht="14.25" customHeight="1" x14ac:dyDescent="0.45">
      <c r="Y964" s="80"/>
      <c r="Z964" s="80"/>
      <c r="AI964" s="468"/>
      <c r="AJ964" s="468"/>
      <c r="AR964" s="80"/>
      <c r="AS964" s="80"/>
      <c r="AT964" s="80"/>
      <c r="AU964" s="80"/>
      <c r="AV964" s="80"/>
    </row>
    <row r="965" spans="25:48" ht="14.25" customHeight="1" x14ac:dyDescent="0.45">
      <c r="Y965" s="80"/>
      <c r="Z965" s="80"/>
      <c r="AI965" s="468"/>
      <c r="AJ965" s="468"/>
      <c r="AR965" s="80"/>
      <c r="AS965" s="80"/>
      <c r="AT965" s="80"/>
      <c r="AU965" s="80"/>
      <c r="AV965" s="80"/>
    </row>
    <row r="966" spans="25:48" ht="14.25" customHeight="1" x14ac:dyDescent="0.45">
      <c r="Y966" s="80"/>
      <c r="Z966" s="80"/>
      <c r="AI966" s="468"/>
      <c r="AJ966" s="468"/>
      <c r="AR966" s="80"/>
      <c r="AS966" s="80"/>
      <c r="AT966" s="80"/>
      <c r="AU966" s="80"/>
      <c r="AV966" s="80"/>
    </row>
    <row r="967" spans="25:48" ht="14.25" customHeight="1" x14ac:dyDescent="0.45">
      <c r="Y967" s="80"/>
      <c r="Z967" s="80"/>
      <c r="AI967" s="468"/>
      <c r="AJ967" s="468"/>
      <c r="AR967" s="80"/>
      <c r="AS967" s="80"/>
      <c r="AT967" s="80"/>
      <c r="AU967" s="80"/>
      <c r="AV967" s="80"/>
    </row>
    <row r="968" spans="25:48" ht="14.25" customHeight="1" x14ac:dyDescent="0.45">
      <c r="Y968" s="80"/>
      <c r="Z968" s="80"/>
      <c r="AI968" s="468"/>
      <c r="AJ968" s="468"/>
      <c r="AR968" s="80"/>
      <c r="AS968" s="80"/>
      <c r="AT968" s="80"/>
      <c r="AU968" s="80"/>
      <c r="AV968" s="80"/>
    </row>
    <row r="969" spans="25:48" ht="14.25" customHeight="1" x14ac:dyDescent="0.45">
      <c r="Y969" s="80"/>
      <c r="Z969" s="80"/>
      <c r="AI969" s="468"/>
      <c r="AJ969" s="468"/>
      <c r="AR969" s="80"/>
      <c r="AS969" s="80"/>
      <c r="AT969" s="80"/>
      <c r="AU969" s="80"/>
      <c r="AV969" s="80"/>
    </row>
    <row r="970" spans="25:48" ht="14.25" customHeight="1" x14ac:dyDescent="0.45">
      <c r="Y970" s="80"/>
      <c r="Z970" s="80"/>
      <c r="AI970" s="468"/>
      <c r="AJ970" s="468"/>
      <c r="AR970" s="80"/>
      <c r="AS970" s="80"/>
      <c r="AT970" s="80"/>
      <c r="AU970" s="80"/>
      <c r="AV970" s="80"/>
    </row>
    <row r="971" spans="25:48" ht="14.25" customHeight="1" x14ac:dyDescent="0.45">
      <c r="Y971" s="80"/>
      <c r="Z971" s="80"/>
      <c r="AI971" s="468"/>
      <c r="AJ971" s="468"/>
      <c r="AR971" s="80"/>
      <c r="AS971" s="80"/>
      <c r="AT971" s="80"/>
      <c r="AU971" s="80"/>
      <c r="AV971" s="80"/>
    </row>
    <row r="972" spans="25:48" ht="14.25" customHeight="1" x14ac:dyDescent="0.45">
      <c r="Y972" s="80"/>
      <c r="Z972" s="80"/>
      <c r="AI972" s="468"/>
      <c r="AJ972" s="468"/>
      <c r="AR972" s="80"/>
      <c r="AS972" s="80"/>
      <c r="AT972" s="80"/>
      <c r="AU972" s="80"/>
      <c r="AV972" s="80"/>
    </row>
    <row r="973" spans="25:48" ht="14.25" customHeight="1" x14ac:dyDescent="0.45">
      <c r="Y973" s="80"/>
      <c r="Z973" s="80"/>
      <c r="AI973" s="468"/>
      <c r="AJ973" s="468"/>
      <c r="AR973" s="80"/>
      <c r="AS973" s="80"/>
      <c r="AT973" s="80"/>
      <c r="AU973" s="80"/>
      <c r="AV973" s="80"/>
    </row>
    <row r="974" spans="25:48" ht="14.25" customHeight="1" x14ac:dyDescent="0.45">
      <c r="Y974" s="80"/>
      <c r="Z974" s="80"/>
      <c r="AI974" s="468"/>
      <c r="AJ974" s="468"/>
      <c r="AR974" s="80"/>
      <c r="AS974" s="80"/>
      <c r="AT974" s="80"/>
      <c r="AU974" s="80"/>
      <c r="AV974" s="80"/>
    </row>
    <row r="975" spans="25:48" ht="14.25" customHeight="1" x14ac:dyDescent="0.45">
      <c r="Y975" s="80"/>
      <c r="Z975" s="80"/>
      <c r="AI975" s="468"/>
      <c r="AJ975" s="468"/>
      <c r="AR975" s="80"/>
      <c r="AS975" s="80"/>
      <c r="AT975" s="80"/>
      <c r="AU975" s="80"/>
      <c r="AV975" s="80"/>
    </row>
    <row r="976" spans="25:48" ht="14.25" customHeight="1" x14ac:dyDescent="0.45">
      <c r="Y976" s="80"/>
      <c r="Z976" s="80"/>
      <c r="AI976" s="468"/>
      <c r="AJ976" s="468"/>
      <c r="AR976" s="80"/>
      <c r="AS976" s="80"/>
      <c r="AT976" s="80"/>
      <c r="AU976" s="80"/>
      <c r="AV976" s="80"/>
    </row>
    <row r="977" spans="25:48" ht="14.25" customHeight="1" x14ac:dyDescent="0.45">
      <c r="Y977" s="80"/>
      <c r="Z977" s="80"/>
      <c r="AI977" s="468"/>
      <c r="AJ977" s="468"/>
      <c r="AR977" s="80"/>
      <c r="AS977" s="80"/>
      <c r="AT977" s="80"/>
      <c r="AU977" s="80"/>
      <c r="AV977" s="80"/>
    </row>
    <row r="978" spans="25:48" ht="14.25" customHeight="1" x14ac:dyDescent="0.45">
      <c r="Y978" s="80"/>
      <c r="Z978" s="80"/>
      <c r="AI978" s="468"/>
      <c r="AJ978" s="468"/>
      <c r="AR978" s="80"/>
      <c r="AS978" s="80"/>
      <c r="AT978" s="80"/>
      <c r="AU978" s="80"/>
      <c r="AV978" s="80"/>
    </row>
    <row r="979" spans="25:48" ht="14.25" customHeight="1" x14ac:dyDescent="0.45">
      <c r="Y979" s="80"/>
      <c r="Z979" s="80"/>
      <c r="AI979" s="468"/>
      <c r="AJ979" s="468"/>
      <c r="AR979" s="80"/>
      <c r="AS979" s="80"/>
      <c r="AT979" s="80"/>
      <c r="AU979" s="80"/>
      <c r="AV979" s="80"/>
    </row>
    <row r="980" spans="25:48" ht="14.25" customHeight="1" x14ac:dyDescent="0.45">
      <c r="Y980" s="80"/>
      <c r="Z980" s="80"/>
      <c r="AI980" s="468"/>
      <c r="AJ980" s="468"/>
      <c r="AR980" s="80"/>
      <c r="AS980" s="80"/>
      <c r="AT980" s="80"/>
      <c r="AU980" s="80"/>
      <c r="AV980" s="80"/>
    </row>
    <row r="981" spans="25:48" ht="14.25" customHeight="1" x14ac:dyDescent="0.45">
      <c r="Y981" s="80"/>
      <c r="Z981" s="80"/>
      <c r="AI981" s="468"/>
      <c r="AJ981" s="468"/>
      <c r="AR981" s="80"/>
      <c r="AS981" s="80"/>
      <c r="AT981" s="80"/>
      <c r="AU981" s="80"/>
      <c r="AV981" s="80"/>
    </row>
    <row r="982" spans="25:48" ht="14.25" customHeight="1" x14ac:dyDescent="0.45">
      <c r="Y982" s="80"/>
      <c r="Z982" s="80"/>
      <c r="AI982" s="468"/>
      <c r="AJ982" s="468"/>
      <c r="AR982" s="80"/>
      <c r="AS982" s="80"/>
      <c r="AT982" s="80"/>
      <c r="AU982" s="80"/>
      <c r="AV982" s="80"/>
    </row>
    <row r="983" spans="25:48" ht="14.25" customHeight="1" x14ac:dyDescent="0.45">
      <c r="Y983" s="80"/>
      <c r="Z983" s="80"/>
      <c r="AI983" s="468"/>
      <c r="AJ983" s="468"/>
      <c r="AR983" s="80"/>
      <c r="AS983" s="80"/>
      <c r="AT983" s="80"/>
      <c r="AU983" s="80"/>
      <c r="AV983" s="80"/>
    </row>
    <row r="984" spans="25:48" ht="14.25" customHeight="1" x14ac:dyDescent="0.45">
      <c r="Y984" s="80"/>
      <c r="Z984" s="80"/>
      <c r="AI984" s="468"/>
      <c r="AJ984" s="468"/>
      <c r="AR984" s="80"/>
      <c r="AS984" s="80"/>
      <c r="AT984" s="80"/>
      <c r="AU984" s="80"/>
      <c r="AV984" s="80"/>
    </row>
    <row r="985" spans="25:48" ht="14.25" customHeight="1" x14ac:dyDescent="0.45">
      <c r="Y985" s="80"/>
      <c r="Z985" s="80"/>
      <c r="AI985" s="468"/>
      <c r="AJ985" s="468"/>
      <c r="AR985" s="80"/>
      <c r="AS985" s="80"/>
      <c r="AT985" s="80"/>
      <c r="AU985" s="80"/>
      <c r="AV985" s="80"/>
    </row>
    <row r="986" spans="25:48" ht="14.25" customHeight="1" x14ac:dyDescent="0.45">
      <c r="Y986" s="80"/>
      <c r="Z986" s="80"/>
      <c r="AI986" s="468"/>
      <c r="AJ986" s="468"/>
      <c r="AR986" s="80"/>
      <c r="AS986" s="80"/>
      <c r="AT986" s="80"/>
      <c r="AU986" s="80"/>
      <c r="AV986" s="80"/>
    </row>
    <row r="987" spans="25:48" ht="14.25" customHeight="1" x14ac:dyDescent="0.45">
      <c r="Y987" s="80"/>
      <c r="Z987" s="80"/>
      <c r="AI987" s="468"/>
      <c r="AJ987" s="468"/>
      <c r="AR987" s="80"/>
      <c r="AS987" s="80"/>
      <c r="AT987" s="80"/>
      <c r="AU987" s="80"/>
      <c r="AV987" s="80"/>
    </row>
    <row r="988" spans="25:48" ht="14.25" customHeight="1" x14ac:dyDescent="0.45">
      <c r="Y988" s="80"/>
      <c r="Z988" s="80"/>
      <c r="AI988" s="468"/>
      <c r="AJ988" s="468"/>
      <c r="AR988" s="80"/>
      <c r="AS988" s="80"/>
      <c r="AT988" s="80"/>
      <c r="AU988" s="80"/>
      <c r="AV988" s="80"/>
    </row>
    <row r="989" spans="25:48" ht="14.25" customHeight="1" x14ac:dyDescent="0.45">
      <c r="Y989" s="80"/>
      <c r="Z989" s="80"/>
      <c r="AI989" s="468"/>
      <c r="AJ989" s="468"/>
      <c r="AR989" s="80"/>
      <c r="AS989" s="80"/>
      <c r="AT989" s="80"/>
      <c r="AU989" s="80"/>
      <c r="AV989" s="80"/>
    </row>
    <row r="990" spans="25:48" ht="14.25" customHeight="1" x14ac:dyDescent="0.45">
      <c r="Y990" s="80"/>
      <c r="Z990" s="80"/>
      <c r="AI990" s="468"/>
      <c r="AJ990" s="468"/>
      <c r="AR990" s="80"/>
      <c r="AS990" s="80"/>
      <c r="AT990" s="80"/>
      <c r="AU990" s="80"/>
      <c r="AV990" s="80"/>
    </row>
    <row r="991" spans="25:48" ht="14.25" customHeight="1" x14ac:dyDescent="0.45">
      <c r="Y991" s="80"/>
      <c r="Z991" s="80"/>
      <c r="AI991" s="468"/>
      <c r="AJ991" s="468"/>
      <c r="AR991" s="80"/>
      <c r="AS991" s="80"/>
      <c r="AT991" s="80"/>
      <c r="AU991" s="80"/>
      <c r="AV991" s="80"/>
    </row>
    <row r="992" spans="25:48" ht="14.25" customHeight="1" x14ac:dyDescent="0.45">
      <c r="Y992" s="80"/>
      <c r="Z992" s="80"/>
      <c r="AI992" s="468"/>
      <c r="AJ992" s="468"/>
      <c r="AR992" s="80"/>
      <c r="AS992" s="80"/>
      <c r="AT992" s="80"/>
      <c r="AU992" s="80"/>
      <c r="AV992" s="80"/>
    </row>
    <row r="993" spans="25:48" ht="14.25" customHeight="1" x14ac:dyDescent="0.45">
      <c r="Y993" s="80"/>
      <c r="Z993" s="80"/>
      <c r="AI993" s="468"/>
      <c r="AJ993" s="468"/>
      <c r="AR993" s="80"/>
      <c r="AS993" s="80"/>
      <c r="AT993" s="80"/>
      <c r="AU993" s="80"/>
      <c r="AV993" s="80"/>
    </row>
    <row r="994" spans="25:48" ht="14.25" customHeight="1" x14ac:dyDescent="0.45">
      <c r="Y994" s="80"/>
      <c r="Z994" s="80"/>
      <c r="AI994" s="468"/>
      <c r="AJ994" s="468"/>
      <c r="AR994" s="80"/>
      <c r="AS994" s="80"/>
      <c r="AT994" s="80"/>
      <c r="AU994" s="80"/>
      <c r="AV994" s="80"/>
    </row>
    <row r="995" spans="25:48" ht="14.25" customHeight="1" x14ac:dyDescent="0.45">
      <c r="Y995" s="80"/>
      <c r="Z995" s="80"/>
      <c r="AI995" s="468"/>
      <c r="AJ995" s="468"/>
      <c r="AR995" s="80"/>
      <c r="AS995" s="80"/>
      <c r="AT995" s="80"/>
      <c r="AU995" s="80"/>
      <c r="AV995" s="80"/>
    </row>
    <row r="996" spans="25:48" ht="14.25" customHeight="1" x14ac:dyDescent="0.45">
      <c r="Y996" s="80"/>
      <c r="Z996" s="80"/>
      <c r="AI996" s="468"/>
      <c r="AJ996" s="468"/>
      <c r="AR996" s="80"/>
      <c r="AS996" s="80"/>
      <c r="AT996" s="80"/>
      <c r="AU996" s="80"/>
      <c r="AV996" s="80"/>
    </row>
    <row r="997" spans="25:48" ht="14.25" customHeight="1" x14ac:dyDescent="0.45">
      <c r="Y997" s="80"/>
      <c r="Z997" s="80"/>
      <c r="AI997" s="468"/>
      <c r="AJ997" s="468"/>
      <c r="AR997" s="80"/>
      <c r="AS997" s="80"/>
      <c r="AT997" s="80"/>
      <c r="AU997" s="80"/>
      <c r="AV997" s="80"/>
    </row>
    <row r="998" spans="25:48" ht="14.25" customHeight="1" x14ac:dyDescent="0.45">
      <c r="Y998" s="80"/>
      <c r="Z998" s="80"/>
      <c r="AI998" s="468"/>
      <c r="AJ998" s="468"/>
      <c r="AR998" s="80"/>
      <c r="AS998" s="80"/>
      <c r="AT998" s="80"/>
      <c r="AU998" s="80"/>
      <c r="AV998" s="80"/>
    </row>
    <row r="999" spans="25:48" ht="14.25" customHeight="1" x14ac:dyDescent="0.45">
      <c r="Y999" s="80"/>
      <c r="Z999" s="80"/>
      <c r="AI999" s="468"/>
      <c r="AJ999" s="468"/>
      <c r="AR999" s="80"/>
      <c r="AS999" s="80"/>
      <c r="AT999" s="80"/>
      <c r="AU999" s="80"/>
      <c r="AV999" s="80"/>
    </row>
    <row r="1000" spans="25:48" ht="14.25" customHeight="1" x14ac:dyDescent="0.45">
      <c r="Y1000" s="80"/>
      <c r="Z1000" s="80"/>
      <c r="AI1000" s="468"/>
      <c r="AJ1000" s="468"/>
      <c r="AR1000" s="80"/>
      <c r="AS1000" s="80"/>
      <c r="AT1000" s="80"/>
      <c r="AU1000" s="80"/>
      <c r="AV1000" s="80"/>
    </row>
    <row r="1001" spans="25:48" ht="15" customHeight="1" x14ac:dyDescent="0.45">
      <c r="AR1001" s="80"/>
      <c r="AS1001" s="80"/>
      <c r="AT1001" s="80"/>
      <c r="AU1001" s="80"/>
      <c r="AV1001" s="80"/>
    </row>
    <row r="1002" spans="25:48" ht="15" customHeight="1" x14ac:dyDescent="0.45">
      <c r="AR1002" s="80"/>
      <c r="AS1002" s="80"/>
      <c r="AT1002" s="80"/>
      <c r="AU1002" s="80"/>
      <c r="AV1002" s="80"/>
    </row>
    <row r="1003" spans="25:48" ht="15" customHeight="1" x14ac:dyDescent="0.45">
      <c r="AR1003" s="80"/>
      <c r="AS1003" s="80"/>
      <c r="AT1003" s="80"/>
      <c r="AU1003" s="80"/>
      <c r="AV1003" s="80"/>
    </row>
    <row r="1004" spans="25:48" ht="15" customHeight="1" x14ac:dyDescent="0.45">
      <c r="AR1004" s="80"/>
      <c r="AS1004" s="80"/>
      <c r="AT1004" s="80"/>
      <c r="AU1004" s="80"/>
      <c r="AV1004" s="80"/>
    </row>
    <row r="1005" spans="25:48" ht="15" customHeight="1" x14ac:dyDescent="0.45">
      <c r="AR1005" s="80"/>
      <c r="AS1005" s="80"/>
      <c r="AT1005" s="80"/>
      <c r="AU1005" s="80"/>
      <c r="AV1005" s="80"/>
    </row>
    <row r="1006" spans="25:48" ht="15" customHeight="1" x14ac:dyDescent="0.45">
      <c r="AR1006" s="80"/>
      <c r="AS1006" s="80"/>
      <c r="AT1006" s="80"/>
      <c r="AU1006" s="80"/>
      <c r="AV1006" s="80"/>
    </row>
    <row r="1007" spans="25:48" ht="15" customHeight="1" x14ac:dyDescent="0.45">
      <c r="AR1007" s="80"/>
      <c r="AS1007" s="80"/>
      <c r="AT1007" s="80"/>
      <c r="AU1007" s="80"/>
      <c r="AV1007" s="80"/>
    </row>
    <row r="1008" spans="25:48" ht="15" customHeight="1" x14ac:dyDescent="0.45">
      <c r="AR1008" s="80"/>
      <c r="AS1008" s="80"/>
      <c r="AT1008" s="80"/>
      <c r="AU1008" s="80"/>
      <c r="AV1008" s="80"/>
    </row>
    <row r="1009" spans="44:48" ht="15" customHeight="1" x14ac:dyDescent="0.45">
      <c r="AR1009" s="80"/>
      <c r="AS1009" s="80"/>
      <c r="AT1009" s="80"/>
      <c r="AU1009" s="80"/>
      <c r="AV1009" s="80"/>
    </row>
    <row r="1010" spans="44:48" ht="15" customHeight="1" x14ac:dyDescent="0.45">
      <c r="AR1010" s="80"/>
      <c r="AS1010" s="80"/>
      <c r="AT1010" s="80"/>
      <c r="AU1010" s="80"/>
      <c r="AV1010" s="80"/>
    </row>
    <row r="1011" spans="44:48" ht="15" customHeight="1" x14ac:dyDescent="0.45">
      <c r="AR1011" s="80"/>
      <c r="AS1011" s="80"/>
      <c r="AT1011" s="80"/>
      <c r="AU1011" s="80"/>
      <c r="AV1011" s="80"/>
    </row>
    <row r="1012" spans="44:48" ht="15" customHeight="1" x14ac:dyDescent="0.45">
      <c r="AR1012" s="80"/>
      <c r="AS1012" s="80"/>
      <c r="AT1012" s="80"/>
      <c r="AU1012" s="80"/>
      <c r="AV1012" s="80"/>
    </row>
    <row r="1013" spans="44:48" ht="15" customHeight="1" x14ac:dyDescent="0.45">
      <c r="AR1013" s="80"/>
      <c r="AS1013" s="80"/>
      <c r="AT1013" s="80"/>
      <c r="AU1013" s="80"/>
      <c r="AV1013" s="80"/>
    </row>
    <row r="1014" spans="44:48" ht="15" customHeight="1" x14ac:dyDescent="0.45">
      <c r="AR1014" s="80"/>
      <c r="AS1014" s="80"/>
      <c r="AT1014" s="80"/>
      <c r="AU1014" s="80"/>
      <c r="AV1014" s="80"/>
    </row>
    <row r="1015" spans="44:48" ht="15" customHeight="1" x14ac:dyDescent="0.45">
      <c r="AR1015" s="80"/>
      <c r="AS1015" s="80"/>
      <c r="AT1015" s="80"/>
      <c r="AU1015" s="80"/>
      <c r="AV1015" s="80"/>
    </row>
    <row r="1016" spans="44:48" ht="15" customHeight="1" x14ac:dyDescent="0.45">
      <c r="AR1016" s="80"/>
      <c r="AS1016" s="80"/>
      <c r="AT1016" s="80"/>
      <c r="AU1016" s="80"/>
      <c r="AV1016" s="80"/>
    </row>
    <row r="1017" spans="44:48" ht="15" customHeight="1" x14ac:dyDescent="0.45">
      <c r="AR1017" s="80"/>
      <c r="AS1017" s="80"/>
      <c r="AT1017" s="80"/>
      <c r="AU1017" s="80"/>
      <c r="AV1017" s="80"/>
    </row>
    <row r="1018" spans="44:48" ht="15" customHeight="1" x14ac:dyDescent="0.45">
      <c r="AR1018" s="80"/>
      <c r="AS1018" s="80"/>
      <c r="AT1018" s="80"/>
      <c r="AU1018" s="80"/>
      <c r="AV1018" s="80"/>
    </row>
    <row r="1019" spans="44:48" ht="15" customHeight="1" x14ac:dyDescent="0.45">
      <c r="AR1019" s="80"/>
      <c r="AS1019" s="80"/>
      <c r="AT1019" s="80"/>
      <c r="AU1019" s="80"/>
      <c r="AV1019" s="80"/>
    </row>
    <row r="1020" spans="44:48" ht="15" customHeight="1" x14ac:dyDescent="0.45">
      <c r="AR1020" s="80"/>
      <c r="AS1020" s="80"/>
      <c r="AT1020" s="80"/>
      <c r="AU1020" s="80"/>
      <c r="AV1020" s="80"/>
    </row>
    <row r="1021" spans="44:48" ht="15" customHeight="1" x14ac:dyDescent="0.45">
      <c r="AR1021" s="80"/>
      <c r="AS1021" s="80"/>
      <c r="AT1021" s="80"/>
      <c r="AU1021" s="80"/>
      <c r="AV1021" s="80"/>
    </row>
    <row r="1022" spans="44:48" ht="15" customHeight="1" x14ac:dyDescent="0.45">
      <c r="AR1022" s="80"/>
      <c r="AS1022" s="80"/>
      <c r="AT1022" s="80"/>
      <c r="AU1022" s="80"/>
      <c r="AV1022" s="80"/>
    </row>
    <row r="1023" spans="44:48" ht="15" customHeight="1" x14ac:dyDescent="0.45">
      <c r="AR1023" s="80"/>
      <c r="AS1023" s="80"/>
      <c r="AT1023" s="80"/>
      <c r="AU1023" s="80"/>
      <c r="AV1023" s="80"/>
    </row>
    <row r="1024" spans="44:48" ht="15" customHeight="1" x14ac:dyDescent="0.45">
      <c r="AR1024" s="80"/>
      <c r="AS1024" s="80"/>
      <c r="AT1024" s="80"/>
      <c r="AU1024" s="80"/>
      <c r="AV1024" s="80"/>
    </row>
  </sheetData>
  <mergeCells count="47">
    <mergeCell ref="R2:R3"/>
    <mergeCell ref="S2:S3"/>
    <mergeCell ref="L1:S1"/>
    <mergeCell ref="Y2:Z2"/>
    <mergeCell ref="BE2:BE3"/>
    <mergeCell ref="BF2:BF3"/>
    <mergeCell ref="BG2:BG3"/>
    <mergeCell ref="BH2:BJ2"/>
    <mergeCell ref="AH1:AQ1"/>
    <mergeCell ref="AH2:AI2"/>
    <mergeCell ref="AJ2:AQ2"/>
    <mergeCell ref="AR1:AV1"/>
    <mergeCell ref="AR2:AV2"/>
    <mergeCell ref="AY1:BJ1"/>
    <mergeCell ref="AW2:AX2"/>
    <mergeCell ref="AY2:AY3"/>
    <mergeCell ref="AZ2:AZ3"/>
    <mergeCell ref="BA2:BA3"/>
    <mergeCell ref="BB2:BB3"/>
    <mergeCell ref="BC2:BC3"/>
    <mergeCell ref="BD2:BD3"/>
    <mergeCell ref="AA2:AC2"/>
    <mergeCell ref="AD2:AD3"/>
    <mergeCell ref="AE2:AG2"/>
    <mergeCell ref="L2:L3"/>
    <mergeCell ref="M2:M3"/>
    <mergeCell ref="T2:T3"/>
    <mergeCell ref="U2:V2"/>
    <mergeCell ref="W2:X2"/>
    <mergeCell ref="N2:N3"/>
    <mergeCell ref="O2:O3"/>
    <mergeCell ref="P2:P3"/>
    <mergeCell ref="Q2:Q3"/>
    <mergeCell ref="F2:F3"/>
    <mergeCell ref="G2:G3"/>
    <mergeCell ref="H2:H3"/>
    <mergeCell ref="I2:I3"/>
    <mergeCell ref="J2:J3"/>
    <mergeCell ref="K2:K3"/>
    <mergeCell ref="A1:D1"/>
    <mergeCell ref="F1:G1"/>
    <mergeCell ref="T1:X1"/>
    <mergeCell ref="A2:A3"/>
    <mergeCell ref="B2:B3"/>
    <mergeCell ref="C2:C3"/>
    <mergeCell ref="D2:D3"/>
    <mergeCell ref="E2:E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B2ED-55D6-4A6C-B205-96947D74B6D7}">
  <dimension ref="A1:BR1000"/>
  <sheetViews>
    <sheetView zoomScale="75" zoomScaleNormal="75" workbookViewId="0">
      <pane xSplit="11" ySplit="3" topLeftCell="AF4" activePane="bottomRight" state="frozen"/>
      <selection pane="topRight" activeCell="L1" sqref="L1"/>
      <selection pane="bottomLeft" activeCell="A4" sqref="A4"/>
      <selection pane="bottomRight" activeCell="BQ183" sqref="BQ183"/>
    </sheetView>
  </sheetViews>
  <sheetFormatPr defaultColWidth="10.59765625" defaultRowHeight="15" customHeight="1" x14ac:dyDescent="0.45"/>
  <cols>
    <col min="1" max="13" width="10.59765625" style="183"/>
    <col min="14" max="18" width="10.59765625" style="336"/>
    <col min="19" max="19" width="10.59765625" style="342"/>
    <col min="20" max="23" width="10.59765625" style="183"/>
    <col min="24" max="24" width="10.59765625" style="635"/>
    <col min="25" max="30" width="10.59765625" style="183"/>
    <col min="31" max="31" width="10.59765625" style="344"/>
    <col min="32" max="32" width="10.59765625" style="336"/>
    <col min="33" max="33" width="10.59765625" style="342"/>
    <col min="34" max="41" width="10.59765625" style="183"/>
    <col min="42" max="42" width="10.59765625" style="344"/>
    <col min="43" max="50" width="10.59765625" style="336"/>
    <col min="51" max="51" width="10.59765625" style="345"/>
    <col min="52" max="53" width="10.59765625" style="337"/>
    <col min="54" max="54" width="10.59765625" style="382"/>
    <col min="55" max="66" width="10.59765625" style="336"/>
    <col min="67" max="67" width="10.59765625" style="344"/>
    <col min="68" max="69" width="10.59765625" style="336"/>
    <col min="70" max="70" width="10.59765625" style="342"/>
    <col min="71" max="16384" width="10.59765625" style="183"/>
  </cols>
  <sheetData>
    <row r="1" spans="1:70" ht="14.25" customHeight="1" thickBot="1" x14ac:dyDescent="0.5">
      <c r="A1" s="165" t="s">
        <v>0</v>
      </c>
      <c r="B1" s="166"/>
      <c r="C1" s="166"/>
      <c r="D1" s="167"/>
      <c r="E1" s="383"/>
      <c r="F1" s="169" t="s">
        <v>1</v>
      </c>
      <c r="G1" s="167"/>
      <c r="H1" s="384"/>
      <c r="I1" s="385"/>
      <c r="J1" s="385"/>
      <c r="K1" s="386"/>
      <c r="L1" s="173" t="s">
        <v>2</v>
      </c>
      <c r="M1" s="447"/>
      <c r="N1" s="447"/>
      <c r="O1" s="447"/>
      <c r="P1" s="447"/>
      <c r="Q1" s="447"/>
      <c r="R1" s="447"/>
      <c r="S1" s="448"/>
      <c r="T1" s="174" t="s">
        <v>3</v>
      </c>
      <c r="U1" s="166"/>
      <c r="V1" s="166"/>
      <c r="W1" s="166"/>
      <c r="X1" s="166"/>
      <c r="Y1" s="166"/>
      <c r="Z1" s="166"/>
      <c r="AA1" s="314"/>
      <c r="AB1" s="387">
        <f>[3]DO_Corr!AB2</f>
        <v>1.1055313876005579</v>
      </c>
      <c r="AC1" s="314">
        <f>[3]DO_Corr!AC2</f>
        <v>0.66483777360862328</v>
      </c>
      <c r="AD1" s="175"/>
      <c r="AE1" s="554"/>
      <c r="AF1" s="555"/>
      <c r="AG1" s="556"/>
      <c r="AH1" s="388" t="s">
        <v>5</v>
      </c>
      <c r="AI1" s="166"/>
      <c r="AJ1" s="166"/>
      <c r="AK1" s="166"/>
      <c r="AL1" s="166"/>
      <c r="AM1" s="167"/>
      <c r="AN1" s="389"/>
      <c r="AO1" s="181"/>
      <c r="AP1" s="706" t="s">
        <v>6</v>
      </c>
      <c r="AQ1" s="707"/>
      <c r="AR1" s="707"/>
      <c r="AS1" s="707"/>
      <c r="AT1" s="707"/>
      <c r="AU1" s="707"/>
      <c r="AV1" s="707"/>
      <c r="AW1" s="707"/>
      <c r="AX1" s="707"/>
      <c r="AY1" s="707"/>
      <c r="AZ1" s="707"/>
      <c r="BA1" s="707"/>
      <c r="BB1" s="707"/>
      <c r="BC1" s="707"/>
      <c r="BD1" s="707"/>
      <c r="BE1" s="707"/>
      <c r="BF1" s="707"/>
      <c r="BG1" s="707"/>
      <c r="BH1" s="707"/>
      <c r="BI1" s="707"/>
      <c r="BJ1" s="707"/>
      <c r="BK1" s="707"/>
      <c r="BL1" s="707"/>
      <c r="BM1" s="707"/>
      <c r="BN1" s="707"/>
      <c r="BO1" s="707"/>
      <c r="BP1" s="707"/>
      <c r="BQ1" s="707"/>
      <c r="BR1" s="708"/>
    </row>
    <row r="2" spans="1:70" ht="14.25" customHeight="1" thickBot="1" x14ac:dyDescent="0.5">
      <c r="A2" s="184" t="s">
        <v>7</v>
      </c>
      <c r="B2" s="392" t="s">
        <v>8</v>
      </c>
      <c r="C2" s="393" t="s">
        <v>9</v>
      </c>
      <c r="D2" s="186" t="s">
        <v>10</v>
      </c>
      <c r="E2" s="187" t="s">
        <v>11</v>
      </c>
      <c r="F2" s="394" t="s">
        <v>12</v>
      </c>
      <c r="G2" s="264" t="s">
        <v>13</v>
      </c>
      <c r="H2" s="190" t="s">
        <v>14</v>
      </c>
      <c r="I2" s="392" t="s">
        <v>15</v>
      </c>
      <c r="J2" s="395" t="s">
        <v>16</v>
      </c>
      <c r="K2" s="191" t="s">
        <v>17</v>
      </c>
      <c r="L2" s="192" t="s">
        <v>18</v>
      </c>
      <c r="M2" s="193" t="s">
        <v>19</v>
      </c>
      <c r="N2" s="193" t="s">
        <v>20</v>
      </c>
      <c r="O2" s="193" t="s">
        <v>21</v>
      </c>
      <c r="P2" s="194" t="s">
        <v>22</v>
      </c>
      <c r="Q2" s="194" t="s">
        <v>23</v>
      </c>
      <c r="R2" s="194" t="s">
        <v>24</v>
      </c>
      <c r="S2" s="457" t="s">
        <v>25</v>
      </c>
      <c r="T2" s="396" t="s">
        <v>26</v>
      </c>
      <c r="U2" s="753" t="s">
        <v>27</v>
      </c>
      <c r="V2" s="754"/>
      <c r="W2" s="755" t="s">
        <v>32</v>
      </c>
      <c r="X2" s="756"/>
      <c r="Y2" s="757" t="s">
        <v>28</v>
      </c>
      <c r="Z2" s="754"/>
      <c r="AA2" s="758" t="s">
        <v>29</v>
      </c>
      <c r="AB2" s="754"/>
      <c r="AC2" s="754"/>
      <c r="AD2" s="317" t="s">
        <v>30</v>
      </c>
      <c r="AE2" s="550" t="s">
        <v>31</v>
      </c>
      <c r="AF2" s="551"/>
      <c r="AG2" s="552"/>
      <c r="AH2" s="397" t="s">
        <v>35</v>
      </c>
      <c r="AI2" s="166"/>
      <c r="AJ2" s="166"/>
      <c r="AK2" s="166"/>
      <c r="AL2" s="166"/>
      <c r="AM2" s="167"/>
      <c r="AN2" s="200" t="s">
        <v>36</v>
      </c>
      <c r="AO2" s="166"/>
      <c r="AP2" s="712" t="s">
        <v>37</v>
      </c>
      <c r="AQ2" s="713" t="s">
        <v>38</v>
      </c>
      <c r="AR2" s="713" t="s">
        <v>39</v>
      </c>
      <c r="AS2" s="713" t="s">
        <v>40</v>
      </c>
      <c r="AT2" s="713" t="s">
        <v>41</v>
      </c>
      <c r="AU2" s="713" t="s">
        <v>42</v>
      </c>
      <c r="AV2" s="713" t="s">
        <v>43</v>
      </c>
      <c r="AW2" s="713" t="s">
        <v>44</v>
      </c>
      <c r="AX2" s="713" t="s">
        <v>45</v>
      </c>
      <c r="AY2" s="702" t="s">
        <v>46</v>
      </c>
      <c r="AZ2" s="703"/>
      <c r="BA2" s="704"/>
      <c r="BB2" s="398" t="s">
        <v>82</v>
      </c>
      <c r="BC2" s="714" t="s">
        <v>83</v>
      </c>
      <c r="BD2" s="714"/>
      <c r="BE2" s="714"/>
      <c r="BF2" s="714"/>
      <c r="BG2" s="714"/>
      <c r="BH2" s="714"/>
      <c r="BI2" s="714"/>
      <c r="BJ2" s="714"/>
      <c r="BK2" s="714"/>
      <c r="BL2" s="714"/>
      <c r="BM2" s="714"/>
      <c r="BN2" s="714"/>
      <c r="BO2" s="715" t="s">
        <v>84</v>
      </c>
      <c r="BP2" s="714"/>
      <c r="BQ2" s="714"/>
      <c r="BR2" s="716"/>
    </row>
    <row r="3" spans="1:70" ht="66" customHeight="1" thickBot="1" x14ac:dyDescent="0.5">
      <c r="A3" s="204"/>
      <c r="B3" s="399"/>
      <c r="C3" s="400"/>
      <c r="D3" s="206"/>
      <c r="E3" s="207"/>
      <c r="F3" s="401"/>
      <c r="G3" s="206"/>
      <c r="H3" s="204"/>
      <c r="I3" s="399"/>
      <c r="J3" s="402"/>
      <c r="K3" s="205"/>
      <c r="L3" s="204"/>
      <c r="M3" s="205"/>
      <c r="N3" s="459"/>
      <c r="O3" s="205"/>
      <c r="P3" s="205"/>
      <c r="Q3" s="205"/>
      <c r="R3" s="205"/>
      <c r="S3" s="363"/>
      <c r="T3" s="403"/>
      <c r="U3" s="404" t="s">
        <v>183</v>
      </c>
      <c r="V3" s="318" t="s">
        <v>48</v>
      </c>
      <c r="W3" s="637" t="s">
        <v>47</v>
      </c>
      <c r="X3" s="639" t="s">
        <v>253</v>
      </c>
      <c r="Y3" s="405" t="s">
        <v>183</v>
      </c>
      <c r="Z3" s="318" t="s">
        <v>48</v>
      </c>
      <c r="AA3" s="319" t="s">
        <v>49</v>
      </c>
      <c r="AB3" s="319" t="s">
        <v>48</v>
      </c>
      <c r="AC3" s="406" t="s">
        <v>50</v>
      </c>
      <c r="AD3" s="553"/>
      <c r="AE3" s="557" t="s">
        <v>51</v>
      </c>
      <c r="AF3" s="549" t="s">
        <v>48</v>
      </c>
      <c r="AG3" s="558"/>
      <c r="AH3" s="407" t="s">
        <v>62</v>
      </c>
      <c r="AI3" s="407" t="s">
        <v>63</v>
      </c>
      <c r="AJ3" s="407" t="s">
        <v>64</v>
      </c>
      <c r="AK3" s="407" t="s">
        <v>65</v>
      </c>
      <c r="AL3" s="407" t="s">
        <v>66</v>
      </c>
      <c r="AM3" s="407" t="s">
        <v>184</v>
      </c>
      <c r="AN3" s="213" t="s">
        <v>67</v>
      </c>
      <c r="AO3" s="214" t="s">
        <v>68</v>
      </c>
      <c r="AP3" s="717"/>
      <c r="AQ3" s="718"/>
      <c r="AR3" s="718"/>
      <c r="AS3" s="718"/>
      <c r="AT3" s="718"/>
      <c r="AU3" s="718"/>
      <c r="AV3" s="718"/>
      <c r="AW3" s="718"/>
      <c r="AX3" s="718"/>
      <c r="AY3" s="719" t="s">
        <v>69</v>
      </c>
      <c r="AZ3" s="720" t="s">
        <v>70</v>
      </c>
      <c r="BA3" s="720" t="s">
        <v>71</v>
      </c>
      <c r="BB3" s="408"/>
      <c r="BC3" s="721" t="s">
        <v>185</v>
      </c>
      <c r="BD3" s="721" t="s">
        <v>186</v>
      </c>
      <c r="BE3" s="722" t="s">
        <v>187</v>
      </c>
      <c r="BF3" s="721" t="s">
        <v>188</v>
      </c>
      <c r="BG3" s="721" t="s">
        <v>189</v>
      </c>
      <c r="BH3" s="722" t="s">
        <v>187</v>
      </c>
      <c r="BI3" s="721" t="s">
        <v>190</v>
      </c>
      <c r="BJ3" s="721" t="s">
        <v>191</v>
      </c>
      <c r="BK3" s="722" t="s">
        <v>187</v>
      </c>
      <c r="BL3" s="721" t="s">
        <v>192</v>
      </c>
      <c r="BM3" s="721" t="s">
        <v>193</v>
      </c>
      <c r="BN3" s="722" t="s">
        <v>187</v>
      </c>
      <c r="BO3" s="723" t="s">
        <v>85</v>
      </c>
      <c r="BP3" s="721" t="s">
        <v>86</v>
      </c>
      <c r="BQ3" s="721" t="s">
        <v>87</v>
      </c>
      <c r="BR3" s="724" t="s">
        <v>88</v>
      </c>
    </row>
    <row r="4" spans="1:70" ht="14.25" customHeight="1" x14ac:dyDescent="0.45">
      <c r="A4" s="224">
        <v>2024</v>
      </c>
      <c r="B4" s="409">
        <v>9</v>
      </c>
      <c r="C4" s="282">
        <v>2</v>
      </c>
      <c r="D4" s="320">
        <v>0.53125</v>
      </c>
      <c r="E4" s="410" t="s">
        <v>105</v>
      </c>
      <c r="F4" s="411">
        <v>13.515750000000001</v>
      </c>
      <c r="G4" s="271">
        <v>100.27274</v>
      </c>
      <c r="H4" s="229">
        <v>4.0999999999999996</v>
      </c>
      <c r="I4" s="884">
        <v>2</v>
      </c>
      <c r="J4" s="412" t="s">
        <v>72</v>
      </c>
      <c r="K4" s="234">
        <v>0.5</v>
      </c>
      <c r="L4" s="232" t="s">
        <v>73</v>
      </c>
      <c r="M4" s="233" t="s">
        <v>73</v>
      </c>
      <c r="N4" s="365" t="s">
        <v>73</v>
      </c>
      <c r="O4" s="365" t="s">
        <v>73</v>
      </c>
      <c r="P4" s="449" t="s">
        <v>73</v>
      </c>
      <c r="Q4" s="449" t="s">
        <v>73</v>
      </c>
      <c r="R4" s="449" t="s">
        <v>73</v>
      </c>
      <c r="S4" s="458" t="s">
        <v>73</v>
      </c>
      <c r="T4" s="885">
        <v>0.4</v>
      </c>
      <c r="U4" s="244">
        <v>31.4</v>
      </c>
      <c r="V4" s="413">
        <v>31.437000000000001</v>
      </c>
      <c r="W4" s="244">
        <v>7.31</v>
      </c>
      <c r="X4" s="642" t="s">
        <v>73</v>
      </c>
      <c r="Y4" s="886">
        <v>0.5</v>
      </c>
      <c r="Z4" s="887">
        <v>0.59</v>
      </c>
      <c r="AA4" s="244">
        <v>0.71</v>
      </c>
      <c r="AB4" s="886">
        <v>0.34799999999999998</v>
      </c>
      <c r="AC4" s="244">
        <f>AB4*$AB$1+$AC$1</f>
        <v>1.0495626964936173</v>
      </c>
      <c r="AD4" s="241">
        <v>26.500000000000018</v>
      </c>
      <c r="AE4" s="559" t="s">
        <v>73</v>
      </c>
      <c r="AF4" s="321">
        <v>14.38</v>
      </c>
      <c r="AG4" s="888" t="s">
        <v>73</v>
      </c>
      <c r="AH4" s="244">
        <v>7.8353000000000002</v>
      </c>
      <c r="AI4" s="244">
        <v>247.58850000000001</v>
      </c>
      <c r="AJ4" s="244">
        <v>10.811199999999999</v>
      </c>
      <c r="AK4" s="244">
        <v>27.406400000000001</v>
      </c>
      <c r="AL4" s="244">
        <v>13.589499999999999</v>
      </c>
      <c r="AM4" s="244">
        <v>1203.9374</v>
      </c>
      <c r="AN4" s="243" t="s">
        <v>73</v>
      </c>
      <c r="AO4" s="364" t="s">
        <v>73</v>
      </c>
      <c r="AP4" s="889" t="s">
        <v>73</v>
      </c>
      <c r="AQ4" s="890" t="s">
        <v>73</v>
      </c>
      <c r="AR4" s="890" t="s">
        <v>73</v>
      </c>
      <c r="AS4" s="890" t="s">
        <v>73</v>
      </c>
      <c r="AT4" s="891">
        <f>SUM(BO4:BR4)</f>
        <v>1238.1099999999999</v>
      </c>
      <c r="AU4" s="890" t="s">
        <v>73</v>
      </c>
      <c r="AV4" s="891">
        <f>BE4+BH4+BK4+BN4</f>
        <v>505.51</v>
      </c>
      <c r="AW4" s="883">
        <v>1.71</v>
      </c>
      <c r="AX4" s="883">
        <v>2.5499999999999998</v>
      </c>
      <c r="AY4" s="892">
        <v>0.44</v>
      </c>
      <c r="AZ4" s="893">
        <v>82.14</v>
      </c>
      <c r="BA4" s="893">
        <v>17.43</v>
      </c>
      <c r="BB4" s="705">
        <v>1.62</v>
      </c>
      <c r="BC4" s="331">
        <v>84.27</v>
      </c>
      <c r="BD4" s="331">
        <v>0.09</v>
      </c>
      <c r="BE4" s="331">
        <v>84.35</v>
      </c>
      <c r="BF4" s="331">
        <v>99.64</v>
      </c>
      <c r="BG4" s="331">
        <v>0.89</v>
      </c>
      <c r="BH4" s="331">
        <v>100.53</v>
      </c>
      <c r="BI4" s="331">
        <v>39.22</v>
      </c>
      <c r="BJ4" s="331">
        <v>2.29</v>
      </c>
      <c r="BK4" s="331">
        <v>41.51</v>
      </c>
      <c r="BL4" s="331">
        <v>277.54000000000002</v>
      </c>
      <c r="BM4" s="331">
        <v>1.58</v>
      </c>
      <c r="BN4" s="331">
        <v>279.12</v>
      </c>
      <c r="BO4" s="341">
        <v>62.8</v>
      </c>
      <c r="BP4" s="331">
        <v>770.89</v>
      </c>
      <c r="BQ4" s="331">
        <v>249.7</v>
      </c>
      <c r="BR4" s="709">
        <v>154.72</v>
      </c>
    </row>
    <row r="5" spans="1:70" ht="14.25" customHeight="1" x14ac:dyDescent="0.45">
      <c r="A5" s="224">
        <f t="shared" ref="A5:H6" si="0">A4</f>
        <v>2024</v>
      </c>
      <c r="B5" s="315">
        <f t="shared" si="0"/>
        <v>9</v>
      </c>
      <c r="C5" s="282">
        <f t="shared" si="0"/>
        <v>2</v>
      </c>
      <c r="D5" s="320">
        <f t="shared" si="0"/>
        <v>0.53125</v>
      </c>
      <c r="E5" s="410" t="str">
        <f t="shared" si="0"/>
        <v>TH1</v>
      </c>
      <c r="F5" s="411">
        <f t="shared" si="0"/>
        <v>13.515750000000001</v>
      </c>
      <c r="G5" s="271">
        <f t="shared" si="0"/>
        <v>100.27274</v>
      </c>
      <c r="H5" s="229">
        <f t="shared" si="0"/>
        <v>4.0999999999999996</v>
      </c>
      <c r="I5" s="884" t="s">
        <v>73</v>
      </c>
      <c r="J5" s="412" t="s">
        <v>75</v>
      </c>
      <c r="K5" s="234" t="s">
        <v>73</v>
      </c>
      <c r="L5" s="232" t="s">
        <v>73</v>
      </c>
      <c r="M5" s="233" t="s">
        <v>73</v>
      </c>
      <c r="N5" s="365" t="s">
        <v>73</v>
      </c>
      <c r="O5" s="365" t="s">
        <v>73</v>
      </c>
      <c r="P5" s="449" t="s">
        <v>73</v>
      </c>
      <c r="Q5" s="449" t="s">
        <v>73</v>
      </c>
      <c r="R5" s="449" t="s">
        <v>73</v>
      </c>
      <c r="S5" s="458" t="s">
        <v>73</v>
      </c>
      <c r="T5" s="885" t="s">
        <v>73</v>
      </c>
      <c r="U5" s="244" t="s">
        <v>73</v>
      </c>
      <c r="V5" s="413" t="s">
        <v>73</v>
      </c>
      <c r="W5" s="244" t="s">
        <v>73</v>
      </c>
      <c r="X5" s="642" t="s">
        <v>73</v>
      </c>
      <c r="Y5" s="413" t="s">
        <v>73</v>
      </c>
      <c r="Z5" s="328" t="s">
        <v>73</v>
      </c>
      <c r="AA5" s="244" t="s">
        <v>73</v>
      </c>
      <c r="AB5" s="413" t="s">
        <v>73</v>
      </c>
      <c r="AC5" s="244" t="s">
        <v>73</v>
      </c>
      <c r="AD5" s="241" t="s">
        <v>73</v>
      </c>
      <c r="AE5" s="559" t="s">
        <v>73</v>
      </c>
      <c r="AF5" s="321" t="s">
        <v>73</v>
      </c>
      <c r="AG5" s="894" t="s">
        <v>73</v>
      </c>
      <c r="AH5" s="244" t="s">
        <v>73</v>
      </c>
      <c r="AI5" s="244" t="s">
        <v>73</v>
      </c>
      <c r="AJ5" s="244" t="s">
        <v>73</v>
      </c>
      <c r="AK5" s="244" t="s">
        <v>73</v>
      </c>
      <c r="AL5" s="244" t="s">
        <v>73</v>
      </c>
      <c r="AM5" s="244" t="s">
        <v>73</v>
      </c>
      <c r="AN5" s="243" t="s">
        <v>73</v>
      </c>
      <c r="AO5" s="364" t="s">
        <v>73</v>
      </c>
      <c r="AP5" s="895" t="s">
        <v>73</v>
      </c>
      <c r="AQ5" s="883" t="s">
        <v>73</v>
      </c>
      <c r="AR5" s="883" t="s">
        <v>73</v>
      </c>
      <c r="AS5" s="883" t="s">
        <v>73</v>
      </c>
      <c r="AT5" s="883" t="s">
        <v>73</v>
      </c>
      <c r="AU5" s="883" t="s">
        <v>73</v>
      </c>
      <c r="AV5" s="883" t="s">
        <v>73</v>
      </c>
      <c r="AW5" s="883" t="s">
        <v>73</v>
      </c>
      <c r="AX5" s="883" t="s">
        <v>73</v>
      </c>
      <c r="AY5" s="892" t="s">
        <v>73</v>
      </c>
      <c r="AZ5" s="893" t="s">
        <v>73</v>
      </c>
      <c r="BA5" s="893" t="s">
        <v>73</v>
      </c>
      <c r="BB5" s="896" t="s">
        <v>73</v>
      </c>
      <c r="BC5" s="883" t="s">
        <v>73</v>
      </c>
      <c r="BD5" s="883" t="s">
        <v>73</v>
      </c>
      <c r="BE5" s="883" t="s">
        <v>73</v>
      </c>
      <c r="BF5" s="883" t="s">
        <v>73</v>
      </c>
      <c r="BG5" s="883" t="s">
        <v>73</v>
      </c>
      <c r="BH5" s="883" t="s">
        <v>73</v>
      </c>
      <c r="BI5" s="883" t="s">
        <v>73</v>
      </c>
      <c r="BJ5" s="883" t="s">
        <v>73</v>
      </c>
      <c r="BK5" s="883" t="s">
        <v>73</v>
      </c>
      <c r="BL5" s="883" t="s">
        <v>73</v>
      </c>
      <c r="BM5" s="883" t="s">
        <v>73</v>
      </c>
      <c r="BN5" s="883" t="s">
        <v>73</v>
      </c>
      <c r="BO5" s="895" t="s">
        <v>73</v>
      </c>
      <c r="BP5" s="883" t="s">
        <v>73</v>
      </c>
      <c r="BQ5" s="883" t="s">
        <v>73</v>
      </c>
      <c r="BR5" s="897" t="s">
        <v>73</v>
      </c>
    </row>
    <row r="6" spans="1:70" ht="14.25" customHeight="1" x14ac:dyDescent="0.45">
      <c r="A6" s="224">
        <f t="shared" si="0"/>
        <v>2024</v>
      </c>
      <c r="B6" s="315">
        <f t="shared" si="0"/>
        <v>9</v>
      </c>
      <c r="C6" s="282">
        <f t="shared" si="0"/>
        <v>2</v>
      </c>
      <c r="D6" s="320">
        <f t="shared" si="0"/>
        <v>0.53125</v>
      </c>
      <c r="E6" s="410" t="str">
        <f t="shared" si="0"/>
        <v>TH1</v>
      </c>
      <c r="F6" s="411">
        <f t="shared" si="0"/>
        <v>13.515750000000001</v>
      </c>
      <c r="G6" s="271">
        <f t="shared" si="0"/>
        <v>100.27274</v>
      </c>
      <c r="H6" s="229">
        <f t="shared" si="0"/>
        <v>4.0999999999999996</v>
      </c>
      <c r="I6" s="884" t="s">
        <v>73</v>
      </c>
      <c r="J6" s="412" t="s">
        <v>74</v>
      </c>
      <c r="K6" s="234">
        <v>3</v>
      </c>
      <c r="L6" s="232" t="s">
        <v>73</v>
      </c>
      <c r="M6" s="233" t="s">
        <v>73</v>
      </c>
      <c r="N6" s="365" t="s">
        <v>73</v>
      </c>
      <c r="O6" s="365" t="s">
        <v>73</v>
      </c>
      <c r="P6" s="449" t="s">
        <v>73</v>
      </c>
      <c r="Q6" s="449" t="s">
        <v>73</v>
      </c>
      <c r="R6" s="449" t="s">
        <v>73</v>
      </c>
      <c r="S6" s="458" t="s">
        <v>73</v>
      </c>
      <c r="T6" s="885" t="s">
        <v>73</v>
      </c>
      <c r="U6" s="244">
        <v>31.3</v>
      </c>
      <c r="V6" s="413">
        <v>31.390999999999998</v>
      </c>
      <c r="W6" s="244">
        <v>7.3</v>
      </c>
      <c r="X6" s="642" t="s">
        <v>73</v>
      </c>
      <c r="Y6" s="413">
        <v>0.6</v>
      </c>
      <c r="Z6" s="328">
        <v>0.64900000000000002</v>
      </c>
      <c r="AA6" s="244">
        <v>0.75</v>
      </c>
      <c r="AB6" s="413">
        <v>0.17599999999999999</v>
      </c>
      <c r="AC6" s="244">
        <f t="shared" ref="AC6:AC10" si="1">AB6*$AB$1+$AC$1</f>
        <v>0.85941129782632153</v>
      </c>
      <c r="AD6" s="241">
        <v>35.749999999999986</v>
      </c>
      <c r="AE6" s="559" t="s">
        <v>73</v>
      </c>
      <c r="AF6" s="530">
        <v>16.309999999999999</v>
      </c>
      <c r="AG6" s="898" t="s">
        <v>73</v>
      </c>
      <c r="AH6" s="244">
        <v>7.9405999999999999</v>
      </c>
      <c r="AI6" s="244">
        <v>242.2508</v>
      </c>
      <c r="AJ6" s="244">
        <v>10.054500000000001</v>
      </c>
      <c r="AK6" s="244">
        <v>33.215299999999999</v>
      </c>
      <c r="AL6" s="244">
        <v>17.461300000000001</v>
      </c>
      <c r="AM6" s="244">
        <v>954.65560000000005</v>
      </c>
      <c r="AN6" s="243" t="s">
        <v>73</v>
      </c>
      <c r="AO6" s="364" t="s">
        <v>73</v>
      </c>
      <c r="AP6" s="895" t="s">
        <v>73</v>
      </c>
      <c r="AQ6" s="883" t="s">
        <v>73</v>
      </c>
      <c r="AR6" s="883" t="s">
        <v>73</v>
      </c>
      <c r="AS6" s="883" t="s">
        <v>73</v>
      </c>
      <c r="AT6" s="883" t="s">
        <v>73</v>
      </c>
      <c r="AU6" s="883" t="s">
        <v>73</v>
      </c>
      <c r="AV6" s="883" t="s">
        <v>73</v>
      </c>
      <c r="AW6" s="883" t="s">
        <v>73</v>
      </c>
      <c r="AX6" s="883" t="s">
        <v>73</v>
      </c>
      <c r="AY6" s="892" t="s">
        <v>73</v>
      </c>
      <c r="AZ6" s="893" t="s">
        <v>73</v>
      </c>
      <c r="BA6" s="893" t="s">
        <v>73</v>
      </c>
      <c r="BB6" s="896" t="s">
        <v>73</v>
      </c>
      <c r="BC6" s="883" t="s">
        <v>73</v>
      </c>
      <c r="BD6" s="883" t="s">
        <v>73</v>
      </c>
      <c r="BE6" s="883" t="s">
        <v>73</v>
      </c>
      <c r="BF6" s="883" t="s">
        <v>73</v>
      </c>
      <c r="BG6" s="883" t="s">
        <v>73</v>
      </c>
      <c r="BH6" s="883" t="s">
        <v>73</v>
      </c>
      <c r="BI6" s="883" t="s">
        <v>73</v>
      </c>
      <c r="BJ6" s="883" t="s">
        <v>73</v>
      </c>
      <c r="BK6" s="883" t="s">
        <v>73</v>
      </c>
      <c r="BL6" s="883" t="s">
        <v>73</v>
      </c>
      <c r="BM6" s="883" t="s">
        <v>73</v>
      </c>
      <c r="BN6" s="883" t="s">
        <v>73</v>
      </c>
      <c r="BO6" s="895" t="s">
        <v>73</v>
      </c>
      <c r="BP6" s="883" t="s">
        <v>73</v>
      </c>
      <c r="BQ6" s="883" t="s">
        <v>73</v>
      </c>
      <c r="BR6" s="897" t="s">
        <v>73</v>
      </c>
    </row>
    <row r="7" spans="1:70" ht="14.25" customHeight="1" x14ac:dyDescent="0.45">
      <c r="A7" s="183">
        <v>2024</v>
      </c>
      <c r="B7" s="315">
        <v>9</v>
      </c>
      <c r="C7" s="282">
        <v>2</v>
      </c>
      <c r="D7" s="320">
        <v>0.51944444444444449</v>
      </c>
      <c r="E7" s="414" t="s">
        <v>106</v>
      </c>
      <c r="F7" s="411">
        <v>13.508660000000001</v>
      </c>
      <c r="G7" s="271">
        <v>100.27791999999999</v>
      </c>
      <c r="H7" s="183">
        <v>5.4</v>
      </c>
      <c r="I7" s="884">
        <v>3</v>
      </c>
      <c r="J7" s="412" t="s">
        <v>72</v>
      </c>
      <c r="K7" s="899">
        <v>0.5</v>
      </c>
      <c r="L7" s="232" t="s">
        <v>73</v>
      </c>
      <c r="M7" s="233" t="s">
        <v>73</v>
      </c>
      <c r="N7" s="365" t="s">
        <v>73</v>
      </c>
      <c r="O7" s="365" t="s">
        <v>73</v>
      </c>
      <c r="P7" s="449" t="s">
        <v>73</v>
      </c>
      <c r="Q7" s="449" t="s">
        <v>73</v>
      </c>
      <c r="R7" s="449" t="s">
        <v>73</v>
      </c>
      <c r="S7" s="458" t="s">
        <v>73</v>
      </c>
      <c r="T7" s="885">
        <v>0.3</v>
      </c>
      <c r="U7" s="244">
        <v>31.3</v>
      </c>
      <c r="V7" s="413">
        <v>31.552</v>
      </c>
      <c r="W7" s="244">
        <v>7.27</v>
      </c>
      <c r="X7" s="642" t="s">
        <v>73</v>
      </c>
      <c r="Y7" s="413">
        <v>0.8</v>
      </c>
      <c r="Z7" s="328">
        <v>0.88300000000000001</v>
      </c>
      <c r="AA7" s="244">
        <v>1.27</v>
      </c>
      <c r="AB7" s="413">
        <v>0.92</v>
      </c>
      <c r="AC7" s="244">
        <f t="shared" si="1"/>
        <v>1.6819266502011365</v>
      </c>
      <c r="AD7" s="241">
        <v>27.333333333333332</v>
      </c>
      <c r="AE7" s="559" t="s">
        <v>73</v>
      </c>
      <c r="AF7" s="530">
        <v>19.18</v>
      </c>
      <c r="AG7" s="898" t="s">
        <v>73</v>
      </c>
      <c r="AH7" s="244">
        <v>7.6246999999999998</v>
      </c>
      <c r="AI7" s="244">
        <v>236.5026</v>
      </c>
      <c r="AJ7" s="244">
        <v>9.5138999999999996</v>
      </c>
      <c r="AK7" s="244">
        <v>27.406400000000001</v>
      </c>
      <c r="AL7" s="244">
        <v>15.4061</v>
      </c>
      <c r="AM7" s="244">
        <v>1018.3182</v>
      </c>
      <c r="AN7" s="243" t="s">
        <v>73</v>
      </c>
      <c r="AO7" s="364" t="s">
        <v>73</v>
      </c>
      <c r="AP7" s="895" t="s">
        <v>73</v>
      </c>
      <c r="AQ7" s="883" t="s">
        <v>73</v>
      </c>
      <c r="AR7" s="883" t="s">
        <v>73</v>
      </c>
      <c r="AS7" s="883" t="s">
        <v>73</v>
      </c>
      <c r="AT7" s="891">
        <f t="shared" ref="AT7" si="2">SUM(BO7:BR7)</f>
        <v>947.79</v>
      </c>
      <c r="AU7" s="890" t="s">
        <v>73</v>
      </c>
      <c r="AV7" s="891">
        <f t="shared" ref="AV7" si="3">BE7+BH7+BK7+BN7</f>
        <v>462.77</v>
      </c>
      <c r="AW7" s="883">
        <v>1.28</v>
      </c>
      <c r="AX7" s="883">
        <v>2.44</v>
      </c>
      <c r="AY7" s="892">
        <v>0.38</v>
      </c>
      <c r="AZ7" s="893">
        <v>57.11</v>
      </c>
      <c r="BA7" s="893">
        <v>42.51</v>
      </c>
      <c r="BB7" s="705">
        <v>1.27</v>
      </c>
      <c r="BC7" s="331">
        <v>94.08</v>
      </c>
      <c r="BD7" s="331">
        <v>7.0000000000000007E-2</v>
      </c>
      <c r="BE7" s="331">
        <v>94.15</v>
      </c>
      <c r="BF7" s="331">
        <v>78.55</v>
      </c>
      <c r="BG7" s="331">
        <v>0.84</v>
      </c>
      <c r="BH7" s="331">
        <v>79.400000000000006</v>
      </c>
      <c r="BI7" s="331">
        <v>39.549999999999997</v>
      </c>
      <c r="BJ7" s="331">
        <v>2.48</v>
      </c>
      <c r="BK7" s="331">
        <v>42.03</v>
      </c>
      <c r="BL7" s="331">
        <v>245.75</v>
      </c>
      <c r="BM7" s="331">
        <v>1.44</v>
      </c>
      <c r="BN7" s="331">
        <v>247.19</v>
      </c>
      <c r="BO7" s="341">
        <v>64.62</v>
      </c>
      <c r="BP7" s="331">
        <v>697.59</v>
      </c>
      <c r="BQ7" s="331">
        <v>100.17</v>
      </c>
      <c r="BR7" s="709">
        <v>85.41</v>
      </c>
    </row>
    <row r="8" spans="1:70" ht="14.25" customHeight="1" x14ac:dyDescent="0.45">
      <c r="A8" s="224">
        <f t="shared" ref="A8:H9" si="4">A7</f>
        <v>2024</v>
      </c>
      <c r="B8" s="315">
        <f t="shared" si="4"/>
        <v>9</v>
      </c>
      <c r="C8" s="282">
        <f t="shared" si="4"/>
        <v>2</v>
      </c>
      <c r="D8" s="320">
        <f t="shared" si="4"/>
        <v>0.51944444444444449</v>
      </c>
      <c r="E8" s="410" t="str">
        <f t="shared" si="4"/>
        <v>TH2</v>
      </c>
      <c r="F8" s="411">
        <f t="shared" si="4"/>
        <v>13.508660000000001</v>
      </c>
      <c r="G8" s="271">
        <f t="shared" si="4"/>
        <v>100.27791999999999</v>
      </c>
      <c r="H8" s="229">
        <f t="shared" si="4"/>
        <v>5.4</v>
      </c>
      <c r="I8" s="884" t="s">
        <v>73</v>
      </c>
      <c r="J8" s="412" t="s">
        <v>75</v>
      </c>
      <c r="K8" s="234">
        <v>2.5</v>
      </c>
      <c r="L8" s="232" t="s">
        <v>73</v>
      </c>
      <c r="M8" s="233" t="s">
        <v>73</v>
      </c>
      <c r="N8" s="365" t="s">
        <v>73</v>
      </c>
      <c r="O8" s="365" t="s">
        <v>73</v>
      </c>
      <c r="P8" s="449" t="s">
        <v>73</v>
      </c>
      <c r="Q8" s="449" t="s">
        <v>73</v>
      </c>
      <c r="R8" s="449" t="s">
        <v>73</v>
      </c>
      <c r="S8" s="458" t="s">
        <v>73</v>
      </c>
      <c r="T8" s="885" t="s">
        <v>73</v>
      </c>
      <c r="U8" s="244">
        <v>31.3</v>
      </c>
      <c r="V8" s="413">
        <v>31.41</v>
      </c>
      <c r="W8" s="244">
        <v>7.23</v>
      </c>
      <c r="X8" s="642" t="s">
        <v>73</v>
      </c>
      <c r="Y8" s="413">
        <v>0.9</v>
      </c>
      <c r="Z8" s="328">
        <v>1.0620000000000001</v>
      </c>
      <c r="AA8" s="244">
        <v>1.06</v>
      </c>
      <c r="AB8" s="413">
        <v>0.26600000000000001</v>
      </c>
      <c r="AC8" s="244">
        <f t="shared" si="1"/>
        <v>0.95890912271037165</v>
      </c>
      <c r="AD8" s="241">
        <v>42.250000000000028</v>
      </c>
      <c r="AE8" s="559" t="s">
        <v>73</v>
      </c>
      <c r="AF8" s="530">
        <v>22.67</v>
      </c>
      <c r="AG8" s="898" t="s">
        <v>73</v>
      </c>
      <c r="AH8" s="244">
        <v>7.8353000000000002</v>
      </c>
      <c r="AI8" s="244">
        <v>232.39660000000001</v>
      </c>
      <c r="AJ8" s="244">
        <v>9.6219999999999999</v>
      </c>
      <c r="AK8" s="244">
        <v>30.385300000000001</v>
      </c>
      <c r="AL8" s="244">
        <v>15.2979</v>
      </c>
      <c r="AM8" s="244">
        <v>1015.0311</v>
      </c>
      <c r="AN8" s="243" t="s">
        <v>73</v>
      </c>
      <c r="AO8" s="364" t="s">
        <v>73</v>
      </c>
      <c r="AP8" s="895" t="s">
        <v>73</v>
      </c>
      <c r="AQ8" s="883" t="s">
        <v>73</v>
      </c>
      <c r="AR8" s="883" t="s">
        <v>73</v>
      </c>
      <c r="AS8" s="883" t="s">
        <v>73</v>
      </c>
      <c r="AT8" s="883" t="s">
        <v>73</v>
      </c>
      <c r="AU8" s="883" t="s">
        <v>73</v>
      </c>
      <c r="AV8" s="883" t="s">
        <v>73</v>
      </c>
      <c r="AW8" s="883" t="s">
        <v>73</v>
      </c>
      <c r="AX8" s="883" t="s">
        <v>73</v>
      </c>
      <c r="AY8" s="892" t="s">
        <v>73</v>
      </c>
      <c r="AZ8" s="893" t="s">
        <v>73</v>
      </c>
      <c r="BA8" s="893" t="s">
        <v>73</v>
      </c>
      <c r="BB8" s="896" t="s">
        <v>73</v>
      </c>
      <c r="BC8" s="883" t="s">
        <v>73</v>
      </c>
      <c r="BD8" s="883" t="s">
        <v>73</v>
      </c>
      <c r="BE8" s="883" t="s">
        <v>73</v>
      </c>
      <c r="BF8" s="883" t="s">
        <v>73</v>
      </c>
      <c r="BG8" s="883" t="s">
        <v>73</v>
      </c>
      <c r="BH8" s="883" t="s">
        <v>73</v>
      </c>
      <c r="BI8" s="883" t="s">
        <v>73</v>
      </c>
      <c r="BJ8" s="883" t="s">
        <v>73</v>
      </c>
      <c r="BK8" s="883" t="s">
        <v>73</v>
      </c>
      <c r="BL8" s="883" t="s">
        <v>73</v>
      </c>
      <c r="BM8" s="883" t="s">
        <v>73</v>
      </c>
      <c r="BN8" s="883" t="s">
        <v>73</v>
      </c>
      <c r="BO8" s="895" t="s">
        <v>73</v>
      </c>
      <c r="BP8" s="883" t="s">
        <v>73</v>
      </c>
      <c r="BQ8" s="883" t="s">
        <v>73</v>
      </c>
      <c r="BR8" s="897" t="s">
        <v>73</v>
      </c>
    </row>
    <row r="9" spans="1:70" ht="14.25" customHeight="1" x14ac:dyDescent="0.45">
      <c r="A9" s="224">
        <f t="shared" si="4"/>
        <v>2024</v>
      </c>
      <c r="B9" s="315">
        <f t="shared" si="4"/>
        <v>9</v>
      </c>
      <c r="C9" s="282">
        <f t="shared" si="4"/>
        <v>2</v>
      </c>
      <c r="D9" s="320">
        <f t="shared" si="4"/>
        <v>0.51944444444444449</v>
      </c>
      <c r="E9" s="410" t="str">
        <f t="shared" si="4"/>
        <v>TH2</v>
      </c>
      <c r="F9" s="411">
        <f t="shared" si="4"/>
        <v>13.508660000000001</v>
      </c>
      <c r="G9" s="271">
        <f t="shared" si="4"/>
        <v>100.27791999999999</v>
      </c>
      <c r="H9" s="229">
        <f t="shared" si="4"/>
        <v>5.4</v>
      </c>
      <c r="I9" s="884" t="s">
        <v>73</v>
      </c>
      <c r="J9" s="412" t="s">
        <v>74</v>
      </c>
      <c r="K9" s="234">
        <v>4.5</v>
      </c>
      <c r="L9" s="232" t="s">
        <v>73</v>
      </c>
      <c r="M9" s="233" t="s">
        <v>73</v>
      </c>
      <c r="N9" s="365" t="s">
        <v>73</v>
      </c>
      <c r="O9" s="365" t="s">
        <v>73</v>
      </c>
      <c r="P9" s="449" t="s">
        <v>73</v>
      </c>
      <c r="Q9" s="449" t="s">
        <v>73</v>
      </c>
      <c r="R9" s="449" t="s">
        <v>73</v>
      </c>
      <c r="S9" s="458" t="s">
        <v>73</v>
      </c>
      <c r="T9" s="885" t="s">
        <v>73</v>
      </c>
      <c r="U9" s="244">
        <v>31.3</v>
      </c>
      <c r="V9" s="413">
        <v>31.393000000000001</v>
      </c>
      <c r="W9" s="244">
        <v>7.21</v>
      </c>
      <c r="X9" s="642" t="s">
        <v>73</v>
      </c>
      <c r="Y9" s="413">
        <v>2.4</v>
      </c>
      <c r="Z9" s="328">
        <v>2.6379999999999999</v>
      </c>
      <c r="AA9" s="244">
        <v>0.83</v>
      </c>
      <c r="AB9" s="413">
        <v>0.12</v>
      </c>
      <c r="AC9" s="244">
        <f t="shared" si="1"/>
        <v>0.79750154012069019</v>
      </c>
      <c r="AD9" s="241">
        <v>33.249999999999986</v>
      </c>
      <c r="AE9" s="559" t="s">
        <v>73</v>
      </c>
      <c r="AF9" s="530">
        <v>16.3</v>
      </c>
      <c r="AG9" s="898" t="s">
        <v>73</v>
      </c>
      <c r="AH9" s="244">
        <v>7.8353000000000002</v>
      </c>
      <c r="AI9" s="244">
        <v>215.97300000000001</v>
      </c>
      <c r="AJ9" s="244">
        <v>9.5138999999999996</v>
      </c>
      <c r="AK9" s="244">
        <v>32.321599999999997</v>
      </c>
      <c r="AL9" s="244">
        <v>14.367699999999999</v>
      </c>
      <c r="AM9" s="244">
        <v>974.49189999999999</v>
      </c>
      <c r="AN9" s="243" t="s">
        <v>73</v>
      </c>
      <c r="AO9" s="364" t="s">
        <v>73</v>
      </c>
      <c r="AP9" s="895" t="s">
        <v>73</v>
      </c>
      <c r="AQ9" s="883" t="s">
        <v>73</v>
      </c>
      <c r="AR9" s="883" t="s">
        <v>73</v>
      </c>
      <c r="AS9" s="883" t="s">
        <v>73</v>
      </c>
      <c r="AT9" s="883" t="s">
        <v>73</v>
      </c>
      <c r="AU9" s="883" t="s">
        <v>73</v>
      </c>
      <c r="AV9" s="883" t="s">
        <v>73</v>
      </c>
      <c r="AW9" s="883" t="s">
        <v>73</v>
      </c>
      <c r="AX9" s="883" t="s">
        <v>73</v>
      </c>
      <c r="AY9" s="892" t="s">
        <v>73</v>
      </c>
      <c r="AZ9" s="893" t="s">
        <v>73</v>
      </c>
      <c r="BA9" s="893" t="s">
        <v>73</v>
      </c>
      <c r="BB9" s="896" t="s">
        <v>73</v>
      </c>
      <c r="BC9" s="883" t="s">
        <v>73</v>
      </c>
      <c r="BD9" s="883" t="s">
        <v>73</v>
      </c>
      <c r="BE9" s="883" t="s">
        <v>73</v>
      </c>
      <c r="BF9" s="883" t="s">
        <v>73</v>
      </c>
      <c r="BG9" s="883" t="s">
        <v>73</v>
      </c>
      <c r="BH9" s="883" t="s">
        <v>73</v>
      </c>
      <c r="BI9" s="883" t="s">
        <v>73</v>
      </c>
      <c r="BJ9" s="883" t="s">
        <v>73</v>
      </c>
      <c r="BK9" s="883" t="s">
        <v>73</v>
      </c>
      <c r="BL9" s="883" t="s">
        <v>73</v>
      </c>
      <c r="BM9" s="883" t="s">
        <v>73</v>
      </c>
      <c r="BN9" s="883" t="s">
        <v>73</v>
      </c>
      <c r="BO9" s="895" t="s">
        <v>73</v>
      </c>
      <c r="BP9" s="883" t="s">
        <v>73</v>
      </c>
      <c r="BQ9" s="883" t="s">
        <v>73</v>
      </c>
      <c r="BR9" s="897" t="s">
        <v>73</v>
      </c>
    </row>
    <row r="10" spans="1:70" ht="14.25" customHeight="1" x14ac:dyDescent="0.45">
      <c r="A10" s="224">
        <v>2024</v>
      </c>
      <c r="B10" s="315">
        <v>9</v>
      </c>
      <c r="C10" s="282">
        <v>2</v>
      </c>
      <c r="D10" s="320">
        <v>0.50069444444444444</v>
      </c>
      <c r="E10" s="410" t="s">
        <v>107</v>
      </c>
      <c r="F10" s="411">
        <v>13.50278</v>
      </c>
      <c r="G10" s="271">
        <v>100.28024000000001</v>
      </c>
      <c r="H10" s="229">
        <v>3.8</v>
      </c>
      <c r="I10" s="884">
        <v>2</v>
      </c>
      <c r="J10" s="412" t="s">
        <v>72</v>
      </c>
      <c r="K10" s="234">
        <v>0.5</v>
      </c>
      <c r="L10" s="232" t="s">
        <v>73</v>
      </c>
      <c r="M10" s="233" t="s">
        <v>73</v>
      </c>
      <c r="N10" s="365" t="s">
        <v>73</v>
      </c>
      <c r="O10" s="365" t="s">
        <v>73</v>
      </c>
      <c r="P10" s="449" t="s">
        <v>73</v>
      </c>
      <c r="Q10" s="449" t="s">
        <v>73</v>
      </c>
      <c r="R10" s="449" t="s">
        <v>73</v>
      </c>
      <c r="S10" s="458" t="s">
        <v>73</v>
      </c>
      <c r="T10" s="885">
        <v>0.4</v>
      </c>
      <c r="U10" s="244">
        <v>31.3</v>
      </c>
      <c r="V10" s="413">
        <v>31.521999999999998</v>
      </c>
      <c r="W10" s="244">
        <v>7.25</v>
      </c>
      <c r="X10" s="642" t="s">
        <v>73</v>
      </c>
      <c r="Y10" s="413">
        <v>1.7</v>
      </c>
      <c r="Z10" s="328">
        <v>1.883</v>
      </c>
      <c r="AA10" s="244">
        <v>1.0900000000000001</v>
      </c>
      <c r="AB10" s="413">
        <v>1.161</v>
      </c>
      <c r="AC10" s="244">
        <f t="shared" si="1"/>
        <v>1.9483597146128711</v>
      </c>
      <c r="AD10" s="241">
        <v>35.125</v>
      </c>
      <c r="AE10" s="559" t="s">
        <v>73</v>
      </c>
      <c r="AF10" s="530">
        <v>22.43</v>
      </c>
      <c r="AG10" s="900" t="s">
        <v>73</v>
      </c>
      <c r="AH10" s="244">
        <v>7.2035999999999998</v>
      </c>
      <c r="AI10" s="244">
        <v>225.41659999999999</v>
      </c>
      <c r="AJ10" s="244">
        <v>9.5679999999999996</v>
      </c>
      <c r="AK10" s="244">
        <v>28.597899999999999</v>
      </c>
      <c r="AL10" s="244">
        <v>9.6411999999999995</v>
      </c>
      <c r="AM10" s="244">
        <v>1294.8032000000001</v>
      </c>
      <c r="AN10" s="243" t="s">
        <v>73</v>
      </c>
      <c r="AO10" s="364" t="s">
        <v>73</v>
      </c>
      <c r="AP10" s="895" t="s">
        <v>73</v>
      </c>
      <c r="AQ10" s="883" t="s">
        <v>73</v>
      </c>
      <c r="AR10" s="883" t="s">
        <v>73</v>
      </c>
      <c r="AS10" s="883" t="s">
        <v>73</v>
      </c>
      <c r="AT10" s="891">
        <f t="shared" ref="AT10" si="5">SUM(BO10:BR10)</f>
        <v>926.6400000000001</v>
      </c>
      <c r="AU10" s="890" t="s">
        <v>73</v>
      </c>
      <c r="AV10" s="891">
        <f t="shared" ref="AV10" si="6">BE10+BH10+BK10+BN10</f>
        <v>537.95000000000005</v>
      </c>
      <c r="AW10" s="883">
        <v>1.55</v>
      </c>
      <c r="AX10" s="883">
        <v>2.58</v>
      </c>
      <c r="AY10" s="892">
        <v>0.68</v>
      </c>
      <c r="AZ10" s="893">
        <v>75.150000000000006</v>
      </c>
      <c r="BA10" s="893">
        <v>24.17</v>
      </c>
      <c r="BB10" s="705">
        <v>1.49</v>
      </c>
      <c r="BC10" s="331">
        <v>88.9</v>
      </c>
      <c r="BD10" s="331">
        <v>0.11</v>
      </c>
      <c r="BE10" s="331">
        <v>89.01</v>
      </c>
      <c r="BF10" s="331">
        <v>106.08</v>
      </c>
      <c r="BG10" s="331">
        <v>0.84</v>
      </c>
      <c r="BH10" s="331">
        <v>106.92</v>
      </c>
      <c r="BI10" s="331">
        <v>42.36</v>
      </c>
      <c r="BJ10" s="331">
        <v>2.65</v>
      </c>
      <c r="BK10" s="331">
        <v>45</v>
      </c>
      <c r="BL10" s="331">
        <v>295.72000000000003</v>
      </c>
      <c r="BM10" s="331">
        <v>1.3</v>
      </c>
      <c r="BN10" s="331">
        <v>297.02</v>
      </c>
      <c r="BO10" s="341">
        <v>55.05</v>
      </c>
      <c r="BP10" s="331">
        <v>672.7</v>
      </c>
      <c r="BQ10" s="331">
        <v>108.96</v>
      </c>
      <c r="BR10" s="709">
        <v>89.93</v>
      </c>
    </row>
    <row r="11" spans="1:70" ht="14.25" customHeight="1" x14ac:dyDescent="0.45">
      <c r="A11" s="224">
        <f t="shared" ref="A11:H12" si="7">A10</f>
        <v>2024</v>
      </c>
      <c r="B11" s="315">
        <f t="shared" si="7"/>
        <v>9</v>
      </c>
      <c r="C11" s="282">
        <f t="shared" si="7"/>
        <v>2</v>
      </c>
      <c r="D11" s="320">
        <f t="shared" si="7"/>
        <v>0.50069444444444444</v>
      </c>
      <c r="E11" s="410" t="str">
        <f t="shared" si="7"/>
        <v>TH3</v>
      </c>
      <c r="F11" s="411">
        <f t="shared" si="7"/>
        <v>13.50278</v>
      </c>
      <c r="G11" s="271">
        <f t="shared" si="7"/>
        <v>100.28024000000001</v>
      </c>
      <c r="H11" s="229">
        <f t="shared" si="7"/>
        <v>3.8</v>
      </c>
      <c r="I11" s="884" t="s">
        <v>73</v>
      </c>
      <c r="J11" s="412" t="s">
        <v>75</v>
      </c>
      <c r="K11" s="234" t="s">
        <v>73</v>
      </c>
      <c r="L11" s="232" t="s">
        <v>73</v>
      </c>
      <c r="M11" s="233" t="s">
        <v>73</v>
      </c>
      <c r="N11" s="365" t="s">
        <v>73</v>
      </c>
      <c r="O11" s="365" t="s">
        <v>73</v>
      </c>
      <c r="P11" s="449" t="s">
        <v>73</v>
      </c>
      <c r="Q11" s="449" t="s">
        <v>73</v>
      </c>
      <c r="R11" s="449" t="s">
        <v>73</v>
      </c>
      <c r="S11" s="458" t="s">
        <v>73</v>
      </c>
      <c r="T11" s="885" t="s">
        <v>73</v>
      </c>
      <c r="U11" s="244" t="s">
        <v>73</v>
      </c>
      <c r="V11" s="413" t="s">
        <v>73</v>
      </c>
      <c r="W11" s="244" t="s">
        <v>73</v>
      </c>
      <c r="X11" s="642" t="s">
        <v>73</v>
      </c>
      <c r="Y11" s="413" t="s">
        <v>73</v>
      </c>
      <c r="Z11" s="328" t="s">
        <v>73</v>
      </c>
      <c r="AA11" s="244" t="s">
        <v>73</v>
      </c>
      <c r="AB11" s="413" t="s">
        <v>73</v>
      </c>
      <c r="AC11" s="244" t="s">
        <v>73</v>
      </c>
      <c r="AD11" s="241" t="s">
        <v>73</v>
      </c>
      <c r="AE11" s="559" t="s">
        <v>73</v>
      </c>
      <c r="AF11" s="530" t="s">
        <v>73</v>
      </c>
      <c r="AG11" s="898" t="s">
        <v>73</v>
      </c>
      <c r="AH11" s="244" t="s">
        <v>73</v>
      </c>
      <c r="AI11" s="244" t="s">
        <v>73</v>
      </c>
      <c r="AJ11" s="244" t="s">
        <v>73</v>
      </c>
      <c r="AK11" s="244" t="s">
        <v>73</v>
      </c>
      <c r="AL11" s="244" t="s">
        <v>73</v>
      </c>
      <c r="AM11" s="244" t="s">
        <v>73</v>
      </c>
      <c r="AN11" s="243" t="s">
        <v>73</v>
      </c>
      <c r="AO11" s="364" t="s">
        <v>73</v>
      </c>
      <c r="AP11" s="895" t="s">
        <v>73</v>
      </c>
      <c r="AQ11" s="883" t="s">
        <v>73</v>
      </c>
      <c r="AR11" s="883" t="s">
        <v>73</v>
      </c>
      <c r="AS11" s="883" t="s">
        <v>73</v>
      </c>
      <c r="AT11" s="883" t="s">
        <v>73</v>
      </c>
      <c r="AU11" s="883" t="s">
        <v>73</v>
      </c>
      <c r="AV11" s="883" t="s">
        <v>73</v>
      </c>
      <c r="AW11" s="883" t="s">
        <v>73</v>
      </c>
      <c r="AX11" s="883" t="s">
        <v>73</v>
      </c>
      <c r="AY11" s="892" t="s">
        <v>73</v>
      </c>
      <c r="AZ11" s="893" t="s">
        <v>73</v>
      </c>
      <c r="BA11" s="893" t="s">
        <v>73</v>
      </c>
      <c r="BB11" s="896" t="s">
        <v>73</v>
      </c>
      <c r="BC11" s="883" t="s">
        <v>73</v>
      </c>
      <c r="BD11" s="883" t="s">
        <v>73</v>
      </c>
      <c r="BE11" s="883" t="s">
        <v>73</v>
      </c>
      <c r="BF11" s="883" t="s">
        <v>73</v>
      </c>
      <c r="BG11" s="883" t="s">
        <v>73</v>
      </c>
      <c r="BH11" s="883" t="s">
        <v>73</v>
      </c>
      <c r="BI11" s="883" t="s">
        <v>73</v>
      </c>
      <c r="BJ11" s="883" t="s">
        <v>73</v>
      </c>
      <c r="BK11" s="883" t="s">
        <v>73</v>
      </c>
      <c r="BL11" s="883" t="s">
        <v>73</v>
      </c>
      <c r="BM11" s="883" t="s">
        <v>73</v>
      </c>
      <c r="BN11" s="883" t="s">
        <v>73</v>
      </c>
      <c r="BO11" s="895" t="s">
        <v>73</v>
      </c>
      <c r="BP11" s="883" t="s">
        <v>73</v>
      </c>
      <c r="BQ11" s="883" t="s">
        <v>73</v>
      </c>
      <c r="BR11" s="897" t="s">
        <v>73</v>
      </c>
    </row>
    <row r="12" spans="1:70" ht="14.25" customHeight="1" x14ac:dyDescent="0.45">
      <c r="A12" s="224">
        <f t="shared" si="7"/>
        <v>2024</v>
      </c>
      <c r="B12" s="315">
        <f t="shared" si="7"/>
        <v>9</v>
      </c>
      <c r="C12" s="282">
        <f t="shared" si="7"/>
        <v>2</v>
      </c>
      <c r="D12" s="320">
        <f t="shared" si="7"/>
        <v>0.50069444444444444</v>
      </c>
      <c r="E12" s="410" t="str">
        <f t="shared" si="7"/>
        <v>TH3</v>
      </c>
      <c r="F12" s="411">
        <f t="shared" si="7"/>
        <v>13.50278</v>
      </c>
      <c r="G12" s="271">
        <f t="shared" si="7"/>
        <v>100.28024000000001</v>
      </c>
      <c r="H12" s="229">
        <f t="shared" si="7"/>
        <v>3.8</v>
      </c>
      <c r="I12" s="884" t="s">
        <v>73</v>
      </c>
      <c r="J12" s="412" t="s">
        <v>74</v>
      </c>
      <c r="K12" s="234">
        <v>2.5</v>
      </c>
      <c r="L12" s="232" t="s">
        <v>73</v>
      </c>
      <c r="M12" s="233" t="s">
        <v>73</v>
      </c>
      <c r="N12" s="365" t="s">
        <v>73</v>
      </c>
      <c r="O12" s="365" t="s">
        <v>73</v>
      </c>
      <c r="P12" s="449" t="s">
        <v>73</v>
      </c>
      <c r="Q12" s="449" t="s">
        <v>73</v>
      </c>
      <c r="R12" s="449" t="s">
        <v>73</v>
      </c>
      <c r="S12" s="458" t="s">
        <v>73</v>
      </c>
      <c r="T12" s="885" t="s">
        <v>73</v>
      </c>
      <c r="U12" s="244">
        <v>31.3</v>
      </c>
      <c r="V12" s="413">
        <v>31.355</v>
      </c>
      <c r="W12" s="244">
        <v>7.21</v>
      </c>
      <c r="X12" s="642" t="s">
        <v>73</v>
      </c>
      <c r="Y12" s="413">
        <v>2.6</v>
      </c>
      <c r="Z12" s="328">
        <v>2.6720000000000002</v>
      </c>
      <c r="AA12" s="244">
        <v>1.08</v>
      </c>
      <c r="AB12" s="413">
        <v>0.129</v>
      </c>
      <c r="AC12" s="244">
        <f t="shared" ref="AC12:AC13" si="8">AB12*$AB$1+$AC$1</f>
        <v>0.80745132260909525</v>
      </c>
      <c r="AD12" s="241">
        <v>45.749999999999993</v>
      </c>
      <c r="AE12" s="559" t="s">
        <v>73</v>
      </c>
      <c r="AF12" s="530">
        <v>25.64</v>
      </c>
      <c r="AG12" s="898" t="s">
        <v>73</v>
      </c>
      <c r="AH12" s="244">
        <v>7.8353000000000002</v>
      </c>
      <c r="AI12" s="244">
        <v>226.64830000000001</v>
      </c>
      <c r="AJ12" s="244">
        <v>9.8382000000000005</v>
      </c>
      <c r="AK12" s="244">
        <v>27.108499999999999</v>
      </c>
      <c r="AL12" s="244">
        <v>12.485900000000001</v>
      </c>
      <c r="AM12" s="244">
        <v>818.33410000000003</v>
      </c>
      <c r="AN12" s="243" t="s">
        <v>73</v>
      </c>
      <c r="AO12" s="364" t="s">
        <v>73</v>
      </c>
      <c r="AP12" s="895" t="s">
        <v>73</v>
      </c>
      <c r="AQ12" s="883" t="s">
        <v>73</v>
      </c>
      <c r="AR12" s="883" t="s">
        <v>73</v>
      </c>
      <c r="AS12" s="883" t="s">
        <v>73</v>
      </c>
      <c r="AT12" s="883" t="s">
        <v>73</v>
      </c>
      <c r="AU12" s="883" t="s">
        <v>73</v>
      </c>
      <c r="AV12" s="883" t="s">
        <v>73</v>
      </c>
      <c r="AW12" s="883" t="s">
        <v>73</v>
      </c>
      <c r="AX12" s="883" t="s">
        <v>73</v>
      </c>
      <c r="AY12" s="892" t="s">
        <v>73</v>
      </c>
      <c r="AZ12" s="893" t="s">
        <v>73</v>
      </c>
      <c r="BA12" s="893" t="s">
        <v>73</v>
      </c>
      <c r="BB12" s="896" t="s">
        <v>73</v>
      </c>
      <c r="BC12" s="883" t="s">
        <v>73</v>
      </c>
      <c r="BD12" s="883" t="s">
        <v>73</v>
      </c>
      <c r="BE12" s="883" t="s">
        <v>73</v>
      </c>
      <c r="BF12" s="883" t="s">
        <v>73</v>
      </c>
      <c r="BG12" s="883" t="s">
        <v>73</v>
      </c>
      <c r="BH12" s="883" t="s">
        <v>73</v>
      </c>
      <c r="BI12" s="883" t="s">
        <v>73</v>
      </c>
      <c r="BJ12" s="883" t="s">
        <v>73</v>
      </c>
      <c r="BK12" s="883" t="s">
        <v>73</v>
      </c>
      <c r="BL12" s="883" t="s">
        <v>73</v>
      </c>
      <c r="BM12" s="883" t="s">
        <v>73</v>
      </c>
      <c r="BN12" s="883" t="s">
        <v>73</v>
      </c>
      <c r="BO12" s="895" t="s">
        <v>73</v>
      </c>
      <c r="BP12" s="883" t="s">
        <v>73</v>
      </c>
      <c r="BQ12" s="883" t="s">
        <v>73</v>
      </c>
      <c r="BR12" s="897" t="s">
        <v>73</v>
      </c>
    </row>
    <row r="13" spans="1:70" ht="14.25" customHeight="1" x14ac:dyDescent="0.45">
      <c r="A13" s="224">
        <v>2024</v>
      </c>
      <c r="B13" s="315">
        <v>9</v>
      </c>
      <c r="C13" s="282">
        <v>2</v>
      </c>
      <c r="D13" s="320">
        <v>0.33888888888888891</v>
      </c>
      <c r="E13" s="410" t="s">
        <v>194</v>
      </c>
      <c r="F13" s="411">
        <v>13.4948</v>
      </c>
      <c r="G13" s="271">
        <v>100.28615000000001</v>
      </c>
      <c r="H13" s="229">
        <v>1.6</v>
      </c>
      <c r="I13" s="884">
        <v>1</v>
      </c>
      <c r="J13" s="412" t="s">
        <v>72</v>
      </c>
      <c r="K13" s="234">
        <v>0.5</v>
      </c>
      <c r="L13" s="232" t="s">
        <v>73</v>
      </c>
      <c r="M13" s="233" t="s">
        <v>73</v>
      </c>
      <c r="N13" s="365" t="s">
        <v>73</v>
      </c>
      <c r="O13" s="365" t="s">
        <v>73</v>
      </c>
      <c r="P13" s="449" t="s">
        <v>73</v>
      </c>
      <c r="Q13" s="449" t="s">
        <v>73</v>
      </c>
      <c r="R13" s="449" t="s">
        <v>73</v>
      </c>
      <c r="S13" s="458" t="s">
        <v>73</v>
      </c>
      <c r="T13" s="885">
        <v>0.4</v>
      </c>
      <c r="U13" s="244">
        <v>30.9</v>
      </c>
      <c r="V13" s="413">
        <v>31.236000000000001</v>
      </c>
      <c r="W13" s="244">
        <v>7.38</v>
      </c>
      <c r="X13" s="642" t="s">
        <v>73</v>
      </c>
      <c r="Y13" s="413">
        <v>4.5999999999999996</v>
      </c>
      <c r="Z13" s="328">
        <v>4.7869999999999999</v>
      </c>
      <c r="AA13" s="244">
        <v>1.37</v>
      </c>
      <c r="AB13" s="413">
        <v>0.71</v>
      </c>
      <c r="AC13" s="244">
        <f t="shared" si="8"/>
        <v>1.4497650588050193</v>
      </c>
      <c r="AD13" s="241">
        <v>31.750000000000011</v>
      </c>
      <c r="AE13" s="559" t="s">
        <v>73</v>
      </c>
      <c r="AF13" s="530">
        <v>15.89</v>
      </c>
      <c r="AG13" s="898" t="s">
        <v>73</v>
      </c>
      <c r="AH13" s="244">
        <v>3.8346</v>
      </c>
      <c r="AI13" s="244">
        <v>212.89349999999999</v>
      </c>
      <c r="AJ13" s="244">
        <v>10.811199999999999</v>
      </c>
      <c r="AK13" s="244">
        <v>29.2682</v>
      </c>
      <c r="AL13" s="244">
        <v>8.9170999999999996</v>
      </c>
      <c r="AM13" s="244">
        <v>1254.9650999999999</v>
      </c>
      <c r="AN13" s="243" t="s">
        <v>73</v>
      </c>
      <c r="AO13" s="364" t="s">
        <v>73</v>
      </c>
      <c r="AP13" s="895" t="s">
        <v>73</v>
      </c>
      <c r="AQ13" s="883" t="s">
        <v>73</v>
      </c>
      <c r="AR13" s="883" t="s">
        <v>73</v>
      </c>
      <c r="AS13" s="883" t="s">
        <v>73</v>
      </c>
      <c r="AT13" s="891">
        <f t="shared" ref="AT13" si="9">SUM(BO13:BR13)</f>
        <v>457.78999999999996</v>
      </c>
      <c r="AU13" s="890" t="s">
        <v>73</v>
      </c>
      <c r="AV13" s="891">
        <f t="shared" ref="AV13" si="10">BE13+BH13+BK13+BN13</f>
        <v>311.89</v>
      </c>
      <c r="AW13" s="883">
        <v>1.85</v>
      </c>
      <c r="AX13" s="883">
        <v>1.25</v>
      </c>
      <c r="AY13" s="892">
        <v>0.36</v>
      </c>
      <c r="AZ13" s="893">
        <v>79.97</v>
      </c>
      <c r="BA13" s="893">
        <v>19.670000000000002</v>
      </c>
      <c r="BB13" s="705">
        <v>1.03</v>
      </c>
      <c r="BC13" s="331">
        <v>48.22</v>
      </c>
      <c r="BD13" s="331">
        <v>0.06</v>
      </c>
      <c r="BE13" s="331">
        <v>48.29</v>
      </c>
      <c r="BF13" s="331">
        <v>50.78</v>
      </c>
      <c r="BG13" s="331">
        <v>0.52</v>
      </c>
      <c r="BH13" s="331">
        <v>51.3</v>
      </c>
      <c r="BI13" s="331">
        <v>24.83</v>
      </c>
      <c r="BJ13" s="331">
        <v>1.0900000000000001</v>
      </c>
      <c r="BK13" s="331">
        <v>25.92</v>
      </c>
      <c r="BL13" s="331">
        <v>184.79</v>
      </c>
      <c r="BM13" s="331">
        <v>1.59</v>
      </c>
      <c r="BN13" s="331">
        <v>186.38</v>
      </c>
      <c r="BO13" s="341">
        <v>34.15</v>
      </c>
      <c r="BP13" s="331">
        <v>257.63</v>
      </c>
      <c r="BQ13" s="331">
        <v>93.51</v>
      </c>
      <c r="BR13" s="709">
        <v>72.5</v>
      </c>
    </row>
    <row r="14" spans="1:70" ht="14.25" customHeight="1" x14ac:dyDescent="0.45">
      <c r="A14" s="224">
        <f t="shared" ref="A14:H15" si="11">A13</f>
        <v>2024</v>
      </c>
      <c r="B14" s="315">
        <f t="shared" si="11"/>
        <v>9</v>
      </c>
      <c r="C14" s="282">
        <f t="shared" si="11"/>
        <v>2</v>
      </c>
      <c r="D14" s="320">
        <f t="shared" si="11"/>
        <v>0.33888888888888891</v>
      </c>
      <c r="E14" s="410" t="str">
        <f t="shared" si="11"/>
        <v>TH4</v>
      </c>
      <c r="F14" s="411">
        <f t="shared" si="11"/>
        <v>13.4948</v>
      </c>
      <c r="G14" s="271">
        <f t="shared" si="11"/>
        <v>100.28615000000001</v>
      </c>
      <c r="H14" s="229">
        <f t="shared" si="11"/>
        <v>1.6</v>
      </c>
      <c r="I14" s="884" t="s">
        <v>73</v>
      </c>
      <c r="J14" s="412" t="s">
        <v>75</v>
      </c>
      <c r="K14" s="234" t="s">
        <v>73</v>
      </c>
      <c r="L14" s="232" t="s">
        <v>73</v>
      </c>
      <c r="M14" s="233" t="s">
        <v>73</v>
      </c>
      <c r="N14" s="365" t="s">
        <v>73</v>
      </c>
      <c r="O14" s="365" t="s">
        <v>73</v>
      </c>
      <c r="P14" s="449" t="s">
        <v>73</v>
      </c>
      <c r="Q14" s="449" t="s">
        <v>73</v>
      </c>
      <c r="R14" s="449" t="s">
        <v>73</v>
      </c>
      <c r="S14" s="458" t="s">
        <v>73</v>
      </c>
      <c r="T14" s="885" t="s">
        <v>73</v>
      </c>
      <c r="U14" s="244" t="s">
        <v>73</v>
      </c>
      <c r="V14" s="413" t="s">
        <v>73</v>
      </c>
      <c r="W14" s="244" t="s">
        <v>73</v>
      </c>
      <c r="X14" s="642" t="s">
        <v>73</v>
      </c>
      <c r="Y14" s="413" t="s">
        <v>73</v>
      </c>
      <c r="Z14" s="328" t="s">
        <v>73</v>
      </c>
      <c r="AA14" s="244" t="s">
        <v>73</v>
      </c>
      <c r="AB14" s="413" t="s">
        <v>73</v>
      </c>
      <c r="AC14" s="244" t="s">
        <v>73</v>
      </c>
      <c r="AD14" s="241" t="s">
        <v>73</v>
      </c>
      <c r="AE14" s="559" t="s">
        <v>73</v>
      </c>
      <c r="AF14" s="530" t="s">
        <v>73</v>
      </c>
      <c r="AG14" s="898" t="s">
        <v>73</v>
      </c>
      <c r="AH14" s="244" t="s">
        <v>73</v>
      </c>
      <c r="AI14" s="244" t="s">
        <v>73</v>
      </c>
      <c r="AJ14" s="244" t="s">
        <v>73</v>
      </c>
      <c r="AK14" s="244" t="s">
        <v>73</v>
      </c>
      <c r="AL14" s="244" t="s">
        <v>73</v>
      </c>
      <c r="AM14" s="244" t="s">
        <v>73</v>
      </c>
      <c r="AN14" s="243" t="s">
        <v>73</v>
      </c>
      <c r="AO14" s="364" t="s">
        <v>73</v>
      </c>
      <c r="AP14" s="895" t="s">
        <v>73</v>
      </c>
      <c r="AQ14" s="883" t="s">
        <v>73</v>
      </c>
      <c r="AR14" s="883" t="s">
        <v>73</v>
      </c>
      <c r="AS14" s="883" t="s">
        <v>73</v>
      </c>
      <c r="AT14" s="883" t="s">
        <v>73</v>
      </c>
      <c r="AU14" s="883" t="s">
        <v>73</v>
      </c>
      <c r="AV14" s="883" t="s">
        <v>73</v>
      </c>
      <c r="AW14" s="883" t="s">
        <v>73</v>
      </c>
      <c r="AX14" s="883" t="s">
        <v>73</v>
      </c>
      <c r="AY14" s="892" t="s">
        <v>73</v>
      </c>
      <c r="AZ14" s="893" t="s">
        <v>73</v>
      </c>
      <c r="BA14" s="893" t="s">
        <v>73</v>
      </c>
      <c r="BB14" s="896" t="s">
        <v>73</v>
      </c>
      <c r="BC14" s="883" t="s">
        <v>73</v>
      </c>
      <c r="BD14" s="883" t="s">
        <v>73</v>
      </c>
      <c r="BE14" s="883" t="s">
        <v>73</v>
      </c>
      <c r="BF14" s="883" t="s">
        <v>73</v>
      </c>
      <c r="BG14" s="883" t="s">
        <v>73</v>
      </c>
      <c r="BH14" s="883" t="s">
        <v>73</v>
      </c>
      <c r="BI14" s="883" t="s">
        <v>73</v>
      </c>
      <c r="BJ14" s="883" t="s">
        <v>73</v>
      </c>
      <c r="BK14" s="883" t="s">
        <v>73</v>
      </c>
      <c r="BL14" s="883" t="s">
        <v>73</v>
      </c>
      <c r="BM14" s="883" t="s">
        <v>73</v>
      </c>
      <c r="BN14" s="883" t="s">
        <v>73</v>
      </c>
      <c r="BO14" s="895" t="s">
        <v>73</v>
      </c>
      <c r="BP14" s="883" t="s">
        <v>73</v>
      </c>
      <c r="BQ14" s="883" t="s">
        <v>73</v>
      </c>
      <c r="BR14" s="897" t="s">
        <v>73</v>
      </c>
    </row>
    <row r="15" spans="1:70" ht="14.25" customHeight="1" x14ac:dyDescent="0.45">
      <c r="A15" s="224">
        <f t="shared" si="11"/>
        <v>2024</v>
      </c>
      <c r="B15" s="315">
        <f t="shared" si="11"/>
        <v>9</v>
      </c>
      <c r="C15" s="282">
        <f t="shared" si="11"/>
        <v>2</v>
      </c>
      <c r="D15" s="320">
        <f t="shared" si="11"/>
        <v>0.33888888888888891</v>
      </c>
      <c r="E15" s="410" t="str">
        <f t="shared" si="11"/>
        <v>TH4</v>
      </c>
      <c r="F15" s="411">
        <f t="shared" si="11"/>
        <v>13.4948</v>
      </c>
      <c r="G15" s="271">
        <f t="shared" si="11"/>
        <v>100.28615000000001</v>
      </c>
      <c r="H15" s="229">
        <f t="shared" si="11"/>
        <v>1.6</v>
      </c>
      <c r="I15" s="884" t="s">
        <v>73</v>
      </c>
      <c r="J15" s="412" t="s">
        <v>74</v>
      </c>
      <c r="K15" s="234" t="s">
        <v>73</v>
      </c>
      <c r="L15" s="232" t="s">
        <v>73</v>
      </c>
      <c r="M15" s="233" t="s">
        <v>73</v>
      </c>
      <c r="N15" s="365" t="s">
        <v>73</v>
      </c>
      <c r="O15" s="365" t="s">
        <v>73</v>
      </c>
      <c r="P15" s="449" t="s">
        <v>73</v>
      </c>
      <c r="Q15" s="449" t="s">
        <v>73</v>
      </c>
      <c r="R15" s="449" t="s">
        <v>73</v>
      </c>
      <c r="S15" s="458" t="s">
        <v>73</v>
      </c>
      <c r="T15" s="885" t="s">
        <v>73</v>
      </c>
      <c r="U15" s="244" t="s">
        <v>73</v>
      </c>
      <c r="V15" s="413" t="s">
        <v>73</v>
      </c>
      <c r="W15" s="244" t="s">
        <v>73</v>
      </c>
      <c r="X15" s="642" t="s">
        <v>73</v>
      </c>
      <c r="Y15" s="413" t="s">
        <v>73</v>
      </c>
      <c r="Z15" s="328" t="s">
        <v>73</v>
      </c>
      <c r="AA15" s="244" t="s">
        <v>73</v>
      </c>
      <c r="AB15" s="413" t="s">
        <v>73</v>
      </c>
      <c r="AC15" s="244" t="s">
        <v>73</v>
      </c>
      <c r="AD15" s="241" t="s">
        <v>73</v>
      </c>
      <c r="AE15" s="559" t="s">
        <v>73</v>
      </c>
      <c r="AF15" s="530" t="s">
        <v>73</v>
      </c>
      <c r="AG15" s="898" t="s">
        <v>73</v>
      </c>
      <c r="AH15" s="244" t="s">
        <v>73</v>
      </c>
      <c r="AI15" s="244" t="s">
        <v>73</v>
      </c>
      <c r="AJ15" s="244" t="s">
        <v>73</v>
      </c>
      <c r="AK15" s="244" t="s">
        <v>73</v>
      </c>
      <c r="AL15" s="244" t="s">
        <v>73</v>
      </c>
      <c r="AM15" s="244" t="s">
        <v>73</v>
      </c>
      <c r="AN15" s="243" t="s">
        <v>73</v>
      </c>
      <c r="AO15" s="364" t="s">
        <v>73</v>
      </c>
      <c r="AP15" s="895" t="s">
        <v>73</v>
      </c>
      <c r="AQ15" s="883" t="s">
        <v>73</v>
      </c>
      <c r="AR15" s="883" t="s">
        <v>73</v>
      </c>
      <c r="AS15" s="883" t="s">
        <v>73</v>
      </c>
      <c r="AT15" s="883" t="s">
        <v>73</v>
      </c>
      <c r="AU15" s="883" t="s">
        <v>73</v>
      </c>
      <c r="AV15" s="883" t="s">
        <v>73</v>
      </c>
      <c r="AW15" s="883" t="s">
        <v>73</v>
      </c>
      <c r="AX15" s="883" t="s">
        <v>73</v>
      </c>
      <c r="AY15" s="892" t="s">
        <v>73</v>
      </c>
      <c r="AZ15" s="893" t="s">
        <v>73</v>
      </c>
      <c r="BA15" s="893" t="s">
        <v>73</v>
      </c>
      <c r="BB15" s="896" t="s">
        <v>73</v>
      </c>
      <c r="BC15" s="883" t="s">
        <v>73</v>
      </c>
      <c r="BD15" s="883" t="s">
        <v>73</v>
      </c>
      <c r="BE15" s="883" t="s">
        <v>73</v>
      </c>
      <c r="BF15" s="883" t="s">
        <v>73</v>
      </c>
      <c r="BG15" s="883" t="s">
        <v>73</v>
      </c>
      <c r="BH15" s="883" t="s">
        <v>73</v>
      </c>
      <c r="BI15" s="883" t="s">
        <v>73</v>
      </c>
      <c r="BJ15" s="883" t="s">
        <v>73</v>
      </c>
      <c r="BK15" s="883" t="s">
        <v>73</v>
      </c>
      <c r="BL15" s="883" t="s">
        <v>73</v>
      </c>
      <c r="BM15" s="883" t="s">
        <v>73</v>
      </c>
      <c r="BN15" s="883" t="s">
        <v>73</v>
      </c>
      <c r="BO15" s="895" t="s">
        <v>73</v>
      </c>
      <c r="BP15" s="883" t="s">
        <v>73</v>
      </c>
      <c r="BQ15" s="883" t="s">
        <v>73</v>
      </c>
      <c r="BR15" s="897" t="s">
        <v>73</v>
      </c>
    </row>
    <row r="16" spans="1:70" ht="14.25" customHeight="1" x14ac:dyDescent="0.45">
      <c r="A16" s="224">
        <v>2024</v>
      </c>
      <c r="B16" s="315">
        <v>9</v>
      </c>
      <c r="C16" s="282">
        <v>2</v>
      </c>
      <c r="D16" s="320">
        <v>0.48194444444444445</v>
      </c>
      <c r="E16" s="410" t="s">
        <v>195</v>
      </c>
      <c r="F16" s="411">
        <v>13.49361</v>
      </c>
      <c r="G16" s="271">
        <v>100.28357</v>
      </c>
      <c r="H16" s="229">
        <v>3.7</v>
      </c>
      <c r="I16" s="884">
        <v>2</v>
      </c>
      <c r="J16" s="412" t="s">
        <v>72</v>
      </c>
      <c r="K16" s="234">
        <v>0.5</v>
      </c>
      <c r="L16" s="232" t="s">
        <v>73</v>
      </c>
      <c r="M16" s="233" t="s">
        <v>73</v>
      </c>
      <c r="N16" s="365" t="s">
        <v>73</v>
      </c>
      <c r="O16" s="365" t="s">
        <v>73</v>
      </c>
      <c r="P16" s="449" t="s">
        <v>73</v>
      </c>
      <c r="Q16" s="449" t="s">
        <v>73</v>
      </c>
      <c r="R16" s="449" t="s">
        <v>73</v>
      </c>
      <c r="S16" s="458" t="s">
        <v>73</v>
      </c>
      <c r="T16" s="885">
        <v>0.4</v>
      </c>
      <c r="U16" s="244">
        <v>31.1</v>
      </c>
      <c r="V16" s="413">
        <v>31.748000000000001</v>
      </c>
      <c r="W16" s="244">
        <v>7.24</v>
      </c>
      <c r="X16" s="642" t="s">
        <v>73</v>
      </c>
      <c r="Y16" s="413">
        <v>2.4</v>
      </c>
      <c r="Z16" s="328">
        <v>2.669</v>
      </c>
      <c r="AA16" s="244">
        <v>0.95</v>
      </c>
      <c r="AB16" s="413">
        <v>1.552</v>
      </c>
      <c r="AC16" s="244">
        <f>AB16*$AB$1+$AC$1</f>
        <v>2.3806224871646893</v>
      </c>
      <c r="AD16" s="241">
        <v>23.999999999999993</v>
      </c>
      <c r="AE16" s="559" t="s">
        <v>73</v>
      </c>
      <c r="AF16" s="530">
        <v>20.100000000000001</v>
      </c>
      <c r="AG16" s="900" t="s">
        <v>73</v>
      </c>
      <c r="AH16" s="244">
        <v>7.2035999999999998</v>
      </c>
      <c r="AI16" s="244">
        <v>220.90010000000001</v>
      </c>
      <c r="AJ16" s="244">
        <v>10.162599999999999</v>
      </c>
      <c r="AK16" s="244">
        <v>29.640599999999999</v>
      </c>
      <c r="AL16" s="244">
        <v>9.0465999999999998</v>
      </c>
      <c r="AM16" s="244">
        <v>869.34780000000001</v>
      </c>
      <c r="AN16" s="243" t="s">
        <v>73</v>
      </c>
      <c r="AO16" s="364" t="s">
        <v>73</v>
      </c>
      <c r="AP16" s="889" t="s">
        <v>73</v>
      </c>
      <c r="AQ16" s="890" t="s">
        <v>73</v>
      </c>
      <c r="AR16" s="890" t="s">
        <v>73</v>
      </c>
      <c r="AS16" s="890" t="s">
        <v>73</v>
      </c>
      <c r="AT16" s="891">
        <f t="shared" ref="AT16" si="12">SUM(BO16:BR16)</f>
        <v>785.01</v>
      </c>
      <c r="AU16" s="890" t="s">
        <v>73</v>
      </c>
      <c r="AV16" s="891">
        <f t="shared" ref="AV16" si="13">BE16+BH16+BK16+BN16</f>
        <v>573.96</v>
      </c>
      <c r="AW16" s="883">
        <v>2.2400000000000002</v>
      </c>
      <c r="AX16" s="883">
        <v>2.5099999999999998</v>
      </c>
      <c r="AY16" s="892">
        <v>0.31</v>
      </c>
      <c r="AZ16" s="893">
        <v>48.07</v>
      </c>
      <c r="BA16" s="893">
        <v>51.61</v>
      </c>
      <c r="BB16" s="705">
        <v>1.54</v>
      </c>
      <c r="BC16" s="331">
        <v>89.58</v>
      </c>
      <c r="BD16" s="331">
        <v>0.09</v>
      </c>
      <c r="BE16" s="331">
        <v>89.67</v>
      </c>
      <c r="BF16" s="331">
        <v>103.32</v>
      </c>
      <c r="BG16" s="331">
        <v>0.94</v>
      </c>
      <c r="BH16" s="331">
        <v>104.26</v>
      </c>
      <c r="BI16" s="331">
        <v>36.21</v>
      </c>
      <c r="BJ16" s="331">
        <v>2.58</v>
      </c>
      <c r="BK16" s="331">
        <v>38.799999999999997</v>
      </c>
      <c r="BL16" s="331">
        <v>339.73</v>
      </c>
      <c r="BM16" s="331">
        <v>1.5</v>
      </c>
      <c r="BN16" s="331">
        <v>341.23</v>
      </c>
      <c r="BO16" s="341">
        <v>70.510000000000005</v>
      </c>
      <c r="BP16" s="331">
        <v>546.35</v>
      </c>
      <c r="BQ16" s="331">
        <v>91.58</v>
      </c>
      <c r="BR16" s="709">
        <v>76.569999999999993</v>
      </c>
    </row>
    <row r="17" spans="1:70" ht="14.25" customHeight="1" x14ac:dyDescent="0.45">
      <c r="A17" s="224">
        <f t="shared" ref="A17:H18" si="14">A16</f>
        <v>2024</v>
      </c>
      <c r="B17" s="315">
        <f t="shared" si="14"/>
        <v>9</v>
      </c>
      <c r="C17" s="282">
        <f t="shared" si="14"/>
        <v>2</v>
      </c>
      <c r="D17" s="320">
        <f t="shared" si="14"/>
        <v>0.48194444444444445</v>
      </c>
      <c r="E17" s="410" t="str">
        <f t="shared" si="14"/>
        <v>TH5</v>
      </c>
      <c r="F17" s="411">
        <f t="shared" si="14"/>
        <v>13.49361</v>
      </c>
      <c r="G17" s="271">
        <f t="shared" si="14"/>
        <v>100.28357</v>
      </c>
      <c r="H17" s="229">
        <f t="shared" si="14"/>
        <v>3.7</v>
      </c>
      <c r="I17" s="884" t="s">
        <v>73</v>
      </c>
      <c r="J17" s="412" t="s">
        <v>75</v>
      </c>
      <c r="K17" s="234" t="s">
        <v>73</v>
      </c>
      <c r="L17" s="232" t="s">
        <v>73</v>
      </c>
      <c r="M17" s="233" t="s">
        <v>73</v>
      </c>
      <c r="N17" s="365" t="s">
        <v>73</v>
      </c>
      <c r="O17" s="365" t="s">
        <v>73</v>
      </c>
      <c r="P17" s="449" t="s">
        <v>73</v>
      </c>
      <c r="Q17" s="449" t="s">
        <v>73</v>
      </c>
      <c r="R17" s="449" t="s">
        <v>73</v>
      </c>
      <c r="S17" s="458" t="s">
        <v>73</v>
      </c>
      <c r="T17" s="885" t="s">
        <v>73</v>
      </c>
      <c r="U17" s="244" t="s">
        <v>73</v>
      </c>
      <c r="V17" s="413" t="s">
        <v>73</v>
      </c>
      <c r="W17" s="244" t="s">
        <v>73</v>
      </c>
      <c r="X17" s="642" t="s">
        <v>73</v>
      </c>
      <c r="Y17" s="413" t="s">
        <v>73</v>
      </c>
      <c r="Z17" s="328" t="s">
        <v>73</v>
      </c>
      <c r="AA17" s="244" t="s">
        <v>73</v>
      </c>
      <c r="AB17" s="413" t="s">
        <v>73</v>
      </c>
      <c r="AC17" s="244" t="s">
        <v>73</v>
      </c>
      <c r="AD17" s="241" t="s">
        <v>73</v>
      </c>
      <c r="AE17" s="559" t="s">
        <v>73</v>
      </c>
      <c r="AF17" s="530" t="s">
        <v>73</v>
      </c>
      <c r="AG17" s="898" t="s">
        <v>73</v>
      </c>
      <c r="AH17" s="244" t="s">
        <v>73</v>
      </c>
      <c r="AI17" s="244" t="s">
        <v>73</v>
      </c>
      <c r="AJ17" s="244" t="s">
        <v>73</v>
      </c>
      <c r="AK17" s="244" t="s">
        <v>73</v>
      </c>
      <c r="AL17" s="244" t="s">
        <v>73</v>
      </c>
      <c r="AM17" s="244" t="s">
        <v>73</v>
      </c>
      <c r="AN17" s="243" t="s">
        <v>73</v>
      </c>
      <c r="AO17" s="364" t="s">
        <v>73</v>
      </c>
      <c r="AP17" s="895" t="s">
        <v>73</v>
      </c>
      <c r="AQ17" s="883" t="s">
        <v>73</v>
      </c>
      <c r="AR17" s="883" t="s">
        <v>73</v>
      </c>
      <c r="AS17" s="883" t="s">
        <v>73</v>
      </c>
      <c r="AT17" s="883" t="s">
        <v>73</v>
      </c>
      <c r="AU17" s="883" t="s">
        <v>73</v>
      </c>
      <c r="AV17" s="883" t="s">
        <v>73</v>
      </c>
      <c r="AW17" s="883" t="s">
        <v>73</v>
      </c>
      <c r="AX17" s="883" t="s">
        <v>73</v>
      </c>
      <c r="AY17" s="892" t="s">
        <v>73</v>
      </c>
      <c r="AZ17" s="893" t="s">
        <v>73</v>
      </c>
      <c r="BA17" s="893" t="s">
        <v>73</v>
      </c>
      <c r="BB17" s="896" t="s">
        <v>73</v>
      </c>
      <c r="BC17" s="883" t="s">
        <v>73</v>
      </c>
      <c r="BD17" s="883" t="s">
        <v>73</v>
      </c>
      <c r="BE17" s="883" t="s">
        <v>73</v>
      </c>
      <c r="BF17" s="883" t="s">
        <v>73</v>
      </c>
      <c r="BG17" s="883" t="s">
        <v>73</v>
      </c>
      <c r="BH17" s="883" t="s">
        <v>73</v>
      </c>
      <c r="BI17" s="883" t="s">
        <v>73</v>
      </c>
      <c r="BJ17" s="883" t="s">
        <v>73</v>
      </c>
      <c r="BK17" s="883" t="s">
        <v>73</v>
      </c>
      <c r="BL17" s="883" t="s">
        <v>73</v>
      </c>
      <c r="BM17" s="883" t="s">
        <v>73</v>
      </c>
      <c r="BN17" s="883" t="s">
        <v>73</v>
      </c>
      <c r="BO17" s="895" t="s">
        <v>73</v>
      </c>
      <c r="BP17" s="883" t="s">
        <v>73</v>
      </c>
      <c r="BQ17" s="883" t="s">
        <v>73</v>
      </c>
      <c r="BR17" s="897" t="s">
        <v>73</v>
      </c>
    </row>
    <row r="18" spans="1:70" ht="14.25" customHeight="1" x14ac:dyDescent="0.45">
      <c r="A18" s="224">
        <f t="shared" si="14"/>
        <v>2024</v>
      </c>
      <c r="B18" s="315">
        <f t="shared" si="14"/>
        <v>9</v>
      </c>
      <c r="C18" s="282">
        <f t="shared" si="14"/>
        <v>2</v>
      </c>
      <c r="D18" s="320">
        <f t="shared" si="14"/>
        <v>0.48194444444444445</v>
      </c>
      <c r="E18" s="410" t="str">
        <f t="shared" si="14"/>
        <v>TH5</v>
      </c>
      <c r="F18" s="411">
        <f t="shared" si="14"/>
        <v>13.49361</v>
      </c>
      <c r="G18" s="271">
        <f t="shared" si="14"/>
        <v>100.28357</v>
      </c>
      <c r="H18" s="229">
        <f t="shared" si="14"/>
        <v>3.7</v>
      </c>
      <c r="I18" s="884" t="s">
        <v>73</v>
      </c>
      <c r="J18" s="412" t="s">
        <v>74</v>
      </c>
      <c r="K18" s="234">
        <v>2.5</v>
      </c>
      <c r="L18" s="232" t="s">
        <v>73</v>
      </c>
      <c r="M18" s="233" t="s">
        <v>73</v>
      </c>
      <c r="N18" s="883" t="s">
        <v>73</v>
      </c>
      <c r="O18" s="883" t="s">
        <v>73</v>
      </c>
      <c r="P18" s="883" t="s">
        <v>73</v>
      </c>
      <c r="Q18" s="883" t="s">
        <v>73</v>
      </c>
      <c r="R18" s="883" t="s">
        <v>73</v>
      </c>
      <c r="S18" s="897" t="s">
        <v>73</v>
      </c>
      <c r="T18" s="885" t="s">
        <v>73</v>
      </c>
      <c r="U18" s="244">
        <v>31.1</v>
      </c>
      <c r="V18" s="413">
        <v>31.425999999999998</v>
      </c>
      <c r="W18" s="244">
        <v>7.17</v>
      </c>
      <c r="X18" s="642" t="s">
        <v>73</v>
      </c>
      <c r="Y18" s="413">
        <v>3.6</v>
      </c>
      <c r="Z18" s="328">
        <v>3.9670000000000001</v>
      </c>
      <c r="AA18" s="244">
        <v>0.9</v>
      </c>
      <c r="AB18" s="413">
        <v>0.17499999999999999</v>
      </c>
      <c r="AC18" s="244">
        <f t="shared" ref="AC18:AC19" si="15">AB18*$AB$1+$AC$1</f>
        <v>0.85830576643872092</v>
      </c>
      <c r="AD18" s="241">
        <v>113.25000000000003</v>
      </c>
      <c r="AE18" s="559" t="s">
        <v>73</v>
      </c>
      <c r="AF18" s="530">
        <v>32.369999999999997</v>
      </c>
      <c r="AG18" s="898" t="s">
        <v>73</v>
      </c>
      <c r="AH18" s="244">
        <v>7.8353000000000002</v>
      </c>
      <c r="AI18" s="244">
        <v>217.61529999999999</v>
      </c>
      <c r="AJ18" s="244">
        <v>9.9463000000000008</v>
      </c>
      <c r="AK18" s="244">
        <v>22.789000000000001</v>
      </c>
      <c r="AL18" s="244">
        <v>13.156499999999999</v>
      </c>
      <c r="AM18" s="244">
        <v>609.41120000000001</v>
      </c>
      <c r="AN18" s="243" t="s">
        <v>73</v>
      </c>
      <c r="AO18" s="364" t="s">
        <v>73</v>
      </c>
      <c r="AP18" s="895" t="s">
        <v>73</v>
      </c>
      <c r="AQ18" s="883" t="s">
        <v>73</v>
      </c>
      <c r="AR18" s="883" t="s">
        <v>73</v>
      </c>
      <c r="AS18" s="883" t="s">
        <v>73</v>
      </c>
      <c r="AT18" s="883" t="s">
        <v>73</v>
      </c>
      <c r="AU18" s="883" t="s">
        <v>73</v>
      </c>
      <c r="AV18" s="883" t="s">
        <v>73</v>
      </c>
      <c r="AW18" s="883" t="s">
        <v>73</v>
      </c>
      <c r="AX18" s="883" t="s">
        <v>73</v>
      </c>
      <c r="AY18" s="892" t="s">
        <v>73</v>
      </c>
      <c r="AZ18" s="893" t="s">
        <v>73</v>
      </c>
      <c r="BA18" s="893" t="s">
        <v>73</v>
      </c>
      <c r="BB18" s="896" t="s">
        <v>73</v>
      </c>
      <c r="BC18" s="883" t="s">
        <v>73</v>
      </c>
      <c r="BD18" s="883" t="s">
        <v>73</v>
      </c>
      <c r="BE18" s="883" t="s">
        <v>73</v>
      </c>
      <c r="BF18" s="883" t="s">
        <v>73</v>
      </c>
      <c r="BG18" s="883" t="s">
        <v>73</v>
      </c>
      <c r="BH18" s="883" t="s">
        <v>73</v>
      </c>
      <c r="BI18" s="883" t="s">
        <v>73</v>
      </c>
      <c r="BJ18" s="883" t="s">
        <v>73</v>
      </c>
      <c r="BK18" s="883" t="s">
        <v>73</v>
      </c>
      <c r="BL18" s="883" t="s">
        <v>73</v>
      </c>
      <c r="BM18" s="883" t="s">
        <v>73</v>
      </c>
      <c r="BN18" s="883" t="s">
        <v>73</v>
      </c>
      <c r="BO18" s="895" t="s">
        <v>73</v>
      </c>
      <c r="BP18" s="883" t="s">
        <v>73</v>
      </c>
      <c r="BQ18" s="883" t="s">
        <v>73</v>
      </c>
      <c r="BR18" s="897" t="s">
        <v>73</v>
      </c>
    </row>
    <row r="19" spans="1:70" ht="14.25" customHeight="1" x14ac:dyDescent="0.45">
      <c r="A19" s="224">
        <v>2024</v>
      </c>
      <c r="B19" s="315">
        <v>9</v>
      </c>
      <c r="C19" s="282">
        <v>2</v>
      </c>
      <c r="D19" s="320">
        <v>0.6958333333333333</v>
      </c>
      <c r="E19" s="410" t="s">
        <v>196</v>
      </c>
      <c r="F19" s="411">
        <v>13.49019</v>
      </c>
      <c r="G19" s="271">
        <v>100.2745</v>
      </c>
      <c r="H19" s="229">
        <v>1.9</v>
      </c>
      <c r="I19" s="884">
        <v>1</v>
      </c>
      <c r="J19" s="412" t="s">
        <v>72</v>
      </c>
      <c r="K19" s="234">
        <v>0.5</v>
      </c>
      <c r="L19" s="232" t="s">
        <v>73</v>
      </c>
      <c r="M19" s="233" t="s">
        <v>73</v>
      </c>
      <c r="N19" s="883" t="s">
        <v>73</v>
      </c>
      <c r="O19" s="883" t="s">
        <v>73</v>
      </c>
      <c r="P19" s="883" t="s">
        <v>73</v>
      </c>
      <c r="Q19" s="883" t="s">
        <v>73</v>
      </c>
      <c r="R19" s="883" t="s">
        <v>73</v>
      </c>
      <c r="S19" s="897" t="s">
        <v>73</v>
      </c>
      <c r="T19" s="885">
        <v>0.5</v>
      </c>
      <c r="U19" s="244">
        <v>30.5</v>
      </c>
      <c r="V19" s="413">
        <v>32.722000000000001</v>
      </c>
      <c r="W19" s="244">
        <v>8.8800000000000008</v>
      </c>
      <c r="X19" s="642" t="s">
        <v>73</v>
      </c>
      <c r="Y19" s="413">
        <v>10.8</v>
      </c>
      <c r="Z19" s="328">
        <v>10.988</v>
      </c>
      <c r="AA19" s="244">
        <v>15.75</v>
      </c>
      <c r="AB19" s="413">
        <v>10.579000000000001</v>
      </c>
      <c r="AC19" s="244">
        <f t="shared" si="15"/>
        <v>12.360254323034926</v>
      </c>
      <c r="AD19" s="241">
        <v>36.83333333333335</v>
      </c>
      <c r="AE19" s="559" t="s">
        <v>73</v>
      </c>
      <c r="AF19" s="530">
        <v>52.86</v>
      </c>
      <c r="AG19" s="898" t="s">
        <v>73</v>
      </c>
      <c r="AH19" s="244">
        <v>1.4131</v>
      </c>
      <c r="AI19" s="244">
        <v>116.1991</v>
      </c>
      <c r="AJ19" s="244">
        <v>2.919</v>
      </c>
      <c r="AK19" s="244">
        <v>9.0858000000000008</v>
      </c>
      <c r="AL19" s="244">
        <v>9.1734000000000009</v>
      </c>
      <c r="AM19" s="244">
        <v>492.6712</v>
      </c>
      <c r="AN19" s="243" t="s">
        <v>73</v>
      </c>
      <c r="AO19" s="364" t="s">
        <v>73</v>
      </c>
      <c r="AP19" s="889" t="s">
        <v>73</v>
      </c>
      <c r="AQ19" s="890" t="s">
        <v>73</v>
      </c>
      <c r="AR19" s="890" t="s">
        <v>73</v>
      </c>
      <c r="AS19" s="890" t="s">
        <v>73</v>
      </c>
      <c r="AT19" s="891">
        <f t="shared" ref="AT19" si="16">SUM(BO19:BR19)</f>
        <v>517.46</v>
      </c>
      <c r="AU19" s="890" t="s">
        <v>73</v>
      </c>
      <c r="AV19" s="891">
        <f t="shared" ref="AV19" si="17">BE19+BH19+BK19+BN19</f>
        <v>301.11</v>
      </c>
      <c r="AW19" s="883">
        <v>2.99</v>
      </c>
      <c r="AX19" s="883">
        <v>1.27</v>
      </c>
      <c r="AY19" s="892">
        <v>0.11</v>
      </c>
      <c r="AZ19" s="893">
        <v>69.42</v>
      </c>
      <c r="BA19" s="893">
        <v>30.47</v>
      </c>
      <c r="BB19" s="705">
        <v>0.35</v>
      </c>
      <c r="BC19" s="331">
        <v>54.87</v>
      </c>
      <c r="BD19" s="331">
        <v>0.04</v>
      </c>
      <c r="BE19" s="331">
        <v>54.92</v>
      </c>
      <c r="BF19" s="331">
        <v>47.28</v>
      </c>
      <c r="BG19" s="331">
        <v>0.65</v>
      </c>
      <c r="BH19" s="331">
        <v>47.93</v>
      </c>
      <c r="BI19" s="331">
        <v>19.48</v>
      </c>
      <c r="BJ19" s="331">
        <v>0.48</v>
      </c>
      <c r="BK19" s="331">
        <v>19.96</v>
      </c>
      <c r="BL19" s="331">
        <v>176.04</v>
      </c>
      <c r="BM19" s="331">
        <v>2.2599999999999998</v>
      </c>
      <c r="BN19" s="331">
        <v>178.3</v>
      </c>
      <c r="BO19" s="341">
        <v>52.77</v>
      </c>
      <c r="BP19" s="331">
        <v>319.95</v>
      </c>
      <c r="BQ19" s="331">
        <v>81.98</v>
      </c>
      <c r="BR19" s="709">
        <v>62.76</v>
      </c>
    </row>
    <row r="20" spans="1:70" ht="14.25" customHeight="1" x14ac:dyDescent="0.45">
      <c r="A20" s="224">
        <f t="shared" ref="A20:H21" si="18">A19</f>
        <v>2024</v>
      </c>
      <c r="B20" s="315">
        <f t="shared" si="18"/>
        <v>9</v>
      </c>
      <c r="C20" s="282">
        <f t="shared" si="18"/>
        <v>2</v>
      </c>
      <c r="D20" s="320">
        <f t="shared" si="18"/>
        <v>0.6958333333333333</v>
      </c>
      <c r="E20" s="410" t="str">
        <f t="shared" si="18"/>
        <v>TH6</v>
      </c>
      <c r="F20" s="411">
        <f t="shared" si="18"/>
        <v>13.49019</v>
      </c>
      <c r="G20" s="271">
        <f t="shared" si="18"/>
        <v>100.2745</v>
      </c>
      <c r="H20" s="229">
        <f t="shared" si="18"/>
        <v>1.9</v>
      </c>
      <c r="I20" s="884" t="s">
        <v>73</v>
      </c>
      <c r="J20" s="412" t="s">
        <v>75</v>
      </c>
      <c r="K20" s="899" t="s">
        <v>73</v>
      </c>
      <c r="L20" s="232" t="s">
        <v>73</v>
      </c>
      <c r="M20" s="233" t="s">
        <v>73</v>
      </c>
      <c r="N20" s="883" t="s">
        <v>73</v>
      </c>
      <c r="O20" s="883" t="s">
        <v>73</v>
      </c>
      <c r="P20" s="883" t="s">
        <v>73</v>
      </c>
      <c r="Q20" s="883" t="s">
        <v>73</v>
      </c>
      <c r="R20" s="883" t="s">
        <v>73</v>
      </c>
      <c r="S20" s="897" t="s">
        <v>73</v>
      </c>
      <c r="T20" s="885" t="s">
        <v>73</v>
      </c>
      <c r="U20" s="899" t="s">
        <v>73</v>
      </c>
      <c r="V20" s="412" t="s">
        <v>73</v>
      </c>
      <c r="W20" s="899" t="s">
        <v>73</v>
      </c>
      <c r="X20" s="901" t="s">
        <v>73</v>
      </c>
      <c r="Y20" s="412" t="s">
        <v>73</v>
      </c>
      <c r="Z20" s="321" t="s">
        <v>73</v>
      </c>
      <c r="AA20" s="899" t="s">
        <v>73</v>
      </c>
      <c r="AB20" s="412" t="s">
        <v>73</v>
      </c>
      <c r="AC20" s="899" t="s">
        <v>73</v>
      </c>
      <c r="AD20" s="248" t="s">
        <v>73</v>
      </c>
      <c r="AE20" s="559" t="s">
        <v>73</v>
      </c>
      <c r="AF20" s="530" t="s">
        <v>73</v>
      </c>
      <c r="AG20" s="898" t="s">
        <v>73</v>
      </c>
      <c r="AH20" s="244" t="s">
        <v>73</v>
      </c>
      <c r="AI20" s="244" t="s">
        <v>73</v>
      </c>
      <c r="AJ20" s="244" t="s">
        <v>73</v>
      </c>
      <c r="AK20" s="244" t="s">
        <v>73</v>
      </c>
      <c r="AL20" s="244" t="s">
        <v>73</v>
      </c>
      <c r="AM20" s="244" t="s">
        <v>73</v>
      </c>
      <c r="AN20" s="243" t="s">
        <v>73</v>
      </c>
      <c r="AO20" s="364" t="s">
        <v>73</v>
      </c>
      <c r="AP20" s="895" t="s">
        <v>73</v>
      </c>
      <c r="AQ20" s="883" t="s">
        <v>73</v>
      </c>
      <c r="AR20" s="883" t="s">
        <v>73</v>
      </c>
      <c r="AS20" s="883" t="s">
        <v>73</v>
      </c>
      <c r="AT20" s="883" t="s">
        <v>73</v>
      </c>
      <c r="AU20" s="883" t="s">
        <v>73</v>
      </c>
      <c r="AV20" s="883" t="s">
        <v>73</v>
      </c>
      <c r="AW20" s="883" t="s">
        <v>73</v>
      </c>
      <c r="AX20" s="883" t="s">
        <v>73</v>
      </c>
      <c r="AY20" s="892" t="s">
        <v>73</v>
      </c>
      <c r="AZ20" s="893" t="s">
        <v>73</v>
      </c>
      <c r="BA20" s="893" t="s">
        <v>73</v>
      </c>
      <c r="BB20" s="896" t="s">
        <v>73</v>
      </c>
      <c r="BC20" s="883" t="s">
        <v>73</v>
      </c>
      <c r="BD20" s="883" t="s">
        <v>73</v>
      </c>
      <c r="BE20" s="883" t="s">
        <v>73</v>
      </c>
      <c r="BF20" s="883" t="s">
        <v>73</v>
      </c>
      <c r="BG20" s="883" t="s">
        <v>73</v>
      </c>
      <c r="BH20" s="883" t="s">
        <v>73</v>
      </c>
      <c r="BI20" s="883" t="s">
        <v>73</v>
      </c>
      <c r="BJ20" s="883" t="s">
        <v>73</v>
      </c>
      <c r="BK20" s="883" t="s">
        <v>73</v>
      </c>
      <c r="BL20" s="883" t="s">
        <v>73</v>
      </c>
      <c r="BM20" s="883" t="s">
        <v>73</v>
      </c>
      <c r="BN20" s="883" t="s">
        <v>73</v>
      </c>
      <c r="BO20" s="895" t="s">
        <v>73</v>
      </c>
      <c r="BP20" s="883" t="s">
        <v>73</v>
      </c>
      <c r="BQ20" s="883" t="s">
        <v>73</v>
      </c>
      <c r="BR20" s="897" t="s">
        <v>73</v>
      </c>
    </row>
    <row r="21" spans="1:70" ht="14.25" customHeight="1" x14ac:dyDescent="0.45">
      <c r="A21" s="224">
        <f t="shared" si="18"/>
        <v>2024</v>
      </c>
      <c r="B21" s="315">
        <f t="shared" si="18"/>
        <v>9</v>
      </c>
      <c r="C21" s="282">
        <f t="shared" si="18"/>
        <v>2</v>
      </c>
      <c r="D21" s="320">
        <f t="shared" si="18"/>
        <v>0.6958333333333333</v>
      </c>
      <c r="E21" s="410" t="str">
        <f t="shared" si="18"/>
        <v>TH6</v>
      </c>
      <c r="F21" s="411">
        <f t="shared" si="18"/>
        <v>13.49019</v>
      </c>
      <c r="G21" s="271">
        <f t="shared" si="18"/>
        <v>100.2745</v>
      </c>
      <c r="H21" s="229">
        <f t="shared" si="18"/>
        <v>1.9</v>
      </c>
      <c r="I21" s="884" t="s">
        <v>73</v>
      </c>
      <c r="J21" s="412" t="s">
        <v>74</v>
      </c>
      <c r="K21" s="234" t="s">
        <v>73</v>
      </c>
      <c r="L21" s="232" t="s">
        <v>73</v>
      </c>
      <c r="M21" s="233" t="s">
        <v>73</v>
      </c>
      <c r="N21" s="883" t="s">
        <v>73</v>
      </c>
      <c r="O21" s="883" t="s">
        <v>73</v>
      </c>
      <c r="P21" s="883" t="s">
        <v>73</v>
      </c>
      <c r="Q21" s="883" t="s">
        <v>73</v>
      </c>
      <c r="R21" s="883" t="s">
        <v>73</v>
      </c>
      <c r="S21" s="897" t="s">
        <v>73</v>
      </c>
      <c r="T21" s="885" t="s">
        <v>73</v>
      </c>
      <c r="U21" s="244" t="s">
        <v>73</v>
      </c>
      <c r="V21" s="413" t="s">
        <v>73</v>
      </c>
      <c r="W21" s="244" t="s">
        <v>73</v>
      </c>
      <c r="X21" s="642" t="s">
        <v>73</v>
      </c>
      <c r="Y21" s="413" t="s">
        <v>73</v>
      </c>
      <c r="Z21" s="328" t="s">
        <v>73</v>
      </c>
      <c r="AA21" s="244" t="s">
        <v>73</v>
      </c>
      <c r="AB21" s="413" t="s">
        <v>73</v>
      </c>
      <c r="AC21" s="244" t="s">
        <v>73</v>
      </c>
      <c r="AD21" s="241" t="s">
        <v>73</v>
      </c>
      <c r="AE21" s="559" t="s">
        <v>73</v>
      </c>
      <c r="AF21" s="530" t="s">
        <v>73</v>
      </c>
      <c r="AG21" s="898" t="s">
        <v>73</v>
      </c>
      <c r="AH21" s="244" t="s">
        <v>73</v>
      </c>
      <c r="AI21" s="244" t="s">
        <v>73</v>
      </c>
      <c r="AJ21" s="244" t="s">
        <v>73</v>
      </c>
      <c r="AK21" s="244" t="s">
        <v>73</v>
      </c>
      <c r="AL21" s="244" t="s">
        <v>73</v>
      </c>
      <c r="AM21" s="244" t="s">
        <v>73</v>
      </c>
      <c r="AN21" s="243" t="s">
        <v>73</v>
      </c>
      <c r="AO21" s="364" t="s">
        <v>73</v>
      </c>
      <c r="AP21" s="895" t="s">
        <v>73</v>
      </c>
      <c r="AQ21" s="883" t="s">
        <v>73</v>
      </c>
      <c r="AR21" s="883" t="s">
        <v>73</v>
      </c>
      <c r="AS21" s="883" t="s">
        <v>73</v>
      </c>
      <c r="AT21" s="883" t="s">
        <v>73</v>
      </c>
      <c r="AU21" s="883" t="s">
        <v>73</v>
      </c>
      <c r="AV21" s="883" t="s">
        <v>73</v>
      </c>
      <c r="AW21" s="883" t="s">
        <v>73</v>
      </c>
      <c r="AX21" s="883" t="s">
        <v>73</v>
      </c>
      <c r="AY21" s="892" t="s">
        <v>73</v>
      </c>
      <c r="AZ21" s="893" t="s">
        <v>73</v>
      </c>
      <c r="BA21" s="893" t="s">
        <v>73</v>
      </c>
      <c r="BB21" s="896" t="s">
        <v>73</v>
      </c>
      <c r="BC21" s="883" t="s">
        <v>73</v>
      </c>
      <c r="BD21" s="883" t="s">
        <v>73</v>
      </c>
      <c r="BE21" s="883" t="s">
        <v>73</v>
      </c>
      <c r="BF21" s="883" t="s">
        <v>73</v>
      </c>
      <c r="BG21" s="883" t="s">
        <v>73</v>
      </c>
      <c r="BH21" s="883" t="s">
        <v>73</v>
      </c>
      <c r="BI21" s="883" t="s">
        <v>73</v>
      </c>
      <c r="BJ21" s="883" t="s">
        <v>73</v>
      </c>
      <c r="BK21" s="883" t="s">
        <v>73</v>
      </c>
      <c r="BL21" s="883" t="s">
        <v>73</v>
      </c>
      <c r="BM21" s="883" t="s">
        <v>73</v>
      </c>
      <c r="BN21" s="883" t="s">
        <v>73</v>
      </c>
      <c r="BO21" s="895" t="s">
        <v>73</v>
      </c>
      <c r="BP21" s="883" t="s">
        <v>73</v>
      </c>
      <c r="BQ21" s="883" t="s">
        <v>73</v>
      </c>
      <c r="BR21" s="897" t="s">
        <v>73</v>
      </c>
    </row>
    <row r="22" spans="1:70" ht="14.25" customHeight="1" x14ac:dyDescent="0.45">
      <c r="A22" s="224">
        <v>2024</v>
      </c>
      <c r="B22" s="315">
        <v>9</v>
      </c>
      <c r="C22" s="282">
        <v>2</v>
      </c>
      <c r="D22" s="320">
        <v>0.68888888888888888</v>
      </c>
      <c r="E22" s="410" t="s">
        <v>197</v>
      </c>
      <c r="F22" s="411">
        <v>13.48241</v>
      </c>
      <c r="G22" s="271">
        <v>100.27148</v>
      </c>
      <c r="H22" s="229">
        <v>2.2000000000000002</v>
      </c>
      <c r="I22" s="884">
        <v>1</v>
      </c>
      <c r="J22" s="412" t="s">
        <v>72</v>
      </c>
      <c r="K22" s="234">
        <v>0.5</v>
      </c>
      <c r="L22" s="232" t="s">
        <v>73</v>
      </c>
      <c r="M22" s="233" t="s">
        <v>73</v>
      </c>
      <c r="N22" s="883" t="s">
        <v>73</v>
      </c>
      <c r="O22" s="883" t="s">
        <v>73</v>
      </c>
      <c r="P22" s="883" t="s">
        <v>73</v>
      </c>
      <c r="Q22" s="883" t="s">
        <v>73</v>
      </c>
      <c r="R22" s="883" t="s">
        <v>73</v>
      </c>
      <c r="S22" s="897" t="s">
        <v>73</v>
      </c>
      <c r="T22" s="885">
        <v>0.4</v>
      </c>
      <c r="U22" s="244">
        <v>32.6</v>
      </c>
      <c r="V22" s="413">
        <v>33.258000000000003</v>
      </c>
      <c r="W22" s="244">
        <v>8.8699999999999992</v>
      </c>
      <c r="X22" s="642" t="s">
        <v>73</v>
      </c>
      <c r="Y22" s="413">
        <v>21.8</v>
      </c>
      <c r="Z22" s="328">
        <v>22.814</v>
      </c>
      <c r="AA22" s="244">
        <v>14.54</v>
      </c>
      <c r="AB22" s="413">
        <v>14.226000000000001</v>
      </c>
      <c r="AC22" s="244">
        <f>AB22*$AB$1+$AC$1</f>
        <v>16.392127293614163</v>
      </c>
      <c r="AD22" s="241">
        <v>31.333333333333329</v>
      </c>
      <c r="AE22" s="559" t="s">
        <v>73</v>
      </c>
      <c r="AF22" s="530">
        <v>21.76</v>
      </c>
      <c r="AG22" s="898" t="s">
        <v>73</v>
      </c>
      <c r="AH22" s="244">
        <v>4.6768000000000001</v>
      </c>
      <c r="AI22" s="244">
        <v>74.2928</v>
      </c>
      <c r="AJ22" s="244">
        <v>0.32429999999999998</v>
      </c>
      <c r="AK22" s="244">
        <v>2.9194</v>
      </c>
      <c r="AL22" s="244">
        <v>8.6135000000000002</v>
      </c>
      <c r="AM22" s="244">
        <v>364.38040000000001</v>
      </c>
      <c r="AN22" s="243" t="s">
        <v>73</v>
      </c>
      <c r="AO22" s="364" t="s">
        <v>73</v>
      </c>
      <c r="AP22" s="895" t="s">
        <v>73</v>
      </c>
      <c r="AQ22" s="883" t="s">
        <v>73</v>
      </c>
      <c r="AR22" s="883" t="s">
        <v>73</v>
      </c>
      <c r="AS22" s="883" t="s">
        <v>73</v>
      </c>
      <c r="AT22" s="891">
        <f t="shared" ref="AT22" si="19">SUM(BO22:BR22)</f>
        <v>685.84</v>
      </c>
      <c r="AU22" s="890" t="s">
        <v>73</v>
      </c>
      <c r="AV22" s="891">
        <f t="shared" ref="AV22" si="20">BE22+BH22+BK22+BN22</f>
        <v>486.39</v>
      </c>
      <c r="AW22" s="883">
        <v>2.2400000000000002</v>
      </c>
      <c r="AX22" s="883">
        <v>2.1</v>
      </c>
      <c r="AY22" s="892">
        <v>0.16</v>
      </c>
      <c r="AZ22" s="893">
        <v>70.41</v>
      </c>
      <c r="BA22" s="893">
        <v>29.43</v>
      </c>
      <c r="BB22" s="705">
        <v>1.77</v>
      </c>
      <c r="BC22" s="331">
        <v>78.040000000000006</v>
      </c>
      <c r="BD22" s="331">
        <v>0.06</v>
      </c>
      <c r="BE22" s="331">
        <v>78.099999999999994</v>
      </c>
      <c r="BF22" s="331">
        <v>72.7</v>
      </c>
      <c r="BG22" s="331">
        <v>0.84</v>
      </c>
      <c r="BH22" s="331">
        <v>73.540000000000006</v>
      </c>
      <c r="BI22" s="331">
        <v>32.82</v>
      </c>
      <c r="BJ22" s="331">
        <v>1.93</v>
      </c>
      <c r="BK22" s="331">
        <v>34.75</v>
      </c>
      <c r="BL22" s="331">
        <v>298.14999999999998</v>
      </c>
      <c r="BM22" s="331">
        <v>1.85</v>
      </c>
      <c r="BN22" s="331">
        <v>300</v>
      </c>
      <c r="BO22" s="341">
        <v>48.31</v>
      </c>
      <c r="BP22" s="331">
        <v>483.58</v>
      </c>
      <c r="BQ22" s="331">
        <v>84.09</v>
      </c>
      <c r="BR22" s="709">
        <v>69.86</v>
      </c>
    </row>
    <row r="23" spans="1:70" ht="14.25" customHeight="1" x14ac:dyDescent="0.45">
      <c r="A23" s="224">
        <f t="shared" ref="A23:H24" si="21">A22</f>
        <v>2024</v>
      </c>
      <c r="B23" s="315">
        <f t="shared" si="21"/>
        <v>9</v>
      </c>
      <c r="C23" s="282">
        <f t="shared" si="21"/>
        <v>2</v>
      </c>
      <c r="D23" s="320">
        <f t="shared" si="21"/>
        <v>0.68888888888888888</v>
      </c>
      <c r="E23" s="410" t="str">
        <f t="shared" si="21"/>
        <v>TH7</v>
      </c>
      <c r="F23" s="411">
        <f t="shared" si="21"/>
        <v>13.48241</v>
      </c>
      <c r="G23" s="271">
        <f t="shared" si="21"/>
        <v>100.27148</v>
      </c>
      <c r="H23" s="229">
        <f t="shared" si="21"/>
        <v>2.2000000000000002</v>
      </c>
      <c r="I23" s="884" t="s">
        <v>73</v>
      </c>
      <c r="J23" s="412" t="s">
        <v>75</v>
      </c>
      <c r="K23" s="234" t="s">
        <v>73</v>
      </c>
      <c r="L23" s="232" t="s">
        <v>73</v>
      </c>
      <c r="M23" s="233" t="s">
        <v>73</v>
      </c>
      <c r="N23" s="883" t="s">
        <v>73</v>
      </c>
      <c r="O23" s="883" t="s">
        <v>73</v>
      </c>
      <c r="P23" s="883" t="s">
        <v>73</v>
      </c>
      <c r="Q23" s="883" t="s">
        <v>73</v>
      </c>
      <c r="R23" s="883" t="s">
        <v>73</v>
      </c>
      <c r="S23" s="897" t="s">
        <v>73</v>
      </c>
      <c r="T23" s="885" t="s">
        <v>73</v>
      </c>
      <c r="U23" s="244" t="s">
        <v>73</v>
      </c>
      <c r="V23" s="413" t="s">
        <v>73</v>
      </c>
      <c r="W23" s="244" t="s">
        <v>73</v>
      </c>
      <c r="X23" s="642" t="s">
        <v>73</v>
      </c>
      <c r="Y23" s="413" t="s">
        <v>73</v>
      </c>
      <c r="Z23" s="328" t="s">
        <v>73</v>
      </c>
      <c r="AA23" s="244" t="s">
        <v>73</v>
      </c>
      <c r="AB23" s="413" t="s">
        <v>73</v>
      </c>
      <c r="AC23" s="244" t="s">
        <v>73</v>
      </c>
      <c r="AD23" s="241" t="s">
        <v>73</v>
      </c>
      <c r="AE23" s="559" t="s">
        <v>73</v>
      </c>
      <c r="AF23" s="530" t="s">
        <v>73</v>
      </c>
      <c r="AG23" s="898" t="s">
        <v>73</v>
      </c>
      <c r="AH23" s="244" t="s">
        <v>73</v>
      </c>
      <c r="AI23" s="244" t="s">
        <v>73</v>
      </c>
      <c r="AJ23" s="244" t="s">
        <v>73</v>
      </c>
      <c r="AK23" s="244" t="s">
        <v>73</v>
      </c>
      <c r="AL23" s="244" t="s">
        <v>73</v>
      </c>
      <c r="AM23" s="244" t="s">
        <v>73</v>
      </c>
      <c r="AN23" s="243" t="s">
        <v>73</v>
      </c>
      <c r="AO23" s="364" t="s">
        <v>73</v>
      </c>
      <c r="AP23" s="895" t="s">
        <v>73</v>
      </c>
      <c r="AQ23" s="883" t="s">
        <v>73</v>
      </c>
      <c r="AR23" s="883" t="s">
        <v>73</v>
      </c>
      <c r="AS23" s="883" t="s">
        <v>73</v>
      </c>
      <c r="AT23" s="883" t="s">
        <v>73</v>
      </c>
      <c r="AU23" s="883" t="s">
        <v>73</v>
      </c>
      <c r="AV23" s="883" t="s">
        <v>73</v>
      </c>
      <c r="AW23" s="883" t="s">
        <v>73</v>
      </c>
      <c r="AX23" s="883" t="s">
        <v>73</v>
      </c>
      <c r="AY23" s="892" t="s">
        <v>73</v>
      </c>
      <c r="AZ23" s="893" t="s">
        <v>73</v>
      </c>
      <c r="BA23" s="893" t="s">
        <v>73</v>
      </c>
      <c r="BB23" s="896" t="s">
        <v>73</v>
      </c>
      <c r="BC23" s="883" t="s">
        <v>73</v>
      </c>
      <c r="BD23" s="883" t="s">
        <v>73</v>
      </c>
      <c r="BE23" s="883" t="s">
        <v>73</v>
      </c>
      <c r="BF23" s="883" t="s">
        <v>73</v>
      </c>
      <c r="BG23" s="883" t="s">
        <v>73</v>
      </c>
      <c r="BH23" s="883" t="s">
        <v>73</v>
      </c>
      <c r="BI23" s="883" t="s">
        <v>73</v>
      </c>
      <c r="BJ23" s="883" t="s">
        <v>73</v>
      </c>
      <c r="BK23" s="883" t="s">
        <v>73</v>
      </c>
      <c r="BL23" s="883" t="s">
        <v>73</v>
      </c>
      <c r="BM23" s="883" t="s">
        <v>73</v>
      </c>
      <c r="BN23" s="883" t="s">
        <v>73</v>
      </c>
      <c r="BO23" s="895" t="s">
        <v>73</v>
      </c>
      <c r="BP23" s="883" t="s">
        <v>73</v>
      </c>
      <c r="BQ23" s="883" t="s">
        <v>73</v>
      </c>
      <c r="BR23" s="897" t="s">
        <v>73</v>
      </c>
    </row>
    <row r="24" spans="1:70" ht="14.25" customHeight="1" x14ac:dyDescent="0.45">
      <c r="A24" s="224">
        <f t="shared" si="21"/>
        <v>2024</v>
      </c>
      <c r="B24" s="315">
        <f t="shared" si="21"/>
        <v>9</v>
      </c>
      <c r="C24" s="282">
        <f t="shared" si="21"/>
        <v>2</v>
      </c>
      <c r="D24" s="320">
        <f t="shared" si="21"/>
        <v>0.68888888888888888</v>
      </c>
      <c r="E24" s="410" t="str">
        <f t="shared" si="21"/>
        <v>TH7</v>
      </c>
      <c r="F24" s="411">
        <f t="shared" si="21"/>
        <v>13.48241</v>
      </c>
      <c r="G24" s="271">
        <f t="shared" si="21"/>
        <v>100.27148</v>
      </c>
      <c r="H24" s="229">
        <f t="shared" si="21"/>
        <v>2.2000000000000002</v>
      </c>
      <c r="I24" s="884" t="s">
        <v>73</v>
      </c>
      <c r="J24" s="412" t="s">
        <v>74</v>
      </c>
      <c r="K24" s="234" t="s">
        <v>73</v>
      </c>
      <c r="L24" s="232" t="s">
        <v>73</v>
      </c>
      <c r="M24" s="233" t="s">
        <v>73</v>
      </c>
      <c r="N24" s="883" t="s">
        <v>73</v>
      </c>
      <c r="O24" s="883" t="s">
        <v>73</v>
      </c>
      <c r="P24" s="883" t="s">
        <v>73</v>
      </c>
      <c r="Q24" s="883" t="s">
        <v>73</v>
      </c>
      <c r="R24" s="883" t="s">
        <v>73</v>
      </c>
      <c r="S24" s="897" t="s">
        <v>73</v>
      </c>
      <c r="T24" s="885" t="s">
        <v>73</v>
      </c>
      <c r="U24" s="244" t="s">
        <v>73</v>
      </c>
      <c r="V24" s="413" t="s">
        <v>73</v>
      </c>
      <c r="W24" s="244" t="s">
        <v>73</v>
      </c>
      <c r="X24" s="642" t="s">
        <v>73</v>
      </c>
      <c r="Y24" s="413" t="s">
        <v>73</v>
      </c>
      <c r="Z24" s="328" t="s">
        <v>73</v>
      </c>
      <c r="AA24" s="244" t="s">
        <v>73</v>
      </c>
      <c r="AB24" s="413" t="s">
        <v>73</v>
      </c>
      <c r="AC24" s="244" t="s">
        <v>73</v>
      </c>
      <c r="AD24" s="241" t="s">
        <v>73</v>
      </c>
      <c r="AE24" s="559" t="s">
        <v>73</v>
      </c>
      <c r="AF24" s="530" t="s">
        <v>73</v>
      </c>
      <c r="AG24" s="898" t="s">
        <v>73</v>
      </c>
      <c r="AH24" s="244" t="s">
        <v>73</v>
      </c>
      <c r="AI24" s="244" t="s">
        <v>73</v>
      </c>
      <c r="AJ24" s="244" t="s">
        <v>73</v>
      </c>
      <c r="AK24" s="244" t="s">
        <v>73</v>
      </c>
      <c r="AL24" s="244" t="s">
        <v>73</v>
      </c>
      <c r="AM24" s="244" t="s">
        <v>73</v>
      </c>
      <c r="AN24" s="243" t="s">
        <v>73</v>
      </c>
      <c r="AO24" s="364" t="s">
        <v>73</v>
      </c>
      <c r="AP24" s="895" t="s">
        <v>73</v>
      </c>
      <c r="AQ24" s="883" t="s">
        <v>73</v>
      </c>
      <c r="AR24" s="883" t="s">
        <v>73</v>
      </c>
      <c r="AS24" s="883" t="s">
        <v>73</v>
      </c>
      <c r="AT24" s="883" t="s">
        <v>73</v>
      </c>
      <c r="AU24" s="883" t="s">
        <v>73</v>
      </c>
      <c r="AV24" s="883" t="s">
        <v>73</v>
      </c>
      <c r="AW24" s="883" t="s">
        <v>73</v>
      </c>
      <c r="AX24" s="883" t="s">
        <v>73</v>
      </c>
      <c r="AY24" s="892" t="s">
        <v>73</v>
      </c>
      <c r="AZ24" s="893" t="s">
        <v>73</v>
      </c>
      <c r="BA24" s="893" t="s">
        <v>73</v>
      </c>
      <c r="BB24" s="896" t="s">
        <v>73</v>
      </c>
      <c r="BC24" s="883" t="s">
        <v>73</v>
      </c>
      <c r="BD24" s="883" t="s">
        <v>73</v>
      </c>
      <c r="BE24" s="883" t="s">
        <v>73</v>
      </c>
      <c r="BF24" s="883" t="s">
        <v>73</v>
      </c>
      <c r="BG24" s="883" t="s">
        <v>73</v>
      </c>
      <c r="BH24" s="883" t="s">
        <v>73</v>
      </c>
      <c r="BI24" s="883" t="s">
        <v>73</v>
      </c>
      <c r="BJ24" s="883" t="s">
        <v>73</v>
      </c>
      <c r="BK24" s="883" t="s">
        <v>73</v>
      </c>
      <c r="BL24" s="883" t="s">
        <v>73</v>
      </c>
      <c r="BM24" s="883" t="s">
        <v>73</v>
      </c>
      <c r="BN24" s="883" t="s">
        <v>73</v>
      </c>
      <c r="BO24" s="895" t="s">
        <v>73</v>
      </c>
      <c r="BP24" s="883" t="s">
        <v>73</v>
      </c>
      <c r="BQ24" s="883" t="s">
        <v>73</v>
      </c>
      <c r="BR24" s="897" t="s">
        <v>73</v>
      </c>
    </row>
    <row r="25" spans="1:70" ht="14.25" customHeight="1" x14ac:dyDescent="0.45">
      <c r="A25" s="224">
        <v>2024</v>
      </c>
      <c r="B25" s="315">
        <v>9</v>
      </c>
      <c r="C25" s="282">
        <v>2</v>
      </c>
      <c r="D25" s="320">
        <v>0.47083333333333333</v>
      </c>
      <c r="E25" s="410" t="s">
        <v>198</v>
      </c>
      <c r="F25" s="411">
        <v>13.486219999999999</v>
      </c>
      <c r="G25" s="271">
        <v>100.28613</v>
      </c>
      <c r="H25" s="229">
        <v>2.5</v>
      </c>
      <c r="I25" s="884">
        <v>1</v>
      </c>
      <c r="J25" s="412" t="s">
        <v>72</v>
      </c>
      <c r="K25" s="234">
        <v>0.5</v>
      </c>
      <c r="L25" s="232" t="s">
        <v>73</v>
      </c>
      <c r="M25" s="233" t="s">
        <v>73</v>
      </c>
      <c r="N25" s="883" t="s">
        <v>73</v>
      </c>
      <c r="O25" s="883" t="s">
        <v>73</v>
      </c>
      <c r="P25" s="883" t="s">
        <v>73</v>
      </c>
      <c r="Q25" s="883" t="s">
        <v>73</v>
      </c>
      <c r="R25" s="883" t="s">
        <v>73</v>
      </c>
      <c r="S25" s="897" t="s">
        <v>73</v>
      </c>
      <c r="T25" s="885">
        <v>0.5</v>
      </c>
      <c r="U25" s="244">
        <v>31.1</v>
      </c>
      <c r="V25" s="413">
        <v>31.652000000000001</v>
      </c>
      <c r="W25" s="244">
        <v>7.19</v>
      </c>
      <c r="X25" s="642" t="s">
        <v>73</v>
      </c>
      <c r="Y25" s="413">
        <v>3.3</v>
      </c>
      <c r="Z25" s="328">
        <v>3.4870000000000001</v>
      </c>
      <c r="AA25" s="244">
        <v>1.5</v>
      </c>
      <c r="AB25" s="413">
        <v>0.85499999999999998</v>
      </c>
      <c r="AC25" s="244">
        <f>AB25*$AB$1+$AC$1</f>
        <v>1.6100671100071002</v>
      </c>
      <c r="AD25" s="241">
        <v>66.000000000000014</v>
      </c>
      <c r="AE25" s="559" t="s">
        <v>73</v>
      </c>
      <c r="AF25" s="530">
        <v>21.83</v>
      </c>
      <c r="AG25" s="900" t="s">
        <v>73</v>
      </c>
      <c r="AH25" s="244">
        <v>4.8874000000000004</v>
      </c>
      <c r="AI25" s="244">
        <v>215.5624</v>
      </c>
      <c r="AJ25" s="244">
        <v>10.703099999999999</v>
      </c>
      <c r="AK25" s="244">
        <v>24.1295</v>
      </c>
      <c r="AL25" s="244">
        <v>9.0128000000000004</v>
      </c>
      <c r="AM25" s="244">
        <v>483.4289</v>
      </c>
      <c r="AN25" s="243" t="s">
        <v>73</v>
      </c>
      <c r="AO25" s="364" t="s">
        <v>73</v>
      </c>
      <c r="AP25" s="895" t="s">
        <v>73</v>
      </c>
      <c r="AQ25" s="883" t="s">
        <v>73</v>
      </c>
      <c r="AR25" s="883" t="s">
        <v>73</v>
      </c>
      <c r="AS25" s="883" t="s">
        <v>73</v>
      </c>
      <c r="AT25" s="891">
        <f t="shared" ref="AT25" si="22">SUM(BO25:BR25)</f>
        <v>813.68999999999994</v>
      </c>
      <c r="AU25" s="890" t="s">
        <v>73</v>
      </c>
      <c r="AV25" s="891">
        <f t="shared" ref="AV25" si="23">BE25+BH25+BK25+BN25</f>
        <v>612.48</v>
      </c>
      <c r="AW25" s="883">
        <v>1.93</v>
      </c>
      <c r="AX25" s="883">
        <v>2.54</v>
      </c>
      <c r="AY25" s="892">
        <v>0.3</v>
      </c>
      <c r="AZ25" s="893">
        <v>63.68</v>
      </c>
      <c r="BA25" s="893">
        <v>36.020000000000003</v>
      </c>
      <c r="BB25" s="705">
        <v>0.02</v>
      </c>
      <c r="BC25" s="331">
        <v>85.96</v>
      </c>
      <c r="BD25" s="331">
        <v>7.0000000000000007E-2</v>
      </c>
      <c r="BE25" s="331">
        <v>86.03</v>
      </c>
      <c r="BF25" s="331">
        <v>80.73</v>
      </c>
      <c r="BG25" s="331">
        <v>1.04</v>
      </c>
      <c r="BH25" s="331">
        <v>81.77</v>
      </c>
      <c r="BI25" s="331">
        <v>38.68</v>
      </c>
      <c r="BJ25" s="331">
        <v>3.51</v>
      </c>
      <c r="BK25" s="331">
        <v>42.19</v>
      </c>
      <c r="BL25" s="331">
        <v>400.43</v>
      </c>
      <c r="BM25" s="331">
        <v>2.06</v>
      </c>
      <c r="BN25" s="331">
        <v>402.49</v>
      </c>
      <c r="BO25" s="341">
        <v>45.51</v>
      </c>
      <c r="BP25" s="331">
        <v>603.9</v>
      </c>
      <c r="BQ25" s="331">
        <v>76.52</v>
      </c>
      <c r="BR25" s="709">
        <v>87.76</v>
      </c>
    </row>
    <row r="26" spans="1:70" ht="14.25" customHeight="1" x14ac:dyDescent="0.45">
      <c r="A26" s="224">
        <f t="shared" ref="A26:H27" si="24">A25</f>
        <v>2024</v>
      </c>
      <c r="B26" s="315">
        <f t="shared" si="24"/>
        <v>9</v>
      </c>
      <c r="C26" s="282">
        <f t="shared" si="24"/>
        <v>2</v>
      </c>
      <c r="D26" s="320">
        <f t="shared" si="24"/>
        <v>0.47083333333333333</v>
      </c>
      <c r="E26" s="410" t="str">
        <f t="shared" si="24"/>
        <v>TH8</v>
      </c>
      <c r="F26" s="411">
        <f t="shared" si="24"/>
        <v>13.486219999999999</v>
      </c>
      <c r="G26" s="271">
        <f t="shared" si="24"/>
        <v>100.28613</v>
      </c>
      <c r="H26" s="229">
        <f t="shared" si="24"/>
        <v>2.5</v>
      </c>
      <c r="I26" s="884" t="s">
        <v>73</v>
      </c>
      <c r="J26" s="412" t="s">
        <v>75</v>
      </c>
      <c r="K26" s="234" t="s">
        <v>73</v>
      </c>
      <c r="L26" s="232" t="s">
        <v>73</v>
      </c>
      <c r="M26" s="233" t="s">
        <v>73</v>
      </c>
      <c r="N26" s="883" t="s">
        <v>73</v>
      </c>
      <c r="O26" s="883" t="s">
        <v>73</v>
      </c>
      <c r="P26" s="883" t="s">
        <v>73</v>
      </c>
      <c r="Q26" s="883" t="s">
        <v>73</v>
      </c>
      <c r="R26" s="883" t="s">
        <v>73</v>
      </c>
      <c r="S26" s="897" t="s">
        <v>73</v>
      </c>
      <c r="T26" s="885" t="s">
        <v>73</v>
      </c>
      <c r="U26" s="244" t="s">
        <v>73</v>
      </c>
      <c r="V26" s="413" t="s">
        <v>73</v>
      </c>
      <c r="W26" s="244" t="s">
        <v>73</v>
      </c>
      <c r="X26" s="642" t="s">
        <v>73</v>
      </c>
      <c r="Y26" s="413" t="s">
        <v>73</v>
      </c>
      <c r="Z26" s="328" t="s">
        <v>73</v>
      </c>
      <c r="AA26" s="244" t="s">
        <v>73</v>
      </c>
      <c r="AB26" s="413" t="s">
        <v>73</v>
      </c>
      <c r="AC26" s="244" t="s">
        <v>73</v>
      </c>
      <c r="AD26" s="241" t="s">
        <v>73</v>
      </c>
      <c r="AE26" s="559" t="s">
        <v>73</v>
      </c>
      <c r="AF26" s="530" t="s">
        <v>73</v>
      </c>
      <c r="AG26" s="898" t="s">
        <v>73</v>
      </c>
      <c r="AH26" s="244" t="s">
        <v>73</v>
      </c>
      <c r="AI26" s="244" t="s">
        <v>73</v>
      </c>
      <c r="AJ26" s="244" t="s">
        <v>73</v>
      </c>
      <c r="AK26" s="244" t="s">
        <v>73</v>
      </c>
      <c r="AL26" s="244" t="s">
        <v>73</v>
      </c>
      <c r="AM26" s="244" t="s">
        <v>73</v>
      </c>
      <c r="AN26" s="243" t="s">
        <v>73</v>
      </c>
      <c r="AO26" s="364" t="s">
        <v>73</v>
      </c>
      <c r="AP26" s="895" t="s">
        <v>73</v>
      </c>
      <c r="AQ26" s="883" t="s">
        <v>73</v>
      </c>
      <c r="AR26" s="883" t="s">
        <v>73</v>
      </c>
      <c r="AS26" s="883" t="s">
        <v>73</v>
      </c>
      <c r="AT26" s="883" t="s">
        <v>73</v>
      </c>
      <c r="AU26" s="883" t="s">
        <v>73</v>
      </c>
      <c r="AV26" s="883" t="s">
        <v>73</v>
      </c>
      <c r="AW26" s="883" t="s">
        <v>73</v>
      </c>
      <c r="AX26" s="883" t="s">
        <v>73</v>
      </c>
      <c r="AY26" s="892" t="s">
        <v>73</v>
      </c>
      <c r="AZ26" s="893" t="s">
        <v>73</v>
      </c>
      <c r="BA26" s="893" t="s">
        <v>73</v>
      </c>
      <c r="BB26" s="896" t="s">
        <v>73</v>
      </c>
      <c r="BC26" s="883" t="s">
        <v>73</v>
      </c>
      <c r="BD26" s="883" t="s">
        <v>73</v>
      </c>
      <c r="BE26" s="883" t="s">
        <v>73</v>
      </c>
      <c r="BF26" s="883" t="s">
        <v>73</v>
      </c>
      <c r="BG26" s="883" t="s">
        <v>73</v>
      </c>
      <c r="BH26" s="883" t="s">
        <v>73</v>
      </c>
      <c r="BI26" s="883" t="s">
        <v>73</v>
      </c>
      <c r="BJ26" s="883" t="s">
        <v>73</v>
      </c>
      <c r="BK26" s="883" t="s">
        <v>73</v>
      </c>
      <c r="BL26" s="883" t="s">
        <v>73</v>
      </c>
      <c r="BM26" s="883" t="s">
        <v>73</v>
      </c>
      <c r="BN26" s="883" t="s">
        <v>73</v>
      </c>
      <c r="BO26" s="895" t="s">
        <v>73</v>
      </c>
      <c r="BP26" s="883" t="s">
        <v>73</v>
      </c>
      <c r="BQ26" s="883" t="s">
        <v>73</v>
      </c>
      <c r="BR26" s="897" t="s">
        <v>73</v>
      </c>
    </row>
    <row r="27" spans="1:70" ht="14.25" customHeight="1" x14ac:dyDescent="0.45">
      <c r="A27" s="224">
        <f t="shared" si="24"/>
        <v>2024</v>
      </c>
      <c r="B27" s="315">
        <f t="shared" si="24"/>
        <v>9</v>
      </c>
      <c r="C27" s="282">
        <f t="shared" si="24"/>
        <v>2</v>
      </c>
      <c r="D27" s="320">
        <f t="shared" si="24"/>
        <v>0.47083333333333333</v>
      </c>
      <c r="E27" s="410" t="str">
        <f t="shared" si="24"/>
        <v>TH8</v>
      </c>
      <c r="F27" s="411">
        <f t="shared" si="24"/>
        <v>13.486219999999999</v>
      </c>
      <c r="G27" s="271">
        <f t="shared" si="24"/>
        <v>100.28613</v>
      </c>
      <c r="H27" s="229">
        <f t="shared" si="24"/>
        <v>2.5</v>
      </c>
      <c r="I27" s="884" t="s">
        <v>73</v>
      </c>
      <c r="J27" s="412" t="s">
        <v>74</v>
      </c>
      <c r="K27" s="234" t="s">
        <v>73</v>
      </c>
      <c r="L27" s="232" t="s">
        <v>73</v>
      </c>
      <c r="M27" s="233" t="s">
        <v>73</v>
      </c>
      <c r="N27" s="883" t="s">
        <v>73</v>
      </c>
      <c r="O27" s="883" t="s">
        <v>73</v>
      </c>
      <c r="P27" s="883" t="s">
        <v>73</v>
      </c>
      <c r="Q27" s="883" t="s">
        <v>73</v>
      </c>
      <c r="R27" s="883" t="s">
        <v>73</v>
      </c>
      <c r="S27" s="897" t="s">
        <v>73</v>
      </c>
      <c r="T27" s="885" t="s">
        <v>73</v>
      </c>
      <c r="U27" s="244" t="s">
        <v>73</v>
      </c>
      <c r="V27" s="413" t="s">
        <v>73</v>
      </c>
      <c r="W27" s="244" t="s">
        <v>73</v>
      </c>
      <c r="X27" s="642" t="s">
        <v>73</v>
      </c>
      <c r="Y27" s="413" t="s">
        <v>73</v>
      </c>
      <c r="Z27" s="328" t="s">
        <v>73</v>
      </c>
      <c r="AA27" s="244" t="s">
        <v>73</v>
      </c>
      <c r="AB27" s="413" t="s">
        <v>73</v>
      </c>
      <c r="AC27" s="244" t="s">
        <v>73</v>
      </c>
      <c r="AD27" s="241" t="s">
        <v>73</v>
      </c>
      <c r="AE27" s="559" t="s">
        <v>73</v>
      </c>
      <c r="AF27" s="530" t="s">
        <v>73</v>
      </c>
      <c r="AG27" s="898" t="s">
        <v>73</v>
      </c>
      <c r="AH27" s="244" t="s">
        <v>73</v>
      </c>
      <c r="AI27" s="244" t="s">
        <v>73</v>
      </c>
      <c r="AJ27" s="244" t="s">
        <v>73</v>
      </c>
      <c r="AK27" s="244" t="s">
        <v>73</v>
      </c>
      <c r="AL27" s="244" t="s">
        <v>73</v>
      </c>
      <c r="AM27" s="244" t="s">
        <v>73</v>
      </c>
      <c r="AN27" s="243" t="s">
        <v>73</v>
      </c>
      <c r="AO27" s="364" t="s">
        <v>73</v>
      </c>
      <c r="AP27" s="895" t="s">
        <v>73</v>
      </c>
      <c r="AQ27" s="883" t="s">
        <v>73</v>
      </c>
      <c r="AR27" s="883" t="s">
        <v>73</v>
      </c>
      <c r="AS27" s="883" t="s">
        <v>73</v>
      </c>
      <c r="AT27" s="883" t="s">
        <v>73</v>
      </c>
      <c r="AU27" s="883" t="s">
        <v>73</v>
      </c>
      <c r="AV27" s="883" t="s">
        <v>73</v>
      </c>
      <c r="AW27" s="883" t="s">
        <v>73</v>
      </c>
      <c r="AX27" s="883" t="s">
        <v>73</v>
      </c>
      <c r="AY27" s="892" t="s">
        <v>73</v>
      </c>
      <c r="AZ27" s="893" t="s">
        <v>73</v>
      </c>
      <c r="BA27" s="893" t="s">
        <v>73</v>
      </c>
      <c r="BB27" s="896" t="s">
        <v>73</v>
      </c>
      <c r="BC27" s="883" t="s">
        <v>73</v>
      </c>
      <c r="BD27" s="883" t="s">
        <v>73</v>
      </c>
      <c r="BE27" s="883" t="s">
        <v>73</v>
      </c>
      <c r="BF27" s="883" t="s">
        <v>73</v>
      </c>
      <c r="BG27" s="883" t="s">
        <v>73</v>
      </c>
      <c r="BH27" s="883" t="s">
        <v>73</v>
      </c>
      <c r="BI27" s="883" t="s">
        <v>73</v>
      </c>
      <c r="BJ27" s="883" t="s">
        <v>73</v>
      </c>
      <c r="BK27" s="883" t="s">
        <v>73</v>
      </c>
      <c r="BL27" s="883" t="s">
        <v>73</v>
      </c>
      <c r="BM27" s="883" t="s">
        <v>73</v>
      </c>
      <c r="BN27" s="883" t="s">
        <v>73</v>
      </c>
      <c r="BO27" s="895" t="s">
        <v>73</v>
      </c>
      <c r="BP27" s="883" t="s">
        <v>73</v>
      </c>
      <c r="BQ27" s="883" t="s">
        <v>73</v>
      </c>
      <c r="BR27" s="897" t="s">
        <v>73</v>
      </c>
    </row>
    <row r="28" spans="1:70" ht="14.25" customHeight="1" x14ac:dyDescent="0.45">
      <c r="A28" s="224">
        <v>2024</v>
      </c>
      <c r="B28" s="315">
        <v>9</v>
      </c>
      <c r="C28" s="282">
        <v>2</v>
      </c>
      <c r="D28" s="320">
        <v>0.46180555555555558</v>
      </c>
      <c r="E28" s="410" t="s">
        <v>199</v>
      </c>
      <c r="F28" s="411">
        <v>13.47664</v>
      </c>
      <c r="G28" s="271">
        <v>100.28932</v>
      </c>
      <c r="H28" s="229">
        <v>1.5</v>
      </c>
      <c r="I28" s="884">
        <v>1</v>
      </c>
      <c r="J28" s="412" t="s">
        <v>72</v>
      </c>
      <c r="K28" s="234">
        <v>0.5</v>
      </c>
      <c r="L28" s="232" t="s">
        <v>73</v>
      </c>
      <c r="M28" s="233" t="s">
        <v>73</v>
      </c>
      <c r="N28" s="883" t="s">
        <v>73</v>
      </c>
      <c r="O28" s="883" t="s">
        <v>73</v>
      </c>
      <c r="P28" s="883" t="s">
        <v>73</v>
      </c>
      <c r="Q28" s="883" t="s">
        <v>73</v>
      </c>
      <c r="R28" s="883" t="s">
        <v>73</v>
      </c>
      <c r="S28" s="897" t="s">
        <v>73</v>
      </c>
      <c r="T28" s="885">
        <v>0.3</v>
      </c>
      <c r="U28" s="244">
        <v>29.9</v>
      </c>
      <c r="V28" s="413">
        <v>31.603000000000002</v>
      </c>
      <c r="W28" s="244">
        <v>7.25</v>
      </c>
      <c r="X28" s="642" t="s">
        <v>73</v>
      </c>
      <c r="Y28" s="413">
        <v>4.5</v>
      </c>
      <c r="Z28" s="328">
        <v>4.7060000000000004</v>
      </c>
      <c r="AA28" s="244">
        <v>1.19</v>
      </c>
      <c r="AB28" s="413">
        <v>0.52800000000000002</v>
      </c>
      <c r="AC28" s="244">
        <f>AB28*$AB$1+$AC$1</f>
        <v>1.248558346261718</v>
      </c>
      <c r="AD28" s="241">
        <v>57</v>
      </c>
      <c r="AE28" s="559" t="s">
        <v>73</v>
      </c>
      <c r="AF28" s="530">
        <v>25.61</v>
      </c>
      <c r="AG28" s="900" t="s">
        <v>73</v>
      </c>
      <c r="AH28" s="244" t="s">
        <v>73</v>
      </c>
      <c r="AI28" s="244" t="s">
        <v>73</v>
      </c>
      <c r="AJ28" s="244" t="s">
        <v>73</v>
      </c>
      <c r="AK28" s="244" t="s">
        <v>73</v>
      </c>
      <c r="AL28" s="244" t="s">
        <v>73</v>
      </c>
      <c r="AM28" s="244" t="s">
        <v>73</v>
      </c>
      <c r="AN28" s="243" t="s">
        <v>73</v>
      </c>
      <c r="AO28" s="364" t="s">
        <v>73</v>
      </c>
      <c r="AP28" s="895" t="s">
        <v>73</v>
      </c>
      <c r="AQ28" s="883" t="s">
        <v>73</v>
      </c>
      <c r="AR28" s="883" t="s">
        <v>73</v>
      </c>
      <c r="AS28" s="883" t="s">
        <v>73</v>
      </c>
      <c r="AT28" s="891" t="s">
        <v>73</v>
      </c>
      <c r="AU28" s="890" t="s">
        <v>73</v>
      </c>
      <c r="AV28" s="891" t="s">
        <v>73</v>
      </c>
      <c r="AW28" s="883" t="s">
        <v>73</v>
      </c>
      <c r="AX28" s="883" t="s">
        <v>73</v>
      </c>
      <c r="AY28" s="892" t="s">
        <v>73</v>
      </c>
      <c r="AZ28" s="893" t="s">
        <v>73</v>
      </c>
      <c r="BA28" s="893" t="s">
        <v>73</v>
      </c>
      <c r="BB28" s="896" t="s">
        <v>73</v>
      </c>
      <c r="BC28" s="883" t="s">
        <v>73</v>
      </c>
      <c r="BD28" s="883" t="s">
        <v>73</v>
      </c>
      <c r="BE28" s="883" t="s">
        <v>73</v>
      </c>
      <c r="BF28" s="883" t="s">
        <v>73</v>
      </c>
      <c r="BG28" s="883" t="s">
        <v>73</v>
      </c>
      <c r="BH28" s="883" t="s">
        <v>73</v>
      </c>
      <c r="BI28" s="883" t="s">
        <v>73</v>
      </c>
      <c r="BJ28" s="883" t="s">
        <v>73</v>
      </c>
      <c r="BK28" s="883" t="s">
        <v>73</v>
      </c>
      <c r="BL28" s="883" t="s">
        <v>73</v>
      </c>
      <c r="BM28" s="883" t="s">
        <v>73</v>
      </c>
      <c r="BN28" s="883" t="s">
        <v>73</v>
      </c>
      <c r="BO28" s="895" t="s">
        <v>73</v>
      </c>
      <c r="BP28" s="883" t="s">
        <v>73</v>
      </c>
      <c r="BQ28" s="883" t="s">
        <v>73</v>
      </c>
      <c r="BR28" s="897" t="s">
        <v>73</v>
      </c>
    </row>
    <row r="29" spans="1:70" ht="14.25" customHeight="1" x14ac:dyDescent="0.45">
      <c r="A29" s="224">
        <f t="shared" ref="A29:H30" si="25">A28</f>
        <v>2024</v>
      </c>
      <c r="B29" s="315">
        <f t="shared" si="25"/>
        <v>9</v>
      </c>
      <c r="C29" s="282">
        <f t="shared" si="25"/>
        <v>2</v>
      </c>
      <c r="D29" s="320">
        <f t="shared" si="25"/>
        <v>0.46180555555555558</v>
      </c>
      <c r="E29" s="410" t="str">
        <f t="shared" si="25"/>
        <v>TH8a</v>
      </c>
      <c r="F29" s="411">
        <f t="shared" si="25"/>
        <v>13.47664</v>
      </c>
      <c r="G29" s="271">
        <f t="shared" si="25"/>
        <v>100.28932</v>
      </c>
      <c r="H29" s="229">
        <f t="shared" si="25"/>
        <v>1.5</v>
      </c>
      <c r="I29" s="884" t="s">
        <v>73</v>
      </c>
      <c r="J29" s="412" t="s">
        <v>75</v>
      </c>
      <c r="K29" s="234" t="s">
        <v>73</v>
      </c>
      <c r="L29" s="232" t="s">
        <v>73</v>
      </c>
      <c r="M29" s="233" t="s">
        <v>73</v>
      </c>
      <c r="N29" s="883" t="s">
        <v>73</v>
      </c>
      <c r="O29" s="883" t="s">
        <v>73</v>
      </c>
      <c r="P29" s="883" t="s">
        <v>73</v>
      </c>
      <c r="Q29" s="883" t="s">
        <v>73</v>
      </c>
      <c r="R29" s="883" t="s">
        <v>73</v>
      </c>
      <c r="S29" s="897" t="s">
        <v>73</v>
      </c>
      <c r="T29" s="885" t="s">
        <v>73</v>
      </c>
      <c r="U29" s="244" t="s">
        <v>73</v>
      </c>
      <c r="V29" s="413" t="s">
        <v>73</v>
      </c>
      <c r="W29" s="244" t="s">
        <v>73</v>
      </c>
      <c r="X29" s="642" t="s">
        <v>73</v>
      </c>
      <c r="Y29" s="413" t="s">
        <v>73</v>
      </c>
      <c r="Z29" s="328" t="s">
        <v>73</v>
      </c>
      <c r="AA29" s="244" t="s">
        <v>73</v>
      </c>
      <c r="AB29" s="413" t="s">
        <v>73</v>
      </c>
      <c r="AC29" s="244" t="s">
        <v>73</v>
      </c>
      <c r="AD29" s="241" t="s">
        <v>73</v>
      </c>
      <c r="AE29" s="559" t="s">
        <v>73</v>
      </c>
      <c r="AF29" s="530" t="s">
        <v>73</v>
      </c>
      <c r="AG29" s="898" t="s">
        <v>73</v>
      </c>
      <c r="AH29" s="244" t="s">
        <v>73</v>
      </c>
      <c r="AI29" s="244" t="s">
        <v>73</v>
      </c>
      <c r="AJ29" s="244" t="s">
        <v>73</v>
      </c>
      <c r="AK29" s="244" t="s">
        <v>73</v>
      </c>
      <c r="AL29" s="244" t="s">
        <v>73</v>
      </c>
      <c r="AM29" s="244" t="s">
        <v>73</v>
      </c>
      <c r="AN29" s="243" t="s">
        <v>73</v>
      </c>
      <c r="AO29" s="364" t="s">
        <v>73</v>
      </c>
      <c r="AP29" s="895" t="s">
        <v>73</v>
      </c>
      <c r="AQ29" s="883" t="s">
        <v>73</v>
      </c>
      <c r="AR29" s="883" t="s">
        <v>73</v>
      </c>
      <c r="AS29" s="883" t="s">
        <v>73</v>
      </c>
      <c r="AT29" s="883" t="s">
        <v>73</v>
      </c>
      <c r="AU29" s="883" t="s">
        <v>73</v>
      </c>
      <c r="AV29" s="883" t="s">
        <v>73</v>
      </c>
      <c r="AW29" s="883" t="s">
        <v>73</v>
      </c>
      <c r="AX29" s="883" t="s">
        <v>73</v>
      </c>
      <c r="AY29" s="892" t="s">
        <v>73</v>
      </c>
      <c r="AZ29" s="893" t="s">
        <v>73</v>
      </c>
      <c r="BA29" s="893" t="s">
        <v>73</v>
      </c>
      <c r="BB29" s="896" t="s">
        <v>73</v>
      </c>
      <c r="BC29" s="883" t="s">
        <v>73</v>
      </c>
      <c r="BD29" s="883" t="s">
        <v>73</v>
      </c>
      <c r="BE29" s="883" t="s">
        <v>73</v>
      </c>
      <c r="BF29" s="883" t="s">
        <v>73</v>
      </c>
      <c r="BG29" s="883" t="s">
        <v>73</v>
      </c>
      <c r="BH29" s="883" t="s">
        <v>73</v>
      </c>
      <c r="BI29" s="883" t="s">
        <v>73</v>
      </c>
      <c r="BJ29" s="883" t="s">
        <v>73</v>
      </c>
      <c r="BK29" s="883" t="s">
        <v>73</v>
      </c>
      <c r="BL29" s="883" t="s">
        <v>73</v>
      </c>
      <c r="BM29" s="883" t="s">
        <v>73</v>
      </c>
      <c r="BN29" s="883" t="s">
        <v>73</v>
      </c>
      <c r="BO29" s="895" t="s">
        <v>73</v>
      </c>
      <c r="BP29" s="883" t="s">
        <v>73</v>
      </c>
      <c r="BQ29" s="883" t="s">
        <v>73</v>
      </c>
      <c r="BR29" s="897" t="s">
        <v>73</v>
      </c>
    </row>
    <row r="30" spans="1:70" ht="14.25" customHeight="1" x14ac:dyDescent="0.45">
      <c r="A30" s="224">
        <f t="shared" si="25"/>
        <v>2024</v>
      </c>
      <c r="B30" s="315">
        <f t="shared" si="25"/>
        <v>9</v>
      </c>
      <c r="C30" s="282">
        <f t="shared" si="25"/>
        <v>2</v>
      </c>
      <c r="D30" s="320">
        <f t="shared" si="25"/>
        <v>0.46180555555555558</v>
      </c>
      <c r="E30" s="410" t="str">
        <f t="shared" si="25"/>
        <v>TH8a</v>
      </c>
      <c r="F30" s="411">
        <f t="shared" si="25"/>
        <v>13.47664</v>
      </c>
      <c r="G30" s="271">
        <f t="shared" si="25"/>
        <v>100.28932</v>
      </c>
      <c r="H30" s="229">
        <f t="shared" si="25"/>
        <v>1.5</v>
      </c>
      <c r="I30" s="884" t="s">
        <v>73</v>
      </c>
      <c r="J30" s="412" t="s">
        <v>74</v>
      </c>
      <c r="K30" s="234" t="s">
        <v>73</v>
      </c>
      <c r="L30" s="232" t="s">
        <v>73</v>
      </c>
      <c r="M30" s="233" t="s">
        <v>73</v>
      </c>
      <c r="N30" s="883" t="s">
        <v>73</v>
      </c>
      <c r="O30" s="883" t="s">
        <v>73</v>
      </c>
      <c r="P30" s="883" t="s">
        <v>73</v>
      </c>
      <c r="Q30" s="883" t="s">
        <v>73</v>
      </c>
      <c r="R30" s="883" t="s">
        <v>73</v>
      </c>
      <c r="S30" s="897" t="s">
        <v>73</v>
      </c>
      <c r="T30" s="885" t="s">
        <v>73</v>
      </c>
      <c r="U30" s="244" t="s">
        <v>73</v>
      </c>
      <c r="V30" s="413" t="s">
        <v>73</v>
      </c>
      <c r="W30" s="244" t="s">
        <v>73</v>
      </c>
      <c r="X30" s="642" t="s">
        <v>73</v>
      </c>
      <c r="Y30" s="413" t="s">
        <v>73</v>
      </c>
      <c r="Z30" s="328" t="s">
        <v>73</v>
      </c>
      <c r="AA30" s="244" t="s">
        <v>73</v>
      </c>
      <c r="AB30" s="413" t="s">
        <v>73</v>
      </c>
      <c r="AC30" s="244" t="s">
        <v>73</v>
      </c>
      <c r="AD30" s="241" t="s">
        <v>73</v>
      </c>
      <c r="AE30" s="559" t="s">
        <v>73</v>
      </c>
      <c r="AF30" s="530" t="s">
        <v>73</v>
      </c>
      <c r="AG30" s="898" t="s">
        <v>73</v>
      </c>
      <c r="AH30" s="244" t="s">
        <v>73</v>
      </c>
      <c r="AI30" s="244" t="s">
        <v>73</v>
      </c>
      <c r="AJ30" s="244" t="s">
        <v>73</v>
      </c>
      <c r="AK30" s="244" t="s">
        <v>73</v>
      </c>
      <c r="AL30" s="244" t="s">
        <v>73</v>
      </c>
      <c r="AM30" s="244" t="s">
        <v>73</v>
      </c>
      <c r="AN30" s="243" t="s">
        <v>73</v>
      </c>
      <c r="AO30" s="364" t="s">
        <v>73</v>
      </c>
      <c r="AP30" s="895" t="s">
        <v>73</v>
      </c>
      <c r="AQ30" s="883" t="s">
        <v>73</v>
      </c>
      <c r="AR30" s="883" t="s">
        <v>73</v>
      </c>
      <c r="AS30" s="883" t="s">
        <v>73</v>
      </c>
      <c r="AT30" s="883" t="s">
        <v>73</v>
      </c>
      <c r="AU30" s="883" t="s">
        <v>73</v>
      </c>
      <c r="AV30" s="883" t="s">
        <v>73</v>
      </c>
      <c r="AW30" s="883" t="s">
        <v>73</v>
      </c>
      <c r="AX30" s="883" t="s">
        <v>73</v>
      </c>
      <c r="AY30" s="892" t="s">
        <v>73</v>
      </c>
      <c r="AZ30" s="893" t="s">
        <v>73</v>
      </c>
      <c r="BA30" s="893" t="s">
        <v>73</v>
      </c>
      <c r="BB30" s="896" t="s">
        <v>73</v>
      </c>
      <c r="BC30" s="883" t="s">
        <v>73</v>
      </c>
      <c r="BD30" s="883" t="s">
        <v>73</v>
      </c>
      <c r="BE30" s="883" t="s">
        <v>73</v>
      </c>
      <c r="BF30" s="883" t="s">
        <v>73</v>
      </c>
      <c r="BG30" s="883" t="s">
        <v>73</v>
      </c>
      <c r="BH30" s="883" t="s">
        <v>73</v>
      </c>
      <c r="BI30" s="883" t="s">
        <v>73</v>
      </c>
      <c r="BJ30" s="883" t="s">
        <v>73</v>
      </c>
      <c r="BK30" s="883" t="s">
        <v>73</v>
      </c>
      <c r="BL30" s="883" t="s">
        <v>73</v>
      </c>
      <c r="BM30" s="883" t="s">
        <v>73</v>
      </c>
      <c r="BN30" s="883" t="s">
        <v>73</v>
      </c>
      <c r="BO30" s="895" t="s">
        <v>73</v>
      </c>
      <c r="BP30" s="883" t="s">
        <v>73</v>
      </c>
      <c r="BQ30" s="883" t="s">
        <v>73</v>
      </c>
      <c r="BR30" s="897" t="s">
        <v>73</v>
      </c>
    </row>
    <row r="31" spans="1:70" ht="14.25" customHeight="1" x14ac:dyDescent="0.45">
      <c r="A31" s="224">
        <v>2024</v>
      </c>
      <c r="B31" s="315">
        <v>9</v>
      </c>
      <c r="C31" s="282">
        <v>2</v>
      </c>
      <c r="D31" s="320">
        <v>0.6743055555555556</v>
      </c>
      <c r="E31" s="410" t="s">
        <v>200</v>
      </c>
      <c r="F31" s="411">
        <v>13.48931</v>
      </c>
      <c r="G31" s="271">
        <v>100.29891000000001</v>
      </c>
      <c r="H31" s="229">
        <v>2.1</v>
      </c>
      <c r="I31" s="884">
        <v>1</v>
      </c>
      <c r="J31" s="412" t="s">
        <v>72</v>
      </c>
      <c r="K31" s="234">
        <v>0.5</v>
      </c>
      <c r="L31" s="232" t="s">
        <v>73</v>
      </c>
      <c r="M31" s="233" t="s">
        <v>73</v>
      </c>
      <c r="N31" s="883" t="s">
        <v>73</v>
      </c>
      <c r="O31" s="883" t="s">
        <v>73</v>
      </c>
      <c r="P31" s="883" t="s">
        <v>73</v>
      </c>
      <c r="Q31" s="883" t="s">
        <v>73</v>
      </c>
      <c r="R31" s="883" t="s">
        <v>73</v>
      </c>
      <c r="S31" s="897" t="s">
        <v>73</v>
      </c>
      <c r="T31" s="885">
        <v>0.3</v>
      </c>
      <c r="U31" s="244">
        <v>32.799999999999997</v>
      </c>
      <c r="V31" s="413">
        <v>33.183999999999997</v>
      </c>
      <c r="W31" s="244">
        <v>8.56</v>
      </c>
      <c r="X31" s="642" t="s">
        <v>73</v>
      </c>
      <c r="Y31" s="413">
        <v>7.7</v>
      </c>
      <c r="Z31" s="328">
        <v>9.7970000000000006</v>
      </c>
      <c r="AA31" s="244">
        <v>10.43</v>
      </c>
      <c r="AB31" s="413">
        <v>9.5359999999999996</v>
      </c>
      <c r="AC31" s="244">
        <f>AB31*$AB$1+$AC$1</f>
        <v>11.207185085767543</v>
      </c>
      <c r="AD31" s="241">
        <v>39.250000000000014</v>
      </c>
      <c r="AE31" s="559" t="s">
        <v>73</v>
      </c>
      <c r="AF31" s="530">
        <v>64.37</v>
      </c>
      <c r="AG31" s="898" t="s">
        <v>73</v>
      </c>
      <c r="AH31" s="244">
        <v>2.15</v>
      </c>
      <c r="AI31" s="244">
        <v>136.1866</v>
      </c>
      <c r="AJ31" s="244">
        <v>7.3516000000000004</v>
      </c>
      <c r="AK31" s="244">
        <v>15.1927</v>
      </c>
      <c r="AL31" s="244">
        <v>2.3748999999999998</v>
      </c>
      <c r="AM31" s="244">
        <v>409.50259999999997</v>
      </c>
      <c r="AN31" s="243" t="s">
        <v>73</v>
      </c>
      <c r="AO31" s="364" t="s">
        <v>73</v>
      </c>
      <c r="AP31" s="895" t="s">
        <v>73</v>
      </c>
      <c r="AQ31" s="883" t="s">
        <v>73</v>
      </c>
      <c r="AR31" s="883" t="s">
        <v>73</v>
      </c>
      <c r="AS31" s="883" t="s">
        <v>73</v>
      </c>
      <c r="AT31" s="891">
        <f t="shared" ref="AT31" si="26">SUM(BO31:BR31)</f>
        <v>805.67999999999984</v>
      </c>
      <c r="AU31" s="890" t="s">
        <v>73</v>
      </c>
      <c r="AV31" s="891">
        <f t="shared" ref="AV31" si="27">BE31+BH31+BK31+BN31</f>
        <v>607.48</v>
      </c>
      <c r="AW31" s="883">
        <v>2.12</v>
      </c>
      <c r="AX31" s="883">
        <v>2.34</v>
      </c>
      <c r="AY31" s="892">
        <v>0.16</v>
      </c>
      <c r="AZ31" s="893">
        <v>79.91</v>
      </c>
      <c r="BA31" s="893">
        <v>19.93</v>
      </c>
      <c r="BB31" s="705">
        <v>1.1499999999999999</v>
      </c>
      <c r="BC31" s="331">
        <v>82.47</v>
      </c>
      <c r="BD31" s="331">
        <v>0.14000000000000001</v>
      </c>
      <c r="BE31" s="331">
        <v>82.61</v>
      </c>
      <c r="BF31" s="331">
        <v>55.17</v>
      </c>
      <c r="BG31" s="331">
        <v>1.36</v>
      </c>
      <c r="BH31" s="331">
        <v>56.53</v>
      </c>
      <c r="BI31" s="331">
        <v>41.48</v>
      </c>
      <c r="BJ31" s="331">
        <v>3.37</v>
      </c>
      <c r="BK31" s="331">
        <v>44.86</v>
      </c>
      <c r="BL31" s="331">
        <v>421.77</v>
      </c>
      <c r="BM31" s="331">
        <v>1.71</v>
      </c>
      <c r="BN31" s="331">
        <v>423.48</v>
      </c>
      <c r="BO31" s="341">
        <v>45.17</v>
      </c>
      <c r="BP31" s="331">
        <v>589.30999999999995</v>
      </c>
      <c r="BQ31" s="331">
        <v>86.63</v>
      </c>
      <c r="BR31" s="709">
        <v>84.57</v>
      </c>
    </row>
    <row r="32" spans="1:70" ht="14.25" customHeight="1" x14ac:dyDescent="0.45">
      <c r="A32" s="224">
        <f t="shared" ref="A32:H33" si="28">A31</f>
        <v>2024</v>
      </c>
      <c r="B32" s="315">
        <f t="shared" si="28"/>
        <v>9</v>
      </c>
      <c r="C32" s="282">
        <f t="shared" si="28"/>
        <v>2</v>
      </c>
      <c r="D32" s="320">
        <f t="shared" si="28"/>
        <v>0.6743055555555556</v>
      </c>
      <c r="E32" s="410" t="str">
        <f t="shared" si="28"/>
        <v>TH9</v>
      </c>
      <c r="F32" s="411">
        <f t="shared" si="28"/>
        <v>13.48931</v>
      </c>
      <c r="G32" s="271">
        <f t="shared" si="28"/>
        <v>100.29891000000001</v>
      </c>
      <c r="H32" s="229">
        <f t="shared" si="28"/>
        <v>2.1</v>
      </c>
      <c r="I32" s="884" t="s">
        <v>73</v>
      </c>
      <c r="J32" s="412" t="s">
        <v>75</v>
      </c>
      <c r="K32" s="234" t="s">
        <v>73</v>
      </c>
      <c r="L32" s="232" t="s">
        <v>73</v>
      </c>
      <c r="M32" s="233" t="s">
        <v>73</v>
      </c>
      <c r="N32" s="883" t="s">
        <v>73</v>
      </c>
      <c r="O32" s="883" t="s">
        <v>73</v>
      </c>
      <c r="P32" s="883" t="s">
        <v>73</v>
      </c>
      <c r="Q32" s="883" t="s">
        <v>73</v>
      </c>
      <c r="R32" s="883" t="s">
        <v>73</v>
      </c>
      <c r="S32" s="897" t="s">
        <v>73</v>
      </c>
      <c r="T32" s="885" t="s">
        <v>73</v>
      </c>
      <c r="U32" s="244" t="s">
        <v>73</v>
      </c>
      <c r="V32" s="413" t="s">
        <v>73</v>
      </c>
      <c r="W32" s="244" t="s">
        <v>73</v>
      </c>
      <c r="X32" s="642" t="s">
        <v>73</v>
      </c>
      <c r="Y32" s="413" t="s">
        <v>73</v>
      </c>
      <c r="Z32" s="328" t="s">
        <v>73</v>
      </c>
      <c r="AA32" s="244" t="s">
        <v>73</v>
      </c>
      <c r="AB32" s="413" t="s">
        <v>73</v>
      </c>
      <c r="AC32" s="244" t="s">
        <v>73</v>
      </c>
      <c r="AD32" s="241" t="s">
        <v>73</v>
      </c>
      <c r="AE32" s="559" t="s">
        <v>73</v>
      </c>
      <c r="AF32" s="530" t="s">
        <v>73</v>
      </c>
      <c r="AG32" s="898" t="s">
        <v>73</v>
      </c>
      <c r="AH32" s="244" t="s">
        <v>73</v>
      </c>
      <c r="AI32" s="244" t="s">
        <v>73</v>
      </c>
      <c r="AJ32" s="244" t="s">
        <v>73</v>
      </c>
      <c r="AK32" s="244" t="s">
        <v>73</v>
      </c>
      <c r="AL32" s="244" t="s">
        <v>73</v>
      </c>
      <c r="AM32" s="244" t="s">
        <v>73</v>
      </c>
      <c r="AN32" s="243" t="s">
        <v>73</v>
      </c>
      <c r="AO32" s="364" t="s">
        <v>73</v>
      </c>
      <c r="AP32" s="895" t="s">
        <v>73</v>
      </c>
      <c r="AQ32" s="883" t="s">
        <v>73</v>
      </c>
      <c r="AR32" s="883" t="s">
        <v>73</v>
      </c>
      <c r="AS32" s="883" t="s">
        <v>73</v>
      </c>
      <c r="AT32" s="883" t="s">
        <v>73</v>
      </c>
      <c r="AU32" s="883" t="s">
        <v>73</v>
      </c>
      <c r="AV32" s="883" t="s">
        <v>73</v>
      </c>
      <c r="AW32" s="883" t="s">
        <v>73</v>
      </c>
      <c r="AX32" s="883" t="s">
        <v>73</v>
      </c>
      <c r="AY32" s="892" t="s">
        <v>73</v>
      </c>
      <c r="AZ32" s="893" t="s">
        <v>73</v>
      </c>
      <c r="BA32" s="893" t="s">
        <v>73</v>
      </c>
      <c r="BB32" s="896" t="s">
        <v>73</v>
      </c>
      <c r="BC32" s="883" t="s">
        <v>73</v>
      </c>
      <c r="BD32" s="883" t="s">
        <v>73</v>
      </c>
      <c r="BE32" s="883" t="s">
        <v>73</v>
      </c>
      <c r="BF32" s="883" t="s">
        <v>73</v>
      </c>
      <c r="BG32" s="883" t="s">
        <v>73</v>
      </c>
      <c r="BH32" s="883" t="s">
        <v>73</v>
      </c>
      <c r="BI32" s="883" t="s">
        <v>73</v>
      </c>
      <c r="BJ32" s="883" t="s">
        <v>73</v>
      </c>
      <c r="BK32" s="883" t="s">
        <v>73</v>
      </c>
      <c r="BL32" s="883" t="s">
        <v>73</v>
      </c>
      <c r="BM32" s="883" t="s">
        <v>73</v>
      </c>
      <c r="BN32" s="883" t="s">
        <v>73</v>
      </c>
      <c r="BO32" s="895" t="s">
        <v>73</v>
      </c>
      <c r="BP32" s="883" t="s">
        <v>73</v>
      </c>
      <c r="BQ32" s="883" t="s">
        <v>73</v>
      </c>
      <c r="BR32" s="897" t="s">
        <v>73</v>
      </c>
    </row>
    <row r="33" spans="1:70" ht="14.25" customHeight="1" x14ac:dyDescent="0.45">
      <c r="A33" s="224">
        <f t="shared" si="28"/>
        <v>2024</v>
      </c>
      <c r="B33" s="315">
        <f t="shared" si="28"/>
        <v>9</v>
      </c>
      <c r="C33" s="282">
        <f t="shared" si="28"/>
        <v>2</v>
      </c>
      <c r="D33" s="320">
        <f t="shared" si="28"/>
        <v>0.6743055555555556</v>
      </c>
      <c r="E33" s="410" t="str">
        <f t="shared" si="28"/>
        <v>TH9</v>
      </c>
      <c r="F33" s="411">
        <f t="shared" si="28"/>
        <v>13.48931</v>
      </c>
      <c r="G33" s="271">
        <f t="shared" si="28"/>
        <v>100.29891000000001</v>
      </c>
      <c r="H33" s="229">
        <f t="shared" si="28"/>
        <v>2.1</v>
      </c>
      <c r="I33" s="884" t="s">
        <v>73</v>
      </c>
      <c r="J33" s="412" t="s">
        <v>74</v>
      </c>
      <c r="K33" s="234" t="s">
        <v>73</v>
      </c>
      <c r="L33" s="232" t="s">
        <v>73</v>
      </c>
      <c r="M33" s="233" t="s">
        <v>73</v>
      </c>
      <c r="N33" s="883" t="s">
        <v>73</v>
      </c>
      <c r="O33" s="883" t="s">
        <v>73</v>
      </c>
      <c r="P33" s="883" t="s">
        <v>73</v>
      </c>
      <c r="Q33" s="883" t="s">
        <v>73</v>
      </c>
      <c r="R33" s="883" t="s">
        <v>73</v>
      </c>
      <c r="S33" s="897" t="s">
        <v>73</v>
      </c>
      <c r="T33" s="885" t="s">
        <v>73</v>
      </c>
      <c r="U33" s="244" t="s">
        <v>73</v>
      </c>
      <c r="V33" s="413" t="s">
        <v>73</v>
      </c>
      <c r="W33" s="244" t="s">
        <v>73</v>
      </c>
      <c r="X33" s="642" t="s">
        <v>73</v>
      </c>
      <c r="Y33" s="413" t="s">
        <v>73</v>
      </c>
      <c r="Z33" s="328" t="s">
        <v>73</v>
      </c>
      <c r="AA33" s="244" t="s">
        <v>73</v>
      </c>
      <c r="AB33" s="413" t="s">
        <v>73</v>
      </c>
      <c r="AC33" s="244" t="s">
        <v>73</v>
      </c>
      <c r="AD33" s="241" t="s">
        <v>73</v>
      </c>
      <c r="AE33" s="559" t="s">
        <v>73</v>
      </c>
      <c r="AF33" s="530" t="s">
        <v>73</v>
      </c>
      <c r="AG33" s="898" t="s">
        <v>73</v>
      </c>
      <c r="AH33" s="244" t="s">
        <v>73</v>
      </c>
      <c r="AI33" s="244" t="s">
        <v>73</v>
      </c>
      <c r="AJ33" s="244" t="s">
        <v>73</v>
      </c>
      <c r="AK33" s="244" t="s">
        <v>73</v>
      </c>
      <c r="AL33" s="244" t="s">
        <v>73</v>
      </c>
      <c r="AM33" s="244" t="s">
        <v>73</v>
      </c>
      <c r="AN33" s="243" t="s">
        <v>73</v>
      </c>
      <c r="AO33" s="364" t="s">
        <v>73</v>
      </c>
      <c r="AP33" s="895" t="s">
        <v>73</v>
      </c>
      <c r="AQ33" s="883" t="s">
        <v>73</v>
      </c>
      <c r="AR33" s="883" t="s">
        <v>73</v>
      </c>
      <c r="AS33" s="883" t="s">
        <v>73</v>
      </c>
      <c r="AT33" s="883" t="s">
        <v>73</v>
      </c>
      <c r="AU33" s="883" t="s">
        <v>73</v>
      </c>
      <c r="AV33" s="883" t="s">
        <v>73</v>
      </c>
      <c r="AW33" s="883" t="s">
        <v>73</v>
      </c>
      <c r="AX33" s="883" t="s">
        <v>73</v>
      </c>
      <c r="AY33" s="892" t="s">
        <v>73</v>
      </c>
      <c r="AZ33" s="893" t="s">
        <v>73</v>
      </c>
      <c r="BA33" s="893" t="s">
        <v>73</v>
      </c>
      <c r="BB33" s="896" t="s">
        <v>73</v>
      </c>
      <c r="BC33" s="883" t="s">
        <v>73</v>
      </c>
      <c r="BD33" s="883" t="s">
        <v>73</v>
      </c>
      <c r="BE33" s="883" t="s">
        <v>73</v>
      </c>
      <c r="BF33" s="883" t="s">
        <v>73</v>
      </c>
      <c r="BG33" s="883" t="s">
        <v>73</v>
      </c>
      <c r="BH33" s="883" t="s">
        <v>73</v>
      </c>
      <c r="BI33" s="883" t="s">
        <v>73</v>
      </c>
      <c r="BJ33" s="883" t="s">
        <v>73</v>
      </c>
      <c r="BK33" s="883" t="s">
        <v>73</v>
      </c>
      <c r="BL33" s="883" t="s">
        <v>73</v>
      </c>
      <c r="BM33" s="883" t="s">
        <v>73</v>
      </c>
      <c r="BN33" s="883" t="s">
        <v>73</v>
      </c>
      <c r="BO33" s="895" t="s">
        <v>73</v>
      </c>
      <c r="BP33" s="883" t="s">
        <v>73</v>
      </c>
      <c r="BQ33" s="883" t="s">
        <v>73</v>
      </c>
      <c r="BR33" s="897" t="s">
        <v>73</v>
      </c>
    </row>
    <row r="34" spans="1:70" ht="14.25" customHeight="1" x14ac:dyDescent="0.45">
      <c r="A34" s="224">
        <v>2024</v>
      </c>
      <c r="B34" s="315">
        <v>9</v>
      </c>
      <c r="C34" s="282">
        <v>2</v>
      </c>
      <c r="D34" s="320">
        <v>0.65694444444444444</v>
      </c>
      <c r="E34" s="410" t="s">
        <v>201</v>
      </c>
      <c r="F34" s="411">
        <v>13.47317</v>
      </c>
      <c r="G34" s="271">
        <v>100.30983000000001</v>
      </c>
      <c r="H34" s="229">
        <v>2.5</v>
      </c>
      <c r="I34" s="884">
        <v>1</v>
      </c>
      <c r="J34" s="412" t="s">
        <v>72</v>
      </c>
      <c r="K34" s="234">
        <v>0.5</v>
      </c>
      <c r="L34" s="232" t="s">
        <v>73</v>
      </c>
      <c r="M34" s="233" t="s">
        <v>73</v>
      </c>
      <c r="N34" s="883" t="s">
        <v>73</v>
      </c>
      <c r="O34" s="883" t="s">
        <v>73</v>
      </c>
      <c r="P34" s="883" t="s">
        <v>73</v>
      </c>
      <c r="Q34" s="883" t="s">
        <v>73</v>
      </c>
      <c r="R34" s="883" t="s">
        <v>73</v>
      </c>
      <c r="S34" s="897" t="s">
        <v>73</v>
      </c>
      <c r="T34" s="885">
        <v>0.5</v>
      </c>
      <c r="U34" s="244">
        <v>31.9</v>
      </c>
      <c r="V34" s="413">
        <v>32.331000000000003</v>
      </c>
      <c r="W34" s="244">
        <v>8.35</v>
      </c>
      <c r="X34" s="642" t="s">
        <v>73</v>
      </c>
      <c r="Y34" s="413">
        <v>19.600000000000001</v>
      </c>
      <c r="Z34" s="328">
        <v>21.158000000000001</v>
      </c>
      <c r="AA34" s="244">
        <v>9.24</v>
      </c>
      <c r="AB34" s="413">
        <v>8.91</v>
      </c>
      <c r="AC34" s="244">
        <f>AB34*$AB$1+$AC$1</f>
        <v>10.515122437129595</v>
      </c>
      <c r="AD34" s="241">
        <v>23.375000000000011</v>
      </c>
      <c r="AE34" s="559" t="s">
        <v>73</v>
      </c>
      <c r="AF34" s="530">
        <v>30.21</v>
      </c>
      <c r="AG34" s="900" t="s">
        <v>73</v>
      </c>
      <c r="AH34" s="244">
        <v>1.9395</v>
      </c>
      <c r="AI34" s="244">
        <v>82.185299999999998</v>
      </c>
      <c r="AJ34" s="244">
        <v>4.2164000000000001</v>
      </c>
      <c r="AK34" s="244">
        <v>2.8001999999999998</v>
      </c>
      <c r="AL34" s="244">
        <v>6.5616000000000003</v>
      </c>
      <c r="AM34" s="244">
        <v>627.98270000000002</v>
      </c>
      <c r="AN34" s="243" t="s">
        <v>73</v>
      </c>
      <c r="AO34" s="364" t="s">
        <v>73</v>
      </c>
      <c r="AP34" s="889" t="s">
        <v>73</v>
      </c>
      <c r="AQ34" s="890" t="s">
        <v>73</v>
      </c>
      <c r="AR34" s="890" t="s">
        <v>73</v>
      </c>
      <c r="AS34" s="890" t="s">
        <v>73</v>
      </c>
      <c r="AT34" s="891">
        <f t="shared" ref="AT34" si="29">SUM(BO34:BR34)</f>
        <v>331.67</v>
      </c>
      <c r="AU34" s="890" t="s">
        <v>73</v>
      </c>
      <c r="AV34" s="891">
        <f t="shared" ref="AV34" si="30">BE34+BH34+BK34+BN34</f>
        <v>223.99</v>
      </c>
      <c r="AW34" s="883">
        <v>1.96</v>
      </c>
      <c r="AX34" s="883">
        <v>0.66</v>
      </c>
      <c r="AY34" s="892">
        <v>0</v>
      </c>
      <c r="AZ34" s="893">
        <v>53.7</v>
      </c>
      <c r="BA34" s="893">
        <v>46.31</v>
      </c>
      <c r="BB34" s="705">
        <v>0.86</v>
      </c>
      <c r="BC34" s="331">
        <v>31.94</v>
      </c>
      <c r="BD34" s="331">
        <v>0.08</v>
      </c>
      <c r="BE34" s="331">
        <v>32.020000000000003</v>
      </c>
      <c r="BF34" s="331">
        <v>34.409999999999997</v>
      </c>
      <c r="BG34" s="331">
        <v>1.26</v>
      </c>
      <c r="BH34" s="331">
        <v>35.67</v>
      </c>
      <c r="BI34" s="331">
        <v>14.33</v>
      </c>
      <c r="BJ34" s="331">
        <v>0.9</v>
      </c>
      <c r="BK34" s="331">
        <v>15.23</v>
      </c>
      <c r="BL34" s="331">
        <v>138.68</v>
      </c>
      <c r="BM34" s="331">
        <v>2.39</v>
      </c>
      <c r="BN34" s="331">
        <v>141.07</v>
      </c>
      <c r="BO34" s="341">
        <v>21.98</v>
      </c>
      <c r="BP34" s="331">
        <v>200.41</v>
      </c>
      <c r="BQ34" s="331">
        <v>57.8</v>
      </c>
      <c r="BR34" s="709">
        <v>51.48</v>
      </c>
    </row>
    <row r="35" spans="1:70" ht="14.25" customHeight="1" x14ac:dyDescent="0.45">
      <c r="A35" s="224">
        <f t="shared" ref="A35:H36" si="31">A34</f>
        <v>2024</v>
      </c>
      <c r="B35" s="315">
        <f t="shared" si="31"/>
        <v>9</v>
      </c>
      <c r="C35" s="282">
        <f t="shared" si="31"/>
        <v>2</v>
      </c>
      <c r="D35" s="320">
        <f t="shared" si="31"/>
        <v>0.65694444444444444</v>
      </c>
      <c r="E35" s="410" t="str">
        <f t="shared" si="31"/>
        <v>TH10</v>
      </c>
      <c r="F35" s="411">
        <f t="shared" si="31"/>
        <v>13.47317</v>
      </c>
      <c r="G35" s="271">
        <f t="shared" si="31"/>
        <v>100.30983000000001</v>
      </c>
      <c r="H35" s="229">
        <f t="shared" si="31"/>
        <v>2.5</v>
      </c>
      <c r="I35" s="884" t="s">
        <v>73</v>
      </c>
      <c r="J35" s="412" t="s">
        <v>75</v>
      </c>
      <c r="K35" s="234" t="s">
        <v>73</v>
      </c>
      <c r="L35" s="232" t="s">
        <v>73</v>
      </c>
      <c r="M35" s="233" t="s">
        <v>73</v>
      </c>
      <c r="N35" s="883" t="s">
        <v>73</v>
      </c>
      <c r="O35" s="883" t="s">
        <v>73</v>
      </c>
      <c r="P35" s="883" t="s">
        <v>73</v>
      </c>
      <c r="Q35" s="883" t="s">
        <v>73</v>
      </c>
      <c r="R35" s="883" t="s">
        <v>73</v>
      </c>
      <c r="S35" s="897" t="s">
        <v>73</v>
      </c>
      <c r="T35" s="885" t="s">
        <v>73</v>
      </c>
      <c r="U35" s="244" t="s">
        <v>73</v>
      </c>
      <c r="V35" s="413" t="s">
        <v>73</v>
      </c>
      <c r="W35" s="244" t="s">
        <v>73</v>
      </c>
      <c r="X35" s="642" t="s">
        <v>73</v>
      </c>
      <c r="Y35" s="413" t="s">
        <v>73</v>
      </c>
      <c r="Z35" s="328" t="s">
        <v>73</v>
      </c>
      <c r="AA35" s="244" t="s">
        <v>73</v>
      </c>
      <c r="AB35" s="413" t="s">
        <v>73</v>
      </c>
      <c r="AC35" s="244" t="s">
        <v>73</v>
      </c>
      <c r="AD35" s="241" t="s">
        <v>73</v>
      </c>
      <c r="AE35" s="559" t="s">
        <v>73</v>
      </c>
      <c r="AF35" s="530" t="s">
        <v>73</v>
      </c>
      <c r="AG35" s="898" t="s">
        <v>73</v>
      </c>
      <c r="AH35" s="244" t="s">
        <v>73</v>
      </c>
      <c r="AI35" s="244" t="s">
        <v>73</v>
      </c>
      <c r="AJ35" s="244" t="s">
        <v>73</v>
      </c>
      <c r="AK35" s="244" t="s">
        <v>73</v>
      </c>
      <c r="AL35" s="244" t="s">
        <v>73</v>
      </c>
      <c r="AM35" s="244" t="s">
        <v>73</v>
      </c>
      <c r="AN35" s="243" t="s">
        <v>73</v>
      </c>
      <c r="AO35" s="364" t="s">
        <v>73</v>
      </c>
      <c r="AP35" s="895" t="s">
        <v>73</v>
      </c>
      <c r="AQ35" s="883" t="s">
        <v>73</v>
      </c>
      <c r="AR35" s="883" t="s">
        <v>73</v>
      </c>
      <c r="AS35" s="883" t="s">
        <v>73</v>
      </c>
      <c r="AT35" s="883" t="s">
        <v>73</v>
      </c>
      <c r="AU35" s="883" t="s">
        <v>73</v>
      </c>
      <c r="AV35" s="883" t="s">
        <v>73</v>
      </c>
      <c r="AW35" s="883" t="s">
        <v>73</v>
      </c>
      <c r="AX35" s="883" t="s">
        <v>73</v>
      </c>
      <c r="AY35" s="892" t="s">
        <v>73</v>
      </c>
      <c r="AZ35" s="893" t="s">
        <v>73</v>
      </c>
      <c r="BA35" s="893" t="s">
        <v>73</v>
      </c>
      <c r="BB35" s="896" t="s">
        <v>73</v>
      </c>
      <c r="BC35" s="883" t="s">
        <v>73</v>
      </c>
      <c r="BD35" s="883" t="s">
        <v>73</v>
      </c>
      <c r="BE35" s="883" t="s">
        <v>73</v>
      </c>
      <c r="BF35" s="883" t="s">
        <v>73</v>
      </c>
      <c r="BG35" s="883" t="s">
        <v>73</v>
      </c>
      <c r="BH35" s="883" t="s">
        <v>73</v>
      </c>
      <c r="BI35" s="883" t="s">
        <v>73</v>
      </c>
      <c r="BJ35" s="883" t="s">
        <v>73</v>
      </c>
      <c r="BK35" s="883" t="s">
        <v>73</v>
      </c>
      <c r="BL35" s="883" t="s">
        <v>73</v>
      </c>
      <c r="BM35" s="883" t="s">
        <v>73</v>
      </c>
      <c r="BN35" s="883" t="s">
        <v>73</v>
      </c>
      <c r="BO35" s="895" t="s">
        <v>73</v>
      </c>
      <c r="BP35" s="883" t="s">
        <v>73</v>
      </c>
      <c r="BQ35" s="883" t="s">
        <v>73</v>
      </c>
      <c r="BR35" s="897" t="s">
        <v>73</v>
      </c>
    </row>
    <row r="36" spans="1:70" ht="14.25" customHeight="1" x14ac:dyDescent="0.45">
      <c r="A36" s="224">
        <f t="shared" si="31"/>
        <v>2024</v>
      </c>
      <c r="B36" s="315">
        <f t="shared" si="31"/>
        <v>9</v>
      </c>
      <c r="C36" s="282">
        <f t="shared" si="31"/>
        <v>2</v>
      </c>
      <c r="D36" s="320">
        <f t="shared" si="31"/>
        <v>0.65694444444444444</v>
      </c>
      <c r="E36" s="410" t="str">
        <f t="shared" si="31"/>
        <v>TH10</v>
      </c>
      <c r="F36" s="411">
        <f t="shared" si="31"/>
        <v>13.47317</v>
      </c>
      <c r="G36" s="271">
        <f t="shared" si="31"/>
        <v>100.30983000000001</v>
      </c>
      <c r="H36" s="229">
        <f t="shared" si="31"/>
        <v>2.5</v>
      </c>
      <c r="I36" s="884" t="s">
        <v>73</v>
      </c>
      <c r="J36" s="412" t="s">
        <v>74</v>
      </c>
      <c r="K36" s="234" t="s">
        <v>73</v>
      </c>
      <c r="L36" s="232" t="s">
        <v>73</v>
      </c>
      <c r="M36" s="233" t="s">
        <v>73</v>
      </c>
      <c r="N36" s="883" t="s">
        <v>73</v>
      </c>
      <c r="O36" s="883" t="s">
        <v>73</v>
      </c>
      <c r="P36" s="883" t="s">
        <v>73</v>
      </c>
      <c r="Q36" s="883" t="s">
        <v>73</v>
      </c>
      <c r="R36" s="883" t="s">
        <v>73</v>
      </c>
      <c r="S36" s="897" t="s">
        <v>73</v>
      </c>
      <c r="T36" s="885" t="s">
        <v>73</v>
      </c>
      <c r="U36" s="244" t="s">
        <v>73</v>
      </c>
      <c r="V36" s="413" t="s">
        <v>73</v>
      </c>
      <c r="W36" s="244" t="s">
        <v>73</v>
      </c>
      <c r="X36" s="642" t="s">
        <v>73</v>
      </c>
      <c r="Y36" s="413" t="s">
        <v>73</v>
      </c>
      <c r="Z36" s="328" t="s">
        <v>73</v>
      </c>
      <c r="AA36" s="244" t="s">
        <v>73</v>
      </c>
      <c r="AB36" s="413" t="s">
        <v>73</v>
      </c>
      <c r="AC36" s="244" t="s">
        <v>73</v>
      </c>
      <c r="AD36" s="241" t="s">
        <v>73</v>
      </c>
      <c r="AE36" s="559" t="s">
        <v>73</v>
      </c>
      <c r="AF36" s="530" t="s">
        <v>73</v>
      </c>
      <c r="AG36" s="898" t="s">
        <v>73</v>
      </c>
      <c r="AH36" s="244" t="s">
        <v>73</v>
      </c>
      <c r="AI36" s="244" t="s">
        <v>73</v>
      </c>
      <c r="AJ36" s="244" t="s">
        <v>73</v>
      </c>
      <c r="AK36" s="244" t="s">
        <v>73</v>
      </c>
      <c r="AL36" s="244" t="s">
        <v>73</v>
      </c>
      <c r="AM36" s="244" t="s">
        <v>73</v>
      </c>
      <c r="AN36" s="243" t="s">
        <v>73</v>
      </c>
      <c r="AO36" s="364" t="s">
        <v>73</v>
      </c>
      <c r="AP36" s="895" t="s">
        <v>73</v>
      </c>
      <c r="AQ36" s="883" t="s">
        <v>73</v>
      </c>
      <c r="AR36" s="883" t="s">
        <v>73</v>
      </c>
      <c r="AS36" s="883" t="s">
        <v>73</v>
      </c>
      <c r="AT36" s="883" t="s">
        <v>73</v>
      </c>
      <c r="AU36" s="883" t="s">
        <v>73</v>
      </c>
      <c r="AV36" s="883" t="s">
        <v>73</v>
      </c>
      <c r="AW36" s="883" t="s">
        <v>73</v>
      </c>
      <c r="AX36" s="883" t="s">
        <v>73</v>
      </c>
      <c r="AY36" s="892" t="s">
        <v>73</v>
      </c>
      <c r="AZ36" s="893" t="s">
        <v>73</v>
      </c>
      <c r="BA36" s="893" t="s">
        <v>73</v>
      </c>
      <c r="BB36" s="896" t="s">
        <v>73</v>
      </c>
      <c r="BC36" s="883" t="s">
        <v>73</v>
      </c>
      <c r="BD36" s="883" t="s">
        <v>73</v>
      </c>
      <c r="BE36" s="883" t="s">
        <v>73</v>
      </c>
      <c r="BF36" s="883" t="s">
        <v>73</v>
      </c>
      <c r="BG36" s="883" t="s">
        <v>73</v>
      </c>
      <c r="BH36" s="883" t="s">
        <v>73</v>
      </c>
      <c r="BI36" s="883" t="s">
        <v>73</v>
      </c>
      <c r="BJ36" s="883" t="s">
        <v>73</v>
      </c>
      <c r="BK36" s="883" t="s">
        <v>73</v>
      </c>
      <c r="BL36" s="883" t="s">
        <v>73</v>
      </c>
      <c r="BM36" s="883" t="s">
        <v>73</v>
      </c>
      <c r="BN36" s="883" t="s">
        <v>73</v>
      </c>
      <c r="BO36" s="895" t="s">
        <v>73</v>
      </c>
      <c r="BP36" s="883" t="s">
        <v>73</v>
      </c>
      <c r="BQ36" s="883" t="s">
        <v>73</v>
      </c>
      <c r="BR36" s="897" t="s">
        <v>73</v>
      </c>
    </row>
    <row r="37" spans="1:70" ht="14.25" customHeight="1" x14ac:dyDescent="0.45">
      <c r="A37" s="224">
        <v>2024</v>
      </c>
      <c r="B37" s="315">
        <v>9</v>
      </c>
      <c r="C37" s="282">
        <v>2</v>
      </c>
      <c r="D37" s="320">
        <v>0.3611111111111111</v>
      </c>
      <c r="E37" s="410" t="s">
        <v>202</v>
      </c>
      <c r="F37" s="411">
        <v>13.46425</v>
      </c>
      <c r="G37" s="271">
        <v>100.28824</v>
      </c>
      <c r="H37" s="229">
        <v>1.4</v>
      </c>
      <c r="I37" s="884">
        <v>1</v>
      </c>
      <c r="J37" s="412" t="s">
        <v>72</v>
      </c>
      <c r="K37" s="234">
        <v>0.5</v>
      </c>
      <c r="L37" s="232" t="s">
        <v>73</v>
      </c>
      <c r="M37" s="233" t="s">
        <v>73</v>
      </c>
      <c r="N37" s="883" t="s">
        <v>73</v>
      </c>
      <c r="O37" s="883" t="s">
        <v>73</v>
      </c>
      <c r="P37" s="883" t="s">
        <v>73</v>
      </c>
      <c r="Q37" s="883" t="s">
        <v>73</v>
      </c>
      <c r="R37" s="883" t="s">
        <v>73</v>
      </c>
      <c r="S37" s="897" t="s">
        <v>73</v>
      </c>
      <c r="T37" s="885">
        <v>0.1</v>
      </c>
      <c r="U37" s="244">
        <v>30.8</v>
      </c>
      <c r="V37" s="413">
        <v>31.15</v>
      </c>
      <c r="W37" s="244">
        <v>7.5</v>
      </c>
      <c r="X37" s="642" t="s">
        <v>73</v>
      </c>
      <c r="Y37" s="413">
        <v>13.3</v>
      </c>
      <c r="Z37" s="328">
        <v>14.294</v>
      </c>
      <c r="AA37" s="244">
        <v>2.4</v>
      </c>
      <c r="AB37" s="413">
        <v>1.901</v>
      </c>
      <c r="AC37" s="244">
        <f>AB37*$AB$1+$AC$1</f>
        <v>2.7664529414372838</v>
      </c>
      <c r="AD37" s="241">
        <v>107.99999999999997</v>
      </c>
      <c r="AE37" s="559" t="s">
        <v>73</v>
      </c>
      <c r="AF37" s="530">
        <v>16.45</v>
      </c>
      <c r="AG37" s="898" t="s">
        <v>73</v>
      </c>
      <c r="AH37" s="244">
        <v>3.6240000000000001</v>
      </c>
      <c r="AI37" s="244">
        <v>141.17140000000001</v>
      </c>
      <c r="AJ37" s="244">
        <v>33.947299999999998</v>
      </c>
      <c r="AK37" s="244">
        <v>11.588100000000001</v>
      </c>
      <c r="AL37" s="244" t="s">
        <v>73</v>
      </c>
      <c r="AM37" s="244">
        <v>521.7731</v>
      </c>
      <c r="AN37" s="243" t="s">
        <v>73</v>
      </c>
      <c r="AO37" s="364" t="s">
        <v>73</v>
      </c>
      <c r="AP37" s="889" t="s">
        <v>73</v>
      </c>
      <c r="AQ37" s="890" t="s">
        <v>73</v>
      </c>
      <c r="AR37" s="890" t="s">
        <v>73</v>
      </c>
      <c r="AS37" s="890" t="s">
        <v>73</v>
      </c>
      <c r="AT37" s="891">
        <f t="shared" ref="AT37" si="32">SUM(BO37:BR37)</f>
        <v>588.6400000000001</v>
      </c>
      <c r="AU37" s="890" t="s">
        <v>73</v>
      </c>
      <c r="AV37" s="891">
        <f t="shared" ref="AV37" si="33">BE37+BH37+BK37+BN37</f>
        <v>380.52</v>
      </c>
      <c r="AW37" s="883">
        <v>2.0499999999999998</v>
      </c>
      <c r="AX37" s="883">
        <v>1.8</v>
      </c>
      <c r="AY37" s="892">
        <v>0.4</v>
      </c>
      <c r="AZ37" s="893">
        <v>74.83</v>
      </c>
      <c r="BA37" s="893">
        <v>24.77</v>
      </c>
      <c r="BB37" s="705">
        <v>1.82</v>
      </c>
      <c r="BC37" s="331">
        <v>59.17</v>
      </c>
      <c r="BD37" s="331">
        <v>7.0000000000000007E-2</v>
      </c>
      <c r="BE37" s="331">
        <v>59.25</v>
      </c>
      <c r="BF37" s="331">
        <v>40.74</v>
      </c>
      <c r="BG37" s="331">
        <v>1.23</v>
      </c>
      <c r="BH37" s="331">
        <v>41.97</v>
      </c>
      <c r="BI37" s="331">
        <v>27.85</v>
      </c>
      <c r="BJ37" s="331">
        <v>2.17</v>
      </c>
      <c r="BK37" s="331">
        <v>30.02</v>
      </c>
      <c r="BL37" s="331">
        <v>247.29</v>
      </c>
      <c r="BM37" s="331">
        <v>1.99</v>
      </c>
      <c r="BN37" s="331">
        <v>249.28</v>
      </c>
      <c r="BO37" s="341">
        <v>33.6</v>
      </c>
      <c r="BP37" s="331">
        <v>406.93</v>
      </c>
      <c r="BQ37" s="331">
        <v>77.37</v>
      </c>
      <c r="BR37" s="709">
        <v>70.739999999999995</v>
      </c>
    </row>
    <row r="38" spans="1:70" ht="14.25" customHeight="1" x14ac:dyDescent="0.45">
      <c r="A38" s="224">
        <f t="shared" ref="A38:H39" si="34">A37</f>
        <v>2024</v>
      </c>
      <c r="B38" s="315">
        <f t="shared" si="34"/>
        <v>9</v>
      </c>
      <c r="C38" s="282">
        <f t="shared" si="34"/>
        <v>2</v>
      </c>
      <c r="D38" s="320">
        <f t="shared" si="34"/>
        <v>0.3611111111111111</v>
      </c>
      <c r="E38" s="410" t="str">
        <f t="shared" si="34"/>
        <v>TH11</v>
      </c>
      <c r="F38" s="411">
        <f t="shared" si="34"/>
        <v>13.46425</v>
      </c>
      <c r="G38" s="271">
        <f t="shared" si="34"/>
        <v>100.28824</v>
      </c>
      <c r="H38" s="229">
        <f t="shared" si="34"/>
        <v>1.4</v>
      </c>
      <c r="I38" s="884" t="s">
        <v>73</v>
      </c>
      <c r="J38" s="412" t="s">
        <v>75</v>
      </c>
      <c r="K38" s="234" t="s">
        <v>73</v>
      </c>
      <c r="L38" s="232" t="s">
        <v>73</v>
      </c>
      <c r="M38" s="233" t="s">
        <v>73</v>
      </c>
      <c r="N38" s="883" t="s">
        <v>73</v>
      </c>
      <c r="O38" s="883" t="s">
        <v>73</v>
      </c>
      <c r="P38" s="883" t="s">
        <v>73</v>
      </c>
      <c r="Q38" s="883" t="s">
        <v>73</v>
      </c>
      <c r="R38" s="883" t="s">
        <v>73</v>
      </c>
      <c r="S38" s="897" t="s">
        <v>73</v>
      </c>
      <c r="T38" s="885" t="s">
        <v>73</v>
      </c>
      <c r="U38" s="244" t="s">
        <v>73</v>
      </c>
      <c r="V38" s="413" t="s">
        <v>73</v>
      </c>
      <c r="W38" s="244" t="s">
        <v>73</v>
      </c>
      <c r="X38" s="642" t="s">
        <v>73</v>
      </c>
      <c r="Y38" s="413" t="s">
        <v>73</v>
      </c>
      <c r="Z38" s="328" t="s">
        <v>73</v>
      </c>
      <c r="AA38" s="244" t="s">
        <v>73</v>
      </c>
      <c r="AB38" s="413" t="s">
        <v>73</v>
      </c>
      <c r="AC38" s="244" t="s">
        <v>73</v>
      </c>
      <c r="AD38" s="241" t="s">
        <v>73</v>
      </c>
      <c r="AE38" s="559" t="s">
        <v>73</v>
      </c>
      <c r="AF38" s="530" t="s">
        <v>73</v>
      </c>
      <c r="AG38" s="898" t="s">
        <v>73</v>
      </c>
      <c r="AH38" s="244" t="s">
        <v>73</v>
      </c>
      <c r="AI38" s="244" t="s">
        <v>73</v>
      </c>
      <c r="AJ38" s="244" t="s">
        <v>73</v>
      </c>
      <c r="AK38" s="244" t="s">
        <v>73</v>
      </c>
      <c r="AL38" s="244" t="s">
        <v>73</v>
      </c>
      <c r="AM38" s="244" t="s">
        <v>73</v>
      </c>
      <c r="AN38" s="243" t="s">
        <v>73</v>
      </c>
      <c r="AO38" s="364" t="s">
        <v>73</v>
      </c>
      <c r="AP38" s="895" t="s">
        <v>73</v>
      </c>
      <c r="AQ38" s="883" t="s">
        <v>73</v>
      </c>
      <c r="AR38" s="883" t="s">
        <v>73</v>
      </c>
      <c r="AS38" s="883" t="s">
        <v>73</v>
      </c>
      <c r="AT38" s="883" t="s">
        <v>73</v>
      </c>
      <c r="AU38" s="883" t="s">
        <v>73</v>
      </c>
      <c r="AV38" s="883" t="s">
        <v>73</v>
      </c>
      <c r="AW38" s="883" t="s">
        <v>73</v>
      </c>
      <c r="AX38" s="883" t="s">
        <v>73</v>
      </c>
      <c r="AY38" s="892" t="s">
        <v>73</v>
      </c>
      <c r="AZ38" s="893" t="s">
        <v>73</v>
      </c>
      <c r="BA38" s="893" t="s">
        <v>73</v>
      </c>
      <c r="BB38" s="896" t="s">
        <v>73</v>
      </c>
      <c r="BC38" s="883" t="s">
        <v>73</v>
      </c>
      <c r="BD38" s="883" t="s">
        <v>73</v>
      </c>
      <c r="BE38" s="883" t="s">
        <v>73</v>
      </c>
      <c r="BF38" s="883" t="s">
        <v>73</v>
      </c>
      <c r="BG38" s="883" t="s">
        <v>73</v>
      </c>
      <c r="BH38" s="883" t="s">
        <v>73</v>
      </c>
      <c r="BI38" s="883" t="s">
        <v>73</v>
      </c>
      <c r="BJ38" s="883" t="s">
        <v>73</v>
      </c>
      <c r="BK38" s="883" t="s">
        <v>73</v>
      </c>
      <c r="BL38" s="883" t="s">
        <v>73</v>
      </c>
      <c r="BM38" s="883" t="s">
        <v>73</v>
      </c>
      <c r="BN38" s="883" t="s">
        <v>73</v>
      </c>
      <c r="BO38" s="895" t="s">
        <v>73</v>
      </c>
      <c r="BP38" s="883" t="s">
        <v>73</v>
      </c>
      <c r="BQ38" s="883" t="s">
        <v>73</v>
      </c>
      <c r="BR38" s="897" t="s">
        <v>73</v>
      </c>
    </row>
    <row r="39" spans="1:70" ht="14.25" customHeight="1" x14ac:dyDescent="0.45">
      <c r="A39" s="224">
        <f t="shared" si="34"/>
        <v>2024</v>
      </c>
      <c r="B39" s="315">
        <f t="shared" si="34"/>
        <v>9</v>
      </c>
      <c r="C39" s="282">
        <f t="shared" si="34"/>
        <v>2</v>
      </c>
      <c r="D39" s="320">
        <f t="shared" si="34"/>
        <v>0.3611111111111111</v>
      </c>
      <c r="E39" s="410" t="str">
        <f t="shared" si="34"/>
        <v>TH11</v>
      </c>
      <c r="F39" s="411">
        <f t="shared" si="34"/>
        <v>13.46425</v>
      </c>
      <c r="G39" s="271">
        <f t="shared" si="34"/>
        <v>100.28824</v>
      </c>
      <c r="H39" s="229">
        <f t="shared" si="34"/>
        <v>1.4</v>
      </c>
      <c r="I39" s="884" t="s">
        <v>73</v>
      </c>
      <c r="J39" s="412" t="s">
        <v>74</v>
      </c>
      <c r="K39" s="234" t="s">
        <v>73</v>
      </c>
      <c r="L39" s="232" t="s">
        <v>73</v>
      </c>
      <c r="M39" s="233" t="s">
        <v>73</v>
      </c>
      <c r="N39" s="883" t="s">
        <v>73</v>
      </c>
      <c r="O39" s="883" t="s">
        <v>73</v>
      </c>
      <c r="P39" s="883" t="s">
        <v>73</v>
      </c>
      <c r="Q39" s="883" t="s">
        <v>73</v>
      </c>
      <c r="R39" s="883" t="s">
        <v>73</v>
      </c>
      <c r="S39" s="897" t="s">
        <v>73</v>
      </c>
      <c r="T39" s="885" t="s">
        <v>73</v>
      </c>
      <c r="U39" s="244" t="s">
        <v>73</v>
      </c>
      <c r="V39" s="413" t="s">
        <v>73</v>
      </c>
      <c r="W39" s="244" t="s">
        <v>73</v>
      </c>
      <c r="X39" s="642" t="s">
        <v>73</v>
      </c>
      <c r="Y39" s="413" t="s">
        <v>73</v>
      </c>
      <c r="Z39" s="328" t="s">
        <v>73</v>
      </c>
      <c r="AA39" s="244" t="s">
        <v>73</v>
      </c>
      <c r="AB39" s="413" t="s">
        <v>73</v>
      </c>
      <c r="AC39" s="244" t="s">
        <v>73</v>
      </c>
      <c r="AD39" s="241" t="s">
        <v>73</v>
      </c>
      <c r="AE39" s="559" t="s">
        <v>73</v>
      </c>
      <c r="AF39" s="530" t="s">
        <v>73</v>
      </c>
      <c r="AG39" s="898" t="s">
        <v>73</v>
      </c>
      <c r="AH39" s="244" t="s">
        <v>73</v>
      </c>
      <c r="AI39" s="244" t="s">
        <v>73</v>
      </c>
      <c r="AJ39" s="244" t="s">
        <v>73</v>
      </c>
      <c r="AK39" s="244" t="s">
        <v>73</v>
      </c>
      <c r="AL39" s="244" t="s">
        <v>73</v>
      </c>
      <c r="AM39" s="244" t="s">
        <v>73</v>
      </c>
      <c r="AN39" s="243" t="s">
        <v>73</v>
      </c>
      <c r="AO39" s="364" t="s">
        <v>73</v>
      </c>
      <c r="AP39" s="895" t="s">
        <v>73</v>
      </c>
      <c r="AQ39" s="883" t="s">
        <v>73</v>
      </c>
      <c r="AR39" s="883" t="s">
        <v>73</v>
      </c>
      <c r="AS39" s="883" t="s">
        <v>73</v>
      </c>
      <c r="AT39" s="883" t="s">
        <v>73</v>
      </c>
      <c r="AU39" s="883" t="s">
        <v>73</v>
      </c>
      <c r="AV39" s="883" t="s">
        <v>73</v>
      </c>
      <c r="AW39" s="883" t="s">
        <v>73</v>
      </c>
      <c r="AX39" s="883" t="s">
        <v>73</v>
      </c>
      <c r="AY39" s="892" t="s">
        <v>73</v>
      </c>
      <c r="AZ39" s="893" t="s">
        <v>73</v>
      </c>
      <c r="BA39" s="893" t="s">
        <v>73</v>
      </c>
      <c r="BB39" s="896" t="s">
        <v>73</v>
      </c>
      <c r="BC39" s="883" t="s">
        <v>73</v>
      </c>
      <c r="BD39" s="883" t="s">
        <v>73</v>
      </c>
      <c r="BE39" s="883" t="s">
        <v>73</v>
      </c>
      <c r="BF39" s="883" t="s">
        <v>73</v>
      </c>
      <c r="BG39" s="883" t="s">
        <v>73</v>
      </c>
      <c r="BH39" s="883" t="s">
        <v>73</v>
      </c>
      <c r="BI39" s="883" t="s">
        <v>73</v>
      </c>
      <c r="BJ39" s="883" t="s">
        <v>73</v>
      </c>
      <c r="BK39" s="883" t="s">
        <v>73</v>
      </c>
      <c r="BL39" s="883" t="s">
        <v>73</v>
      </c>
      <c r="BM39" s="883" t="s">
        <v>73</v>
      </c>
      <c r="BN39" s="883" t="s">
        <v>73</v>
      </c>
      <c r="BO39" s="895" t="s">
        <v>73</v>
      </c>
      <c r="BP39" s="883" t="s">
        <v>73</v>
      </c>
      <c r="BQ39" s="883" t="s">
        <v>73</v>
      </c>
      <c r="BR39" s="897" t="s">
        <v>73</v>
      </c>
    </row>
    <row r="40" spans="1:70" ht="14.25" customHeight="1" x14ac:dyDescent="0.45">
      <c r="A40" s="224">
        <v>2024</v>
      </c>
      <c r="B40" s="315">
        <v>9</v>
      </c>
      <c r="C40" s="282">
        <v>2</v>
      </c>
      <c r="D40" s="320">
        <v>0.40555555555555556</v>
      </c>
      <c r="E40" s="410" t="s">
        <v>203</v>
      </c>
      <c r="F40" s="411">
        <v>13.45777</v>
      </c>
      <c r="G40" s="271">
        <v>100.26828999999999</v>
      </c>
      <c r="H40" s="229">
        <v>1.2</v>
      </c>
      <c r="I40" s="884">
        <v>1</v>
      </c>
      <c r="J40" s="412" t="s">
        <v>72</v>
      </c>
      <c r="K40" s="234">
        <v>0.5</v>
      </c>
      <c r="L40" s="232" t="s">
        <v>73</v>
      </c>
      <c r="M40" s="233" t="s">
        <v>73</v>
      </c>
      <c r="N40" s="883" t="s">
        <v>73</v>
      </c>
      <c r="O40" s="883" t="s">
        <v>73</v>
      </c>
      <c r="P40" s="883" t="s">
        <v>73</v>
      </c>
      <c r="Q40" s="883" t="s">
        <v>73</v>
      </c>
      <c r="R40" s="883" t="s">
        <v>73</v>
      </c>
      <c r="S40" s="897" t="s">
        <v>73</v>
      </c>
      <c r="T40" s="885">
        <v>0.2</v>
      </c>
      <c r="U40" s="244">
        <v>30.5</v>
      </c>
      <c r="V40" s="413">
        <v>30.946999999999999</v>
      </c>
      <c r="W40" s="244">
        <v>7.92</v>
      </c>
      <c r="X40" s="642" t="s">
        <v>73</v>
      </c>
      <c r="Y40" s="413">
        <v>21.7</v>
      </c>
      <c r="Z40" s="328">
        <v>23.745999999999999</v>
      </c>
      <c r="AA40" s="244">
        <v>5.38</v>
      </c>
      <c r="AB40" s="413">
        <v>5.5670000000000002</v>
      </c>
      <c r="AC40" s="244">
        <f>AB40*$AB$1+$AC$1</f>
        <v>6.8193310083809298</v>
      </c>
      <c r="AD40" s="241">
        <v>30.000000000000025</v>
      </c>
      <c r="AE40" s="559" t="s">
        <v>73</v>
      </c>
      <c r="AF40" s="530">
        <v>20.49</v>
      </c>
      <c r="AG40" s="900" t="s">
        <v>73</v>
      </c>
      <c r="AH40" s="244">
        <v>1.3078000000000001</v>
      </c>
      <c r="AI40" s="244">
        <v>87.170100000000005</v>
      </c>
      <c r="AJ40" s="244">
        <v>0.43240000000000001</v>
      </c>
      <c r="AK40" s="244">
        <v>3.1577000000000002</v>
      </c>
      <c r="AL40" s="244">
        <v>10.608499999999999</v>
      </c>
      <c r="AM40" s="244">
        <v>454.22980000000001</v>
      </c>
      <c r="AN40" s="243" t="s">
        <v>73</v>
      </c>
      <c r="AO40" s="364" t="s">
        <v>73</v>
      </c>
      <c r="AP40" s="889" t="s">
        <v>73</v>
      </c>
      <c r="AQ40" s="890" t="s">
        <v>73</v>
      </c>
      <c r="AR40" s="890" t="s">
        <v>73</v>
      </c>
      <c r="AS40" s="890" t="s">
        <v>73</v>
      </c>
      <c r="AT40" s="891">
        <f t="shared" ref="AT40" si="35">SUM(BO40:BR40)</f>
        <v>551.41</v>
      </c>
      <c r="AU40" s="890" t="s">
        <v>73</v>
      </c>
      <c r="AV40" s="891">
        <f t="shared" ref="AV40" si="36">BE40+BH40+BK40+BN40</f>
        <v>320.35000000000002</v>
      </c>
      <c r="AW40" s="883">
        <v>1.97</v>
      </c>
      <c r="AX40" s="883">
        <v>1.3</v>
      </c>
      <c r="AY40" s="892">
        <v>0.38</v>
      </c>
      <c r="AZ40" s="893">
        <v>85.93</v>
      </c>
      <c r="BA40" s="893">
        <v>13.69</v>
      </c>
      <c r="BB40" s="705">
        <v>1.69</v>
      </c>
      <c r="BC40" s="331">
        <v>44.55</v>
      </c>
      <c r="BD40" s="331">
        <v>0.13</v>
      </c>
      <c r="BE40" s="331">
        <v>44.68</v>
      </c>
      <c r="BF40" s="331">
        <v>41.92</v>
      </c>
      <c r="BG40" s="331">
        <v>0.95</v>
      </c>
      <c r="BH40" s="331">
        <v>42.87</v>
      </c>
      <c r="BI40" s="331">
        <v>24.37</v>
      </c>
      <c r="BJ40" s="331">
        <v>1.53</v>
      </c>
      <c r="BK40" s="331">
        <v>25.9</v>
      </c>
      <c r="BL40" s="331">
        <v>204.17</v>
      </c>
      <c r="BM40" s="331">
        <v>2.74</v>
      </c>
      <c r="BN40" s="331">
        <v>206.9</v>
      </c>
      <c r="BO40" s="341">
        <v>42.09</v>
      </c>
      <c r="BP40" s="331">
        <v>370.49</v>
      </c>
      <c r="BQ40" s="331">
        <v>75.03</v>
      </c>
      <c r="BR40" s="709">
        <v>63.8</v>
      </c>
    </row>
    <row r="41" spans="1:70" ht="14.25" customHeight="1" x14ac:dyDescent="0.45">
      <c r="A41" s="224">
        <f t="shared" ref="A41:H42" si="37">A40</f>
        <v>2024</v>
      </c>
      <c r="B41" s="315">
        <f t="shared" si="37"/>
        <v>9</v>
      </c>
      <c r="C41" s="282">
        <f t="shared" si="37"/>
        <v>2</v>
      </c>
      <c r="D41" s="320">
        <f t="shared" si="37"/>
        <v>0.40555555555555556</v>
      </c>
      <c r="E41" s="410" t="str">
        <f t="shared" si="37"/>
        <v>TH12</v>
      </c>
      <c r="F41" s="411">
        <f t="shared" si="37"/>
        <v>13.45777</v>
      </c>
      <c r="G41" s="271">
        <f t="shared" si="37"/>
        <v>100.26828999999999</v>
      </c>
      <c r="H41" s="229">
        <f t="shared" si="37"/>
        <v>1.2</v>
      </c>
      <c r="I41" s="884" t="s">
        <v>73</v>
      </c>
      <c r="J41" s="412" t="s">
        <v>75</v>
      </c>
      <c r="K41" s="234" t="s">
        <v>73</v>
      </c>
      <c r="L41" s="232" t="s">
        <v>73</v>
      </c>
      <c r="M41" s="233" t="s">
        <v>73</v>
      </c>
      <c r="N41" s="883" t="s">
        <v>73</v>
      </c>
      <c r="O41" s="883" t="s">
        <v>73</v>
      </c>
      <c r="P41" s="883" t="s">
        <v>73</v>
      </c>
      <c r="Q41" s="883" t="s">
        <v>73</v>
      </c>
      <c r="R41" s="883" t="s">
        <v>73</v>
      </c>
      <c r="S41" s="897" t="s">
        <v>73</v>
      </c>
      <c r="T41" s="885" t="s">
        <v>73</v>
      </c>
      <c r="U41" s="244" t="s">
        <v>73</v>
      </c>
      <c r="V41" s="413" t="s">
        <v>73</v>
      </c>
      <c r="W41" s="244" t="s">
        <v>73</v>
      </c>
      <c r="X41" s="642" t="s">
        <v>73</v>
      </c>
      <c r="Y41" s="413" t="s">
        <v>73</v>
      </c>
      <c r="Z41" s="328" t="s">
        <v>73</v>
      </c>
      <c r="AA41" s="244" t="s">
        <v>73</v>
      </c>
      <c r="AB41" s="413" t="s">
        <v>73</v>
      </c>
      <c r="AC41" s="244" t="s">
        <v>73</v>
      </c>
      <c r="AD41" s="241" t="s">
        <v>73</v>
      </c>
      <c r="AE41" s="559" t="s">
        <v>73</v>
      </c>
      <c r="AF41" s="530" t="s">
        <v>73</v>
      </c>
      <c r="AG41" s="898" t="s">
        <v>73</v>
      </c>
      <c r="AH41" s="244" t="s">
        <v>73</v>
      </c>
      <c r="AI41" s="244" t="s">
        <v>73</v>
      </c>
      <c r="AJ41" s="244" t="s">
        <v>73</v>
      </c>
      <c r="AK41" s="244" t="s">
        <v>73</v>
      </c>
      <c r="AL41" s="244" t="s">
        <v>73</v>
      </c>
      <c r="AM41" s="244" t="s">
        <v>73</v>
      </c>
      <c r="AN41" s="243" t="s">
        <v>73</v>
      </c>
      <c r="AO41" s="364" t="s">
        <v>73</v>
      </c>
      <c r="AP41" s="895" t="s">
        <v>73</v>
      </c>
      <c r="AQ41" s="883" t="s">
        <v>73</v>
      </c>
      <c r="AR41" s="883" t="s">
        <v>73</v>
      </c>
      <c r="AS41" s="883" t="s">
        <v>73</v>
      </c>
      <c r="AT41" s="883" t="s">
        <v>73</v>
      </c>
      <c r="AU41" s="883" t="s">
        <v>73</v>
      </c>
      <c r="AV41" s="883" t="s">
        <v>73</v>
      </c>
      <c r="AW41" s="883" t="s">
        <v>73</v>
      </c>
      <c r="AX41" s="883" t="s">
        <v>73</v>
      </c>
      <c r="AY41" s="892" t="s">
        <v>73</v>
      </c>
      <c r="AZ41" s="893" t="s">
        <v>73</v>
      </c>
      <c r="BA41" s="893" t="s">
        <v>73</v>
      </c>
      <c r="BB41" s="896" t="s">
        <v>73</v>
      </c>
      <c r="BC41" s="883" t="s">
        <v>73</v>
      </c>
      <c r="BD41" s="883" t="s">
        <v>73</v>
      </c>
      <c r="BE41" s="883" t="s">
        <v>73</v>
      </c>
      <c r="BF41" s="883" t="s">
        <v>73</v>
      </c>
      <c r="BG41" s="883" t="s">
        <v>73</v>
      </c>
      <c r="BH41" s="883" t="s">
        <v>73</v>
      </c>
      <c r="BI41" s="883" t="s">
        <v>73</v>
      </c>
      <c r="BJ41" s="883" t="s">
        <v>73</v>
      </c>
      <c r="BK41" s="883" t="s">
        <v>73</v>
      </c>
      <c r="BL41" s="883" t="s">
        <v>73</v>
      </c>
      <c r="BM41" s="883" t="s">
        <v>73</v>
      </c>
      <c r="BN41" s="883" t="s">
        <v>73</v>
      </c>
      <c r="BO41" s="895" t="s">
        <v>73</v>
      </c>
      <c r="BP41" s="883" t="s">
        <v>73</v>
      </c>
      <c r="BQ41" s="883" t="s">
        <v>73</v>
      </c>
      <c r="BR41" s="897" t="s">
        <v>73</v>
      </c>
    </row>
    <row r="42" spans="1:70" ht="14.25" customHeight="1" x14ac:dyDescent="0.45">
      <c r="A42" s="224">
        <f t="shared" si="37"/>
        <v>2024</v>
      </c>
      <c r="B42" s="315">
        <f t="shared" si="37"/>
        <v>9</v>
      </c>
      <c r="C42" s="282">
        <f t="shared" si="37"/>
        <v>2</v>
      </c>
      <c r="D42" s="320">
        <f t="shared" si="37"/>
        <v>0.40555555555555556</v>
      </c>
      <c r="E42" s="410" t="str">
        <f t="shared" si="37"/>
        <v>TH12</v>
      </c>
      <c r="F42" s="411">
        <f t="shared" si="37"/>
        <v>13.45777</v>
      </c>
      <c r="G42" s="271">
        <f t="shared" si="37"/>
        <v>100.26828999999999</v>
      </c>
      <c r="H42" s="229">
        <f t="shared" si="37"/>
        <v>1.2</v>
      </c>
      <c r="I42" s="884" t="s">
        <v>73</v>
      </c>
      <c r="J42" s="412" t="s">
        <v>74</v>
      </c>
      <c r="K42" s="234" t="s">
        <v>73</v>
      </c>
      <c r="L42" s="232" t="s">
        <v>73</v>
      </c>
      <c r="M42" s="233" t="s">
        <v>73</v>
      </c>
      <c r="N42" s="883" t="s">
        <v>73</v>
      </c>
      <c r="O42" s="883" t="s">
        <v>73</v>
      </c>
      <c r="P42" s="883" t="s">
        <v>73</v>
      </c>
      <c r="Q42" s="883" t="s">
        <v>73</v>
      </c>
      <c r="R42" s="883" t="s">
        <v>73</v>
      </c>
      <c r="S42" s="897" t="s">
        <v>73</v>
      </c>
      <c r="T42" s="885" t="s">
        <v>73</v>
      </c>
      <c r="U42" s="244" t="s">
        <v>73</v>
      </c>
      <c r="V42" s="413" t="s">
        <v>73</v>
      </c>
      <c r="W42" s="244" t="s">
        <v>73</v>
      </c>
      <c r="X42" s="642" t="s">
        <v>73</v>
      </c>
      <c r="Y42" s="413" t="s">
        <v>73</v>
      </c>
      <c r="Z42" s="328" t="s">
        <v>73</v>
      </c>
      <c r="AA42" s="244" t="s">
        <v>73</v>
      </c>
      <c r="AB42" s="413" t="s">
        <v>73</v>
      </c>
      <c r="AC42" s="244" t="s">
        <v>73</v>
      </c>
      <c r="AD42" s="241" t="s">
        <v>73</v>
      </c>
      <c r="AE42" s="559" t="s">
        <v>73</v>
      </c>
      <c r="AF42" s="530" t="s">
        <v>73</v>
      </c>
      <c r="AG42" s="898" t="s">
        <v>73</v>
      </c>
      <c r="AH42" s="244" t="s">
        <v>73</v>
      </c>
      <c r="AI42" s="244" t="s">
        <v>73</v>
      </c>
      <c r="AJ42" s="244" t="s">
        <v>73</v>
      </c>
      <c r="AK42" s="244" t="s">
        <v>73</v>
      </c>
      <c r="AL42" s="244" t="s">
        <v>73</v>
      </c>
      <c r="AM42" s="244" t="s">
        <v>73</v>
      </c>
      <c r="AN42" s="243" t="s">
        <v>73</v>
      </c>
      <c r="AO42" s="364" t="s">
        <v>73</v>
      </c>
      <c r="AP42" s="895" t="s">
        <v>73</v>
      </c>
      <c r="AQ42" s="883" t="s">
        <v>73</v>
      </c>
      <c r="AR42" s="883" t="s">
        <v>73</v>
      </c>
      <c r="AS42" s="883" t="s">
        <v>73</v>
      </c>
      <c r="AT42" s="883" t="s">
        <v>73</v>
      </c>
      <c r="AU42" s="883" t="s">
        <v>73</v>
      </c>
      <c r="AV42" s="883" t="s">
        <v>73</v>
      </c>
      <c r="AW42" s="883" t="s">
        <v>73</v>
      </c>
      <c r="AX42" s="883" t="s">
        <v>73</v>
      </c>
      <c r="AY42" s="892" t="s">
        <v>73</v>
      </c>
      <c r="AZ42" s="893" t="s">
        <v>73</v>
      </c>
      <c r="BA42" s="893" t="s">
        <v>73</v>
      </c>
      <c r="BB42" s="896" t="s">
        <v>73</v>
      </c>
      <c r="BC42" s="883" t="s">
        <v>73</v>
      </c>
      <c r="BD42" s="883" t="s">
        <v>73</v>
      </c>
      <c r="BE42" s="883" t="s">
        <v>73</v>
      </c>
      <c r="BF42" s="883" t="s">
        <v>73</v>
      </c>
      <c r="BG42" s="883" t="s">
        <v>73</v>
      </c>
      <c r="BH42" s="883" t="s">
        <v>73</v>
      </c>
      <c r="BI42" s="883" t="s">
        <v>73</v>
      </c>
      <c r="BJ42" s="883" t="s">
        <v>73</v>
      </c>
      <c r="BK42" s="883" t="s">
        <v>73</v>
      </c>
      <c r="BL42" s="883" t="s">
        <v>73</v>
      </c>
      <c r="BM42" s="883" t="s">
        <v>73</v>
      </c>
      <c r="BN42" s="883" t="s">
        <v>73</v>
      </c>
      <c r="BO42" s="895" t="s">
        <v>73</v>
      </c>
      <c r="BP42" s="883" t="s">
        <v>73</v>
      </c>
      <c r="BQ42" s="883" t="s">
        <v>73</v>
      </c>
      <c r="BR42" s="897" t="s">
        <v>73</v>
      </c>
    </row>
    <row r="43" spans="1:70" ht="14.25" customHeight="1" x14ac:dyDescent="0.45">
      <c r="A43" s="224">
        <v>2024</v>
      </c>
      <c r="B43" s="315">
        <v>9</v>
      </c>
      <c r="C43" s="282">
        <v>4</v>
      </c>
      <c r="D43" s="320">
        <v>0.46805555555555556</v>
      </c>
      <c r="E43" s="410" t="s">
        <v>111</v>
      </c>
      <c r="F43" s="411">
        <v>13.26281</v>
      </c>
      <c r="G43" s="271">
        <v>99.938180000000003</v>
      </c>
      <c r="H43" s="229">
        <v>7.6</v>
      </c>
      <c r="I43" s="884">
        <v>3</v>
      </c>
      <c r="J43" s="412" t="s">
        <v>72</v>
      </c>
      <c r="K43" s="234">
        <v>0.5</v>
      </c>
      <c r="L43" s="232" t="s">
        <v>73</v>
      </c>
      <c r="M43" s="233" t="s">
        <v>73</v>
      </c>
      <c r="N43" s="883" t="s">
        <v>73</v>
      </c>
      <c r="O43" s="883" t="s">
        <v>73</v>
      </c>
      <c r="P43" s="883" t="s">
        <v>73</v>
      </c>
      <c r="Q43" s="883" t="s">
        <v>73</v>
      </c>
      <c r="R43" s="883" t="s">
        <v>73</v>
      </c>
      <c r="S43" s="897" t="s">
        <v>73</v>
      </c>
      <c r="T43" s="885">
        <v>0.3</v>
      </c>
      <c r="U43" s="244">
        <v>30.3</v>
      </c>
      <c r="V43" s="413">
        <v>30.690999999999999</v>
      </c>
      <c r="W43" s="244">
        <v>7.43</v>
      </c>
      <c r="X43" s="642" t="s">
        <v>73</v>
      </c>
      <c r="Y43" s="413">
        <v>6.6</v>
      </c>
      <c r="Z43" s="328">
        <v>6.835</v>
      </c>
      <c r="AA43" s="244">
        <v>2.37</v>
      </c>
      <c r="AB43" s="413">
        <v>1.3839999999999999</v>
      </c>
      <c r="AC43" s="244">
        <f t="shared" ref="AC43:AC49" si="38">AB43*$AB$1+$AC$1</f>
        <v>2.194893214047795</v>
      </c>
      <c r="AD43" s="241">
        <v>35.833333333333343</v>
      </c>
      <c r="AE43" s="559" t="s">
        <v>73</v>
      </c>
      <c r="AF43" s="530">
        <v>8</v>
      </c>
      <c r="AG43" s="900" t="s">
        <v>73</v>
      </c>
      <c r="AH43" s="244">
        <v>7.2035999999999998</v>
      </c>
      <c r="AI43" s="244">
        <v>265.37430000000001</v>
      </c>
      <c r="AJ43" s="244">
        <v>2.0108999999999999</v>
      </c>
      <c r="AK43" s="244">
        <v>13.8521</v>
      </c>
      <c r="AL43" s="244">
        <v>5.5073999999999996</v>
      </c>
      <c r="AM43" s="244">
        <v>1102.6975</v>
      </c>
      <c r="AN43" s="243" t="s">
        <v>73</v>
      </c>
      <c r="AO43" s="364" t="s">
        <v>73</v>
      </c>
      <c r="AP43" s="889" t="s">
        <v>73</v>
      </c>
      <c r="AQ43" s="890" t="s">
        <v>73</v>
      </c>
      <c r="AR43" s="890" t="s">
        <v>73</v>
      </c>
      <c r="AS43" s="890" t="s">
        <v>73</v>
      </c>
      <c r="AT43" s="891">
        <f t="shared" ref="AT43" si="39">SUM(BO43:BR43)</f>
        <v>637.91999999999996</v>
      </c>
      <c r="AU43" s="890" t="s">
        <v>73</v>
      </c>
      <c r="AV43" s="891">
        <f t="shared" ref="AV43" si="40">BE43+BH43+BK43+BN43</f>
        <v>373.77</v>
      </c>
      <c r="AW43" s="893">
        <v>3.81</v>
      </c>
      <c r="AX43" s="893">
        <v>2.58</v>
      </c>
      <c r="AY43" s="892">
        <v>0.35</v>
      </c>
      <c r="AZ43" s="893">
        <v>63.98</v>
      </c>
      <c r="BA43" s="893">
        <v>35.67</v>
      </c>
      <c r="BB43" s="705">
        <v>0.92</v>
      </c>
      <c r="BC43" s="331">
        <v>56.45</v>
      </c>
      <c r="BD43" s="331">
        <v>0.19</v>
      </c>
      <c r="BE43" s="331">
        <v>56.63</v>
      </c>
      <c r="BF43" s="331">
        <v>57.57</v>
      </c>
      <c r="BG43" s="331">
        <v>1.41</v>
      </c>
      <c r="BH43" s="331">
        <v>58.98</v>
      </c>
      <c r="BI43" s="331">
        <v>28.06</v>
      </c>
      <c r="BJ43" s="331">
        <v>1.6</v>
      </c>
      <c r="BK43" s="331">
        <v>29.66</v>
      </c>
      <c r="BL43" s="331">
        <v>226.78</v>
      </c>
      <c r="BM43" s="331">
        <v>1.72</v>
      </c>
      <c r="BN43" s="331">
        <v>228.5</v>
      </c>
      <c r="BO43" s="341">
        <v>42.58</v>
      </c>
      <c r="BP43" s="331">
        <v>414.27</v>
      </c>
      <c r="BQ43" s="331">
        <v>129.04</v>
      </c>
      <c r="BR43" s="709">
        <v>52.03</v>
      </c>
    </row>
    <row r="44" spans="1:70" ht="14.25" customHeight="1" x14ac:dyDescent="0.45">
      <c r="A44" s="224">
        <f t="shared" ref="A44:H45" si="41">A43</f>
        <v>2024</v>
      </c>
      <c r="B44" s="315">
        <f t="shared" si="41"/>
        <v>9</v>
      </c>
      <c r="C44" s="282">
        <f t="shared" si="41"/>
        <v>4</v>
      </c>
      <c r="D44" s="320">
        <f t="shared" si="41"/>
        <v>0.46805555555555556</v>
      </c>
      <c r="E44" s="410" t="str">
        <f t="shared" si="41"/>
        <v>BTB1</v>
      </c>
      <c r="F44" s="411">
        <f t="shared" si="41"/>
        <v>13.26281</v>
      </c>
      <c r="G44" s="271">
        <f t="shared" si="41"/>
        <v>99.938180000000003</v>
      </c>
      <c r="H44" s="229">
        <f t="shared" si="41"/>
        <v>7.6</v>
      </c>
      <c r="I44" s="884" t="s">
        <v>73</v>
      </c>
      <c r="J44" s="412" t="s">
        <v>75</v>
      </c>
      <c r="K44" s="234">
        <v>3.5</v>
      </c>
      <c r="L44" s="232" t="s">
        <v>73</v>
      </c>
      <c r="M44" s="233" t="s">
        <v>73</v>
      </c>
      <c r="N44" s="883" t="s">
        <v>73</v>
      </c>
      <c r="O44" s="883" t="s">
        <v>73</v>
      </c>
      <c r="P44" s="883" t="s">
        <v>73</v>
      </c>
      <c r="Q44" s="883" t="s">
        <v>73</v>
      </c>
      <c r="R44" s="883" t="s">
        <v>73</v>
      </c>
      <c r="S44" s="897" t="s">
        <v>73</v>
      </c>
      <c r="T44" s="885" t="s">
        <v>73</v>
      </c>
      <c r="U44" s="244">
        <v>30.3</v>
      </c>
      <c r="V44" s="413">
        <v>30.669</v>
      </c>
      <c r="W44" s="244">
        <v>7.44</v>
      </c>
      <c r="X44" s="642" t="s">
        <v>73</v>
      </c>
      <c r="Y44" s="413">
        <v>6.8</v>
      </c>
      <c r="Z44" s="328">
        <v>7.7549999999999999</v>
      </c>
      <c r="AA44" s="244">
        <v>1.82</v>
      </c>
      <c r="AB44" s="413">
        <v>1.2969999999999999</v>
      </c>
      <c r="AC44" s="244">
        <f t="shared" si="38"/>
        <v>2.0987119833265471</v>
      </c>
      <c r="AD44" s="241">
        <v>53.500000000000007</v>
      </c>
      <c r="AE44" s="559" t="s">
        <v>73</v>
      </c>
      <c r="AF44" s="530">
        <v>8.5399999999999991</v>
      </c>
      <c r="AG44" s="898" t="s">
        <v>73</v>
      </c>
      <c r="AH44" s="244">
        <v>6.9930000000000003</v>
      </c>
      <c r="AI44" s="244">
        <v>262.05119999999999</v>
      </c>
      <c r="AJ44" s="244">
        <v>1.8594999999999999</v>
      </c>
      <c r="AK44" s="244">
        <v>13.181900000000001</v>
      </c>
      <c r="AL44" s="244">
        <v>7.7618</v>
      </c>
      <c r="AM44" s="244">
        <v>817.68430000000001</v>
      </c>
      <c r="AN44" s="243" t="s">
        <v>73</v>
      </c>
      <c r="AO44" s="364" t="s">
        <v>73</v>
      </c>
      <c r="AP44" s="895" t="s">
        <v>73</v>
      </c>
      <c r="AQ44" s="883" t="s">
        <v>73</v>
      </c>
      <c r="AR44" s="883" t="s">
        <v>73</v>
      </c>
      <c r="AS44" s="883" t="s">
        <v>73</v>
      </c>
      <c r="AT44" s="883" t="s">
        <v>73</v>
      </c>
      <c r="AU44" s="883" t="s">
        <v>73</v>
      </c>
      <c r="AV44" s="883" t="s">
        <v>73</v>
      </c>
      <c r="AW44" s="883" t="s">
        <v>73</v>
      </c>
      <c r="AX44" s="883" t="s">
        <v>73</v>
      </c>
      <c r="AY44" s="892" t="s">
        <v>73</v>
      </c>
      <c r="AZ44" s="893" t="s">
        <v>73</v>
      </c>
      <c r="BA44" s="893" t="s">
        <v>73</v>
      </c>
      <c r="BB44" s="896" t="s">
        <v>73</v>
      </c>
      <c r="BC44" s="883" t="s">
        <v>73</v>
      </c>
      <c r="BD44" s="883" t="s">
        <v>73</v>
      </c>
      <c r="BE44" s="883" t="s">
        <v>73</v>
      </c>
      <c r="BF44" s="883" t="s">
        <v>73</v>
      </c>
      <c r="BG44" s="883" t="s">
        <v>73</v>
      </c>
      <c r="BH44" s="883" t="s">
        <v>73</v>
      </c>
      <c r="BI44" s="883" t="s">
        <v>73</v>
      </c>
      <c r="BJ44" s="883" t="s">
        <v>73</v>
      </c>
      <c r="BK44" s="883" t="s">
        <v>73</v>
      </c>
      <c r="BL44" s="883" t="s">
        <v>73</v>
      </c>
      <c r="BM44" s="883" t="s">
        <v>73</v>
      </c>
      <c r="BN44" s="883" t="s">
        <v>73</v>
      </c>
      <c r="BO44" s="895" t="s">
        <v>73</v>
      </c>
      <c r="BP44" s="883" t="s">
        <v>73</v>
      </c>
      <c r="BQ44" s="883" t="s">
        <v>73</v>
      </c>
      <c r="BR44" s="897" t="s">
        <v>73</v>
      </c>
    </row>
    <row r="45" spans="1:70" ht="14.25" customHeight="1" x14ac:dyDescent="0.45">
      <c r="A45" s="224">
        <f t="shared" si="41"/>
        <v>2024</v>
      </c>
      <c r="B45" s="315">
        <f t="shared" si="41"/>
        <v>9</v>
      </c>
      <c r="C45" s="282">
        <f t="shared" si="41"/>
        <v>4</v>
      </c>
      <c r="D45" s="320">
        <f t="shared" si="41"/>
        <v>0.46805555555555556</v>
      </c>
      <c r="E45" s="410" t="str">
        <f t="shared" si="41"/>
        <v>BTB1</v>
      </c>
      <c r="F45" s="411">
        <f t="shared" si="41"/>
        <v>13.26281</v>
      </c>
      <c r="G45" s="271">
        <f t="shared" si="41"/>
        <v>99.938180000000003</v>
      </c>
      <c r="H45" s="229">
        <f t="shared" si="41"/>
        <v>7.6</v>
      </c>
      <c r="I45" s="884" t="s">
        <v>73</v>
      </c>
      <c r="J45" s="412" t="s">
        <v>74</v>
      </c>
      <c r="K45" s="234">
        <v>7</v>
      </c>
      <c r="L45" s="232" t="s">
        <v>73</v>
      </c>
      <c r="M45" s="233" t="s">
        <v>73</v>
      </c>
      <c r="N45" s="883" t="s">
        <v>73</v>
      </c>
      <c r="O45" s="883" t="s">
        <v>73</v>
      </c>
      <c r="P45" s="883" t="s">
        <v>73</v>
      </c>
      <c r="Q45" s="883" t="s">
        <v>73</v>
      </c>
      <c r="R45" s="883" t="s">
        <v>73</v>
      </c>
      <c r="S45" s="897" t="s">
        <v>73</v>
      </c>
      <c r="T45" s="885" t="s">
        <v>73</v>
      </c>
      <c r="U45" s="244">
        <v>30.3</v>
      </c>
      <c r="V45" s="413">
        <v>30.687000000000001</v>
      </c>
      <c r="W45" s="244">
        <v>7.47</v>
      </c>
      <c r="X45" s="642" t="s">
        <v>73</v>
      </c>
      <c r="Y45" s="413">
        <v>8.9</v>
      </c>
      <c r="Z45" s="328">
        <v>8.9130000000000003</v>
      </c>
      <c r="AA45" s="244">
        <v>1.8</v>
      </c>
      <c r="AB45" s="413">
        <v>1.367</v>
      </c>
      <c r="AC45" s="244">
        <f t="shared" si="38"/>
        <v>2.1760991804585856</v>
      </c>
      <c r="AD45" s="241">
        <v>69.750000000000028</v>
      </c>
      <c r="AE45" s="559" t="s">
        <v>73</v>
      </c>
      <c r="AF45" s="530">
        <v>8.9</v>
      </c>
      <c r="AG45" s="898" t="s">
        <v>73</v>
      </c>
      <c r="AH45" s="244">
        <v>6.5719000000000003</v>
      </c>
      <c r="AI45" s="244">
        <v>261.63580000000002</v>
      </c>
      <c r="AJ45" s="244">
        <v>1.7622</v>
      </c>
      <c r="AK45" s="244">
        <v>15.565</v>
      </c>
      <c r="AL45" s="244">
        <v>5.4405999999999999</v>
      </c>
      <c r="AM45" s="244">
        <v>793.70259999999996</v>
      </c>
      <c r="AN45" s="243" t="s">
        <v>73</v>
      </c>
      <c r="AO45" s="364" t="s">
        <v>73</v>
      </c>
      <c r="AP45" s="895" t="s">
        <v>73</v>
      </c>
      <c r="AQ45" s="883" t="s">
        <v>73</v>
      </c>
      <c r="AR45" s="883" t="s">
        <v>73</v>
      </c>
      <c r="AS45" s="883" t="s">
        <v>73</v>
      </c>
      <c r="AT45" s="883" t="s">
        <v>73</v>
      </c>
      <c r="AU45" s="883" t="s">
        <v>73</v>
      </c>
      <c r="AV45" s="883" t="s">
        <v>73</v>
      </c>
      <c r="AW45" s="883" t="s">
        <v>73</v>
      </c>
      <c r="AX45" s="883" t="s">
        <v>73</v>
      </c>
      <c r="AY45" s="892" t="s">
        <v>73</v>
      </c>
      <c r="AZ45" s="893" t="s">
        <v>73</v>
      </c>
      <c r="BA45" s="893" t="s">
        <v>73</v>
      </c>
      <c r="BB45" s="896" t="s">
        <v>73</v>
      </c>
      <c r="BC45" s="883" t="s">
        <v>73</v>
      </c>
      <c r="BD45" s="883" t="s">
        <v>73</v>
      </c>
      <c r="BE45" s="883" t="s">
        <v>73</v>
      </c>
      <c r="BF45" s="883" t="s">
        <v>73</v>
      </c>
      <c r="BG45" s="883" t="s">
        <v>73</v>
      </c>
      <c r="BH45" s="883" t="s">
        <v>73</v>
      </c>
      <c r="BI45" s="883" t="s">
        <v>73</v>
      </c>
      <c r="BJ45" s="883" t="s">
        <v>73</v>
      </c>
      <c r="BK45" s="883" t="s">
        <v>73</v>
      </c>
      <c r="BL45" s="883" t="s">
        <v>73</v>
      </c>
      <c r="BM45" s="883" t="s">
        <v>73</v>
      </c>
      <c r="BN45" s="883" t="s">
        <v>73</v>
      </c>
      <c r="BO45" s="895" t="s">
        <v>73</v>
      </c>
      <c r="BP45" s="883" t="s">
        <v>73</v>
      </c>
      <c r="BQ45" s="883" t="s">
        <v>73</v>
      </c>
      <c r="BR45" s="897" t="s">
        <v>73</v>
      </c>
    </row>
    <row r="46" spans="1:70" ht="14.25" customHeight="1" x14ac:dyDescent="0.45">
      <c r="A46" s="224">
        <v>2024</v>
      </c>
      <c r="B46" s="315">
        <v>9</v>
      </c>
      <c r="C46" s="282">
        <v>4</v>
      </c>
      <c r="D46" s="320">
        <v>0.46527777777777779</v>
      </c>
      <c r="E46" s="410" t="s">
        <v>112</v>
      </c>
      <c r="F46" s="411">
        <v>13.26596</v>
      </c>
      <c r="G46" s="271">
        <v>99.941730000000007</v>
      </c>
      <c r="H46" s="229">
        <v>6.4</v>
      </c>
      <c r="I46" s="884">
        <v>3</v>
      </c>
      <c r="J46" s="412" t="s">
        <v>72</v>
      </c>
      <c r="K46" s="234">
        <v>0.5</v>
      </c>
      <c r="L46" s="232" t="s">
        <v>73</v>
      </c>
      <c r="M46" s="233" t="s">
        <v>73</v>
      </c>
      <c r="N46" s="883" t="s">
        <v>73</v>
      </c>
      <c r="O46" s="883" t="s">
        <v>73</v>
      </c>
      <c r="P46" s="883" t="s">
        <v>73</v>
      </c>
      <c r="Q46" s="883" t="s">
        <v>73</v>
      </c>
      <c r="R46" s="883" t="s">
        <v>73</v>
      </c>
      <c r="S46" s="897" t="s">
        <v>73</v>
      </c>
      <c r="T46" s="885">
        <v>0.4</v>
      </c>
      <c r="U46" s="244">
        <v>30.4</v>
      </c>
      <c r="V46" s="413">
        <v>30.710999999999999</v>
      </c>
      <c r="W46" s="244">
        <v>7.45</v>
      </c>
      <c r="X46" s="642" t="s">
        <v>73</v>
      </c>
      <c r="Y46" s="413">
        <v>7.2</v>
      </c>
      <c r="Z46" s="328">
        <v>8.077</v>
      </c>
      <c r="AA46" s="244">
        <v>2.48</v>
      </c>
      <c r="AB46" s="413">
        <v>1.329</v>
      </c>
      <c r="AC46" s="244">
        <f t="shared" si="38"/>
        <v>2.1340889877297649</v>
      </c>
      <c r="AD46" s="241">
        <v>56.166666666666679</v>
      </c>
      <c r="AE46" s="559" t="s">
        <v>73</v>
      </c>
      <c r="AF46" s="530">
        <v>7.94</v>
      </c>
      <c r="AG46" s="898" t="s">
        <v>73</v>
      </c>
      <c r="AH46" s="244">
        <v>7.2035999999999998</v>
      </c>
      <c r="AI46" s="244">
        <v>266.82819999999998</v>
      </c>
      <c r="AJ46" s="244">
        <v>1.8379000000000001</v>
      </c>
      <c r="AK46" s="244">
        <v>13.479799999999999</v>
      </c>
      <c r="AL46" s="244">
        <v>11.043200000000001</v>
      </c>
      <c r="AM46" s="244">
        <v>653.43690000000004</v>
      </c>
      <c r="AN46" s="243" t="s">
        <v>73</v>
      </c>
      <c r="AO46" s="364" t="s">
        <v>73</v>
      </c>
      <c r="AP46" s="895" t="s">
        <v>73</v>
      </c>
      <c r="AQ46" s="883" t="s">
        <v>73</v>
      </c>
      <c r="AR46" s="883" t="s">
        <v>73</v>
      </c>
      <c r="AS46" s="883" t="s">
        <v>73</v>
      </c>
      <c r="AT46" s="891">
        <f t="shared" ref="AT46" si="42">SUM(BO46:BR46)</f>
        <v>534.48</v>
      </c>
      <c r="AU46" s="890" t="s">
        <v>73</v>
      </c>
      <c r="AV46" s="891">
        <f t="shared" ref="AV46" si="43">BE46+BH46+BK46+BN46</f>
        <v>393.59000000000003</v>
      </c>
      <c r="AW46" s="893">
        <v>6.39</v>
      </c>
      <c r="AX46" s="893">
        <v>2.1</v>
      </c>
      <c r="AY46" s="892">
        <v>0.38</v>
      </c>
      <c r="AZ46" s="893">
        <v>69.56</v>
      </c>
      <c r="BA46" s="893">
        <v>30.07</v>
      </c>
      <c r="BB46" s="705">
        <v>0.93</v>
      </c>
      <c r="BC46" s="331">
        <v>64.88</v>
      </c>
      <c r="BD46" s="331">
        <v>0.16</v>
      </c>
      <c r="BE46" s="331">
        <v>65.040000000000006</v>
      </c>
      <c r="BF46" s="331">
        <v>47.53</v>
      </c>
      <c r="BG46" s="331">
        <v>0.94</v>
      </c>
      <c r="BH46" s="331">
        <v>48.47</v>
      </c>
      <c r="BI46" s="331">
        <v>23.28</v>
      </c>
      <c r="BJ46" s="331">
        <v>0.85</v>
      </c>
      <c r="BK46" s="331">
        <v>24.12</v>
      </c>
      <c r="BL46" s="331">
        <v>252.94</v>
      </c>
      <c r="BM46" s="331">
        <v>3.02</v>
      </c>
      <c r="BN46" s="331">
        <v>255.96</v>
      </c>
      <c r="BO46" s="341">
        <v>40.74</v>
      </c>
      <c r="BP46" s="331">
        <v>340.1</v>
      </c>
      <c r="BQ46" s="331">
        <v>89.16</v>
      </c>
      <c r="BR46" s="709">
        <v>64.48</v>
      </c>
    </row>
    <row r="47" spans="1:70" ht="14.25" customHeight="1" x14ac:dyDescent="0.45">
      <c r="A47" s="224">
        <f t="shared" ref="A47:H48" si="44">A46</f>
        <v>2024</v>
      </c>
      <c r="B47" s="315">
        <f t="shared" si="44"/>
        <v>9</v>
      </c>
      <c r="C47" s="282">
        <f t="shared" si="44"/>
        <v>4</v>
      </c>
      <c r="D47" s="320">
        <f t="shared" si="44"/>
        <v>0.46527777777777779</v>
      </c>
      <c r="E47" s="410" t="str">
        <f t="shared" si="44"/>
        <v>BTB2</v>
      </c>
      <c r="F47" s="411">
        <f t="shared" si="44"/>
        <v>13.26596</v>
      </c>
      <c r="G47" s="271">
        <f t="shared" si="44"/>
        <v>99.941730000000007</v>
      </c>
      <c r="H47" s="229">
        <f t="shared" si="44"/>
        <v>6.4</v>
      </c>
      <c r="I47" s="884" t="s">
        <v>73</v>
      </c>
      <c r="J47" s="412" t="s">
        <v>75</v>
      </c>
      <c r="K47" s="234">
        <v>3</v>
      </c>
      <c r="L47" s="232" t="s">
        <v>73</v>
      </c>
      <c r="M47" s="233" t="s">
        <v>73</v>
      </c>
      <c r="N47" s="883" t="s">
        <v>73</v>
      </c>
      <c r="O47" s="883" t="s">
        <v>73</v>
      </c>
      <c r="P47" s="883" t="s">
        <v>73</v>
      </c>
      <c r="Q47" s="883" t="s">
        <v>73</v>
      </c>
      <c r="R47" s="883" t="s">
        <v>73</v>
      </c>
      <c r="S47" s="897" t="s">
        <v>73</v>
      </c>
      <c r="T47" s="885" t="s">
        <v>73</v>
      </c>
      <c r="U47" s="244">
        <v>30.4</v>
      </c>
      <c r="V47" s="413">
        <v>30.734000000000002</v>
      </c>
      <c r="W47" s="244">
        <v>7.46</v>
      </c>
      <c r="X47" s="642" t="s">
        <v>73</v>
      </c>
      <c r="Y47" s="413">
        <v>7.8</v>
      </c>
      <c r="Z47" s="328">
        <v>8.9260000000000002</v>
      </c>
      <c r="AA47" s="244">
        <v>1.91</v>
      </c>
      <c r="AB47" s="413">
        <v>1.288</v>
      </c>
      <c r="AC47" s="244">
        <f t="shared" si="38"/>
        <v>2.0887622008381417</v>
      </c>
      <c r="AD47" s="241">
        <v>46.833333333333314</v>
      </c>
      <c r="AE47" s="559" t="s">
        <v>73</v>
      </c>
      <c r="AF47" s="530">
        <v>8.1999999999999993</v>
      </c>
      <c r="AG47" s="898" t="s">
        <v>73</v>
      </c>
      <c r="AH47" s="244">
        <v>7.8353000000000002</v>
      </c>
      <c r="AI47" s="244">
        <v>259.9742</v>
      </c>
      <c r="AJ47" s="244">
        <v>1.8163</v>
      </c>
      <c r="AK47" s="244">
        <v>10.5008</v>
      </c>
      <c r="AL47" s="244">
        <v>15.4811</v>
      </c>
      <c r="AM47" s="244">
        <v>941.85</v>
      </c>
      <c r="AN47" s="243" t="s">
        <v>73</v>
      </c>
      <c r="AO47" s="364" t="s">
        <v>73</v>
      </c>
      <c r="AP47" s="895" t="s">
        <v>73</v>
      </c>
      <c r="AQ47" s="883" t="s">
        <v>73</v>
      </c>
      <c r="AR47" s="883" t="s">
        <v>73</v>
      </c>
      <c r="AS47" s="883" t="s">
        <v>73</v>
      </c>
      <c r="AT47" s="883" t="s">
        <v>73</v>
      </c>
      <c r="AU47" s="883" t="s">
        <v>73</v>
      </c>
      <c r="AV47" s="883" t="s">
        <v>73</v>
      </c>
      <c r="AW47" s="883" t="s">
        <v>73</v>
      </c>
      <c r="AX47" s="883" t="s">
        <v>73</v>
      </c>
      <c r="AY47" s="892" t="s">
        <v>73</v>
      </c>
      <c r="AZ47" s="893" t="s">
        <v>73</v>
      </c>
      <c r="BA47" s="893" t="s">
        <v>73</v>
      </c>
      <c r="BB47" s="896" t="s">
        <v>73</v>
      </c>
      <c r="BC47" s="883" t="s">
        <v>73</v>
      </c>
      <c r="BD47" s="883" t="s">
        <v>73</v>
      </c>
      <c r="BE47" s="883" t="s">
        <v>73</v>
      </c>
      <c r="BF47" s="883" t="s">
        <v>73</v>
      </c>
      <c r="BG47" s="883" t="s">
        <v>73</v>
      </c>
      <c r="BH47" s="883" t="s">
        <v>73</v>
      </c>
      <c r="BI47" s="883" t="s">
        <v>73</v>
      </c>
      <c r="BJ47" s="883" t="s">
        <v>73</v>
      </c>
      <c r="BK47" s="883" t="s">
        <v>73</v>
      </c>
      <c r="BL47" s="883" t="s">
        <v>73</v>
      </c>
      <c r="BM47" s="883" t="s">
        <v>73</v>
      </c>
      <c r="BN47" s="883" t="s">
        <v>73</v>
      </c>
      <c r="BO47" s="895" t="s">
        <v>73</v>
      </c>
      <c r="BP47" s="883" t="s">
        <v>73</v>
      </c>
      <c r="BQ47" s="883" t="s">
        <v>73</v>
      </c>
      <c r="BR47" s="897" t="s">
        <v>73</v>
      </c>
    </row>
    <row r="48" spans="1:70" ht="14.25" customHeight="1" x14ac:dyDescent="0.45">
      <c r="A48" s="224">
        <f t="shared" si="44"/>
        <v>2024</v>
      </c>
      <c r="B48" s="315">
        <f t="shared" si="44"/>
        <v>9</v>
      </c>
      <c r="C48" s="282">
        <f t="shared" si="44"/>
        <v>4</v>
      </c>
      <c r="D48" s="320">
        <f t="shared" si="44"/>
        <v>0.46527777777777779</v>
      </c>
      <c r="E48" s="410" t="str">
        <f t="shared" si="44"/>
        <v>BTB2</v>
      </c>
      <c r="F48" s="411">
        <f t="shared" si="44"/>
        <v>13.26596</v>
      </c>
      <c r="G48" s="271">
        <f t="shared" si="44"/>
        <v>99.941730000000007</v>
      </c>
      <c r="H48" s="229">
        <f t="shared" si="44"/>
        <v>6.4</v>
      </c>
      <c r="I48" s="884" t="s">
        <v>73</v>
      </c>
      <c r="J48" s="412" t="s">
        <v>74</v>
      </c>
      <c r="K48" s="234">
        <v>5.5</v>
      </c>
      <c r="L48" s="232" t="s">
        <v>73</v>
      </c>
      <c r="M48" s="233" t="s">
        <v>73</v>
      </c>
      <c r="N48" s="883" t="s">
        <v>73</v>
      </c>
      <c r="O48" s="883" t="s">
        <v>73</v>
      </c>
      <c r="P48" s="883" t="s">
        <v>73</v>
      </c>
      <c r="Q48" s="883" t="s">
        <v>73</v>
      </c>
      <c r="R48" s="883" t="s">
        <v>73</v>
      </c>
      <c r="S48" s="897" t="s">
        <v>73</v>
      </c>
      <c r="T48" s="885" t="s">
        <v>73</v>
      </c>
      <c r="U48" s="244">
        <v>30.4</v>
      </c>
      <c r="V48" s="413">
        <v>30.771999999999998</v>
      </c>
      <c r="W48" s="244">
        <v>7.47</v>
      </c>
      <c r="X48" s="642" t="s">
        <v>73</v>
      </c>
      <c r="Y48" s="413">
        <v>8.3000000000000007</v>
      </c>
      <c r="Z48" s="328">
        <v>9.9749999999999996</v>
      </c>
      <c r="AA48" s="244">
        <v>1.8</v>
      </c>
      <c r="AB48" s="413">
        <v>1.2789999999999999</v>
      </c>
      <c r="AC48" s="244">
        <f t="shared" si="38"/>
        <v>2.0788124183497367</v>
      </c>
      <c r="AD48" s="241">
        <v>86.500000000000014</v>
      </c>
      <c r="AE48" s="559" t="s">
        <v>73</v>
      </c>
      <c r="AF48" s="530">
        <v>8.39</v>
      </c>
      <c r="AG48" s="898" t="s">
        <v>73</v>
      </c>
      <c r="AH48" s="244">
        <v>6.9930000000000003</v>
      </c>
      <c r="AI48" s="244">
        <v>260.38959999999997</v>
      </c>
      <c r="AJ48" s="244">
        <v>1.7947</v>
      </c>
      <c r="AK48" s="244">
        <v>12.660500000000001</v>
      </c>
      <c r="AL48" s="244">
        <v>9.4039999999999999</v>
      </c>
      <c r="AM48" s="244">
        <v>637.50130000000001</v>
      </c>
      <c r="AN48" s="243" t="s">
        <v>73</v>
      </c>
      <c r="AO48" s="364" t="s">
        <v>73</v>
      </c>
      <c r="AP48" s="895" t="s">
        <v>73</v>
      </c>
      <c r="AQ48" s="883" t="s">
        <v>73</v>
      </c>
      <c r="AR48" s="883" t="s">
        <v>73</v>
      </c>
      <c r="AS48" s="883" t="s">
        <v>73</v>
      </c>
      <c r="AT48" s="883" t="s">
        <v>73</v>
      </c>
      <c r="AU48" s="883" t="s">
        <v>73</v>
      </c>
      <c r="AV48" s="883" t="s">
        <v>73</v>
      </c>
      <c r="AW48" s="883" t="s">
        <v>73</v>
      </c>
      <c r="AX48" s="883" t="s">
        <v>73</v>
      </c>
      <c r="AY48" s="892" t="s">
        <v>73</v>
      </c>
      <c r="AZ48" s="893" t="s">
        <v>73</v>
      </c>
      <c r="BA48" s="893" t="s">
        <v>73</v>
      </c>
      <c r="BB48" s="896" t="s">
        <v>73</v>
      </c>
      <c r="BC48" s="883" t="s">
        <v>73</v>
      </c>
      <c r="BD48" s="883" t="s">
        <v>73</v>
      </c>
      <c r="BE48" s="883" t="s">
        <v>73</v>
      </c>
      <c r="BF48" s="883" t="s">
        <v>73</v>
      </c>
      <c r="BG48" s="883" t="s">
        <v>73</v>
      </c>
      <c r="BH48" s="883" t="s">
        <v>73</v>
      </c>
      <c r="BI48" s="883" t="s">
        <v>73</v>
      </c>
      <c r="BJ48" s="883" t="s">
        <v>73</v>
      </c>
      <c r="BK48" s="883" t="s">
        <v>73</v>
      </c>
      <c r="BL48" s="883" t="s">
        <v>73</v>
      </c>
      <c r="BM48" s="883" t="s">
        <v>73</v>
      </c>
      <c r="BN48" s="883" t="s">
        <v>73</v>
      </c>
      <c r="BO48" s="895" t="s">
        <v>73</v>
      </c>
      <c r="BP48" s="883" t="s">
        <v>73</v>
      </c>
      <c r="BQ48" s="883" t="s">
        <v>73</v>
      </c>
      <c r="BR48" s="897" t="s">
        <v>73</v>
      </c>
    </row>
    <row r="49" spans="1:70" ht="14.25" customHeight="1" x14ac:dyDescent="0.45">
      <c r="A49" s="224">
        <v>2024</v>
      </c>
      <c r="B49" s="315">
        <v>9</v>
      </c>
      <c r="C49" s="282">
        <v>4</v>
      </c>
      <c r="D49" s="320">
        <v>0.4465277777777778</v>
      </c>
      <c r="E49" s="410" t="s">
        <v>204</v>
      </c>
      <c r="F49" s="411">
        <v>13.170640000000001</v>
      </c>
      <c r="G49" s="271">
        <v>99.945890000000006</v>
      </c>
      <c r="H49" s="229">
        <v>3.5</v>
      </c>
      <c r="I49" s="884">
        <v>2</v>
      </c>
      <c r="J49" s="412" t="s">
        <v>72</v>
      </c>
      <c r="K49" s="234">
        <v>0.5</v>
      </c>
      <c r="L49" s="232" t="s">
        <v>73</v>
      </c>
      <c r="M49" s="233" t="s">
        <v>73</v>
      </c>
      <c r="N49" s="883" t="s">
        <v>73</v>
      </c>
      <c r="O49" s="883" t="s">
        <v>73</v>
      </c>
      <c r="P49" s="883" t="s">
        <v>73</v>
      </c>
      <c r="Q49" s="883" t="s">
        <v>73</v>
      </c>
      <c r="R49" s="883" t="s">
        <v>73</v>
      </c>
      <c r="S49" s="897" t="s">
        <v>73</v>
      </c>
      <c r="T49" s="885">
        <v>0.4</v>
      </c>
      <c r="U49" s="244">
        <v>30.5</v>
      </c>
      <c r="V49" s="413">
        <v>30.852</v>
      </c>
      <c r="W49" s="244">
        <v>7.48</v>
      </c>
      <c r="X49" s="642" t="s">
        <v>73</v>
      </c>
      <c r="Y49" s="413">
        <v>8.8000000000000007</v>
      </c>
      <c r="Z49" s="328">
        <v>9.4610000000000003</v>
      </c>
      <c r="AA49" s="244">
        <v>2.4500000000000002</v>
      </c>
      <c r="AB49" s="413">
        <v>1.4870000000000001</v>
      </c>
      <c r="AC49" s="244">
        <f t="shared" si="38"/>
        <v>2.3087629469706528</v>
      </c>
      <c r="AD49" s="241">
        <v>17.750000000000004</v>
      </c>
      <c r="AE49" s="559" t="s">
        <v>73</v>
      </c>
      <c r="AF49" s="530">
        <v>7.51</v>
      </c>
      <c r="AG49" s="900" t="s">
        <v>73</v>
      </c>
      <c r="AH49" s="244">
        <v>6.5719000000000003</v>
      </c>
      <c r="AI49" s="244">
        <v>252.91249999999999</v>
      </c>
      <c r="AJ49" s="244">
        <v>1.7298</v>
      </c>
      <c r="AK49" s="244">
        <v>10.649800000000001</v>
      </c>
      <c r="AL49" s="244">
        <v>12.0451</v>
      </c>
      <c r="AM49" s="244">
        <v>713.16769999999997</v>
      </c>
      <c r="AN49" s="243" t="s">
        <v>73</v>
      </c>
      <c r="AO49" s="364" t="s">
        <v>73</v>
      </c>
      <c r="AP49" s="895" t="s">
        <v>73</v>
      </c>
      <c r="AQ49" s="883" t="s">
        <v>73</v>
      </c>
      <c r="AR49" s="883" t="s">
        <v>73</v>
      </c>
      <c r="AS49" s="883" t="s">
        <v>73</v>
      </c>
      <c r="AT49" s="891">
        <f t="shared" ref="AT49" si="45">SUM(BO49:BR49)</f>
        <v>389.22999999999996</v>
      </c>
      <c r="AU49" s="890" t="s">
        <v>73</v>
      </c>
      <c r="AV49" s="891">
        <f t="shared" ref="AV49" si="46">BE49+BH49+BK49+BN49</f>
        <v>220.92000000000002</v>
      </c>
      <c r="AW49" s="893">
        <v>11.4</v>
      </c>
      <c r="AX49" s="893">
        <v>1.41</v>
      </c>
      <c r="AY49" s="892">
        <v>0.33</v>
      </c>
      <c r="AZ49" s="893">
        <v>66.510000000000005</v>
      </c>
      <c r="BA49" s="893">
        <v>33.17</v>
      </c>
      <c r="BB49" s="705">
        <v>0.84</v>
      </c>
      <c r="BC49" s="331">
        <v>55.7</v>
      </c>
      <c r="BD49" s="331">
        <v>0.06</v>
      </c>
      <c r="BE49" s="331">
        <v>55.76</v>
      </c>
      <c r="BF49" s="331">
        <v>28.83</v>
      </c>
      <c r="BG49" s="331">
        <v>1.03</v>
      </c>
      <c r="BH49" s="331">
        <v>29.86</v>
      </c>
      <c r="BI49" s="331">
        <v>14.54</v>
      </c>
      <c r="BJ49" s="331">
        <v>0.54</v>
      </c>
      <c r="BK49" s="331">
        <v>15.08</v>
      </c>
      <c r="BL49" s="331">
        <v>118.24</v>
      </c>
      <c r="BM49" s="331">
        <v>1.99</v>
      </c>
      <c r="BN49" s="331">
        <v>120.22</v>
      </c>
      <c r="BO49" s="341">
        <v>18.510000000000002</v>
      </c>
      <c r="BP49" s="331">
        <v>168.98</v>
      </c>
      <c r="BQ49" s="331">
        <v>155.72999999999999</v>
      </c>
      <c r="BR49" s="709">
        <v>46.01</v>
      </c>
    </row>
    <row r="50" spans="1:70" ht="14.25" customHeight="1" x14ac:dyDescent="0.45">
      <c r="A50" s="224">
        <f t="shared" ref="A50:H51" si="47">A49</f>
        <v>2024</v>
      </c>
      <c r="B50" s="315">
        <f t="shared" si="47"/>
        <v>9</v>
      </c>
      <c r="C50" s="282">
        <f t="shared" si="47"/>
        <v>4</v>
      </c>
      <c r="D50" s="320">
        <f t="shared" si="47"/>
        <v>0.4465277777777778</v>
      </c>
      <c r="E50" s="410" t="str">
        <f t="shared" si="47"/>
        <v>BTB3</v>
      </c>
      <c r="F50" s="411">
        <f t="shared" si="47"/>
        <v>13.170640000000001</v>
      </c>
      <c r="G50" s="271">
        <f t="shared" si="47"/>
        <v>99.945890000000006</v>
      </c>
      <c r="H50" s="229">
        <f t="shared" si="47"/>
        <v>3.5</v>
      </c>
      <c r="I50" s="884" t="s">
        <v>73</v>
      </c>
      <c r="J50" s="412" t="s">
        <v>75</v>
      </c>
      <c r="K50" s="234" t="s">
        <v>73</v>
      </c>
      <c r="L50" s="232" t="s">
        <v>73</v>
      </c>
      <c r="M50" s="233" t="s">
        <v>73</v>
      </c>
      <c r="N50" s="883" t="s">
        <v>73</v>
      </c>
      <c r="O50" s="883" t="s">
        <v>73</v>
      </c>
      <c r="P50" s="883" t="s">
        <v>73</v>
      </c>
      <c r="Q50" s="883" t="s">
        <v>73</v>
      </c>
      <c r="R50" s="883" t="s">
        <v>73</v>
      </c>
      <c r="S50" s="897" t="s">
        <v>73</v>
      </c>
      <c r="T50" s="885" t="s">
        <v>73</v>
      </c>
      <c r="U50" s="244" t="s">
        <v>73</v>
      </c>
      <c r="V50" s="413" t="s">
        <v>73</v>
      </c>
      <c r="W50" s="244" t="s">
        <v>73</v>
      </c>
      <c r="X50" s="642" t="s">
        <v>73</v>
      </c>
      <c r="Y50" s="413" t="s">
        <v>73</v>
      </c>
      <c r="Z50" s="328" t="s">
        <v>73</v>
      </c>
      <c r="AA50" s="244" t="s">
        <v>73</v>
      </c>
      <c r="AB50" s="413" t="s">
        <v>73</v>
      </c>
      <c r="AC50" s="244" t="s">
        <v>73</v>
      </c>
      <c r="AD50" s="241" t="s">
        <v>73</v>
      </c>
      <c r="AE50" s="559" t="s">
        <v>73</v>
      </c>
      <c r="AF50" s="530" t="s">
        <v>73</v>
      </c>
      <c r="AG50" s="898" t="s">
        <v>73</v>
      </c>
      <c r="AH50" s="244" t="s">
        <v>73</v>
      </c>
      <c r="AI50" s="244" t="s">
        <v>73</v>
      </c>
      <c r="AJ50" s="244" t="s">
        <v>73</v>
      </c>
      <c r="AK50" s="244" t="s">
        <v>73</v>
      </c>
      <c r="AL50" s="244" t="s">
        <v>73</v>
      </c>
      <c r="AM50" s="244" t="s">
        <v>73</v>
      </c>
      <c r="AN50" s="243" t="s">
        <v>73</v>
      </c>
      <c r="AO50" s="364" t="s">
        <v>73</v>
      </c>
      <c r="AP50" s="895" t="s">
        <v>73</v>
      </c>
      <c r="AQ50" s="883" t="s">
        <v>73</v>
      </c>
      <c r="AR50" s="883" t="s">
        <v>73</v>
      </c>
      <c r="AS50" s="883" t="s">
        <v>73</v>
      </c>
      <c r="AT50" s="883" t="s">
        <v>73</v>
      </c>
      <c r="AU50" s="883" t="s">
        <v>73</v>
      </c>
      <c r="AV50" s="883" t="s">
        <v>73</v>
      </c>
      <c r="AW50" s="883" t="s">
        <v>73</v>
      </c>
      <c r="AX50" s="883" t="s">
        <v>73</v>
      </c>
      <c r="AY50" s="892" t="s">
        <v>73</v>
      </c>
      <c r="AZ50" s="893" t="s">
        <v>73</v>
      </c>
      <c r="BA50" s="893" t="s">
        <v>73</v>
      </c>
      <c r="BB50" s="896" t="s">
        <v>73</v>
      </c>
      <c r="BC50" s="883" t="s">
        <v>73</v>
      </c>
      <c r="BD50" s="883" t="s">
        <v>73</v>
      </c>
      <c r="BE50" s="883" t="s">
        <v>73</v>
      </c>
      <c r="BF50" s="883" t="s">
        <v>73</v>
      </c>
      <c r="BG50" s="883" t="s">
        <v>73</v>
      </c>
      <c r="BH50" s="883" t="s">
        <v>73</v>
      </c>
      <c r="BI50" s="883" t="s">
        <v>73</v>
      </c>
      <c r="BJ50" s="883" t="s">
        <v>73</v>
      </c>
      <c r="BK50" s="883" t="s">
        <v>73</v>
      </c>
      <c r="BL50" s="883" t="s">
        <v>73</v>
      </c>
      <c r="BM50" s="883" t="s">
        <v>73</v>
      </c>
      <c r="BN50" s="883" t="s">
        <v>73</v>
      </c>
      <c r="BO50" s="895" t="s">
        <v>73</v>
      </c>
      <c r="BP50" s="883" t="s">
        <v>73</v>
      </c>
      <c r="BQ50" s="883" t="s">
        <v>73</v>
      </c>
      <c r="BR50" s="897" t="s">
        <v>73</v>
      </c>
    </row>
    <row r="51" spans="1:70" ht="14.25" customHeight="1" x14ac:dyDescent="0.45">
      <c r="A51" s="224">
        <f t="shared" si="47"/>
        <v>2024</v>
      </c>
      <c r="B51" s="315">
        <f t="shared" si="47"/>
        <v>9</v>
      </c>
      <c r="C51" s="282">
        <f t="shared" si="47"/>
        <v>4</v>
      </c>
      <c r="D51" s="320">
        <f t="shared" si="47"/>
        <v>0.4465277777777778</v>
      </c>
      <c r="E51" s="410" t="str">
        <f t="shared" si="47"/>
        <v>BTB3</v>
      </c>
      <c r="F51" s="411">
        <f t="shared" si="47"/>
        <v>13.170640000000001</v>
      </c>
      <c r="G51" s="271">
        <f t="shared" si="47"/>
        <v>99.945890000000006</v>
      </c>
      <c r="H51" s="229">
        <f t="shared" si="47"/>
        <v>3.5</v>
      </c>
      <c r="I51" s="884" t="s">
        <v>73</v>
      </c>
      <c r="J51" s="412" t="s">
        <v>74</v>
      </c>
      <c r="K51" s="234">
        <v>3</v>
      </c>
      <c r="L51" s="232" t="s">
        <v>73</v>
      </c>
      <c r="M51" s="233" t="s">
        <v>73</v>
      </c>
      <c r="N51" s="883" t="s">
        <v>73</v>
      </c>
      <c r="O51" s="883" t="s">
        <v>73</v>
      </c>
      <c r="P51" s="883" t="s">
        <v>73</v>
      </c>
      <c r="Q51" s="883" t="s">
        <v>73</v>
      </c>
      <c r="R51" s="883" t="s">
        <v>73</v>
      </c>
      <c r="S51" s="897" t="s">
        <v>73</v>
      </c>
      <c r="T51" s="885" t="s">
        <v>73</v>
      </c>
      <c r="U51" s="244">
        <v>30.6</v>
      </c>
      <c r="V51" s="413">
        <v>30.902000000000001</v>
      </c>
      <c r="W51" s="244">
        <v>7.52</v>
      </c>
      <c r="X51" s="642" t="s">
        <v>73</v>
      </c>
      <c r="Y51" s="413">
        <v>9.6</v>
      </c>
      <c r="Z51" s="328">
        <v>11.128</v>
      </c>
      <c r="AA51" s="244">
        <v>1.75</v>
      </c>
      <c r="AB51" s="413">
        <v>1.456</v>
      </c>
      <c r="AC51" s="244">
        <f t="shared" ref="AC51:AC52" si="48">AB51*$AB$1+$AC$1</f>
        <v>2.2744914739550355</v>
      </c>
      <c r="AD51" s="241">
        <v>45.666666666666657</v>
      </c>
      <c r="AE51" s="559" t="s">
        <v>73</v>
      </c>
      <c r="AF51" s="530">
        <v>7.76</v>
      </c>
      <c r="AG51" s="898" t="s">
        <v>73</v>
      </c>
      <c r="AH51" s="244">
        <v>6.5719000000000003</v>
      </c>
      <c r="AI51" s="244">
        <v>252.91249999999999</v>
      </c>
      <c r="AJ51" s="244">
        <v>1.7081999999999999</v>
      </c>
      <c r="AK51" s="244">
        <v>35.375</v>
      </c>
      <c r="AL51" s="244">
        <v>8.3864000000000001</v>
      </c>
      <c r="AM51" s="244">
        <v>631.72730000000001</v>
      </c>
      <c r="AN51" s="243" t="s">
        <v>73</v>
      </c>
      <c r="AO51" s="364" t="s">
        <v>73</v>
      </c>
      <c r="AP51" s="895" t="s">
        <v>73</v>
      </c>
      <c r="AQ51" s="883" t="s">
        <v>73</v>
      </c>
      <c r="AR51" s="883" t="s">
        <v>73</v>
      </c>
      <c r="AS51" s="883" t="s">
        <v>73</v>
      </c>
      <c r="AT51" s="883" t="s">
        <v>73</v>
      </c>
      <c r="AU51" s="883" t="s">
        <v>73</v>
      </c>
      <c r="AV51" s="883" t="s">
        <v>73</v>
      </c>
      <c r="AW51" s="883" t="s">
        <v>73</v>
      </c>
      <c r="AX51" s="883" t="s">
        <v>73</v>
      </c>
      <c r="AY51" s="892" t="s">
        <v>73</v>
      </c>
      <c r="AZ51" s="893" t="s">
        <v>73</v>
      </c>
      <c r="BA51" s="893" t="s">
        <v>73</v>
      </c>
      <c r="BB51" s="896" t="s">
        <v>73</v>
      </c>
      <c r="BC51" s="883" t="s">
        <v>73</v>
      </c>
      <c r="BD51" s="883" t="s">
        <v>73</v>
      </c>
      <c r="BE51" s="883" t="s">
        <v>73</v>
      </c>
      <c r="BF51" s="883" t="s">
        <v>73</v>
      </c>
      <c r="BG51" s="883" t="s">
        <v>73</v>
      </c>
      <c r="BH51" s="883" t="s">
        <v>73</v>
      </c>
      <c r="BI51" s="883" t="s">
        <v>73</v>
      </c>
      <c r="BJ51" s="883" t="s">
        <v>73</v>
      </c>
      <c r="BK51" s="883" t="s">
        <v>73</v>
      </c>
      <c r="BL51" s="883" t="s">
        <v>73</v>
      </c>
      <c r="BM51" s="883" t="s">
        <v>73</v>
      </c>
      <c r="BN51" s="883" t="s">
        <v>73</v>
      </c>
      <c r="BO51" s="895" t="s">
        <v>73</v>
      </c>
      <c r="BP51" s="883" t="s">
        <v>73</v>
      </c>
      <c r="BQ51" s="883" t="s">
        <v>73</v>
      </c>
      <c r="BR51" s="897" t="s">
        <v>73</v>
      </c>
    </row>
    <row r="52" spans="1:70" ht="14.25" customHeight="1" x14ac:dyDescent="0.45">
      <c r="A52" s="224">
        <v>2024</v>
      </c>
      <c r="B52" s="315">
        <v>9</v>
      </c>
      <c r="C52" s="282">
        <v>4</v>
      </c>
      <c r="D52" s="320">
        <v>0.31874999999999998</v>
      </c>
      <c r="E52" s="410" t="s">
        <v>205</v>
      </c>
      <c r="F52" s="411">
        <v>13.274470000000001</v>
      </c>
      <c r="G52" s="271">
        <v>99.955470000000005</v>
      </c>
      <c r="H52" s="229">
        <v>4.3</v>
      </c>
      <c r="I52" s="884">
        <v>2</v>
      </c>
      <c r="J52" s="412" t="s">
        <v>72</v>
      </c>
      <c r="K52" s="234">
        <v>0.5</v>
      </c>
      <c r="L52" s="232" t="s">
        <v>73</v>
      </c>
      <c r="M52" s="233" t="s">
        <v>73</v>
      </c>
      <c r="N52" s="883" t="s">
        <v>73</v>
      </c>
      <c r="O52" s="883" t="s">
        <v>73</v>
      </c>
      <c r="P52" s="883" t="s">
        <v>73</v>
      </c>
      <c r="Q52" s="883" t="s">
        <v>73</v>
      </c>
      <c r="R52" s="883" t="s">
        <v>73</v>
      </c>
      <c r="S52" s="897" t="s">
        <v>73</v>
      </c>
      <c r="T52" s="885">
        <v>0.5</v>
      </c>
      <c r="U52" s="244">
        <v>31</v>
      </c>
      <c r="V52" s="413">
        <v>31.381</v>
      </c>
      <c r="W52" s="244">
        <v>7.66</v>
      </c>
      <c r="X52" s="642" t="s">
        <v>73</v>
      </c>
      <c r="Y52" s="413">
        <v>16.7</v>
      </c>
      <c r="Z52" s="328">
        <v>18.016999999999999</v>
      </c>
      <c r="AA52" s="244">
        <v>3.73</v>
      </c>
      <c r="AB52" s="413">
        <v>2.673</v>
      </c>
      <c r="AC52" s="244">
        <f t="shared" si="48"/>
        <v>3.6199231726649148</v>
      </c>
      <c r="AD52" s="241">
        <v>17.600000000000005</v>
      </c>
      <c r="AE52" s="559" t="s">
        <v>73</v>
      </c>
      <c r="AF52" s="530">
        <v>6.15</v>
      </c>
      <c r="AG52" s="898" t="s">
        <v>73</v>
      </c>
      <c r="AH52" s="244">
        <v>3.8346</v>
      </c>
      <c r="AI52" s="244">
        <v>180.21850000000001</v>
      </c>
      <c r="AJ52" s="244">
        <v>1.1892</v>
      </c>
      <c r="AK52" s="244">
        <v>20.405799999999999</v>
      </c>
      <c r="AL52" s="244">
        <v>3.3849</v>
      </c>
      <c r="AM52" s="244">
        <v>582.60360000000003</v>
      </c>
      <c r="AN52" s="243" t="s">
        <v>73</v>
      </c>
      <c r="AO52" s="364" t="s">
        <v>73</v>
      </c>
      <c r="AP52" s="895" t="s">
        <v>73</v>
      </c>
      <c r="AQ52" s="883" t="s">
        <v>73</v>
      </c>
      <c r="AR52" s="883" t="s">
        <v>73</v>
      </c>
      <c r="AS52" s="883" t="s">
        <v>73</v>
      </c>
      <c r="AT52" s="891">
        <f t="shared" ref="AT52" si="49">SUM(BO52:BR52)</f>
        <v>477.31</v>
      </c>
      <c r="AU52" s="890" t="s">
        <v>73</v>
      </c>
      <c r="AV52" s="891">
        <f t="shared" ref="AV52" si="50">BE52+BH52+BK52+BN52</f>
        <v>503.45</v>
      </c>
      <c r="AW52" s="893">
        <v>2.83</v>
      </c>
      <c r="AX52" s="893">
        <v>2.2400000000000002</v>
      </c>
      <c r="AY52" s="892">
        <v>0.34</v>
      </c>
      <c r="AZ52" s="893">
        <v>74.8</v>
      </c>
      <c r="BA52" s="893">
        <v>24.86</v>
      </c>
      <c r="BB52" s="705">
        <v>1.75</v>
      </c>
      <c r="BC52" s="331">
        <v>74.66</v>
      </c>
      <c r="BD52" s="331">
        <v>0.1</v>
      </c>
      <c r="BE52" s="331">
        <v>74.760000000000005</v>
      </c>
      <c r="BF52" s="331">
        <v>52.07</v>
      </c>
      <c r="BG52" s="331">
        <v>1.97</v>
      </c>
      <c r="BH52" s="331">
        <v>54.05</v>
      </c>
      <c r="BI52" s="331">
        <v>29.5</v>
      </c>
      <c r="BJ52" s="331">
        <v>1.57</v>
      </c>
      <c r="BK52" s="331">
        <v>31.07</v>
      </c>
      <c r="BL52" s="331">
        <v>342.82</v>
      </c>
      <c r="BM52" s="331">
        <v>0.75</v>
      </c>
      <c r="BN52" s="331">
        <v>343.57</v>
      </c>
      <c r="BO52" s="341">
        <v>25.6</v>
      </c>
      <c r="BP52" s="331">
        <v>291.33999999999997</v>
      </c>
      <c r="BQ52" s="331">
        <v>102.24</v>
      </c>
      <c r="BR52" s="709">
        <v>58.13</v>
      </c>
    </row>
    <row r="53" spans="1:70" ht="14.25" customHeight="1" x14ac:dyDescent="0.45">
      <c r="A53" s="224">
        <f t="shared" ref="A53:H54" si="51">A52</f>
        <v>2024</v>
      </c>
      <c r="B53" s="315">
        <f t="shared" si="51"/>
        <v>9</v>
      </c>
      <c r="C53" s="282">
        <f t="shared" si="51"/>
        <v>4</v>
      </c>
      <c r="D53" s="320">
        <f t="shared" si="51"/>
        <v>0.31874999999999998</v>
      </c>
      <c r="E53" s="410" t="str">
        <f t="shared" si="51"/>
        <v>BTB4</v>
      </c>
      <c r="F53" s="411">
        <f t="shared" si="51"/>
        <v>13.274470000000001</v>
      </c>
      <c r="G53" s="271">
        <f t="shared" si="51"/>
        <v>99.955470000000005</v>
      </c>
      <c r="H53" s="229">
        <f t="shared" si="51"/>
        <v>4.3</v>
      </c>
      <c r="I53" s="884" t="s">
        <v>73</v>
      </c>
      <c r="J53" s="412" t="s">
        <v>75</v>
      </c>
      <c r="K53" s="234" t="s">
        <v>73</v>
      </c>
      <c r="L53" s="232" t="s">
        <v>73</v>
      </c>
      <c r="M53" s="233" t="s">
        <v>73</v>
      </c>
      <c r="N53" s="883" t="s">
        <v>73</v>
      </c>
      <c r="O53" s="883" t="s">
        <v>73</v>
      </c>
      <c r="P53" s="883" t="s">
        <v>73</v>
      </c>
      <c r="Q53" s="883" t="s">
        <v>73</v>
      </c>
      <c r="R53" s="883" t="s">
        <v>73</v>
      </c>
      <c r="S53" s="897" t="s">
        <v>73</v>
      </c>
      <c r="T53" s="885" t="s">
        <v>73</v>
      </c>
      <c r="U53" s="244" t="s">
        <v>73</v>
      </c>
      <c r="V53" s="413" t="s">
        <v>73</v>
      </c>
      <c r="W53" s="244" t="s">
        <v>73</v>
      </c>
      <c r="X53" s="642" t="s">
        <v>73</v>
      </c>
      <c r="Y53" s="413" t="s">
        <v>73</v>
      </c>
      <c r="Z53" s="328" t="s">
        <v>73</v>
      </c>
      <c r="AA53" s="244" t="s">
        <v>73</v>
      </c>
      <c r="AB53" s="413" t="s">
        <v>73</v>
      </c>
      <c r="AC53" s="244" t="s">
        <v>73</v>
      </c>
      <c r="AD53" s="241" t="s">
        <v>73</v>
      </c>
      <c r="AE53" s="559" t="s">
        <v>73</v>
      </c>
      <c r="AF53" s="530" t="s">
        <v>73</v>
      </c>
      <c r="AG53" s="898" t="s">
        <v>73</v>
      </c>
      <c r="AH53" s="244" t="s">
        <v>73</v>
      </c>
      <c r="AI53" s="244" t="s">
        <v>73</v>
      </c>
      <c r="AJ53" s="244" t="s">
        <v>73</v>
      </c>
      <c r="AK53" s="244" t="s">
        <v>73</v>
      </c>
      <c r="AL53" s="244" t="s">
        <v>73</v>
      </c>
      <c r="AM53" s="244" t="s">
        <v>73</v>
      </c>
      <c r="AN53" s="243" t="s">
        <v>73</v>
      </c>
      <c r="AO53" s="364" t="s">
        <v>73</v>
      </c>
      <c r="AP53" s="895" t="s">
        <v>73</v>
      </c>
      <c r="AQ53" s="883" t="s">
        <v>73</v>
      </c>
      <c r="AR53" s="883" t="s">
        <v>73</v>
      </c>
      <c r="AS53" s="883" t="s">
        <v>73</v>
      </c>
      <c r="AT53" s="883" t="s">
        <v>73</v>
      </c>
      <c r="AU53" s="883" t="s">
        <v>73</v>
      </c>
      <c r="AV53" s="883" t="s">
        <v>73</v>
      </c>
      <c r="AW53" s="883" t="s">
        <v>73</v>
      </c>
      <c r="AX53" s="883" t="s">
        <v>73</v>
      </c>
      <c r="AY53" s="892" t="s">
        <v>73</v>
      </c>
      <c r="AZ53" s="893" t="s">
        <v>73</v>
      </c>
      <c r="BA53" s="893" t="s">
        <v>73</v>
      </c>
      <c r="BB53" s="896" t="s">
        <v>73</v>
      </c>
      <c r="BC53" s="883" t="s">
        <v>73</v>
      </c>
      <c r="BD53" s="883" t="s">
        <v>73</v>
      </c>
      <c r="BE53" s="883" t="s">
        <v>73</v>
      </c>
      <c r="BF53" s="883" t="s">
        <v>73</v>
      </c>
      <c r="BG53" s="883" t="s">
        <v>73</v>
      </c>
      <c r="BH53" s="883" t="s">
        <v>73</v>
      </c>
      <c r="BI53" s="883" t="s">
        <v>73</v>
      </c>
      <c r="BJ53" s="883" t="s">
        <v>73</v>
      </c>
      <c r="BK53" s="883" t="s">
        <v>73</v>
      </c>
      <c r="BL53" s="883" t="s">
        <v>73</v>
      </c>
      <c r="BM53" s="883" t="s">
        <v>73</v>
      </c>
      <c r="BN53" s="883" t="s">
        <v>73</v>
      </c>
      <c r="BO53" s="895" t="s">
        <v>73</v>
      </c>
      <c r="BP53" s="883" t="s">
        <v>73</v>
      </c>
      <c r="BQ53" s="883" t="s">
        <v>73</v>
      </c>
      <c r="BR53" s="897" t="s">
        <v>73</v>
      </c>
    </row>
    <row r="54" spans="1:70" ht="14.25" customHeight="1" x14ac:dyDescent="0.45">
      <c r="A54" s="224">
        <f t="shared" si="51"/>
        <v>2024</v>
      </c>
      <c r="B54" s="315">
        <f t="shared" si="51"/>
        <v>9</v>
      </c>
      <c r="C54" s="282">
        <f t="shared" si="51"/>
        <v>4</v>
      </c>
      <c r="D54" s="320">
        <f t="shared" si="51"/>
        <v>0.31874999999999998</v>
      </c>
      <c r="E54" s="410" t="str">
        <f t="shared" si="51"/>
        <v>BTB4</v>
      </c>
      <c r="F54" s="411">
        <f t="shared" si="51"/>
        <v>13.274470000000001</v>
      </c>
      <c r="G54" s="271">
        <f t="shared" si="51"/>
        <v>99.955470000000005</v>
      </c>
      <c r="H54" s="229">
        <f t="shared" si="51"/>
        <v>4.3</v>
      </c>
      <c r="I54" s="884" t="s">
        <v>73</v>
      </c>
      <c r="J54" s="412" t="s">
        <v>74</v>
      </c>
      <c r="K54" s="234">
        <v>3.5</v>
      </c>
      <c r="L54" s="232" t="s">
        <v>73</v>
      </c>
      <c r="M54" s="233" t="s">
        <v>73</v>
      </c>
      <c r="N54" s="883" t="s">
        <v>73</v>
      </c>
      <c r="O54" s="883" t="s">
        <v>73</v>
      </c>
      <c r="P54" s="883" t="s">
        <v>73</v>
      </c>
      <c r="Q54" s="883" t="s">
        <v>73</v>
      </c>
      <c r="R54" s="883" t="s">
        <v>73</v>
      </c>
      <c r="S54" s="897" t="s">
        <v>73</v>
      </c>
      <c r="T54" s="885" t="s">
        <v>73</v>
      </c>
      <c r="U54" s="244">
        <v>30.8</v>
      </c>
      <c r="V54" s="413">
        <v>31.157</v>
      </c>
      <c r="W54" s="244">
        <v>7.82</v>
      </c>
      <c r="X54" s="642" t="s">
        <v>73</v>
      </c>
      <c r="Y54" s="413">
        <v>23.6</v>
      </c>
      <c r="Z54" s="328">
        <v>25.696000000000002</v>
      </c>
      <c r="AA54" s="244">
        <v>3.63</v>
      </c>
      <c r="AB54" s="413">
        <v>3.0409999999999999</v>
      </c>
      <c r="AC54" s="244">
        <f t="shared" ref="AC54:AC55" si="52">AB54*$AB$1+$AC$1</f>
        <v>4.0267587233019198</v>
      </c>
      <c r="AD54" s="241">
        <v>20.375000000000011</v>
      </c>
      <c r="AE54" s="559" t="s">
        <v>73</v>
      </c>
      <c r="AF54" s="530">
        <v>4.05</v>
      </c>
      <c r="AG54" s="898" t="s">
        <v>73</v>
      </c>
      <c r="AH54" s="244">
        <v>3.9398</v>
      </c>
      <c r="AI54" s="244">
        <v>141.2216</v>
      </c>
      <c r="AJ54" s="244">
        <v>1.1459999999999999</v>
      </c>
      <c r="AK54" s="244">
        <v>9.7561</v>
      </c>
      <c r="AL54" s="244">
        <v>7.1662999999999997</v>
      </c>
      <c r="AM54" s="244">
        <v>485.76510000000002</v>
      </c>
      <c r="AN54" s="243" t="s">
        <v>73</v>
      </c>
      <c r="AO54" s="364" t="s">
        <v>73</v>
      </c>
      <c r="AP54" s="895" t="s">
        <v>73</v>
      </c>
      <c r="AQ54" s="883" t="s">
        <v>73</v>
      </c>
      <c r="AR54" s="883" t="s">
        <v>73</v>
      </c>
      <c r="AS54" s="883" t="s">
        <v>73</v>
      </c>
      <c r="AT54" s="883" t="s">
        <v>73</v>
      </c>
      <c r="AU54" s="883" t="s">
        <v>73</v>
      </c>
      <c r="AV54" s="883" t="s">
        <v>73</v>
      </c>
      <c r="AW54" s="883" t="s">
        <v>73</v>
      </c>
      <c r="AX54" s="883" t="s">
        <v>73</v>
      </c>
      <c r="AY54" s="892" t="s">
        <v>73</v>
      </c>
      <c r="AZ54" s="893" t="s">
        <v>73</v>
      </c>
      <c r="BA54" s="893" t="s">
        <v>73</v>
      </c>
      <c r="BB54" s="896" t="s">
        <v>73</v>
      </c>
      <c r="BC54" s="883" t="s">
        <v>73</v>
      </c>
      <c r="BD54" s="883" t="s">
        <v>73</v>
      </c>
      <c r="BE54" s="883" t="s">
        <v>73</v>
      </c>
      <c r="BF54" s="883" t="s">
        <v>73</v>
      </c>
      <c r="BG54" s="883" t="s">
        <v>73</v>
      </c>
      <c r="BH54" s="883" t="s">
        <v>73</v>
      </c>
      <c r="BI54" s="883" t="s">
        <v>73</v>
      </c>
      <c r="BJ54" s="883" t="s">
        <v>73</v>
      </c>
      <c r="BK54" s="883" t="s">
        <v>73</v>
      </c>
      <c r="BL54" s="883" t="s">
        <v>73</v>
      </c>
      <c r="BM54" s="883" t="s">
        <v>73</v>
      </c>
      <c r="BN54" s="883" t="s">
        <v>73</v>
      </c>
      <c r="BO54" s="895" t="s">
        <v>73</v>
      </c>
      <c r="BP54" s="883" t="s">
        <v>73</v>
      </c>
      <c r="BQ54" s="883" t="s">
        <v>73</v>
      </c>
      <c r="BR54" s="897" t="s">
        <v>73</v>
      </c>
    </row>
    <row r="55" spans="1:70" ht="14.25" customHeight="1" x14ac:dyDescent="0.45">
      <c r="A55" s="224">
        <v>2024</v>
      </c>
      <c r="B55" s="315">
        <v>9</v>
      </c>
      <c r="C55" s="282">
        <v>4</v>
      </c>
      <c r="D55" s="320">
        <v>0.26458333333333334</v>
      </c>
      <c r="E55" s="410" t="s">
        <v>206</v>
      </c>
      <c r="F55" s="411">
        <v>13.2681</v>
      </c>
      <c r="G55" s="271">
        <v>99.958600000000004</v>
      </c>
      <c r="H55" s="229">
        <v>1.2</v>
      </c>
      <c r="I55" s="884">
        <v>1</v>
      </c>
      <c r="J55" s="412" t="s">
        <v>72</v>
      </c>
      <c r="K55" s="234">
        <v>0.5</v>
      </c>
      <c r="L55" s="232" t="s">
        <v>73</v>
      </c>
      <c r="M55" s="233" t="s">
        <v>73</v>
      </c>
      <c r="N55" s="883" t="s">
        <v>73</v>
      </c>
      <c r="O55" s="883" t="s">
        <v>73</v>
      </c>
      <c r="P55" s="883" t="s">
        <v>73</v>
      </c>
      <c r="Q55" s="883" t="s">
        <v>73</v>
      </c>
      <c r="R55" s="883" t="s">
        <v>73</v>
      </c>
      <c r="S55" s="897" t="s">
        <v>73</v>
      </c>
      <c r="T55" s="885">
        <v>0.5</v>
      </c>
      <c r="U55" s="244">
        <v>30.8</v>
      </c>
      <c r="V55" s="413">
        <v>30.733000000000001</v>
      </c>
      <c r="W55" s="244">
        <v>7.7</v>
      </c>
      <c r="X55" s="642" t="s">
        <v>73</v>
      </c>
      <c r="Y55" s="413">
        <v>17.399999999999999</v>
      </c>
      <c r="Z55" s="328">
        <v>19.376000000000001</v>
      </c>
      <c r="AA55" s="244">
        <v>4.01</v>
      </c>
      <c r="AB55" s="413">
        <v>3.3260000000000001</v>
      </c>
      <c r="AC55" s="244">
        <f t="shared" si="52"/>
        <v>4.3418351687680792</v>
      </c>
      <c r="AD55" s="241">
        <v>12.200000000000003</v>
      </c>
      <c r="AE55" s="559" t="s">
        <v>73</v>
      </c>
      <c r="AF55" s="530">
        <v>6.19</v>
      </c>
      <c r="AG55" s="900" t="s">
        <v>73</v>
      </c>
      <c r="AH55" s="244">
        <v>4.4663000000000004</v>
      </c>
      <c r="AI55" s="244">
        <v>178.55690000000001</v>
      </c>
      <c r="AJ55" s="244">
        <v>1.2109000000000001</v>
      </c>
      <c r="AK55" s="244">
        <v>16.98</v>
      </c>
      <c r="AL55" s="244">
        <v>1.9963</v>
      </c>
      <c r="AM55" s="244">
        <v>643.53459999999995</v>
      </c>
      <c r="AN55" s="241" t="s">
        <v>73</v>
      </c>
      <c r="AO55" s="364" t="s">
        <v>73</v>
      </c>
      <c r="AP55" s="889" t="s">
        <v>73</v>
      </c>
      <c r="AQ55" s="890" t="s">
        <v>73</v>
      </c>
      <c r="AR55" s="890" t="s">
        <v>73</v>
      </c>
      <c r="AS55" s="890" t="s">
        <v>73</v>
      </c>
      <c r="AT55" s="891">
        <f t="shared" ref="AT55" si="53">SUM(BO55:BR55)</f>
        <v>360.60999999999996</v>
      </c>
      <c r="AU55" s="890" t="s">
        <v>73</v>
      </c>
      <c r="AV55" s="891">
        <f t="shared" ref="AV55" si="54">BE55+BH55+BK55+BN55</f>
        <v>204.86</v>
      </c>
      <c r="AW55" s="893">
        <v>2.0299999999999998</v>
      </c>
      <c r="AX55" s="893">
        <v>0.84</v>
      </c>
      <c r="AY55" s="892">
        <v>0.13</v>
      </c>
      <c r="AZ55" s="893">
        <v>40.51</v>
      </c>
      <c r="BA55" s="893">
        <v>59.37</v>
      </c>
      <c r="BB55" s="705">
        <v>0.88</v>
      </c>
      <c r="BC55" s="331">
        <v>49.23</v>
      </c>
      <c r="BD55" s="331">
        <v>7.0000000000000007E-2</v>
      </c>
      <c r="BE55" s="331">
        <v>49.3</v>
      </c>
      <c r="BF55" s="331">
        <v>28.86</v>
      </c>
      <c r="BG55" s="331">
        <v>1.62</v>
      </c>
      <c r="BH55" s="331">
        <v>30.48</v>
      </c>
      <c r="BI55" s="331">
        <v>12.9</v>
      </c>
      <c r="BJ55" s="331">
        <v>0.6</v>
      </c>
      <c r="BK55" s="331">
        <v>13.5</v>
      </c>
      <c r="BL55" s="331">
        <v>110.07</v>
      </c>
      <c r="BM55" s="331">
        <v>1.51</v>
      </c>
      <c r="BN55" s="331">
        <v>111.58</v>
      </c>
      <c r="BO55" s="341">
        <v>24.71</v>
      </c>
      <c r="BP55" s="331">
        <v>238.23</v>
      </c>
      <c r="BQ55" s="331">
        <v>74.34</v>
      </c>
      <c r="BR55" s="709">
        <v>23.33</v>
      </c>
    </row>
    <row r="56" spans="1:70" ht="14.25" customHeight="1" x14ac:dyDescent="0.45">
      <c r="A56" s="224">
        <f t="shared" ref="A56:H57" si="55">A55</f>
        <v>2024</v>
      </c>
      <c r="B56" s="315">
        <f t="shared" si="55"/>
        <v>9</v>
      </c>
      <c r="C56" s="282">
        <f t="shared" si="55"/>
        <v>4</v>
      </c>
      <c r="D56" s="320">
        <f t="shared" si="55"/>
        <v>0.26458333333333334</v>
      </c>
      <c r="E56" s="410" t="str">
        <f t="shared" si="55"/>
        <v>BTB5</v>
      </c>
      <c r="F56" s="411">
        <f t="shared" si="55"/>
        <v>13.2681</v>
      </c>
      <c r="G56" s="271">
        <f t="shared" si="55"/>
        <v>99.958600000000004</v>
      </c>
      <c r="H56" s="229">
        <f t="shared" si="55"/>
        <v>1.2</v>
      </c>
      <c r="I56" s="884" t="s">
        <v>73</v>
      </c>
      <c r="J56" s="412" t="s">
        <v>75</v>
      </c>
      <c r="K56" s="234" t="s">
        <v>73</v>
      </c>
      <c r="L56" s="232" t="s">
        <v>73</v>
      </c>
      <c r="M56" s="233" t="s">
        <v>73</v>
      </c>
      <c r="N56" s="883" t="s">
        <v>73</v>
      </c>
      <c r="O56" s="883" t="s">
        <v>73</v>
      </c>
      <c r="P56" s="883" t="s">
        <v>73</v>
      </c>
      <c r="Q56" s="883" t="s">
        <v>73</v>
      </c>
      <c r="R56" s="883" t="s">
        <v>73</v>
      </c>
      <c r="S56" s="897" t="s">
        <v>73</v>
      </c>
      <c r="T56" s="885" t="s">
        <v>73</v>
      </c>
      <c r="U56" s="244" t="s">
        <v>73</v>
      </c>
      <c r="V56" s="413" t="s">
        <v>73</v>
      </c>
      <c r="W56" s="244" t="s">
        <v>73</v>
      </c>
      <c r="X56" s="642" t="s">
        <v>73</v>
      </c>
      <c r="Y56" s="413" t="s">
        <v>73</v>
      </c>
      <c r="Z56" s="328" t="s">
        <v>73</v>
      </c>
      <c r="AA56" s="244" t="s">
        <v>73</v>
      </c>
      <c r="AB56" s="413" t="s">
        <v>73</v>
      </c>
      <c r="AC56" s="244" t="s">
        <v>73</v>
      </c>
      <c r="AD56" s="241" t="s">
        <v>73</v>
      </c>
      <c r="AE56" s="559" t="s">
        <v>73</v>
      </c>
      <c r="AF56" s="530" t="s">
        <v>73</v>
      </c>
      <c r="AG56" s="898" t="s">
        <v>73</v>
      </c>
      <c r="AH56" s="244" t="s">
        <v>73</v>
      </c>
      <c r="AI56" s="244" t="s">
        <v>73</v>
      </c>
      <c r="AJ56" s="244" t="s">
        <v>73</v>
      </c>
      <c r="AK56" s="244" t="s">
        <v>73</v>
      </c>
      <c r="AL56" s="244" t="s">
        <v>73</v>
      </c>
      <c r="AM56" s="244" t="s">
        <v>73</v>
      </c>
      <c r="AN56" s="241" t="s">
        <v>73</v>
      </c>
      <c r="AO56" s="530" t="s">
        <v>73</v>
      </c>
      <c r="AP56" s="895" t="s">
        <v>73</v>
      </c>
      <c r="AQ56" s="883" t="s">
        <v>73</v>
      </c>
      <c r="AR56" s="883" t="s">
        <v>73</v>
      </c>
      <c r="AS56" s="883" t="s">
        <v>73</v>
      </c>
      <c r="AT56" s="883" t="s">
        <v>73</v>
      </c>
      <c r="AU56" s="883" t="s">
        <v>73</v>
      </c>
      <c r="AV56" s="883" t="s">
        <v>73</v>
      </c>
      <c r="AW56" s="883" t="s">
        <v>73</v>
      </c>
      <c r="AX56" s="883" t="s">
        <v>73</v>
      </c>
      <c r="AY56" s="892" t="s">
        <v>73</v>
      </c>
      <c r="AZ56" s="893" t="s">
        <v>73</v>
      </c>
      <c r="BA56" s="893" t="s">
        <v>73</v>
      </c>
      <c r="BB56" s="896" t="s">
        <v>73</v>
      </c>
      <c r="BC56" s="883" t="s">
        <v>73</v>
      </c>
      <c r="BD56" s="883" t="s">
        <v>73</v>
      </c>
      <c r="BE56" s="883" t="s">
        <v>73</v>
      </c>
      <c r="BF56" s="883" t="s">
        <v>73</v>
      </c>
      <c r="BG56" s="883" t="s">
        <v>73</v>
      </c>
      <c r="BH56" s="883" t="s">
        <v>73</v>
      </c>
      <c r="BI56" s="883" t="s">
        <v>73</v>
      </c>
      <c r="BJ56" s="883" t="s">
        <v>73</v>
      </c>
      <c r="BK56" s="883" t="s">
        <v>73</v>
      </c>
      <c r="BL56" s="883" t="s">
        <v>73</v>
      </c>
      <c r="BM56" s="883" t="s">
        <v>73</v>
      </c>
      <c r="BN56" s="883" t="s">
        <v>73</v>
      </c>
      <c r="BO56" s="895" t="s">
        <v>73</v>
      </c>
      <c r="BP56" s="883" t="s">
        <v>73</v>
      </c>
      <c r="BQ56" s="883" t="s">
        <v>73</v>
      </c>
      <c r="BR56" s="897" t="s">
        <v>73</v>
      </c>
    </row>
    <row r="57" spans="1:70" ht="14.25" customHeight="1" x14ac:dyDescent="0.45">
      <c r="A57" s="224">
        <f t="shared" si="55"/>
        <v>2024</v>
      </c>
      <c r="B57" s="315">
        <f t="shared" si="55"/>
        <v>9</v>
      </c>
      <c r="C57" s="282">
        <f t="shared" si="55"/>
        <v>4</v>
      </c>
      <c r="D57" s="320">
        <f t="shared" si="55"/>
        <v>0.26458333333333334</v>
      </c>
      <c r="E57" s="410" t="str">
        <f t="shared" si="55"/>
        <v>BTB5</v>
      </c>
      <c r="F57" s="411">
        <f t="shared" si="55"/>
        <v>13.2681</v>
      </c>
      <c r="G57" s="271">
        <f t="shared" si="55"/>
        <v>99.958600000000004</v>
      </c>
      <c r="H57" s="229">
        <f t="shared" si="55"/>
        <v>1.2</v>
      </c>
      <c r="I57" s="884" t="s">
        <v>73</v>
      </c>
      <c r="J57" s="412" t="s">
        <v>74</v>
      </c>
      <c r="K57" s="234" t="s">
        <v>73</v>
      </c>
      <c r="L57" s="232" t="s">
        <v>73</v>
      </c>
      <c r="M57" s="233" t="s">
        <v>73</v>
      </c>
      <c r="N57" s="883" t="s">
        <v>73</v>
      </c>
      <c r="O57" s="883" t="s">
        <v>73</v>
      </c>
      <c r="P57" s="883" t="s">
        <v>73</v>
      </c>
      <c r="Q57" s="883" t="s">
        <v>73</v>
      </c>
      <c r="R57" s="883" t="s">
        <v>73</v>
      </c>
      <c r="S57" s="897" t="s">
        <v>73</v>
      </c>
      <c r="T57" s="885" t="s">
        <v>73</v>
      </c>
      <c r="U57" s="244" t="s">
        <v>73</v>
      </c>
      <c r="V57" s="413" t="s">
        <v>73</v>
      </c>
      <c r="W57" s="244" t="s">
        <v>73</v>
      </c>
      <c r="X57" s="642" t="s">
        <v>73</v>
      </c>
      <c r="Y57" s="413" t="s">
        <v>73</v>
      </c>
      <c r="Z57" s="328" t="s">
        <v>73</v>
      </c>
      <c r="AA57" s="244" t="s">
        <v>73</v>
      </c>
      <c r="AB57" s="413" t="s">
        <v>73</v>
      </c>
      <c r="AC57" s="244" t="s">
        <v>73</v>
      </c>
      <c r="AD57" s="241" t="s">
        <v>73</v>
      </c>
      <c r="AE57" s="559" t="s">
        <v>73</v>
      </c>
      <c r="AF57" s="530" t="s">
        <v>73</v>
      </c>
      <c r="AG57" s="898" t="s">
        <v>73</v>
      </c>
      <c r="AH57" s="244" t="s">
        <v>73</v>
      </c>
      <c r="AI57" s="244" t="s">
        <v>73</v>
      </c>
      <c r="AJ57" s="244" t="s">
        <v>73</v>
      </c>
      <c r="AK57" s="244" t="s">
        <v>73</v>
      </c>
      <c r="AL57" s="244" t="s">
        <v>73</v>
      </c>
      <c r="AM57" s="244" t="s">
        <v>73</v>
      </c>
      <c r="AN57" s="248" t="s">
        <v>73</v>
      </c>
      <c r="AO57" s="530" t="s">
        <v>73</v>
      </c>
      <c r="AP57" s="895" t="s">
        <v>73</v>
      </c>
      <c r="AQ57" s="883" t="s">
        <v>73</v>
      </c>
      <c r="AR57" s="883" t="s">
        <v>73</v>
      </c>
      <c r="AS57" s="883" t="s">
        <v>73</v>
      </c>
      <c r="AT57" s="883" t="s">
        <v>73</v>
      </c>
      <c r="AU57" s="883" t="s">
        <v>73</v>
      </c>
      <c r="AV57" s="883" t="s">
        <v>73</v>
      </c>
      <c r="AW57" s="883" t="s">
        <v>73</v>
      </c>
      <c r="AX57" s="883" t="s">
        <v>73</v>
      </c>
      <c r="AY57" s="892" t="s">
        <v>73</v>
      </c>
      <c r="AZ57" s="893" t="s">
        <v>73</v>
      </c>
      <c r="BA57" s="893" t="s">
        <v>73</v>
      </c>
      <c r="BB57" s="896" t="s">
        <v>73</v>
      </c>
      <c r="BC57" s="883" t="s">
        <v>73</v>
      </c>
      <c r="BD57" s="883" t="s">
        <v>73</v>
      </c>
      <c r="BE57" s="883" t="s">
        <v>73</v>
      </c>
      <c r="BF57" s="883" t="s">
        <v>73</v>
      </c>
      <c r="BG57" s="883" t="s">
        <v>73</v>
      </c>
      <c r="BH57" s="883" t="s">
        <v>73</v>
      </c>
      <c r="BI57" s="883" t="s">
        <v>73</v>
      </c>
      <c r="BJ57" s="883" t="s">
        <v>73</v>
      </c>
      <c r="BK57" s="883" t="s">
        <v>73</v>
      </c>
      <c r="BL57" s="883" t="s">
        <v>73</v>
      </c>
      <c r="BM57" s="883" t="s">
        <v>73</v>
      </c>
      <c r="BN57" s="883" t="s">
        <v>73</v>
      </c>
      <c r="BO57" s="895" t="s">
        <v>73</v>
      </c>
      <c r="BP57" s="883" t="s">
        <v>73</v>
      </c>
      <c r="BQ57" s="883" t="s">
        <v>73</v>
      </c>
      <c r="BR57" s="897" t="s">
        <v>73</v>
      </c>
    </row>
    <row r="58" spans="1:70" ht="14.25" customHeight="1" x14ac:dyDescent="0.45">
      <c r="A58" s="224">
        <v>2024</v>
      </c>
      <c r="B58" s="315">
        <v>9</v>
      </c>
      <c r="C58" s="282">
        <v>4</v>
      </c>
      <c r="D58" s="320">
        <v>0.25069444444444444</v>
      </c>
      <c r="E58" s="410" t="s">
        <v>207</v>
      </c>
      <c r="F58" s="411">
        <v>13.264900000000001</v>
      </c>
      <c r="G58" s="271">
        <v>99.960139999999996</v>
      </c>
      <c r="H58" s="229">
        <v>1.2</v>
      </c>
      <c r="I58" s="884">
        <v>1</v>
      </c>
      <c r="J58" s="412" t="s">
        <v>72</v>
      </c>
      <c r="K58" s="234">
        <v>0.5</v>
      </c>
      <c r="L58" s="232" t="s">
        <v>73</v>
      </c>
      <c r="M58" s="233" t="s">
        <v>73</v>
      </c>
      <c r="N58" s="883" t="s">
        <v>73</v>
      </c>
      <c r="O58" s="883" t="s">
        <v>73</v>
      </c>
      <c r="P58" s="883" t="s">
        <v>73</v>
      </c>
      <c r="Q58" s="883" t="s">
        <v>73</v>
      </c>
      <c r="R58" s="883" t="s">
        <v>73</v>
      </c>
      <c r="S58" s="897" t="s">
        <v>73</v>
      </c>
      <c r="T58" s="885">
        <v>0.4</v>
      </c>
      <c r="U58" s="244">
        <v>30.8</v>
      </c>
      <c r="V58" s="413">
        <v>30.893000000000001</v>
      </c>
      <c r="W58" s="244">
        <v>7.71</v>
      </c>
      <c r="X58" s="642" t="s">
        <v>73</v>
      </c>
      <c r="Y58" s="413">
        <v>20.6</v>
      </c>
      <c r="Z58" s="328">
        <v>22.945</v>
      </c>
      <c r="AA58" s="244">
        <v>4.42</v>
      </c>
      <c r="AB58" s="413">
        <v>3.452</v>
      </c>
      <c r="AC58" s="244">
        <f>AB58*$AB$1+$AC$1</f>
        <v>4.4811321236057493</v>
      </c>
      <c r="AD58" s="241">
        <v>28.749999999999993</v>
      </c>
      <c r="AE58" s="559" t="s">
        <v>73</v>
      </c>
      <c r="AF58" s="530">
        <v>5.5</v>
      </c>
      <c r="AG58" s="898" t="s">
        <v>73</v>
      </c>
      <c r="AH58" s="244">
        <v>4.6768000000000001</v>
      </c>
      <c r="AI58" s="244">
        <v>150.72540000000001</v>
      </c>
      <c r="AJ58" s="244">
        <v>1.1892</v>
      </c>
      <c r="AK58" s="244">
        <v>8.6389999999999993</v>
      </c>
      <c r="AL58" s="244">
        <v>6.9074</v>
      </c>
      <c r="AM58" s="244">
        <v>524.71370000000002</v>
      </c>
      <c r="AN58" s="248" t="s">
        <v>73</v>
      </c>
      <c r="AO58" s="530" t="s">
        <v>73</v>
      </c>
      <c r="AP58" s="895" t="s">
        <v>73</v>
      </c>
      <c r="AQ58" s="883" t="s">
        <v>73</v>
      </c>
      <c r="AR58" s="883" t="s">
        <v>73</v>
      </c>
      <c r="AS58" s="883" t="s">
        <v>73</v>
      </c>
      <c r="AT58" s="891">
        <f t="shared" ref="AT58" si="56">SUM(BO58:BR58)</f>
        <v>481.21</v>
      </c>
      <c r="AU58" s="890" t="s">
        <v>73</v>
      </c>
      <c r="AV58" s="891">
        <f t="shared" ref="AV58" si="57">BE58+BH58+BK58+BN58</f>
        <v>317.42</v>
      </c>
      <c r="AW58" s="893">
        <v>2.67</v>
      </c>
      <c r="AX58" s="893">
        <v>1.48</v>
      </c>
      <c r="AY58" s="892">
        <v>0.4</v>
      </c>
      <c r="AZ58" s="893">
        <v>81.44</v>
      </c>
      <c r="BA58" s="893">
        <v>18.170000000000002</v>
      </c>
      <c r="BB58" s="705">
        <v>1.24</v>
      </c>
      <c r="BC58" s="331">
        <v>32.65</v>
      </c>
      <c r="BD58" s="331">
        <v>0.11</v>
      </c>
      <c r="BE58" s="331">
        <v>32.76</v>
      </c>
      <c r="BF58" s="331">
        <v>34.04</v>
      </c>
      <c r="BG58" s="331">
        <v>0.89</v>
      </c>
      <c r="BH58" s="331">
        <v>34.93</v>
      </c>
      <c r="BI58" s="331">
        <v>25.45</v>
      </c>
      <c r="BJ58" s="331">
        <v>1.05</v>
      </c>
      <c r="BK58" s="331">
        <v>26.51</v>
      </c>
      <c r="BL58" s="331">
        <v>220.3</v>
      </c>
      <c r="BM58" s="331">
        <v>2.91</v>
      </c>
      <c r="BN58" s="331">
        <v>223.22</v>
      </c>
      <c r="BO58" s="341">
        <v>32.93</v>
      </c>
      <c r="BP58" s="331">
        <v>304.69</v>
      </c>
      <c r="BQ58" s="331">
        <v>99.51</v>
      </c>
      <c r="BR58" s="709">
        <v>44.08</v>
      </c>
    </row>
    <row r="59" spans="1:70" ht="14.25" customHeight="1" x14ac:dyDescent="0.45">
      <c r="A59" s="224">
        <f t="shared" ref="A59:H60" si="58">A58</f>
        <v>2024</v>
      </c>
      <c r="B59" s="315">
        <f t="shared" si="58"/>
        <v>9</v>
      </c>
      <c r="C59" s="282">
        <f t="shared" si="58"/>
        <v>4</v>
      </c>
      <c r="D59" s="320">
        <f t="shared" si="58"/>
        <v>0.25069444444444444</v>
      </c>
      <c r="E59" s="410" t="str">
        <f t="shared" si="58"/>
        <v>BTB6</v>
      </c>
      <c r="F59" s="411">
        <f t="shared" si="58"/>
        <v>13.264900000000001</v>
      </c>
      <c r="G59" s="271">
        <f t="shared" si="58"/>
        <v>99.960139999999996</v>
      </c>
      <c r="H59" s="229">
        <f t="shared" si="58"/>
        <v>1.2</v>
      </c>
      <c r="I59" s="884" t="s">
        <v>73</v>
      </c>
      <c r="J59" s="412" t="s">
        <v>75</v>
      </c>
      <c r="K59" s="234" t="s">
        <v>73</v>
      </c>
      <c r="L59" s="232" t="s">
        <v>73</v>
      </c>
      <c r="M59" s="233" t="s">
        <v>73</v>
      </c>
      <c r="N59" s="883" t="s">
        <v>73</v>
      </c>
      <c r="O59" s="883" t="s">
        <v>73</v>
      </c>
      <c r="P59" s="883" t="s">
        <v>73</v>
      </c>
      <c r="Q59" s="883" t="s">
        <v>73</v>
      </c>
      <c r="R59" s="883" t="s">
        <v>73</v>
      </c>
      <c r="S59" s="897" t="s">
        <v>73</v>
      </c>
      <c r="T59" s="885" t="s">
        <v>73</v>
      </c>
      <c r="U59" s="244" t="s">
        <v>73</v>
      </c>
      <c r="V59" s="413" t="s">
        <v>73</v>
      </c>
      <c r="W59" s="244" t="s">
        <v>73</v>
      </c>
      <c r="X59" s="642" t="s">
        <v>73</v>
      </c>
      <c r="Y59" s="413" t="s">
        <v>73</v>
      </c>
      <c r="Z59" s="328" t="s">
        <v>73</v>
      </c>
      <c r="AA59" s="244" t="s">
        <v>73</v>
      </c>
      <c r="AB59" s="413" t="s">
        <v>73</v>
      </c>
      <c r="AC59" s="244" t="s">
        <v>73</v>
      </c>
      <c r="AD59" s="241" t="s">
        <v>73</v>
      </c>
      <c r="AE59" s="559" t="s">
        <v>73</v>
      </c>
      <c r="AF59" s="530" t="s">
        <v>73</v>
      </c>
      <c r="AG59" s="898" t="s">
        <v>73</v>
      </c>
      <c r="AH59" s="244" t="s">
        <v>73</v>
      </c>
      <c r="AI59" s="244" t="s">
        <v>73</v>
      </c>
      <c r="AJ59" s="244" t="s">
        <v>73</v>
      </c>
      <c r="AK59" s="244" t="s">
        <v>73</v>
      </c>
      <c r="AL59" s="244" t="s">
        <v>73</v>
      </c>
      <c r="AM59" s="244" t="s">
        <v>73</v>
      </c>
      <c r="AN59" s="248" t="s">
        <v>73</v>
      </c>
      <c r="AO59" s="530" t="s">
        <v>73</v>
      </c>
      <c r="AP59" s="895" t="s">
        <v>73</v>
      </c>
      <c r="AQ59" s="883" t="s">
        <v>73</v>
      </c>
      <c r="AR59" s="883" t="s">
        <v>73</v>
      </c>
      <c r="AS59" s="883" t="s">
        <v>73</v>
      </c>
      <c r="AT59" s="883" t="s">
        <v>73</v>
      </c>
      <c r="AU59" s="883" t="s">
        <v>73</v>
      </c>
      <c r="AV59" s="883" t="s">
        <v>73</v>
      </c>
      <c r="AW59" s="883" t="s">
        <v>73</v>
      </c>
      <c r="AX59" s="883" t="s">
        <v>73</v>
      </c>
      <c r="AY59" s="892" t="s">
        <v>73</v>
      </c>
      <c r="AZ59" s="893" t="s">
        <v>73</v>
      </c>
      <c r="BA59" s="893" t="s">
        <v>73</v>
      </c>
      <c r="BB59" s="896" t="s">
        <v>73</v>
      </c>
      <c r="BC59" s="883" t="s">
        <v>73</v>
      </c>
      <c r="BD59" s="883" t="s">
        <v>73</v>
      </c>
      <c r="BE59" s="883" t="s">
        <v>73</v>
      </c>
      <c r="BF59" s="883" t="s">
        <v>73</v>
      </c>
      <c r="BG59" s="883" t="s">
        <v>73</v>
      </c>
      <c r="BH59" s="883" t="s">
        <v>73</v>
      </c>
      <c r="BI59" s="883" t="s">
        <v>73</v>
      </c>
      <c r="BJ59" s="883" t="s">
        <v>73</v>
      </c>
      <c r="BK59" s="883" t="s">
        <v>73</v>
      </c>
      <c r="BL59" s="883" t="s">
        <v>73</v>
      </c>
      <c r="BM59" s="883" t="s">
        <v>73</v>
      </c>
      <c r="BN59" s="883" t="s">
        <v>73</v>
      </c>
      <c r="BO59" s="895" t="s">
        <v>73</v>
      </c>
      <c r="BP59" s="883" t="s">
        <v>73</v>
      </c>
      <c r="BQ59" s="883" t="s">
        <v>73</v>
      </c>
      <c r="BR59" s="897" t="s">
        <v>73</v>
      </c>
    </row>
    <row r="60" spans="1:70" ht="14.25" customHeight="1" x14ac:dyDescent="0.45">
      <c r="A60" s="224">
        <f t="shared" si="58"/>
        <v>2024</v>
      </c>
      <c r="B60" s="315">
        <f t="shared" si="58"/>
        <v>9</v>
      </c>
      <c r="C60" s="282">
        <f t="shared" si="58"/>
        <v>4</v>
      </c>
      <c r="D60" s="320">
        <f t="shared" si="58"/>
        <v>0.25069444444444444</v>
      </c>
      <c r="E60" s="410" t="str">
        <f t="shared" si="58"/>
        <v>BTB6</v>
      </c>
      <c r="F60" s="411">
        <f t="shared" si="58"/>
        <v>13.264900000000001</v>
      </c>
      <c r="G60" s="271">
        <f t="shared" si="58"/>
        <v>99.960139999999996</v>
      </c>
      <c r="H60" s="229">
        <f t="shared" si="58"/>
        <v>1.2</v>
      </c>
      <c r="I60" s="884" t="s">
        <v>73</v>
      </c>
      <c r="J60" s="412" t="s">
        <v>74</v>
      </c>
      <c r="K60" s="234" t="s">
        <v>73</v>
      </c>
      <c r="L60" s="232" t="s">
        <v>73</v>
      </c>
      <c r="M60" s="233" t="s">
        <v>73</v>
      </c>
      <c r="N60" s="883" t="s">
        <v>73</v>
      </c>
      <c r="O60" s="883" t="s">
        <v>73</v>
      </c>
      <c r="P60" s="883" t="s">
        <v>73</v>
      </c>
      <c r="Q60" s="883" t="s">
        <v>73</v>
      </c>
      <c r="R60" s="883" t="s">
        <v>73</v>
      </c>
      <c r="S60" s="897" t="s">
        <v>73</v>
      </c>
      <c r="T60" s="885" t="s">
        <v>73</v>
      </c>
      <c r="U60" s="244" t="s">
        <v>73</v>
      </c>
      <c r="V60" s="413" t="s">
        <v>73</v>
      </c>
      <c r="W60" s="244" t="s">
        <v>73</v>
      </c>
      <c r="X60" s="642" t="s">
        <v>73</v>
      </c>
      <c r="Y60" s="413" t="s">
        <v>73</v>
      </c>
      <c r="Z60" s="328" t="s">
        <v>73</v>
      </c>
      <c r="AA60" s="244" t="s">
        <v>73</v>
      </c>
      <c r="AB60" s="413" t="s">
        <v>73</v>
      </c>
      <c r="AC60" s="244" t="s">
        <v>73</v>
      </c>
      <c r="AD60" s="241" t="s">
        <v>73</v>
      </c>
      <c r="AE60" s="559" t="s">
        <v>73</v>
      </c>
      <c r="AF60" s="530" t="s">
        <v>73</v>
      </c>
      <c r="AG60" s="898" t="s">
        <v>73</v>
      </c>
      <c r="AH60" s="244" t="s">
        <v>73</v>
      </c>
      <c r="AI60" s="244" t="s">
        <v>73</v>
      </c>
      <c r="AJ60" s="244" t="s">
        <v>73</v>
      </c>
      <c r="AK60" s="244" t="s">
        <v>73</v>
      </c>
      <c r="AL60" s="244" t="s">
        <v>73</v>
      </c>
      <c r="AM60" s="244" t="s">
        <v>73</v>
      </c>
      <c r="AN60" s="248" t="s">
        <v>73</v>
      </c>
      <c r="AO60" s="530" t="s">
        <v>73</v>
      </c>
      <c r="AP60" s="895" t="s">
        <v>73</v>
      </c>
      <c r="AQ60" s="883" t="s">
        <v>73</v>
      </c>
      <c r="AR60" s="883" t="s">
        <v>73</v>
      </c>
      <c r="AS60" s="883" t="s">
        <v>73</v>
      </c>
      <c r="AT60" s="883" t="s">
        <v>73</v>
      </c>
      <c r="AU60" s="883" t="s">
        <v>73</v>
      </c>
      <c r="AV60" s="883" t="s">
        <v>73</v>
      </c>
      <c r="AW60" s="883" t="s">
        <v>73</v>
      </c>
      <c r="AX60" s="883" t="s">
        <v>73</v>
      </c>
      <c r="AY60" s="892" t="s">
        <v>73</v>
      </c>
      <c r="AZ60" s="893" t="s">
        <v>73</v>
      </c>
      <c r="BA60" s="893" t="s">
        <v>73</v>
      </c>
      <c r="BB60" s="896" t="s">
        <v>73</v>
      </c>
      <c r="BC60" s="883" t="s">
        <v>73</v>
      </c>
      <c r="BD60" s="883" t="s">
        <v>73</v>
      </c>
      <c r="BE60" s="883" t="s">
        <v>73</v>
      </c>
      <c r="BF60" s="883" t="s">
        <v>73</v>
      </c>
      <c r="BG60" s="883" t="s">
        <v>73</v>
      </c>
      <c r="BH60" s="883" t="s">
        <v>73</v>
      </c>
      <c r="BI60" s="883" t="s">
        <v>73</v>
      </c>
      <c r="BJ60" s="883" t="s">
        <v>73</v>
      </c>
      <c r="BK60" s="883" t="s">
        <v>73</v>
      </c>
      <c r="BL60" s="883" t="s">
        <v>73</v>
      </c>
      <c r="BM60" s="883" t="s">
        <v>73</v>
      </c>
      <c r="BN60" s="883" t="s">
        <v>73</v>
      </c>
      <c r="BO60" s="895" t="s">
        <v>73</v>
      </c>
      <c r="BP60" s="883" t="s">
        <v>73</v>
      </c>
      <c r="BQ60" s="883" t="s">
        <v>73</v>
      </c>
      <c r="BR60" s="897" t="s">
        <v>73</v>
      </c>
    </row>
    <row r="61" spans="1:70" ht="14.25" customHeight="1" x14ac:dyDescent="0.45">
      <c r="A61" s="224">
        <v>2024</v>
      </c>
      <c r="B61" s="315">
        <v>9</v>
      </c>
      <c r="C61" s="282">
        <v>4</v>
      </c>
      <c r="D61" s="320">
        <v>0.25694444444444442</v>
      </c>
      <c r="E61" s="410" t="s">
        <v>208</v>
      </c>
      <c r="F61" s="411">
        <v>13.26272</v>
      </c>
      <c r="G61" s="271">
        <v>99.965580000000003</v>
      </c>
      <c r="H61" s="229">
        <v>0.5</v>
      </c>
      <c r="I61" s="884">
        <v>1</v>
      </c>
      <c r="J61" s="412" t="s">
        <v>72</v>
      </c>
      <c r="K61" s="234">
        <v>0.5</v>
      </c>
      <c r="L61" s="232" t="s">
        <v>73</v>
      </c>
      <c r="M61" s="233" t="s">
        <v>73</v>
      </c>
      <c r="N61" s="883" t="s">
        <v>73</v>
      </c>
      <c r="O61" s="883" t="s">
        <v>73</v>
      </c>
      <c r="P61" s="883" t="s">
        <v>73</v>
      </c>
      <c r="Q61" s="883" t="s">
        <v>73</v>
      </c>
      <c r="R61" s="883" t="s">
        <v>73</v>
      </c>
      <c r="S61" s="897" t="s">
        <v>73</v>
      </c>
      <c r="T61" s="885">
        <v>0.4</v>
      </c>
      <c r="U61" s="244">
        <v>30.3</v>
      </c>
      <c r="V61" s="413">
        <v>30.73</v>
      </c>
      <c r="W61" s="244">
        <v>7.76</v>
      </c>
      <c r="X61" s="642" t="s">
        <v>73</v>
      </c>
      <c r="Y61" s="413">
        <v>20.9</v>
      </c>
      <c r="Z61" s="328">
        <v>22.779</v>
      </c>
      <c r="AA61" s="244">
        <v>4.05</v>
      </c>
      <c r="AB61" s="413">
        <v>3.4710000000000001</v>
      </c>
      <c r="AC61" s="244">
        <f>AB61*$AB$1+$AC$1</f>
        <v>4.5021372199701597</v>
      </c>
      <c r="AD61" s="241">
        <v>19.499999999999986</v>
      </c>
      <c r="AE61" s="559" t="s">
        <v>73</v>
      </c>
      <c r="AF61" s="530">
        <v>5.55</v>
      </c>
      <c r="AG61" s="898" t="s">
        <v>73</v>
      </c>
      <c r="AH61" s="244">
        <v>4.0450999999999997</v>
      </c>
      <c r="AI61" s="244">
        <v>139.50980000000001</v>
      </c>
      <c r="AJ61" s="244">
        <v>1.0270999999999999</v>
      </c>
      <c r="AK61" s="244">
        <v>7.8197000000000001</v>
      </c>
      <c r="AL61" s="244">
        <v>5.6501000000000001</v>
      </c>
      <c r="AM61" s="244">
        <v>617.86850000000004</v>
      </c>
      <c r="AN61" s="248" t="s">
        <v>73</v>
      </c>
      <c r="AO61" s="530" t="s">
        <v>73</v>
      </c>
      <c r="AP61" s="895" t="s">
        <v>73</v>
      </c>
      <c r="AQ61" s="883" t="s">
        <v>73</v>
      </c>
      <c r="AR61" s="883" t="s">
        <v>73</v>
      </c>
      <c r="AS61" s="883" t="s">
        <v>73</v>
      </c>
      <c r="AT61" s="891">
        <f t="shared" ref="AT61" si="59">SUM(BO61:BR61)</f>
        <v>589.32999999999993</v>
      </c>
      <c r="AU61" s="890" t="s">
        <v>73</v>
      </c>
      <c r="AV61" s="891">
        <f t="shared" ref="AV61" si="60">BE61+BH61+BK61+BN61</f>
        <v>323.60000000000002</v>
      </c>
      <c r="AW61" s="893">
        <v>3.5</v>
      </c>
      <c r="AX61" s="893">
        <v>1.94</v>
      </c>
      <c r="AY61" s="892">
        <v>0.15</v>
      </c>
      <c r="AZ61" s="893">
        <v>84.71</v>
      </c>
      <c r="BA61" s="893">
        <v>15.14</v>
      </c>
      <c r="BB61" s="705">
        <v>1.51</v>
      </c>
      <c r="BC61" s="331">
        <v>34.53</v>
      </c>
      <c r="BD61" s="331">
        <v>0.1</v>
      </c>
      <c r="BE61" s="331">
        <v>34.630000000000003</v>
      </c>
      <c r="BF61" s="331">
        <v>34.07</v>
      </c>
      <c r="BG61" s="331">
        <v>1.3</v>
      </c>
      <c r="BH61" s="331">
        <v>35.36</v>
      </c>
      <c r="BI61" s="331">
        <v>26.03</v>
      </c>
      <c r="BJ61" s="331">
        <v>1.1499999999999999</v>
      </c>
      <c r="BK61" s="331">
        <v>27.17</v>
      </c>
      <c r="BL61" s="331">
        <v>224.66</v>
      </c>
      <c r="BM61" s="331">
        <v>1.79</v>
      </c>
      <c r="BN61" s="331">
        <v>226.44</v>
      </c>
      <c r="BO61" s="341">
        <v>35.340000000000003</v>
      </c>
      <c r="BP61" s="331">
        <v>386.06</v>
      </c>
      <c r="BQ61" s="331">
        <v>114.5</v>
      </c>
      <c r="BR61" s="709">
        <v>53.43</v>
      </c>
    </row>
    <row r="62" spans="1:70" ht="14.25" customHeight="1" x14ac:dyDescent="0.45">
      <c r="A62" s="224">
        <f t="shared" ref="A62:H63" si="61">A61</f>
        <v>2024</v>
      </c>
      <c r="B62" s="315">
        <f t="shared" si="61"/>
        <v>9</v>
      </c>
      <c r="C62" s="282">
        <f t="shared" si="61"/>
        <v>4</v>
      </c>
      <c r="D62" s="320">
        <f t="shared" si="61"/>
        <v>0.25694444444444442</v>
      </c>
      <c r="E62" s="410" t="str">
        <f t="shared" si="61"/>
        <v>BTB7</v>
      </c>
      <c r="F62" s="411">
        <f t="shared" si="61"/>
        <v>13.26272</v>
      </c>
      <c r="G62" s="271">
        <f t="shared" si="61"/>
        <v>99.965580000000003</v>
      </c>
      <c r="H62" s="229">
        <f t="shared" si="61"/>
        <v>0.5</v>
      </c>
      <c r="I62" s="884" t="s">
        <v>73</v>
      </c>
      <c r="J62" s="412" t="s">
        <v>75</v>
      </c>
      <c r="K62" s="234" t="s">
        <v>73</v>
      </c>
      <c r="L62" s="232" t="s">
        <v>73</v>
      </c>
      <c r="M62" s="233" t="s">
        <v>73</v>
      </c>
      <c r="N62" s="883" t="s">
        <v>73</v>
      </c>
      <c r="O62" s="883" t="s">
        <v>73</v>
      </c>
      <c r="P62" s="883" t="s">
        <v>73</v>
      </c>
      <c r="Q62" s="883" t="s">
        <v>73</v>
      </c>
      <c r="R62" s="883" t="s">
        <v>73</v>
      </c>
      <c r="S62" s="897" t="s">
        <v>73</v>
      </c>
      <c r="T62" s="885" t="s">
        <v>73</v>
      </c>
      <c r="U62" s="244" t="s">
        <v>73</v>
      </c>
      <c r="V62" s="413" t="s">
        <v>73</v>
      </c>
      <c r="W62" s="244" t="s">
        <v>73</v>
      </c>
      <c r="X62" s="642" t="s">
        <v>73</v>
      </c>
      <c r="Y62" s="413" t="s">
        <v>73</v>
      </c>
      <c r="Z62" s="328" t="s">
        <v>73</v>
      </c>
      <c r="AA62" s="244" t="s">
        <v>73</v>
      </c>
      <c r="AB62" s="413" t="s">
        <v>73</v>
      </c>
      <c r="AC62" s="244" t="s">
        <v>73</v>
      </c>
      <c r="AD62" s="241" t="s">
        <v>73</v>
      </c>
      <c r="AE62" s="559" t="s">
        <v>73</v>
      </c>
      <c r="AF62" s="530" t="s">
        <v>73</v>
      </c>
      <c r="AG62" s="898" t="s">
        <v>73</v>
      </c>
      <c r="AH62" s="244" t="s">
        <v>73</v>
      </c>
      <c r="AI62" s="244" t="s">
        <v>73</v>
      </c>
      <c r="AJ62" s="244" t="s">
        <v>73</v>
      </c>
      <c r="AK62" s="244" t="s">
        <v>73</v>
      </c>
      <c r="AL62" s="244" t="s">
        <v>73</v>
      </c>
      <c r="AM62" s="244" t="s">
        <v>73</v>
      </c>
      <c r="AN62" s="248" t="s">
        <v>73</v>
      </c>
      <c r="AO62" s="530" t="s">
        <v>73</v>
      </c>
      <c r="AP62" s="895" t="s">
        <v>73</v>
      </c>
      <c r="AQ62" s="883" t="s">
        <v>73</v>
      </c>
      <c r="AR62" s="883" t="s">
        <v>73</v>
      </c>
      <c r="AS62" s="883" t="s">
        <v>73</v>
      </c>
      <c r="AT62" s="883" t="s">
        <v>73</v>
      </c>
      <c r="AU62" s="883" t="s">
        <v>73</v>
      </c>
      <c r="AV62" s="883" t="s">
        <v>73</v>
      </c>
      <c r="AW62" s="883" t="s">
        <v>73</v>
      </c>
      <c r="AX62" s="883" t="s">
        <v>73</v>
      </c>
      <c r="AY62" s="892" t="s">
        <v>73</v>
      </c>
      <c r="AZ62" s="893" t="s">
        <v>73</v>
      </c>
      <c r="BA62" s="893" t="s">
        <v>73</v>
      </c>
      <c r="BB62" s="896" t="s">
        <v>73</v>
      </c>
      <c r="BC62" s="883" t="s">
        <v>73</v>
      </c>
      <c r="BD62" s="883" t="s">
        <v>73</v>
      </c>
      <c r="BE62" s="883" t="s">
        <v>73</v>
      </c>
      <c r="BF62" s="883" t="s">
        <v>73</v>
      </c>
      <c r="BG62" s="883" t="s">
        <v>73</v>
      </c>
      <c r="BH62" s="883" t="s">
        <v>73</v>
      </c>
      <c r="BI62" s="883" t="s">
        <v>73</v>
      </c>
      <c r="BJ62" s="883" t="s">
        <v>73</v>
      </c>
      <c r="BK62" s="883" t="s">
        <v>73</v>
      </c>
      <c r="BL62" s="883" t="s">
        <v>73</v>
      </c>
      <c r="BM62" s="883" t="s">
        <v>73</v>
      </c>
      <c r="BN62" s="883" t="s">
        <v>73</v>
      </c>
      <c r="BO62" s="895" t="s">
        <v>73</v>
      </c>
      <c r="BP62" s="883" t="s">
        <v>73</v>
      </c>
      <c r="BQ62" s="883" t="s">
        <v>73</v>
      </c>
      <c r="BR62" s="897" t="s">
        <v>73</v>
      </c>
    </row>
    <row r="63" spans="1:70" ht="14.25" customHeight="1" x14ac:dyDescent="0.45">
      <c r="A63" s="224">
        <f t="shared" si="61"/>
        <v>2024</v>
      </c>
      <c r="B63" s="315">
        <f t="shared" si="61"/>
        <v>9</v>
      </c>
      <c r="C63" s="282">
        <f t="shared" si="61"/>
        <v>4</v>
      </c>
      <c r="D63" s="320">
        <f t="shared" si="61"/>
        <v>0.25694444444444442</v>
      </c>
      <c r="E63" s="410" t="str">
        <f t="shared" si="61"/>
        <v>BTB7</v>
      </c>
      <c r="F63" s="411">
        <f t="shared" si="61"/>
        <v>13.26272</v>
      </c>
      <c r="G63" s="271">
        <f t="shared" si="61"/>
        <v>99.965580000000003</v>
      </c>
      <c r="H63" s="229">
        <f t="shared" si="61"/>
        <v>0.5</v>
      </c>
      <c r="I63" s="884" t="s">
        <v>73</v>
      </c>
      <c r="J63" s="412" t="s">
        <v>74</v>
      </c>
      <c r="K63" s="234" t="s">
        <v>73</v>
      </c>
      <c r="L63" s="232" t="s">
        <v>73</v>
      </c>
      <c r="M63" s="233" t="s">
        <v>73</v>
      </c>
      <c r="N63" s="883" t="s">
        <v>73</v>
      </c>
      <c r="O63" s="883" t="s">
        <v>73</v>
      </c>
      <c r="P63" s="883" t="s">
        <v>73</v>
      </c>
      <c r="Q63" s="883" t="s">
        <v>73</v>
      </c>
      <c r="R63" s="883" t="s">
        <v>73</v>
      </c>
      <c r="S63" s="897" t="s">
        <v>73</v>
      </c>
      <c r="T63" s="885" t="s">
        <v>73</v>
      </c>
      <c r="U63" s="244" t="s">
        <v>73</v>
      </c>
      <c r="V63" s="413" t="s">
        <v>73</v>
      </c>
      <c r="W63" s="244" t="s">
        <v>73</v>
      </c>
      <c r="X63" s="642" t="s">
        <v>73</v>
      </c>
      <c r="Y63" s="413" t="s">
        <v>73</v>
      </c>
      <c r="Z63" s="328" t="s">
        <v>73</v>
      </c>
      <c r="AA63" s="244" t="s">
        <v>73</v>
      </c>
      <c r="AB63" s="413" t="s">
        <v>73</v>
      </c>
      <c r="AC63" s="244" t="s">
        <v>73</v>
      </c>
      <c r="AD63" s="241" t="s">
        <v>73</v>
      </c>
      <c r="AE63" s="559" t="s">
        <v>73</v>
      </c>
      <c r="AF63" s="530" t="s">
        <v>73</v>
      </c>
      <c r="AG63" s="898" t="s">
        <v>73</v>
      </c>
      <c r="AH63" s="244" t="s">
        <v>73</v>
      </c>
      <c r="AI63" s="244" t="s">
        <v>73</v>
      </c>
      <c r="AJ63" s="244" t="s">
        <v>73</v>
      </c>
      <c r="AK63" s="244" t="s">
        <v>73</v>
      </c>
      <c r="AL63" s="244" t="s">
        <v>73</v>
      </c>
      <c r="AM63" s="244" t="s">
        <v>73</v>
      </c>
      <c r="AN63" s="248" t="s">
        <v>73</v>
      </c>
      <c r="AO63" s="530" t="s">
        <v>73</v>
      </c>
      <c r="AP63" s="895" t="s">
        <v>73</v>
      </c>
      <c r="AQ63" s="883" t="s">
        <v>73</v>
      </c>
      <c r="AR63" s="883" t="s">
        <v>73</v>
      </c>
      <c r="AS63" s="883" t="s">
        <v>73</v>
      </c>
      <c r="AT63" s="883" t="s">
        <v>73</v>
      </c>
      <c r="AU63" s="883" t="s">
        <v>73</v>
      </c>
      <c r="AV63" s="883" t="s">
        <v>73</v>
      </c>
      <c r="AW63" s="883" t="s">
        <v>73</v>
      </c>
      <c r="AX63" s="883" t="s">
        <v>73</v>
      </c>
      <c r="AY63" s="892" t="s">
        <v>73</v>
      </c>
      <c r="AZ63" s="893" t="s">
        <v>73</v>
      </c>
      <c r="BA63" s="893" t="s">
        <v>73</v>
      </c>
      <c r="BB63" s="896" t="s">
        <v>73</v>
      </c>
      <c r="BC63" s="883" t="s">
        <v>73</v>
      </c>
      <c r="BD63" s="883" t="s">
        <v>73</v>
      </c>
      <c r="BE63" s="883" t="s">
        <v>73</v>
      </c>
      <c r="BF63" s="883" t="s">
        <v>73</v>
      </c>
      <c r="BG63" s="883" t="s">
        <v>73</v>
      </c>
      <c r="BH63" s="883" t="s">
        <v>73</v>
      </c>
      <c r="BI63" s="883" t="s">
        <v>73</v>
      </c>
      <c r="BJ63" s="883" t="s">
        <v>73</v>
      </c>
      <c r="BK63" s="883" t="s">
        <v>73</v>
      </c>
      <c r="BL63" s="883" t="s">
        <v>73</v>
      </c>
      <c r="BM63" s="883" t="s">
        <v>73</v>
      </c>
      <c r="BN63" s="883" t="s">
        <v>73</v>
      </c>
      <c r="BO63" s="895" t="s">
        <v>73</v>
      </c>
      <c r="BP63" s="883" t="s">
        <v>73</v>
      </c>
      <c r="BQ63" s="883" t="s">
        <v>73</v>
      </c>
      <c r="BR63" s="897" t="s">
        <v>73</v>
      </c>
    </row>
    <row r="64" spans="1:70" ht="14.25" customHeight="1" x14ac:dyDescent="0.45">
      <c r="A64" s="224">
        <v>2024</v>
      </c>
      <c r="B64" s="315">
        <v>9</v>
      </c>
      <c r="C64" s="282">
        <v>4</v>
      </c>
      <c r="D64" s="320">
        <v>0.27777777777777779</v>
      </c>
      <c r="E64" s="410" t="s">
        <v>209</v>
      </c>
      <c r="F64" s="411">
        <v>13.26962</v>
      </c>
      <c r="G64" s="271">
        <v>99.964110000000005</v>
      </c>
      <c r="H64" s="229">
        <v>4.8</v>
      </c>
      <c r="I64" s="884">
        <v>2</v>
      </c>
      <c r="J64" s="412" t="s">
        <v>72</v>
      </c>
      <c r="K64" s="234">
        <v>0.5</v>
      </c>
      <c r="L64" s="232" t="s">
        <v>73</v>
      </c>
      <c r="M64" s="233" t="s">
        <v>73</v>
      </c>
      <c r="N64" s="883" t="s">
        <v>73</v>
      </c>
      <c r="O64" s="883" t="s">
        <v>73</v>
      </c>
      <c r="P64" s="883" t="s">
        <v>73</v>
      </c>
      <c r="Q64" s="883" t="s">
        <v>73</v>
      </c>
      <c r="R64" s="883" t="s">
        <v>73</v>
      </c>
      <c r="S64" s="897" t="s">
        <v>73</v>
      </c>
      <c r="T64" s="885">
        <v>0.5</v>
      </c>
      <c r="U64" s="244">
        <v>30.7</v>
      </c>
      <c r="V64" s="413">
        <v>31.009</v>
      </c>
      <c r="W64" s="244">
        <v>7.76</v>
      </c>
      <c r="X64" s="642" t="s">
        <v>73</v>
      </c>
      <c r="Y64" s="413">
        <v>20.100000000000001</v>
      </c>
      <c r="Z64" s="328">
        <v>21.617999999999999</v>
      </c>
      <c r="AA64" s="244">
        <v>4.1500000000000004</v>
      </c>
      <c r="AB64" s="413">
        <v>3.6030000000000002</v>
      </c>
      <c r="AC64" s="244">
        <f>AB64*$AB$1+$AC$1</f>
        <v>4.6480673631334337</v>
      </c>
      <c r="AD64" s="241">
        <v>12.299999999999992</v>
      </c>
      <c r="AE64" s="559" t="s">
        <v>73</v>
      </c>
      <c r="AF64" s="530">
        <v>5.6</v>
      </c>
      <c r="AG64" s="900" t="s">
        <v>73</v>
      </c>
      <c r="AH64" s="244">
        <v>3.8346</v>
      </c>
      <c r="AI64" s="244">
        <v>151.14080000000001</v>
      </c>
      <c r="AJ64" s="244">
        <v>1.2324999999999999</v>
      </c>
      <c r="AK64" s="244">
        <v>9.9049999999999994</v>
      </c>
      <c r="AL64" s="244">
        <v>6.9168000000000003</v>
      </c>
      <c r="AM64" s="244">
        <v>491.12540000000001</v>
      </c>
      <c r="AN64" s="248" t="s">
        <v>73</v>
      </c>
      <c r="AO64" s="530" t="s">
        <v>73</v>
      </c>
      <c r="AP64" s="895" t="s">
        <v>73</v>
      </c>
      <c r="AQ64" s="883" t="s">
        <v>73</v>
      </c>
      <c r="AR64" s="883" t="s">
        <v>73</v>
      </c>
      <c r="AS64" s="883" t="s">
        <v>73</v>
      </c>
      <c r="AT64" s="891">
        <f t="shared" ref="AT64" si="62">SUM(BO64:BR64)</f>
        <v>644.48</v>
      </c>
      <c r="AU64" s="890" t="s">
        <v>73</v>
      </c>
      <c r="AV64" s="891">
        <f t="shared" ref="AV64" si="63">BE64+BH64+BK64+BN64</f>
        <v>381.81000000000006</v>
      </c>
      <c r="AW64" s="893">
        <v>3.92</v>
      </c>
      <c r="AX64" s="893">
        <v>2.3199999999999998</v>
      </c>
      <c r="AY64" s="892">
        <v>0.37</v>
      </c>
      <c r="AZ64" s="893">
        <v>74.209999999999994</v>
      </c>
      <c r="BA64" s="893">
        <v>25.43</v>
      </c>
      <c r="BB64" s="705">
        <v>1.7</v>
      </c>
      <c r="BC64" s="331">
        <v>92.5</v>
      </c>
      <c r="BD64" s="331">
        <v>0.23</v>
      </c>
      <c r="BE64" s="331">
        <v>92.73</v>
      </c>
      <c r="BF64" s="331">
        <v>57.69</v>
      </c>
      <c r="BG64" s="331">
        <v>2.2000000000000002</v>
      </c>
      <c r="BH64" s="331">
        <v>59.89</v>
      </c>
      <c r="BI64" s="331">
        <v>32.049999999999997</v>
      </c>
      <c r="BJ64" s="331">
        <v>1.57</v>
      </c>
      <c r="BK64" s="331">
        <v>33.61</v>
      </c>
      <c r="BL64" s="331">
        <v>194.07</v>
      </c>
      <c r="BM64" s="331">
        <v>1.51</v>
      </c>
      <c r="BN64" s="331">
        <v>195.58</v>
      </c>
      <c r="BO64" s="341">
        <v>31.8</v>
      </c>
      <c r="BP64" s="331">
        <v>464.2</v>
      </c>
      <c r="BQ64" s="331">
        <v>92.38</v>
      </c>
      <c r="BR64" s="709">
        <v>56.1</v>
      </c>
    </row>
    <row r="65" spans="1:70" ht="14.25" customHeight="1" x14ac:dyDescent="0.45">
      <c r="A65" s="224">
        <f t="shared" ref="A65:H66" si="64">A64</f>
        <v>2024</v>
      </c>
      <c r="B65" s="315">
        <f t="shared" si="64"/>
        <v>9</v>
      </c>
      <c r="C65" s="282">
        <f t="shared" si="64"/>
        <v>4</v>
      </c>
      <c r="D65" s="320">
        <f t="shared" si="64"/>
        <v>0.27777777777777779</v>
      </c>
      <c r="E65" s="410" t="str">
        <f t="shared" si="64"/>
        <v>BTB8</v>
      </c>
      <c r="F65" s="411">
        <f t="shared" si="64"/>
        <v>13.26962</v>
      </c>
      <c r="G65" s="271">
        <f t="shared" si="64"/>
        <v>99.964110000000005</v>
      </c>
      <c r="H65" s="229">
        <f t="shared" si="64"/>
        <v>4.8</v>
      </c>
      <c r="I65" s="884" t="s">
        <v>73</v>
      </c>
      <c r="J65" s="412" t="s">
        <v>75</v>
      </c>
      <c r="K65" s="899" t="s">
        <v>73</v>
      </c>
      <c r="L65" s="232" t="s">
        <v>73</v>
      </c>
      <c r="M65" s="233" t="s">
        <v>73</v>
      </c>
      <c r="N65" s="883" t="s">
        <v>73</v>
      </c>
      <c r="O65" s="883" t="s">
        <v>73</v>
      </c>
      <c r="P65" s="883" t="s">
        <v>73</v>
      </c>
      <c r="Q65" s="883" t="s">
        <v>73</v>
      </c>
      <c r="R65" s="883" t="s">
        <v>73</v>
      </c>
      <c r="S65" s="897" t="s">
        <v>73</v>
      </c>
      <c r="T65" s="885" t="s">
        <v>73</v>
      </c>
      <c r="U65" s="244" t="s">
        <v>73</v>
      </c>
      <c r="V65" s="412" t="s">
        <v>73</v>
      </c>
      <c r="W65" s="244" t="s">
        <v>73</v>
      </c>
      <c r="X65" s="642" t="s">
        <v>73</v>
      </c>
      <c r="Y65" s="413" t="s">
        <v>73</v>
      </c>
      <c r="Z65" s="321" t="s">
        <v>73</v>
      </c>
      <c r="AA65" s="244" t="s">
        <v>73</v>
      </c>
      <c r="AB65" s="412" t="s">
        <v>73</v>
      </c>
      <c r="AC65" s="899" t="s">
        <v>73</v>
      </c>
      <c r="AD65" s="241" t="s">
        <v>73</v>
      </c>
      <c r="AE65" s="559" t="s">
        <v>73</v>
      </c>
      <c r="AF65" s="530" t="s">
        <v>73</v>
      </c>
      <c r="AG65" s="898" t="s">
        <v>73</v>
      </c>
      <c r="AH65" s="244" t="s">
        <v>73</v>
      </c>
      <c r="AI65" s="244" t="s">
        <v>73</v>
      </c>
      <c r="AJ65" s="244" t="s">
        <v>73</v>
      </c>
      <c r="AK65" s="244" t="s">
        <v>73</v>
      </c>
      <c r="AL65" s="244" t="s">
        <v>73</v>
      </c>
      <c r="AM65" s="244" t="s">
        <v>73</v>
      </c>
      <c r="AN65" s="248" t="s">
        <v>73</v>
      </c>
      <c r="AO65" s="530" t="s">
        <v>73</v>
      </c>
      <c r="AP65" s="895" t="s">
        <v>73</v>
      </c>
      <c r="AQ65" s="883" t="s">
        <v>73</v>
      </c>
      <c r="AR65" s="883" t="s">
        <v>73</v>
      </c>
      <c r="AS65" s="883" t="s">
        <v>73</v>
      </c>
      <c r="AT65" s="883" t="s">
        <v>73</v>
      </c>
      <c r="AU65" s="883" t="s">
        <v>73</v>
      </c>
      <c r="AV65" s="883" t="s">
        <v>73</v>
      </c>
      <c r="AW65" s="883" t="s">
        <v>73</v>
      </c>
      <c r="AX65" s="883" t="s">
        <v>73</v>
      </c>
      <c r="AY65" s="892" t="s">
        <v>73</v>
      </c>
      <c r="AZ65" s="893" t="s">
        <v>73</v>
      </c>
      <c r="BA65" s="893" t="s">
        <v>73</v>
      </c>
      <c r="BB65" s="896" t="s">
        <v>73</v>
      </c>
      <c r="BC65" s="883" t="s">
        <v>73</v>
      </c>
      <c r="BD65" s="883" t="s">
        <v>73</v>
      </c>
      <c r="BE65" s="883" t="s">
        <v>73</v>
      </c>
      <c r="BF65" s="883" t="s">
        <v>73</v>
      </c>
      <c r="BG65" s="883" t="s">
        <v>73</v>
      </c>
      <c r="BH65" s="883" t="s">
        <v>73</v>
      </c>
      <c r="BI65" s="883" t="s">
        <v>73</v>
      </c>
      <c r="BJ65" s="883" t="s">
        <v>73</v>
      </c>
      <c r="BK65" s="883" t="s">
        <v>73</v>
      </c>
      <c r="BL65" s="883" t="s">
        <v>73</v>
      </c>
      <c r="BM65" s="883" t="s">
        <v>73</v>
      </c>
      <c r="BN65" s="883" t="s">
        <v>73</v>
      </c>
      <c r="BO65" s="895" t="s">
        <v>73</v>
      </c>
      <c r="BP65" s="883" t="s">
        <v>73</v>
      </c>
      <c r="BQ65" s="883" t="s">
        <v>73</v>
      </c>
      <c r="BR65" s="897" t="s">
        <v>73</v>
      </c>
    </row>
    <row r="66" spans="1:70" ht="14.25" customHeight="1" x14ac:dyDescent="0.45">
      <c r="A66" s="224">
        <f t="shared" si="64"/>
        <v>2024</v>
      </c>
      <c r="B66" s="315">
        <f t="shared" si="64"/>
        <v>9</v>
      </c>
      <c r="C66" s="282">
        <f t="shared" si="64"/>
        <v>4</v>
      </c>
      <c r="D66" s="320">
        <f t="shared" si="64"/>
        <v>0.27777777777777779</v>
      </c>
      <c r="E66" s="410" t="str">
        <f t="shared" si="64"/>
        <v>BTB8</v>
      </c>
      <c r="F66" s="411">
        <f t="shared" si="64"/>
        <v>13.26962</v>
      </c>
      <c r="G66" s="271">
        <f t="shared" si="64"/>
        <v>99.964110000000005</v>
      </c>
      <c r="H66" s="229">
        <f t="shared" si="64"/>
        <v>4.8</v>
      </c>
      <c r="I66" s="884" t="s">
        <v>73</v>
      </c>
      <c r="J66" s="412" t="s">
        <v>74</v>
      </c>
      <c r="K66" s="234">
        <v>4.5</v>
      </c>
      <c r="L66" s="232" t="s">
        <v>73</v>
      </c>
      <c r="M66" s="233" t="s">
        <v>73</v>
      </c>
      <c r="N66" s="883" t="s">
        <v>73</v>
      </c>
      <c r="O66" s="883" t="s">
        <v>73</v>
      </c>
      <c r="P66" s="883" t="s">
        <v>73</v>
      </c>
      <c r="Q66" s="883" t="s">
        <v>73</v>
      </c>
      <c r="R66" s="883" t="s">
        <v>73</v>
      </c>
      <c r="S66" s="897" t="s">
        <v>73</v>
      </c>
      <c r="T66" s="885" t="s">
        <v>73</v>
      </c>
      <c r="U66" s="244">
        <v>30.7</v>
      </c>
      <c r="V66" s="413">
        <v>31.059000000000001</v>
      </c>
      <c r="W66" s="244">
        <v>7.84</v>
      </c>
      <c r="X66" s="642" t="s">
        <v>73</v>
      </c>
      <c r="Y66" s="413">
        <v>24.3</v>
      </c>
      <c r="Z66" s="328">
        <v>26.327000000000002</v>
      </c>
      <c r="AA66" s="244">
        <v>4.4800000000000004</v>
      </c>
      <c r="AB66" s="413">
        <v>3.593</v>
      </c>
      <c r="AC66" s="244">
        <f t="shared" ref="AC66:AC67" si="65">AB66*$AB$1+$AC$1</f>
        <v>4.6370120492574278</v>
      </c>
      <c r="AD66" s="241">
        <v>16.375</v>
      </c>
      <c r="AE66" s="559" t="s">
        <v>73</v>
      </c>
      <c r="AF66" s="530">
        <v>3.24</v>
      </c>
      <c r="AG66" s="898" t="s">
        <v>73</v>
      </c>
      <c r="AH66" s="244">
        <v>3.2029000000000001</v>
      </c>
      <c r="AI66" s="244">
        <v>106.10769999999999</v>
      </c>
      <c r="AJ66" s="244">
        <v>1.1244000000000001</v>
      </c>
      <c r="AK66" s="244">
        <v>9.6815999999999995</v>
      </c>
      <c r="AL66" s="244">
        <v>3.4586000000000001</v>
      </c>
      <c r="AM66" s="244">
        <v>519.57780000000002</v>
      </c>
      <c r="AN66" s="248" t="s">
        <v>73</v>
      </c>
      <c r="AO66" s="530" t="s">
        <v>73</v>
      </c>
      <c r="AP66" s="895" t="s">
        <v>73</v>
      </c>
      <c r="AQ66" s="883" t="s">
        <v>73</v>
      </c>
      <c r="AR66" s="883" t="s">
        <v>73</v>
      </c>
      <c r="AS66" s="883" t="s">
        <v>73</v>
      </c>
      <c r="AT66" s="883" t="s">
        <v>73</v>
      </c>
      <c r="AU66" s="883" t="s">
        <v>73</v>
      </c>
      <c r="AV66" s="883" t="s">
        <v>73</v>
      </c>
      <c r="AW66" s="883" t="s">
        <v>73</v>
      </c>
      <c r="AX66" s="883" t="s">
        <v>73</v>
      </c>
      <c r="AY66" s="892" t="s">
        <v>73</v>
      </c>
      <c r="AZ66" s="893" t="s">
        <v>73</v>
      </c>
      <c r="BA66" s="893" t="s">
        <v>73</v>
      </c>
      <c r="BB66" s="896" t="s">
        <v>73</v>
      </c>
      <c r="BC66" s="883" t="s">
        <v>73</v>
      </c>
      <c r="BD66" s="883" t="s">
        <v>73</v>
      </c>
      <c r="BE66" s="883" t="s">
        <v>73</v>
      </c>
      <c r="BF66" s="883" t="s">
        <v>73</v>
      </c>
      <c r="BG66" s="883" t="s">
        <v>73</v>
      </c>
      <c r="BH66" s="883" t="s">
        <v>73</v>
      </c>
      <c r="BI66" s="883" t="s">
        <v>73</v>
      </c>
      <c r="BJ66" s="883" t="s">
        <v>73</v>
      </c>
      <c r="BK66" s="883" t="s">
        <v>73</v>
      </c>
      <c r="BL66" s="883" t="s">
        <v>73</v>
      </c>
      <c r="BM66" s="883" t="s">
        <v>73</v>
      </c>
      <c r="BN66" s="883" t="s">
        <v>73</v>
      </c>
      <c r="BO66" s="895" t="s">
        <v>73</v>
      </c>
      <c r="BP66" s="883" t="s">
        <v>73</v>
      </c>
      <c r="BQ66" s="883" t="s">
        <v>73</v>
      </c>
      <c r="BR66" s="897" t="s">
        <v>73</v>
      </c>
    </row>
    <row r="67" spans="1:70" ht="14.25" customHeight="1" x14ac:dyDescent="0.45">
      <c r="A67" s="224">
        <v>2024</v>
      </c>
      <c r="B67" s="315">
        <v>9</v>
      </c>
      <c r="C67" s="282">
        <v>4</v>
      </c>
      <c r="D67" s="320">
        <v>0.28819444444444442</v>
      </c>
      <c r="E67" s="410" t="s">
        <v>210</v>
      </c>
      <c r="F67" s="411">
        <v>13.26934</v>
      </c>
      <c r="G67" s="271">
        <v>99.972800000000007</v>
      </c>
      <c r="H67" s="229">
        <v>2.8</v>
      </c>
      <c r="I67" s="884">
        <v>1</v>
      </c>
      <c r="J67" s="412" t="s">
        <v>72</v>
      </c>
      <c r="K67" s="234">
        <v>0.5</v>
      </c>
      <c r="L67" s="232" t="s">
        <v>73</v>
      </c>
      <c r="M67" s="233" t="s">
        <v>73</v>
      </c>
      <c r="N67" s="883" t="s">
        <v>73</v>
      </c>
      <c r="O67" s="883" t="s">
        <v>73</v>
      </c>
      <c r="P67" s="883" t="s">
        <v>73</v>
      </c>
      <c r="Q67" s="883" t="s">
        <v>73</v>
      </c>
      <c r="R67" s="883" t="s">
        <v>73</v>
      </c>
      <c r="S67" s="897" t="s">
        <v>73</v>
      </c>
      <c r="T67" s="885">
        <v>0.8</v>
      </c>
      <c r="U67" s="244">
        <v>30.5</v>
      </c>
      <c r="V67" s="413">
        <v>30.715</v>
      </c>
      <c r="W67" s="244">
        <v>7.85</v>
      </c>
      <c r="X67" s="642" t="s">
        <v>73</v>
      </c>
      <c r="Y67" s="413">
        <v>21.7</v>
      </c>
      <c r="Z67" s="328">
        <v>23.581</v>
      </c>
      <c r="AA67" s="244">
        <v>4.7300000000000004</v>
      </c>
      <c r="AB67" s="413">
        <v>4.0019999999999998</v>
      </c>
      <c r="AC67" s="244">
        <f t="shared" si="65"/>
        <v>5.0891743867860555</v>
      </c>
      <c r="AD67" s="241">
        <v>10.500000000000005</v>
      </c>
      <c r="AE67" s="559" t="s">
        <v>73</v>
      </c>
      <c r="AF67" s="530">
        <v>4.29</v>
      </c>
      <c r="AG67" s="900" t="s">
        <v>73</v>
      </c>
      <c r="AH67" s="244" t="s">
        <v>73</v>
      </c>
      <c r="AI67" s="244" t="s">
        <v>73</v>
      </c>
      <c r="AJ67" s="244" t="s">
        <v>73</v>
      </c>
      <c r="AK67" s="244" t="s">
        <v>73</v>
      </c>
      <c r="AL67" s="244" t="s">
        <v>73</v>
      </c>
      <c r="AM67" s="244" t="s">
        <v>73</v>
      </c>
      <c r="AN67" s="248" t="s">
        <v>73</v>
      </c>
      <c r="AO67" s="530" t="s">
        <v>73</v>
      </c>
      <c r="AP67" s="895" t="s">
        <v>73</v>
      </c>
      <c r="AQ67" s="883" t="s">
        <v>73</v>
      </c>
      <c r="AR67" s="883" t="s">
        <v>73</v>
      </c>
      <c r="AS67" s="883" t="s">
        <v>73</v>
      </c>
      <c r="AT67" s="891" t="s">
        <v>73</v>
      </c>
      <c r="AU67" s="890" t="s">
        <v>73</v>
      </c>
      <c r="AV67" s="891" t="s">
        <v>73</v>
      </c>
      <c r="AW67" s="883" t="s">
        <v>73</v>
      </c>
      <c r="AX67" s="883" t="s">
        <v>73</v>
      </c>
      <c r="AY67" s="892" t="s">
        <v>73</v>
      </c>
      <c r="AZ67" s="893" t="s">
        <v>73</v>
      </c>
      <c r="BA67" s="893" t="s">
        <v>73</v>
      </c>
      <c r="BB67" s="896" t="s">
        <v>73</v>
      </c>
      <c r="BC67" s="883" t="s">
        <v>73</v>
      </c>
      <c r="BD67" s="883" t="s">
        <v>73</v>
      </c>
      <c r="BE67" s="883" t="s">
        <v>73</v>
      </c>
      <c r="BF67" s="883" t="s">
        <v>73</v>
      </c>
      <c r="BG67" s="883" t="s">
        <v>73</v>
      </c>
      <c r="BH67" s="883" t="s">
        <v>73</v>
      </c>
      <c r="BI67" s="883" t="s">
        <v>73</v>
      </c>
      <c r="BJ67" s="883" t="s">
        <v>73</v>
      </c>
      <c r="BK67" s="883" t="s">
        <v>73</v>
      </c>
      <c r="BL67" s="883" t="s">
        <v>73</v>
      </c>
      <c r="BM67" s="883" t="s">
        <v>73</v>
      </c>
      <c r="BN67" s="883" t="s">
        <v>73</v>
      </c>
      <c r="BO67" s="895" t="s">
        <v>73</v>
      </c>
      <c r="BP67" s="883" t="s">
        <v>73</v>
      </c>
      <c r="BQ67" s="883" t="s">
        <v>73</v>
      </c>
      <c r="BR67" s="897" t="s">
        <v>73</v>
      </c>
    </row>
    <row r="68" spans="1:70" ht="14.25" customHeight="1" x14ac:dyDescent="0.45">
      <c r="A68" s="224">
        <f t="shared" ref="A68:H69" si="66">A67</f>
        <v>2024</v>
      </c>
      <c r="B68" s="315">
        <f t="shared" si="66"/>
        <v>9</v>
      </c>
      <c r="C68" s="282">
        <f t="shared" si="66"/>
        <v>4</v>
      </c>
      <c r="D68" s="320">
        <f t="shared" si="66"/>
        <v>0.28819444444444442</v>
      </c>
      <c r="E68" s="410" t="str">
        <f t="shared" si="66"/>
        <v>BTB8a</v>
      </c>
      <c r="F68" s="411">
        <f t="shared" si="66"/>
        <v>13.26934</v>
      </c>
      <c r="G68" s="271">
        <f t="shared" si="66"/>
        <v>99.972800000000007</v>
      </c>
      <c r="H68" s="229">
        <f t="shared" si="66"/>
        <v>2.8</v>
      </c>
      <c r="I68" s="884" t="s">
        <v>73</v>
      </c>
      <c r="J68" s="412" t="s">
        <v>75</v>
      </c>
      <c r="K68" s="234" t="s">
        <v>73</v>
      </c>
      <c r="L68" s="232" t="s">
        <v>73</v>
      </c>
      <c r="M68" s="233" t="s">
        <v>73</v>
      </c>
      <c r="N68" s="883" t="s">
        <v>73</v>
      </c>
      <c r="O68" s="883" t="s">
        <v>73</v>
      </c>
      <c r="P68" s="883" t="s">
        <v>73</v>
      </c>
      <c r="Q68" s="883" t="s">
        <v>73</v>
      </c>
      <c r="R68" s="883" t="s">
        <v>73</v>
      </c>
      <c r="S68" s="897" t="s">
        <v>73</v>
      </c>
      <c r="T68" s="885" t="s">
        <v>73</v>
      </c>
      <c r="U68" s="244" t="s">
        <v>73</v>
      </c>
      <c r="V68" s="413" t="s">
        <v>73</v>
      </c>
      <c r="W68" s="244" t="s">
        <v>73</v>
      </c>
      <c r="X68" s="642" t="s">
        <v>73</v>
      </c>
      <c r="Y68" s="413" t="s">
        <v>73</v>
      </c>
      <c r="Z68" s="328" t="s">
        <v>73</v>
      </c>
      <c r="AA68" s="244" t="s">
        <v>73</v>
      </c>
      <c r="AB68" s="413" t="s">
        <v>73</v>
      </c>
      <c r="AC68" s="244" t="s">
        <v>73</v>
      </c>
      <c r="AD68" s="241" t="s">
        <v>73</v>
      </c>
      <c r="AE68" s="559" t="s">
        <v>73</v>
      </c>
      <c r="AF68" s="530" t="s">
        <v>73</v>
      </c>
      <c r="AG68" s="898" t="s">
        <v>73</v>
      </c>
      <c r="AH68" s="244" t="s">
        <v>73</v>
      </c>
      <c r="AI68" s="244" t="s">
        <v>73</v>
      </c>
      <c r="AJ68" s="244" t="s">
        <v>73</v>
      </c>
      <c r="AK68" s="244" t="s">
        <v>73</v>
      </c>
      <c r="AL68" s="244" t="s">
        <v>73</v>
      </c>
      <c r="AM68" s="244" t="s">
        <v>73</v>
      </c>
      <c r="AN68" s="248" t="s">
        <v>73</v>
      </c>
      <c r="AO68" s="530" t="s">
        <v>73</v>
      </c>
      <c r="AP68" s="895" t="s">
        <v>73</v>
      </c>
      <c r="AQ68" s="883" t="s">
        <v>73</v>
      </c>
      <c r="AR68" s="883" t="s">
        <v>73</v>
      </c>
      <c r="AS68" s="883" t="s">
        <v>73</v>
      </c>
      <c r="AT68" s="883" t="s">
        <v>73</v>
      </c>
      <c r="AU68" s="883" t="s">
        <v>73</v>
      </c>
      <c r="AV68" s="883" t="s">
        <v>73</v>
      </c>
      <c r="AW68" s="883" t="s">
        <v>73</v>
      </c>
      <c r="AX68" s="883" t="s">
        <v>73</v>
      </c>
      <c r="AY68" s="892" t="s">
        <v>73</v>
      </c>
      <c r="AZ68" s="893" t="s">
        <v>73</v>
      </c>
      <c r="BA68" s="893" t="s">
        <v>73</v>
      </c>
      <c r="BB68" s="896" t="s">
        <v>73</v>
      </c>
      <c r="BC68" s="883" t="s">
        <v>73</v>
      </c>
      <c r="BD68" s="883" t="s">
        <v>73</v>
      </c>
      <c r="BE68" s="883" t="s">
        <v>73</v>
      </c>
      <c r="BF68" s="883" t="s">
        <v>73</v>
      </c>
      <c r="BG68" s="883" t="s">
        <v>73</v>
      </c>
      <c r="BH68" s="883" t="s">
        <v>73</v>
      </c>
      <c r="BI68" s="883" t="s">
        <v>73</v>
      </c>
      <c r="BJ68" s="883" t="s">
        <v>73</v>
      </c>
      <c r="BK68" s="883" t="s">
        <v>73</v>
      </c>
      <c r="BL68" s="883" t="s">
        <v>73</v>
      </c>
      <c r="BM68" s="883" t="s">
        <v>73</v>
      </c>
      <c r="BN68" s="883" t="s">
        <v>73</v>
      </c>
      <c r="BO68" s="895" t="s">
        <v>73</v>
      </c>
      <c r="BP68" s="883" t="s">
        <v>73</v>
      </c>
      <c r="BQ68" s="883" t="s">
        <v>73</v>
      </c>
      <c r="BR68" s="897" t="s">
        <v>73</v>
      </c>
    </row>
    <row r="69" spans="1:70" ht="14.25" customHeight="1" x14ac:dyDescent="0.45">
      <c r="A69" s="224">
        <f t="shared" si="66"/>
        <v>2024</v>
      </c>
      <c r="B69" s="315">
        <f t="shared" si="66"/>
        <v>9</v>
      </c>
      <c r="C69" s="282">
        <f t="shared" si="66"/>
        <v>4</v>
      </c>
      <c r="D69" s="320">
        <f t="shared" si="66"/>
        <v>0.28819444444444442</v>
      </c>
      <c r="E69" s="410" t="str">
        <f t="shared" si="66"/>
        <v>BTB8a</v>
      </c>
      <c r="F69" s="411">
        <f t="shared" si="66"/>
        <v>13.26934</v>
      </c>
      <c r="G69" s="271">
        <f t="shared" si="66"/>
        <v>99.972800000000007</v>
      </c>
      <c r="H69" s="229">
        <f t="shared" si="66"/>
        <v>2.8</v>
      </c>
      <c r="I69" s="884" t="s">
        <v>73</v>
      </c>
      <c r="J69" s="412" t="s">
        <v>74</v>
      </c>
      <c r="K69" s="234" t="s">
        <v>73</v>
      </c>
      <c r="L69" s="232" t="s">
        <v>73</v>
      </c>
      <c r="M69" s="233" t="s">
        <v>73</v>
      </c>
      <c r="N69" s="883" t="s">
        <v>73</v>
      </c>
      <c r="O69" s="883" t="s">
        <v>73</v>
      </c>
      <c r="P69" s="883" t="s">
        <v>73</v>
      </c>
      <c r="Q69" s="883" t="s">
        <v>73</v>
      </c>
      <c r="R69" s="883" t="s">
        <v>73</v>
      </c>
      <c r="S69" s="897" t="s">
        <v>73</v>
      </c>
      <c r="T69" s="885" t="s">
        <v>73</v>
      </c>
      <c r="U69" s="244" t="s">
        <v>73</v>
      </c>
      <c r="V69" s="413" t="s">
        <v>73</v>
      </c>
      <c r="W69" s="244" t="s">
        <v>73</v>
      </c>
      <c r="X69" s="642" t="s">
        <v>73</v>
      </c>
      <c r="Y69" s="413" t="s">
        <v>73</v>
      </c>
      <c r="Z69" s="328" t="s">
        <v>73</v>
      </c>
      <c r="AA69" s="244" t="s">
        <v>73</v>
      </c>
      <c r="AB69" s="413" t="s">
        <v>73</v>
      </c>
      <c r="AC69" s="244" t="s">
        <v>73</v>
      </c>
      <c r="AD69" s="241" t="s">
        <v>73</v>
      </c>
      <c r="AE69" s="559" t="s">
        <v>73</v>
      </c>
      <c r="AF69" s="530" t="s">
        <v>73</v>
      </c>
      <c r="AG69" s="898" t="s">
        <v>73</v>
      </c>
      <c r="AH69" s="244" t="s">
        <v>73</v>
      </c>
      <c r="AI69" s="244" t="s">
        <v>73</v>
      </c>
      <c r="AJ69" s="244" t="s">
        <v>73</v>
      </c>
      <c r="AK69" s="244" t="s">
        <v>73</v>
      </c>
      <c r="AL69" s="244" t="s">
        <v>73</v>
      </c>
      <c r="AM69" s="244" t="s">
        <v>73</v>
      </c>
      <c r="AN69" s="248" t="s">
        <v>73</v>
      </c>
      <c r="AO69" s="530" t="s">
        <v>73</v>
      </c>
      <c r="AP69" s="895" t="s">
        <v>73</v>
      </c>
      <c r="AQ69" s="883" t="s">
        <v>73</v>
      </c>
      <c r="AR69" s="883" t="s">
        <v>73</v>
      </c>
      <c r="AS69" s="883" t="s">
        <v>73</v>
      </c>
      <c r="AT69" s="883" t="s">
        <v>73</v>
      </c>
      <c r="AU69" s="883" t="s">
        <v>73</v>
      </c>
      <c r="AV69" s="883" t="s">
        <v>73</v>
      </c>
      <c r="AW69" s="883" t="s">
        <v>73</v>
      </c>
      <c r="AX69" s="883" t="s">
        <v>73</v>
      </c>
      <c r="AY69" s="892" t="s">
        <v>73</v>
      </c>
      <c r="AZ69" s="893" t="s">
        <v>73</v>
      </c>
      <c r="BA69" s="893" t="s">
        <v>73</v>
      </c>
      <c r="BB69" s="896" t="s">
        <v>73</v>
      </c>
      <c r="BC69" s="883" t="s">
        <v>73</v>
      </c>
      <c r="BD69" s="883" t="s">
        <v>73</v>
      </c>
      <c r="BE69" s="883" t="s">
        <v>73</v>
      </c>
      <c r="BF69" s="883" t="s">
        <v>73</v>
      </c>
      <c r="BG69" s="883" t="s">
        <v>73</v>
      </c>
      <c r="BH69" s="883" t="s">
        <v>73</v>
      </c>
      <c r="BI69" s="883" t="s">
        <v>73</v>
      </c>
      <c r="BJ69" s="883" t="s">
        <v>73</v>
      </c>
      <c r="BK69" s="883" t="s">
        <v>73</v>
      </c>
      <c r="BL69" s="883" t="s">
        <v>73</v>
      </c>
      <c r="BM69" s="883" t="s">
        <v>73</v>
      </c>
      <c r="BN69" s="883" t="s">
        <v>73</v>
      </c>
      <c r="BO69" s="895" t="s">
        <v>73</v>
      </c>
      <c r="BP69" s="883" t="s">
        <v>73</v>
      </c>
      <c r="BQ69" s="883" t="s">
        <v>73</v>
      </c>
      <c r="BR69" s="897" t="s">
        <v>73</v>
      </c>
    </row>
    <row r="70" spans="1:70" ht="14.25" customHeight="1" x14ac:dyDescent="0.45">
      <c r="A70" s="224">
        <v>2024</v>
      </c>
      <c r="B70" s="315">
        <v>9</v>
      </c>
      <c r="C70" s="282">
        <v>4</v>
      </c>
      <c r="D70" s="320">
        <v>0.30069444444444443</v>
      </c>
      <c r="E70" s="410" t="s">
        <v>211</v>
      </c>
      <c r="F70" s="411">
        <v>13.28335</v>
      </c>
      <c r="G70" s="271">
        <v>99.975089999999994</v>
      </c>
      <c r="H70" s="229">
        <v>0.9</v>
      </c>
      <c r="I70" s="884">
        <v>1</v>
      </c>
      <c r="J70" s="412" t="s">
        <v>72</v>
      </c>
      <c r="K70" s="234">
        <v>0.5</v>
      </c>
      <c r="L70" s="232" t="s">
        <v>73</v>
      </c>
      <c r="M70" s="233" t="s">
        <v>73</v>
      </c>
      <c r="N70" s="883" t="s">
        <v>73</v>
      </c>
      <c r="O70" s="883" t="s">
        <v>73</v>
      </c>
      <c r="P70" s="883" t="s">
        <v>73</v>
      </c>
      <c r="Q70" s="883" t="s">
        <v>73</v>
      </c>
      <c r="R70" s="883" t="s">
        <v>73</v>
      </c>
      <c r="S70" s="897" t="s">
        <v>73</v>
      </c>
      <c r="T70" s="885">
        <v>0.4</v>
      </c>
      <c r="U70" s="244">
        <v>29.7</v>
      </c>
      <c r="V70" s="413">
        <v>30.013000000000002</v>
      </c>
      <c r="W70" s="244">
        <v>7.82</v>
      </c>
      <c r="X70" s="642" t="s">
        <v>73</v>
      </c>
      <c r="Y70" s="413">
        <v>21.7</v>
      </c>
      <c r="Z70" s="328">
        <v>23.387</v>
      </c>
      <c r="AA70" s="244">
        <v>4.78</v>
      </c>
      <c r="AB70" s="413">
        <v>3.7320000000000002</v>
      </c>
      <c r="AC70" s="244">
        <f>AB70*$AB$1+$AC$1</f>
        <v>4.7906809121339062</v>
      </c>
      <c r="AD70" s="241">
        <v>23.749999999999986</v>
      </c>
      <c r="AE70" s="559" t="s">
        <v>73</v>
      </c>
      <c r="AF70" s="530">
        <v>7.4</v>
      </c>
      <c r="AG70" s="898" t="s">
        <v>73</v>
      </c>
      <c r="AH70" s="244">
        <v>3.8346</v>
      </c>
      <c r="AI70" s="244">
        <v>128.70949999999999</v>
      </c>
      <c r="AJ70" s="244">
        <v>1.2757000000000001</v>
      </c>
      <c r="AK70" s="244">
        <v>12.0648</v>
      </c>
      <c r="AL70" s="244">
        <v>6.7683999999999997</v>
      </c>
      <c r="AM70" s="244">
        <v>518.16160000000002</v>
      </c>
      <c r="AN70" s="248" t="s">
        <v>73</v>
      </c>
      <c r="AO70" s="530" t="s">
        <v>73</v>
      </c>
      <c r="AP70" s="895" t="s">
        <v>73</v>
      </c>
      <c r="AQ70" s="883" t="s">
        <v>73</v>
      </c>
      <c r="AR70" s="883" t="s">
        <v>73</v>
      </c>
      <c r="AS70" s="883" t="s">
        <v>73</v>
      </c>
      <c r="AT70" s="891">
        <f t="shared" ref="AT70" si="67">SUM(BO70:BR70)</f>
        <v>560.16999999999996</v>
      </c>
      <c r="AU70" s="890" t="s">
        <v>73</v>
      </c>
      <c r="AV70" s="891">
        <f t="shared" ref="AV70" si="68">BE70+BH70+BK70+BN70</f>
        <v>409.2</v>
      </c>
      <c r="AW70" s="893">
        <v>2.83</v>
      </c>
      <c r="AX70" s="893">
        <v>2.04</v>
      </c>
      <c r="AY70" s="892">
        <v>0.42</v>
      </c>
      <c r="AZ70" s="893">
        <v>78.47</v>
      </c>
      <c r="BA70" s="893">
        <v>21.12</v>
      </c>
      <c r="BB70" s="705">
        <v>1.83</v>
      </c>
      <c r="BC70" s="331">
        <v>32.35</v>
      </c>
      <c r="BD70" s="331">
        <v>0.18</v>
      </c>
      <c r="BE70" s="331">
        <v>32.53</v>
      </c>
      <c r="BF70" s="331">
        <v>36.06</v>
      </c>
      <c r="BG70" s="331">
        <v>1.52</v>
      </c>
      <c r="BH70" s="331">
        <v>37.58</v>
      </c>
      <c r="BI70" s="331">
        <v>30.58</v>
      </c>
      <c r="BJ70" s="331">
        <v>1.69</v>
      </c>
      <c r="BK70" s="331">
        <v>32.270000000000003</v>
      </c>
      <c r="BL70" s="331">
        <v>305.17</v>
      </c>
      <c r="BM70" s="331">
        <v>1.64</v>
      </c>
      <c r="BN70" s="331">
        <v>306.82</v>
      </c>
      <c r="BO70" s="341">
        <v>27.04</v>
      </c>
      <c r="BP70" s="331">
        <v>382.02</v>
      </c>
      <c r="BQ70" s="331">
        <v>87.19</v>
      </c>
      <c r="BR70" s="709">
        <v>63.92</v>
      </c>
    </row>
    <row r="71" spans="1:70" ht="14.25" customHeight="1" x14ac:dyDescent="0.45">
      <c r="A71" s="224">
        <f t="shared" ref="A71:H72" si="69">A70</f>
        <v>2024</v>
      </c>
      <c r="B71" s="315">
        <f t="shared" si="69"/>
        <v>9</v>
      </c>
      <c r="C71" s="282">
        <f t="shared" si="69"/>
        <v>4</v>
      </c>
      <c r="D71" s="320">
        <f t="shared" si="69"/>
        <v>0.30069444444444443</v>
      </c>
      <c r="E71" s="410" t="str">
        <f t="shared" si="69"/>
        <v>BTB9</v>
      </c>
      <c r="F71" s="411">
        <f t="shared" si="69"/>
        <v>13.28335</v>
      </c>
      <c r="G71" s="271">
        <f t="shared" si="69"/>
        <v>99.975089999999994</v>
      </c>
      <c r="H71" s="229">
        <f t="shared" si="69"/>
        <v>0.9</v>
      </c>
      <c r="I71" s="884" t="s">
        <v>73</v>
      </c>
      <c r="J71" s="412" t="s">
        <v>75</v>
      </c>
      <c r="K71" s="234" t="s">
        <v>73</v>
      </c>
      <c r="L71" s="232" t="s">
        <v>73</v>
      </c>
      <c r="M71" s="233" t="s">
        <v>73</v>
      </c>
      <c r="N71" s="883" t="s">
        <v>73</v>
      </c>
      <c r="O71" s="883" t="s">
        <v>73</v>
      </c>
      <c r="P71" s="883" t="s">
        <v>73</v>
      </c>
      <c r="Q71" s="883" t="s">
        <v>73</v>
      </c>
      <c r="R71" s="883" t="s">
        <v>73</v>
      </c>
      <c r="S71" s="897" t="s">
        <v>73</v>
      </c>
      <c r="T71" s="885" t="s">
        <v>73</v>
      </c>
      <c r="U71" s="244" t="s">
        <v>73</v>
      </c>
      <c r="V71" s="413" t="s">
        <v>73</v>
      </c>
      <c r="W71" s="244" t="s">
        <v>73</v>
      </c>
      <c r="X71" s="642" t="s">
        <v>73</v>
      </c>
      <c r="Y71" s="413" t="s">
        <v>73</v>
      </c>
      <c r="Z71" s="328" t="s">
        <v>73</v>
      </c>
      <c r="AA71" s="244" t="s">
        <v>73</v>
      </c>
      <c r="AB71" s="413" t="s">
        <v>73</v>
      </c>
      <c r="AC71" s="244" t="s">
        <v>73</v>
      </c>
      <c r="AD71" s="241" t="s">
        <v>73</v>
      </c>
      <c r="AE71" s="559" t="s">
        <v>73</v>
      </c>
      <c r="AF71" s="530" t="s">
        <v>73</v>
      </c>
      <c r="AG71" s="898" t="s">
        <v>73</v>
      </c>
      <c r="AH71" s="244" t="s">
        <v>73</v>
      </c>
      <c r="AI71" s="244" t="s">
        <v>73</v>
      </c>
      <c r="AJ71" s="244" t="s">
        <v>73</v>
      </c>
      <c r="AK71" s="244" t="s">
        <v>73</v>
      </c>
      <c r="AL71" s="244" t="s">
        <v>73</v>
      </c>
      <c r="AM71" s="244" t="s">
        <v>73</v>
      </c>
      <c r="AN71" s="248" t="s">
        <v>73</v>
      </c>
      <c r="AO71" s="530" t="s">
        <v>73</v>
      </c>
      <c r="AP71" s="895" t="s">
        <v>73</v>
      </c>
      <c r="AQ71" s="883" t="s">
        <v>73</v>
      </c>
      <c r="AR71" s="883" t="s">
        <v>73</v>
      </c>
      <c r="AS71" s="883" t="s">
        <v>73</v>
      </c>
      <c r="AT71" s="883" t="s">
        <v>73</v>
      </c>
      <c r="AU71" s="883" t="s">
        <v>73</v>
      </c>
      <c r="AV71" s="883" t="s">
        <v>73</v>
      </c>
      <c r="AW71" s="883" t="s">
        <v>73</v>
      </c>
      <c r="AX71" s="883" t="s">
        <v>73</v>
      </c>
      <c r="AY71" s="892" t="s">
        <v>73</v>
      </c>
      <c r="AZ71" s="893" t="s">
        <v>73</v>
      </c>
      <c r="BA71" s="893" t="s">
        <v>73</v>
      </c>
      <c r="BB71" s="896" t="s">
        <v>73</v>
      </c>
      <c r="BC71" s="883" t="s">
        <v>73</v>
      </c>
      <c r="BD71" s="883" t="s">
        <v>73</v>
      </c>
      <c r="BE71" s="883" t="s">
        <v>73</v>
      </c>
      <c r="BF71" s="883" t="s">
        <v>73</v>
      </c>
      <c r="BG71" s="883" t="s">
        <v>73</v>
      </c>
      <c r="BH71" s="883" t="s">
        <v>73</v>
      </c>
      <c r="BI71" s="883" t="s">
        <v>73</v>
      </c>
      <c r="BJ71" s="883" t="s">
        <v>73</v>
      </c>
      <c r="BK71" s="883" t="s">
        <v>73</v>
      </c>
      <c r="BL71" s="883" t="s">
        <v>73</v>
      </c>
      <c r="BM71" s="883" t="s">
        <v>73</v>
      </c>
      <c r="BN71" s="883" t="s">
        <v>73</v>
      </c>
      <c r="BO71" s="895" t="s">
        <v>73</v>
      </c>
      <c r="BP71" s="883" t="s">
        <v>73</v>
      </c>
      <c r="BQ71" s="883" t="s">
        <v>73</v>
      </c>
      <c r="BR71" s="897" t="s">
        <v>73</v>
      </c>
    </row>
    <row r="72" spans="1:70" ht="14.25" customHeight="1" x14ac:dyDescent="0.45">
      <c r="A72" s="224">
        <f t="shared" si="69"/>
        <v>2024</v>
      </c>
      <c r="B72" s="315">
        <f t="shared" si="69"/>
        <v>9</v>
      </c>
      <c r="C72" s="282">
        <f t="shared" si="69"/>
        <v>4</v>
      </c>
      <c r="D72" s="320">
        <f t="shared" si="69"/>
        <v>0.30069444444444443</v>
      </c>
      <c r="E72" s="410" t="str">
        <f t="shared" si="69"/>
        <v>BTB9</v>
      </c>
      <c r="F72" s="411">
        <f t="shared" si="69"/>
        <v>13.28335</v>
      </c>
      <c r="G72" s="271">
        <f t="shared" si="69"/>
        <v>99.975089999999994</v>
      </c>
      <c r="H72" s="229">
        <f t="shared" si="69"/>
        <v>0.9</v>
      </c>
      <c r="I72" s="884" t="s">
        <v>73</v>
      </c>
      <c r="J72" s="412" t="s">
        <v>74</v>
      </c>
      <c r="K72" s="234" t="s">
        <v>73</v>
      </c>
      <c r="L72" s="232" t="s">
        <v>73</v>
      </c>
      <c r="M72" s="233" t="s">
        <v>73</v>
      </c>
      <c r="N72" s="883" t="s">
        <v>73</v>
      </c>
      <c r="O72" s="883" t="s">
        <v>73</v>
      </c>
      <c r="P72" s="883" t="s">
        <v>73</v>
      </c>
      <c r="Q72" s="883" t="s">
        <v>73</v>
      </c>
      <c r="R72" s="883" t="s">
        <v>73</v>
      </c>
      <c r="S72" s="897" t="s">
        <v>73</v>
      </c>
      <c r="T72" s="885" t="s">
        <v>73</v>
      </c>
      <c r="U72" s="244" t="s">
        <v>73</v>
      </c>
      <c r="V72" s="413" t="s">
        <v>73</v>
      </c>
      <c r="W72" s="244" t="s">
        <v>73</v>
      </c>
      <c r="X72" s="642" t="s">
        <v>73</v>
      </c>
      <c r="Y72" s="413" t="s">
        <v>73</v>
      </c>
      <c r="Z72" s="328" t="s">
        <v>73</v>
      </c>
      <c r="AA72" s="244" t="s">
        <v>73</v>
      </c>
      <c r="AB72" s="413" t="s">
        <v>73</v>
      </c>
      <c r="AC72" s="244" t="s">
        <v>73</v>
      </c>
      <c r="AD72" s="241" t="s">
        <v>73</v>
      </c>
      <c r="AE72" s="559" t="s">
        <v>73</v>
      </c>
      <c r="AF72" s="530" t="s">
        <v>73</v>
      </c>
      <c r="AG72" s="898" t="s">
        <v>73</v>
      </c>
      <c r="AH72" s="244" t="s">
        <v>73</v>
      </c>
      <c r="AI72" s="244" t="s">
        <v>73</v>
      </c>
      <c r="AJ72" s="244" t="s">
        <v>73</v>
      </c>
      <c r="AK72" s="244" t="s">
        <v>73</v>
      </c>
      <c r="AL72" s="244" t="s">
        <v>73</v>
      </c>
      <c r="AM72" s="244" t="s">
        <v>73</v>
      </c>
      <c r="AN72" s="248" t="s">
        <v>73</v>
      </c>
      <c r="AO72" s="530" t="s">
        <v>73</v>
      </c>
      <c r="AP72" s="895" t="s">
        <v>73</v>
      </c>
      <c r="AQ72" s="883" t="s">
        <v>73</v>
      </c>
      <c r="AR72" s="883" t="s">
        <v>73</v>
      </c>
      <c r="AS72" s="883" t="s">
        <v>73</v>
      </c>
      <c r="AT72" s="883" t="s">
        <v>73</v>
      </c>
      <c r="AU72" s="883" t="s">
        <v>73</v>
      </c>
      <c r="AV72" s="883" t="s">
        <v>73</v>
      </c>
      <c r="AW72" s="883" t="s">
        <v>73</v>
      </c>
      <c r="AX72" s="883" t="s">
        <v>73</v>
      </c>
      <c r="AY72" s="892" t="s">
        <v>73</v>
      </c>
      <c r="AZ72" s="893" t="s">
        <v>73</v>
      </c>
      <c r="BA72" s="893" t="s">
        <v>73</v>
      </c>
      <c r="BB72" s="896" t="s">
        <v>73</v>
      </c>
      <c r="BC72" s="883" t="s">
        <v>73</v>
      </c>
      <c r="BD72" s="883" t="s">
        <v>73</v>
      </c>
      <c r="BE72" s="883" t="s">
        <v>73</v>
      </c>
      <c r="BF72" s="883" t="s">
        <v>73</v>
      </c>
      <c r="BG72" s="883" t="s">
        <v>73</v>
      </c>
      <c r="BH72" s="883" t="s">
        <v>73</v>
      </c>
      <c r="BI72" s="883" t="s">
        <v>73</v>
      </c>
      <c r="BJ72" s="883" t="s">
        <v>73</v>
      </c>
      <c r="BK72" s="883" t="s">
        <v>73</v>
      </c>
      <c r="BL72" s="883" t="s">
        <v>73</v>
      </c>
      <c r="BM72" s="883" t="s">
        <v>73</v>
      </c>
      <c r="BN72" s="883" t="s">
        <v>73</v>
      </c>
      <c r="BO72" s="895" t="s">
        <v>73</v>
      </c>
      <c r="BP72" s="883" t="s">
        <v>73</v>
      </c>
      <c r="BQ72" s="883" t="s">
        <v>73</v>
      </c>
      <c r="BR72" s="897" t="s">
        <v>73</v>
      </c>
    </row>
    <row r="73" spans="1:70" ht="14.25" customHeight="1" x14ac:dyDescent="0.45">
      <c r="A73" s="224">
        <v>2024</v>
      </c>
      <c r="B73" s="315">
        <v>9</v>
      </c>
      <c r="C73" s="282">
        <v>4</v>
      </c>
      <c r="D73" s="320">
        <v>0.40694444444444444</v>
      </c>
      <c r="E73" s="410" t="s">
        <v>212</v>
      </c>
      <c r="F73" s="411">
        <v>13.290050000000001</v>
      </c>
      <c r="G73" s="271">
        <v>100.00623</v>
      </c>
      <c r="H73" s="229">
        <v>1.6</v>
      </c>
      <c r="I73" s="884">
        <v>1</v>
      </c>
      <c r="J73" s="412" t="s">
        <v>72</v>
      </c>
      <c r="K73" s="234">
        <v>0.5</v>
      </c>
      <c r="L73" s="232" t="s">
        <v>73</v>
      </c>
      <c r="M73" s="233" t="s">
        <v>73</v>
      </c>
      <c r="N73" s="883" t="s">
        <v>73</v>
      </c>
      <c r="O73" s="883" t="s">
        <v>73</v>
      </c>
      <c r="P73" s="883" t="s">
        <v>73</v>
      </c>
      <c r="Q73" s="883" t="s">
        <v>73</v>
      </c>
      <c r="R73" s="883" t="s">
        <v>73</v>
      </c>
      <c r="S73" s="897" t="s">
        <v>73</v>
      </c>
      <c r="T73" s="885">
        <v>0.5</v>
      </c>
      <c r="U73" s="244">
        <v>30.4</v>
      </c>
      <c r="V73" s="413">
        <v>30.876999999999999</v>
      </c>
      <c r="W73" s="244">
        <v>7.91</v>
      </c>
      <c r="X73" s="642" t="s">
        <v>73</v>
      </c>
      <c r="Y73" s="413">
        <v>21.1</v>
      </c>
      <c r="Z73" s="328">
        <v>23.026</v>
      </c>
      <c r="AA73" s="244">
        <v>5.22</v>
      </c>
      <c r="AB73" s="413">
        <v>4.3520000000000003</v>
      </c>
      <c r="AC73" s="244">
        <f>AB73*$AB$1+$AC$1</f>
        <v>5.4761103724462519</v>
      </c>
      <c r="AD73" s="241">
        <v>19.70000000000001</v>
      </c>
      <c r="AE73" s="559" t="s">
        <v>73</v>
      </c>
      <c r="AF73" s="530">
        <v>9.06</v>
      </c>
      <c r="AG73" s="900" t="s">
        <v>73</v>
      </c>
      <c r="AH73" s="244">
        <v>2.7816999999999998</v>
      </c>
      <c r="AI73" s="244">
        <v>100.255</v>
      </c>
      <c r="AJ73" s="244">
        <v>0.95140000000000002</v>
      </c>
      <c r="AK73" s="244">
        <v>10.5753</v>
      </c>
      <c r="AL73" s="244">
        <v>7.4344000000000001</v>
      </c>
      <c r="AM73" s="244">
        <v>430.95530000000002</v>
      </c>
      <c r="AN73" s="248" t="s">
        <v>73</v>
      </c>
      <c r="AO73" s="530" t="s">
        <v>73</v>
      </c>
      <c r="AP73" s="889" t="s">
        <v>73</v>
      </c>
      <c r="AQ73" s="890" t="s">
        <v>73</v>
      </c>
      <c r="AR73" s="890" t="s">
        <v>73</v>
      </c>
      <c r="AS73" s="890" t="s">
        <v>73</v>
      </c>
      <c r="AT73" s="891">
        <f t="shared" ref="AT73" si="70">SUM(BO73:BR73)</f>
        <v>399.82000000000005</v>
      </c>
      <c r="AU73" s="890" t="s">
        <v>73</v>
      </c>
      <c r="AV73" s="891">
        <f t="shared" ref="AV73" si="71">BE73+BH73+BK73+BN73</f>
        <v>331.15999999999997</v>
      </c>
      <c r="AW73" s="893">
        <v>2.5299999999999998</v>
      </c>
      <c r="AX73" s="893">
        <v>1.34</v>
      </c>
      <c r="AY73" s="892">
        <v>0.6</v>
      </c>
      <c r="AZ73" s="893">
        <v>63.08</v>
      </c>
      <c r="BA73" s="893">
        <v>36.32</v>
      </c>
      <c r="BB73" s="705">
        <v>1.45</v>
      </c>
      <c r="BC73" s="331">
        <v>28.48</v>
      </c>
      <c r="BD73" s="331">
        <v>0.11</v>
      </c>
      <c r="BE73" s="331">
        <v>28.59</v>
      </c>
      <c r="BF73" s="331">
        <v>29.5</v>
      </c>
      <c r="BG73" s="331">
        <v>0.84</v>
      </c>
      <c r="BH73" s="331">
        <v>30.34</v>
      </c>
      <c r="BI73" s="331">
        <v>23.32</v>
      </c>
      <c r="BJ73" s="331">
        <v>2</v>
      </c>
      <c r="BK73" s="331">
        <v>25.32</v>
      </c>
      <c r="BL73" s="331">
        <v>245.05</v>
      </c>
      <c r="BM73" s="331">
        <v>1.86</v>
      </c>
      <c r="BN73" s="331">
        <v>246.91</v>
      </c>
      <c r="BO73" s="341">
        <v>24.67</v>
      </c>
      <c r="BP73" s="331">
        <v>255.75</v>
      </c>
      <c r="BQ73" s="331">
        <v>59.17</v>
      </c>
      <c r="BR73" s="709">
        <v>60.23</v>
      </c>
    </row>
    <row r="74" spans="1:70" ht="14.25" customHeight="1" x14ac:dyDescent="0.45">
      <c r="A74" s="224">
        <f t="shared" ref="A74:H75" si="72">A73</f>
        <v>2024</v>
      </c>
      <c r="B74" s="315">
        <f t="shared" si="72"/>
        <v>9</v>
      </c>
      <c r="C74" s="282">
        <f t="shared" si="72"/>
        <v>4</v>
      </c>
      <c r="D74" s="320">
        <f t="shared" si="72"/>
        <v>0.40694444444444444</v>
      </c>
      <c r="E74" s="410" t="str">
        <f t="shared" si="72"/>
        <v>BTB10</v>
      </c>
      <c r="F74" s="411">
        <f t="shared" si="72"/>
        <v>13.290050000000001</v>
      </c>
      <c r="G74" s="271">
        <f t="shared" si="72"/>
        <v>100.00623</v>
      </c>
      <c r="H74" s="229">
        <f t="shared" si="72"/>
        <v>1.6</v>
      </c>
      <c r="I74" s="884" t="s">
        <v>73</v>
      </c>
      <c r="J74" s="412" t="s">
        <v>75</v>
      </c>
      <c r="K74" s="234" t="s">
        <v>73</v>
      </c>
      <c r="L74" s="232" t="s">
        <v>73</v>
      </c>
      <c r="M74" s="233" t="s">
        <v>73</v>
      </c>
      <c r="N74" s="883" t="s">
        <v>73</v>
      </c>
      <c r="O74" s="883" t="s">
        <v>73</v>
      </c>
      <c r="P74" s="883" t="s">
        <v>73</v>
      </c>
      <c r="Q74" s="883" t="s">
        <v>73</v>
      </c>
      <c r="R74" s="883" t="s">
        <v>73</v>
      </c>
      <c r="S74" s="897" t="s">
        <v>73</v>
      </c>
      <c r="T74" s="885" t="s">
        <v>73</v>
      </c>
      <c r="U74" s="244" t="s">
        <v>73</v>
      </c>
      <c r="V74" s="413" t="s">
        <v>73</v>
      </c>
      <c r="W74" s="244" t="s">
        <v>73</v>
      </c>
      <c r="X74" s="642" t="s">
        <v>73</v>
      </c>
      <c r="Y74" s="413" t="s">
        <v>73</v>
      </c>
      <c r="Z74" s="328" t="s">
        <v>73</v>
      </c>
      <c r="AA74" s="244" t="s">
        <v>73</v>
      </c>
      <c r="AB74" s="413" t="s">
        <v>73</v>
      </c>
      <c r="AC74" s="244" t="s">
        <v>73</v>
      </c>
      <c r="AD74" s="241" t="s">
        <v>73</v>
      </c>
      <c r="AE74" s="559" t="s">
        <v>73</v>
      </c>
      <c r="AF74" s="530" t="s">
        <v>73</v>
      </c>
      <c r="AG74" s="898" t="s">
        <v>73</v>
      </c>
      <c r="AH74" s="244" t="s">
        <v>73</v>
      </c>
      <c r="AI74" s="244" t="s">
        <v>73</v>
      </c>
      <c r="AJ74" s="244" t="s">
        <v>73</v>
      </c>
      <c r="AK74" s="244" t="s">
        <v>73</v>
      </c>
      <c r="AL74" s="244" t="s">
        <v>73</v>
      </c>
      <c r="AM74" s="244" t="s">
        <v>73</v>
      </c>
      <c r="AN74" s="248" t="s">
        <v>73</v>
      </c>
      <c r="AO74" s="530" t="s">
        <v>73</v>
      </c>
      <c r="AP74" s="895" t="s">
        <v>73</v>
      </c>
      <c r="AQ74" s="883" t="s">
        <v>73</v>
      </c>
      <c r="AR74" s="883" t="s">
        <v>73</v>
      </c>
      <c r="AS74" s="883" t="s">
        <v>73</v>
      </c>
      <c r="AT74" s="883" t="s">
        <v>73</v>
      </c>
      <c r="AU74" s="883" t="s">
        <v>73</v>
      </c>
      <c r="AV74" s="883" t="s">
        <v>73</v>
      </c>
      <c r="AW74" s="883" t="s">
        <v>73</v>
      </c>
      <c r="AX74" s="883" t="s">
        <v>73</v>
      </c>
      <c r="AY74" s="892" t="s">
        <v>73</v>
      </c>
      <c r="AZ74" s="893" t="s">
        <v>73</v>
      </c>
      <c r="BA74" s="893" t="s">
        <v>73</v>
      </c>
      <c r="BB74" s="896" t="s">
        <v>73</v>
      </c>
      <c r="BC74" s="883" t="s">
        <v>73</v>
      </c>
      <c r="BD74" s="883" t="s">
        <v>73</v>
      </c>
      <c r="BE74" s="883" t="s">
        <v>73</v>
      </c>
      <c r="BF74" s="883" t="s">
        <v>73</v>
      </c>
      <c r="BG74" s="883" t="s">
        <v>73</v>
      </c>
      <c r="BH74" s="883" t="s">
        <v>73</v>
      </c>
      <c r="BI74" s="883" t="s">
        <v>73</v>
      </c>
      <c r="BJ74" s="883" t="s">
        <v>73</v>
      </c>
      <c r="BK74" s="883" t="s">
        <v>73</v>
      </c>
      <c r="BL74" s="883" t="s">
        <v>73</v>
      </c>
      <c r="BM74" s="883" t="s">
        <v>73</v>
      </c>
      <c r="BN74" s="883" t="s">
        <v>73</v>
      </c>
      <c r="BO74" s="895" t="s">
        <v>73</v>
      </c>
      <c r="BP74" s="883" t="s">
        <v>73</v>
      </c>
      <c r="BQ74" s="883" t="s">
        <v>73</v>
      </c>
      <c r="BR74" s="897" t="s">
        <v>73</v>
      </c>
    </row>
    <row r="75" spans="1:70" ht="14.25" customHeight="1" x14ac:dyDescent="0.45">
      <c r="A75" s="224">
        <f t="shared" si="72"/>
        <v>2024</v>
      </c>
      <c r="B75" s="315">
        <f t="shared" si="72"/>
        <v>9</v>
      </c>
      <c r="C75" s="282">
        <f t="shared" si="72"/>
        <v>4</v>
      </c>
      <c r="D75" s="320">
        <f t="shared" si="72"/>
        <v>0.40694444444444444</v>
      </c>
      <c r="E75" s="410" t="str">
        <f t="shared" si="72"/>
        <v>BTB10</v>
      </c>
      <c r="F75" s="411">
        <f t="shared" si="72"/>
        <v>13.290050000000001</v>
      </c>
      <c r="G75" s="271">
        <f t="shared" si="72"/>
        <v>100.00623</v>
      </c>
      <c r="H75" s="229">
        <f t="shared" si="72"/>
        <v>1.6</v>
      </c>
      <c r="I75" s="884" t="s">
        <v>73</v>
      </c>
      <c r="J75" s="412" t="s">
        <v>74</v>
      </c>
      <c r="K75" s="234" t="s">
        <v>73</v>
      </c>
      <c r="L75" s="232" t="s">
        <v>73</v>
      </c>
      <c r="M75" s="233" t="s">
        <v>73</v>
      </c>
      <c r="N75" s="883" t="s">
        <v>73</v>
      </c>
      <c r="O75" s="883" t="s">
        <v>73</v>
      </c>
      <c r="P75" s="883" t="s">
        <v>73</v>
      </c>
      <c r="Q75" s="883" t="s">
        <v>73</v>
      </c>
      <c r="R75" s="883" t="s">
        <v>73</v>
      </c>
      <c r="S75" s="897" t="s">
        <v>73</v>
      </c>
      <c r="T75" s="885" t="s">
        <v>73</v>
      </c>
      <c r="U75" s="244" t="s">
        <v>73</v>
      </c>
      <c r="V75" s="413" t="s">
        <v>73</v>
      </c>
      <c r="W75" s="244" t="s">
        <v>73</v>
      </c>
      <c r="X75" s="642" t="s">
        <v>73</v>
      </c>
      <c r="Y75" s="413" t="s">
        <v>73</v>
      </c>
      <c r="Z75" s="328" t="s">
        <v>73</v>
      </c>
      <c r="AA75" s="244" t="s">
        <v>73</v>
      </c>
      <c r="AB75" s="413" t="s">
        <v>73</v>
      </c>
      <c r="AC75" s="244" t="s">
        <v>73</v>
      </c>
      <c r="AD75" s="241" t="s">
        <v>73</v>
      </c>
      <c r="AE75" s="559" t="s">
        <v>73</v>
      </c>
      <c r="AF75" s="530" t="s">
        <v>73</v>
      </c>
      <c r="AG75" s="898" t="s">
        <v>73</v>
      </c>
      <c r="AH75" s="244" t="s">
        <v>73</v>
      </c>
      <c r="AI75" s="244" t="s">
        <v>73</v>
      </c>
      <c r="AJ75" s="244" t="s">
        <v>73</v>
      </c>
      <c r="AK75" s="244" t="s">
        <v>73</v>
      </c>
      <c r="AL75" s="244" t="s">
        <v>73</v>
      </c>
      <c r="AM75" s="244" t="s">
        <v>73</v>
      </c>
      <c r="AN75" s="248" t="s">
        <v>73</v>
      </c>
      <c r="AO75" s="530" t="s">
        <v>73</v>
      </c>
      <c r="AP75" s="895" t="s">
        <v>73</v>
      </c>
      <c r="AQ75" s="883" t="s">
        <v>73</v>
      </c>
      <c r="AR75" s="883" t="s">
        <v>73</v>
      </c>
      <c r="AS75" s="883" t="s">
        <v>73</v>
      </c>
      <c r="AT75" s="883" t="s">
        <v>73</v>
      </c>
      <c r="AU75" s="883" t="s">
        <v>73</v>
      </c>
      <c r="AV75" s="883" t="s">
        <v>73</v>
      </c>
      <c r="AW75" s="883" t="s">
        <v>73</v>
      </c>
      <c r="AX75" s="883" t="s">
        <v>73</v>
      </c>
      <c r="AY75" s="892" t="s">
        <v>73</v>
      </c>
      <c r="AZ75" s="893" t="s">
        <v>73</v>
      </c>
      <c r="BA75" s="893" t="s">
        <v>73</v>
      </c>
      <c r="BB75" s="896" t="s">
        <v>73</v>
      </c>
      <c r="BC75" s="883" t="s">
        <v>73</v>
      </c>
      <c r="BD75" s="883" t="s">
        <v>73</v>
      </c>
      <c r="BE75" s="883" t="s">
        <v>73</v>
      </c>
      <c r="BF75" s="883" t="s">
        <v>73</v>
      </c>
      <c r="BG75" s="883" t="s">
        <v>73</v>
      </c>
      <c r="BH75" s="883" t="s">
        <v>73</v>
      </c>
      <c r="BI75" s="883" t="s">
        <v>73</v>
      </c>
      <c r="BJ75" s="883" t="s">
        <v>73</v>
      </c>
      <c r="BK75" s="883" t="s">
        <v>73</v>
      </c>
      <c r="BL75" s="883" t="s">
        <v>73</v>
      </c>
      <c r="BM75" s="883" t="s">
        <v>73</v>
      </c>
      <c r="BN75" s="883" t="s">
        <v>73</v>
      </c>
      <c r="BO75" s="895" t="s">
        <v>73</v>
      </c>
      <c r="BP75" s="883" t="s">
        <v>73</v>
      </c>
      <c r="BQ75" s="883" t="s">
        <v>73</v>
      </c>
      <c r="BR75" s="897" t="s">
        <v>73</v>
      </c>
    </row>
    <row r="76" spans="1:70" ht="14.25" customHeight="1" x14ac:dyDescent="0.45">
      <c r="A76" s="224">
        <v>2024</v>
      </c>
      <c r="B76" s="315">
        <v>9</v>
      </c>
      <c r="C76" s="282">
        <v>4</v>
      </c>
      <c r="D76" s="320">
        <v>0.33819444444444446</v>
      </c>
      <c r="E76" s="410" t="s">
        <v>213</v>
      </c>
      <c r="F76" s="411">
        <v>13.268840000000001</v>
      </c>
      <c r="G76" s="271">
        <v>99.983050000000006</v>
      </c>
      <c r="H76" s="229">
        <v>2.2000000000000002</v>
      </c>
      <c r="I76" s="884">
        <v>1</v>
      </c>
      <c r="J76" s="412" t="s">
        <v>72</v>
      </c>
      <c r="K76" s="234">
        <v>0.5</v>
      </c>
      <c r="L76" s="232" t="s">
        <v>73</v>
      </c>
      <c r="M76" s="233" t="s">
        <v>73</v>
      </c>
      <c r="N76" s="883" t="s">
        <v>73</v>
      </c>
      <c r="O76" s="883" t="s">
        <v>73</v>
      </c>
      <c r="P76" s="883" t="s">
        <v>73</v>
      </c>
      <c r="Q76" s="883" t="s">
        <v>73</v>
      </c>
      <c r="R76" s="883" t="s">
        <v>73</v>
      </c>
      <c r="S76" s="897" t="s">
        <v>73</v>
      </c>
      <c r="T76" s="885">
        <v>0.7</v>
      </c>
      <c r="U76" s="244">
        <v>30.8</v>
      </c>
      <c r="V76" s="413">
        <v>30.699000000000002</v>
      </c>
      <c r="W76" s="244">
        <v>7.85</v>
      </c>
      <c r="X76" s="642" t="s">
        <v>73</v>
      </c>
      <c r="Y76" s="413">
        <v>22.3</v>
      </c>
      <c r="Z76" s="328">
        <v>23.084</v>
      </c>
      <c r="AA76" s="244">
        <v>4.71</v>
      </c>
      <c r="AB76" s="413">
        <v>3.8050000000000002</v>
      </c>
      <c r="AC76" s="244">
        <f>AB76*$AB$1+$AC$1</f>
        <v>4.8713847034287472</v>
      </c>
      <c r="AD76" s="241">
        <v>10.642857142857142</v>
      </c>
      <c r="AE76" s="559" t="s">
        <v>73</v>
      </c>
      <c r="AF76" s="530">
        <v>4.8499999999999996</v>
      </c>
      <c r="AG76" s="898" t="s">
        <v>73</v>
      </c>
      <c r="AH76" s="244">
        <v>3.8346</v>
      </c>
      <c r="AI76" s="244">
        <v>149.8947</v>
      </c>
      <c r="AJ76" s="244">
        <v>1.2541</v>
      </c>
      <c r="AK76" s="244">
        <v>9.3836999999999993</v>
      </c>
      <c r="AL76" s="244">
        <v>3.32</v>
      </c>
      <c r="AM76" s="244">
        <v>410.34750000000003</v>
      </c>
      <c r="AN76" s="248" t="s">
        <v>73</v>
      </c>
      <c r="AO76" s="530" t="s">
        <v>73</v>
      </c>
      <c r="AP76" s="889" t="s">
        <v>73</v>
      </c>
      <c r="AQ76" s="890" t="s">
        <v>73</v>
      </c>
      <c r="AR76" s="890" t="s">
        <v>73</v>
      </c>
      <c r="AS76" s="890" t="s">
        <v>73</v>
      </c>
      <c r="AT76" s="891">
        <f t="shared" ref="AT76" si="73">SUM(BO76:BR76)</f>
        <v>546.09</v>
      </c>
      <c r="AU76" s="890" t="s">
        <v>73</v>
      </c>
      <c r="AV76" s="891">
        <f t="shared" ref="AV76" si="74">BE76+BH76+BK76+BN76</f>
        <v>331.5</v>
      </c>
      <c r="AW76" s="893">
        <v>2.77</v>
      </c>
      <c r="AX76" s="893">
        <v>1.84</v>
      </c>
      <c r="AY76" s="892">
        <v>0.38</v>
      </c>
      <c r="AZ76" s="893">
        <v>75.13</v>
      </c>
      <c r="BA76" s="893">
        <v>24.49</v>
      </c>
      <c r="BB76" s="705">
        <v>1.4</v>
      </c>
      <c r="BC76" s="331">
        <v>81.06</v>
      </c>
      <c r="BD76" s="331">
        <v>0.17</v>
      </c>
      <c r="BE76" s="331">
        <v>81.22</v>
      </c>
      <c r="BF76" s="331">
        <v>51.46</v>
      </c>
      <c r="BG76" s="331">
        <v>2.04</v>
      </c>
      <c r="BH76" s="331">
        <v>53.5</v>
      </c>
      <c r="BI76" s="331">
        <v>26.5</v>
      </c>
      <c r="BJ76" s="331">
        <v>1.62</v>
      </c>
      <c r="BK76" s="331">
        <v>28.13</v>
      </c>
      <c r="BL76" s="331">
        <v>165.92</v>
      </c>
      <c r="BM76" s="331">
        <v>2.74</v>
      </c>
      <c r="BN76" s="331">
        <v>168.65</v>
      </c>
      <c r="BO76" s="341">
        <v>32.68</v>
      </c>
      <c r="BP76" s="331">
        <v>376.11</v>
      </c>
      <c r="BQ76" s="331">
        <v>91.4</v>
      </c>
      <c r="BR76" s="709">
        <v>45.9</v>
      </c>
    </row>
    <row r="77" spans="1:70" ht="14.25" customHeight="1" x14ac:dyDescent="0.45">
      <c r="A77" s="224">
        <f t="shared" ref="A77:H78" si="75">A76</f>
        <v>2024</v>
      </c>
      <c r="B77" s="315">
        <f t="shared" si="75"/>
        <v>9</v>
      </c>
      <c r="C77" s="282">
        <f t="shared" si="75"/>
        <v>4</v>
      </c>
      <c r="D77" s="320">
        <f t="shared" si="75"/>
        <v>0.33819444444444446</v>
      </c>
      <c r="E77" s="410" t="str">
        <f t="shared" si="75"/>
        <v>BTB11</v>
      </c>
      <c r="F77" s="411">
        <f t="shared" si="75"/>
        <v>13.268840000000001</v>
      </c>
      <c r="G77" s="271">
        <f t="shared" si="75"/>
        <v>99.983050000000006</v>
      </c>
      <c r="H77" s="229">
        <f t="shared" si="75"/>
        <v>2.2000000000000002</v>
      </c>
      <c r="I77" s="884" t="s">
        <v>73</v>
      </c>
      <c r="J77" s="412" t="s">
        <v>75</v>
      </c>
      <c r="K77" s="234" t="s">
        <v>73</v>
      </c>
      <c r="L77" s="232" t="s">
        <v>73</v>
      </c>
      <c r="M77" s="233" t="s">
        <v>73</v>
      </c>
      <c r="N77" s="883" t="s">
        <v>73</v>
      </c>
      <c r="O77" s="883" t="s">
        <v>73</v>
      </c>
      <c r="P77" s="883" t="s">
        <v>73</v>
      </c>
      <c r="Q77" s="883" t="s">
        <v>73</v>
      </c>
      <c r="R77" s="883" t="s">
        <v>73</v>
      </c>
      <c r="S77" s="897" t="s">
        <v>73</v>
      </c>
      <c r="T77" s="885" t="s">
        <v>73</v>
      </c>
      <c r="U77" s="244" t="s">
        <v>73</v>
      </c>
      <c r="V77" s="413" t="s">
        <v>73</v>
      </c>
      <c r="W77" s="244" t="s">
        <v>73</v>
      </c>
      <c r="X77" s="642" t="s">
        <v>73</v>
      </c>
      <c r="Y77" s="413" t="s">
        <v>73</v>
      </c>
      <c r="Z77" s="328" t="s">
        <v>73</v>
      </c>
      <c r="AA77" s="244" t="s">
        <v>73</v>
      </c>
      <c r="AB77" s="413" t="s">
        <v>73</v>
      </c>
      <c r="AC77" s="244" t="s">
        <v>73</v>
      </c>
      <c r="AD77" s="241" t="s">
        <v>73</v>
      </c>
      <c r="AE77" s="559" t="s">
        <v>73</v>
      </c>
      <c r="AF77" s="530" t="s">
        <v>73</v>
      </c>
      <c r="AG77" s="898" t="s">
        <v>73</v>
      </c>
      <c r="AH77" s="244" t="s">
        <v>73</v>
      </c>
      <c r="AI77" s="244" t="s">
        <v>73</v>
      </c>
      <c r="AJ77" s="244" t="s">
        <v>73</v>
      </c>
      <c r="AK77" s="244" t="s">
        <v>73</v>
      </c>
      <c r="AL77" s="244" t="s">
        <v>73</v>
      </c>
      <c r="AM77" s="244" t="s">
        <v>73</v>
      </c>
      <c r="AN77" s="248" t="s">
        <v>73</v>
      </c>
      <c r="AO77" s="530" t="s">
        <v>73</v>
      </c>
      <c r="AP77" s="895" t="s">
        <v>73</v>
      </c>
      <c r="AQ77" s="883" t="s">
        <v>73</v>
      </c>
      <c r="AR77" s="883" t="s">
        <v>73</v>
      </c>
      <c r="AS77" s="883" t="s">
        <v>73</v>
      </c>
      <c r="AT77" s="883" t="s">
        <v>73</v>
      </c>
      <c r="AU77" s="883" t="s">
        <v>73</v>
      </c>
      <c r="AV77" s="883" t="s">
        <v>73</v>
      </c>
      <c r="AW77" s="883" t="s">
        <v>73</v>
      </c>
      <c r="AX77" s="883" t="s">
        <v>73</v>
      </c>
      <c r="AY77" s="892" t="s">
        <v>73</v>
      </c>
      <c r="AZ77" s="893" t="s">
        <v>73</v>
      </c>
      <c r="BA77" s="893" t="s">
        <v>73</v>
      </c>
      <c r="BB77" s="896" t="s">
        <v>73</v>
      </c>
      <c r="BC77" s="883" t="s">
        <v>73</v>
      </c>
      <c r="BD77" s="883" t="s">
        <v>73</v>
      </c>
      <c r="BE77" s="883" t="s">
        <v>73</v>
      </c>
      <c r="BF77" s="883" t="s">
        <v>73</v>
      </c>
      <c r="BG77" s="883" t="s">
        <v>73</v>
      </c>
      <c r="BH77" s="883" t="s">
        <v>73</v>
      </c>
      <c r="BI77" s="883" t="s">
        <v>73</v>
      </c>
      <c r="BJ77" s="883" t="s">
        <v>73</v>
      </c>
      <c r="BK77" s="883" t="s">
        <v>73</v>
      </c>
      <c r="BL77" s="883" t="s">
        <v>73</v>
      </c>
      <c r="BM77" s="883" t="s">
        <v>73</v>
      </c>
      <c r="BN77" s="883" t="s">
        <v>73</v>
      </c>
      <c r="BO77" s="895" t="s">
        <v>73</v>
      </c>
      <c r="BP77" s="883" t="s">
        <v>73</v>
      </c>
      <c r="BQ77" s="883" t="s">
        <v>73</v>
      </c>
      <c r="BR77" s="897" t="s">
        <v>73</v>
      </c>
    </row>
    <row r="78" spans="1:70" ht="14.25" customHeight="1" x14ac:dyDescent="0.45">
      <c r="A78" s="224">
        <f t="shared" si="75"/>
        <v>2024</v>
      </c>
      <c r="B78" s="315">
        <f t="shared" si="75"/>
        <v>9</v>
      </c>
      <c r="C78" s="282">
        <f t="shared" si="75"/>
        <v>4</v>
      </c>
      <c r="D78" s="320">
        <f t="shared" si="75"/>
        <v>0.33819444444444446</v>
      </c>
      <c r="E78" s="410" t="str">
        <f t="shared" si="75"/>
        <v>BTB11</v>
      </c>
      <c r="F78" s="411">
        <f t="shared" si="75"/>
        <v>13.268840000000001</v>
      </c>
      <c r="G78" s="271">
        <f t="shared" si="75"/>
        <v>99.983050000000006</v>
      </c>
      <c r="H78" s="229">
        <f t="shared" si="75"/>
        <v>2.2000000000000002</v>
      </c>
      <c r="I78" s="884" t="s">
        <v>73</v>
      </c>
      <c r="J78" s="412" t="s">
        <v>74</v>
      </c>
      <c r="K78" s="234" t="s">
        <v>73</v>
      </c>
      <c r="L78" s="232" t="s">
        <v>73</v>
      </c>
      <c r="M78" s="233" t="s">
        <v>73</v>
      </c>
      <c r="N78" s="883" t="s">
        <v>73</v>
      </c>
      <c r="O78" s="883" t="s">
        <v>73</v>
      </c>
      <c r="P78" s="883" t="s">
        <v>73</v>
      </c>
      <c r="Q78" s="883" t="s">
        <v>73</v>
      </c>
      <c r="R78" s="883" t="s">
        <v>73</v>
      </c>
      <c r="S78" s="897" t="s">
        <v>73</v>
      </c>
      <c r="T78" s="885" t="s">
        <v>73</v>
      </c>
      <c r="U78" s="244" t="s">
        <v>73</v>
      </c>
      <c r="V78" s="413" t="s">
        <v>73</v>
      </c>
      <c r="W78" s="244" t="s">
        <v>73</v>
      </c>
      <c r="X78" s="642" t="s">
        <v>73</v>
      </c>
      <c r="Y78" s="413" t="s">
        <v>73</v>
      </c>
      <c r="Z78" s="328" t="s">
        <v>73</v>
      </c>
      <c r="AA78" s="244" t="s">
        <v>73</v>
      </c>
      <c r="AB78" s="413" t="s">
        <v>73</v>
      </c>
      <c r="AC78" s="244" t="s">
        <v>73</v>
      </c>
      <c r="AD78" s="241" t="s">
        <v>73</v>
      </c>
      <c r="AE78" s="559" t="s">
        <v>73</v>
      </c>
      <c r="AF78" s="530" t="s">
        <v>73</v>
      </c>
      <c r="AG78" s="898" t="s">
        <v>73</v>
      </c>
      <c r="AH78" s="244" t="s">
        <v>73</v>
      </c>
      <c r="AI78" s="244" t="s">
        <v>73</v>
      </c>
      <c r="AJ78" s="244" t="s">
        <v>73</v>
      </c>
      <c r="AK78" s="244" t="s">
        <v>73</v>
      </c>
      <c r="AL78" s="244" t="s">
        <v>73</v>
      </c>
      <c r="AM78" s="244" t="s">
        <v>73</v>
      </c>
      <c r="AN78" s="248" t="s">
        <v>73</v>
      </c>
      <c r="AO78" s="530" t="s">
        <v>73</v>
      </c>
      <c r="AP78" s="895" t="s">
        <v>73</v>
      </c>
      <c r="AQ78" s="883" t="s">
        <v>73</v>
      </c>
      <c r="AR78" s="883" t="s">
        <v>73</v>
      </c>
      <c r="AS78" s="883" t="s">
        <v>73</v>
      </c>
      <c r="AT78" s="883" t="s">
        <v>73</v>
      </c>
      <c r="AU78" s="883" t="s">
        <v>73</v>
      </c>
      <c r="AV78" s="883" t="s">
        <v>73</v>
      </c>
      <c r="AW78" s="883" t="s">
        <v>73</v>
      </c>
      <c r="AX78" s="883" t="s">
        <v>73</v>
      </c>
      <c r="AY78" s="892" t="s">
        <v>73</v>
      </c>
      <c r="AZ78" s="893" t="s">
        <v>73</v>
      </c>
      <c r="BA78" s="893" t="s">
        <v>73</v>
      </c>
      <c r="BB78" s="896" t="s">
        <v>73</v>
      </c>
      <c r="BC78" s="883" t="s">
        <v>73</v>
      </c>
      <c r="BD78" s="883" t="s">
        <v>73</v>
      </c>
      <c r="BE78" s="883" t="s">
        <v>73</v>
      </c>
      <c r="BF78" s="883" t="s">
        <v>73</v>
      </c>
      <c r="BG78" s="883" t="s">
        <v>73</v>
      </c>
      <c r="BH78" s="883" t="s">
        <v>73</v>
      </c>
      <c r="BI78" s="883" t="s">
        <v>73</v>
      </c>
      <c r="BJ78" s="883" t="s">
        <v>73</v>
      </c>
      <c r="BK78" s="883" t="s">
        <v>73</v>
      </c>
      <c r="BL78" s="883" t="s">
        <v>73</v>
      </c>
      <c r="BM78" s="883" t="s">
        <v>73</v>
      </c>
      <c r="BN78" s="883" t="s">
        <v>73</v>
      </c>
      <c r="BO78" s="895" t="s">
        <v>73</v>
      </c>
      <c r="BP78" s="883" t="s">
        <v>73</v>
      </c>
      <c r="BQ78" s="883" t="s">
        <v>73</v>
      </c>
      <c r="BR78" s="897" t="s">
        <v>73</v>
      </c>
    </row>
    <row r="79" spans="1:70" ht="14.25" customHeight="1" x14ac:dyDescent="0.45">
      <c r="A79" s="224">
        <v>2024</v>
      </c>
      <c r="B79" s="315">
        <v>9</v>
      </c>
      <c r="C79" s="282">
        <v>4</v>
      </c>
      <c r="D79" s="320">
        <v>0.3659722222222222</v>
      </c>
      <c r="E79" s="410" t="s">
        <v>214</v>
      </c>
      <c r="F79" s="411">
        <v>13.259069999999999</v>
      </c>
      <c r="G79" s="271">
        <v>100.00955999999999</v>
      </c>
      <c r="H79" s="229">
        <v>3.1</v>
      </c>
      <c r="I79" s="884">
        <v>2</v>
      </c>
      <c r="J79" s="412" t="s">
        <v>72</v>
      </c>
      <c r="K79" s="234">
        <v>0.5</v>
      </c>
      <c r="L79" s="232" t="s">
        <v>73</v>
      </c>
      <c r="M79" s="233" t="s">
        <v>73</v>
      </c>
      <c r="N79" s="883" t="s">
        <v>73</v>
      </c>
      <c r="O79" s="883" t="s">
        <v>73</v>
      </c>
      <c r="P79" s="883" t="s">
        <v>73</v>
      </c>
      <c r="Q79" s="883" t="s">
        <v>73</v>
      </c>
      <c r="R79" s="883" t="s">
        <v>73</v>
      </c>
      <c r="S79" s="897" t="s">
        <v>73</v>
      </c>
      <c r="T79" s="885">
        <v>0.8</v>
      </c>
      <c r="U79" s="244">
        <v>30.1</v>
      </c>
      <c r="V79" s="413">
        <v>30.606000000000002</v>
      </c>
      <c r="W79" s="244">
        <v>7.92</v>
      </c>
      <c r="X79" s="642" t="s">
        <v>73</v>
      </c>
      <c r="Y79" s="413">
        <v>25</v>
      </c>
      <c r="Z79" s="328">
        <v>27.361000000000001</v>
      </c>
      <c r="AA79" s="244">
        <v>4.76</v>
      </c>
      <c r="AB79" s="413">
        <v>3.9929999999999999</v>
      </c>
      <c r="AC79" s="244">
        <f>AB79*$AB$1+$AC$1</f>
        <v>5.0792246042976501</v>
      </c>
      <c r="AD79" s="241">
        <v>9.375</v>
      </c>
      <c r="AE79" s="559" t="s">
        <v>73</v>
      </c>
      <c r="AF79" s="530">
        <v>6.98</v>
      </c>
      <c r="AG79" s="900" t="s">
        <v>73</v>
      </c>
      <c r="AH79" s="244">
        <v>2.5712000000000002</v>
      </c>
      <c r="AI79" s="244">
        <v>74.419600000000003</v>
      </c>
      <c r="AJ79" s="244">
        <v>0.8</v>
      </c>
      <c r="AK79" s="244">
        <v>6.7770999999999999</v>
      </c>
      <c r="AL79" s="244">
        <v>6.8760000000000003</v>
      </c>
      <c r="AM79" s="244">
        <v>449.95830000000001</v>
      </c>
      <c r="AN79" s="248" t="s">
        <v>73</v>
      </c>
      <c r="AO79" s="530" t="s">
        <v>73</v>
      </c>
      <c r="AP79" s="889" t="s">
        <v>73</v>
      </c>
      <c r="AQ79" s="890" t="s">
        <v>73</v>
      </c>
      <c r="AR79" s="890" t="s">
        <v>73</v>
      </c>
      <c r="AS79" s="890" t="s">
        <v>73</v>
      </c>
      <c r="AT79" s="891">
        <f t="shared" ref="AT79" si="76">SUM(BO79:BR79)</f>
        <v>576.84</v>
      </c>
      <c r="AU79" s="890" t="s">
        <v>73</v>
      </c>
      <c r="AV79" s="891">
        <f t="shared" ref="AV79" si="77">BE79+BH79+BK79+BN79</f>
        <v>545.82999999999993</v>
      </c>
      <c r="AW79" s="893">
        <v>3.42</v>
      </c>
      <c r="AX79" s="893">
        <v>2.13</v>
      </c>
      <c r="AY79" s="892">
        <v>0.34</v>
      </c>
      <c r="AZ79" s="893">
        <v>61.91</v>
      </c>
      <c r="BA79" s="893">
        <v>37.76</v>
      </c>
      <c r="BB79" s="705">
        <v>1.75</v>
      </c>
      <c r="BC79" s="331">
        <v>89.02</v>
      </c>
      <c r="BD79" s="331">
        <v>7.0000000000000007E-2</v>
      </c>
      <c r="BE79" s="331">
        <v>89.09</v>
      </c>
      <c r="BF79" s="331">
        <v>51.05</v>
      </c>
      <c r="BG79" s="331">
        <v>1.81</v>
      </c>
      <c r="BH79" s="331">
        <v>52.87</v>
      </c>
      <c r="BI79" s="331">
        <v>31.17</v>
      </c>
      <c r="BJ79" s="331">
        <v>1.1200000000000001</v>
      </c>
      <c r="BK79" s="331">
        <v>32.28</v>
      </c>
      <c r="BL79" s="331">
        <v>367.3</v>
      </c>
      <c r="BM79" s="331">
        <v>4.29</v>
      </c>
      <c r="BN79" s="331">
        <v>371.59</v>
      </c>
      <c r="BO79" s="341">
        <v>33.75</v>
      </c>
      <c r="BP79" s="331">
        <v>373.67</v>
      </c>
      <c r="BQ79" s="331">
        <v>117.82</v>
      </c>
      <c r="BR79" s="709">
        <v>51.6</v>
      </c>
    </row>
    <row r="80" spans="1:70" ht="14.25" customHeight="1" x14ac:dyDescent="0.45">
      <c r="A80" s="224">
        <f t="shared" ref="A80:H81" si="78">A79</f>
        <v>2024</v>
      </c>
      <c r="B80" s="315">
        <f t="shared" si="78"/>
        <v>9</v>
      </c>
      <c r="C80" s="282">
        <f t="shared" si="78"/>
        <v>4</v>
      </c>
      <c r="D80" s="320">
        <f t="shared" si="78"/>
        <v>0.3659722222222222</v>
      </c>
      <c r="E80" s="410" t="str">
        <f t="shared" si="78"/>
        <v>BTB12</v>
      </c>
      <c r="F80" s="411">
        <f t="shared" si="78"/>
        <v>13.259069999999999</v>
      </c>
      <c r="G80" s="271">
        <f t="shared" si="78"/>
        <v>100.00955999999999</v>
      </c>
      <c r="H80" s="229">
        <f t="shared" si="78"/>
        <v>3.1</v>
      </c>
      <c r="I80" s="884" t="s">
        <v>73</v>
      </c>
      <c r="J80" s="412" t="s">
        <v>75</v>
      </c>
      <c r="K80" s="234" t="s">
        <v>73</v>
      </c>
      <c r="L80" s="232" t="s">
        <v>73</v>
      </c>
      <c r="M80" s="233" t="s">
        <v>73</v>
      </c>
      <c r="N80" s="883" t="s">
        <v>73</v>
      </c>
      <c r="O80" s="883" t="s">
        <v>73</v>
      </c>
      <c r="P80" s="883" t="s">
        <v>73</v>
      </c>
      <c r="Q80" s="883" t="s">
        <v>73</v>
      </c>
      <c r="R80" s="883" t="s">
        <v>73</v>
      </c>
      <c r="S80" s="897" t="s">
        <v>73</v>
      </c>
      <c r="T80" s="885" t="s">
        <v>73</v>
      </c>
      <c r="U80" s="244" t="s">
        <v>73</v>
      </c>
      <c r="V80" s="413" t="s">
        <v>73</v>
      </c>
      <c r="W80" s="244" t="s">
        <v>73</v>
      </c>
      <c r="X80" s="642" t="s">
        <v>73</v>
      </c>
      <c r="Y80" s="413" t="s">
        <v>73</v>
      </c>
      <c r="Z80" s="328" t="s">
        <v>73</v>
      </c>
      <c r="AA80" s="244" t="s">
        <v>73</v>
      </c>
      <c r="AB80" s="413" t="s">
        <v>73</v>
      </c>
      <c r="AC80" s="244" t="s">
        <v>73</v>
      </c>
      <c r="AD80" s="241" t="s">
        <v>73</v>
      </c>
      <c r="AE80" s="559" t="s">
        <v>73</v>
      </c>
      <c r="AF80" s="530" t="s">
        <v>73</v>
      </c>
      <c r="AG80" s="898" t="s">
        <v>73</v>
      </c>
      <c r="AH80" s="244" t="s">
        <v>73</v>
      </c>
      <c r="AI80" s="244" t="s">
        <v>73</v>
      </c>
      <c r="AJ80" s="244" t="s">
        <v>73</v>
      </c>
      <c r="AK80" s="244" t="s">
        <v>73</v>
      </c>
      <c r="AL80" s="244" t="s">
        <v>73</v>
      </c>
      <c r="AM80" s="244" t="s">
        <v>73</v>
      </c>
      <c r="AN80" s="248" t="s">
        <v>73</v>
      </c>
      <c r="AO80" s="530" t="s">
        <v>73</v>
      </c>
      <c r="AP80" s="895" t="s">
        <v>73</v>
      </c>
      <c r="AQ80" s="883" t="s">
        <v>73</v>
      </c>
      <c r="AR80" s="883" t="s">
        <v>73</v>
      </c>
      <c r="AS80" s="883" t="s">
        <v>73</v>
      </c>
      <c r="AT80" s="883" t="s">
        <v>73</v>
      </c>
      <c r="AU80" s="883" t="s">
        <v>73</v>
      </c>
      <c r="AV80" s="883" t="s">
        <v>73</v>
      </c>
      <c r="AW80" s="883" t="s">
        <v>73</v>
      </c>
      <c r="AX80" s="883" t="s">
        <v>73</v>
      </c>
      <c r="AY80" s="892" t="s">
        <v>73</v>
      </c>
      <c r="AZ80" s="893" t="s">
        <v>73</v>
      </c>
      <c r="BA80" s="893" t="s">
        <v>73</v>
      </c>
      <c r="BB80" s="896" t="s">
        <v>73</v>
      </c>
      <c r="BC80" s="883" t="s">
        <v>73</v>
      </c>
      <c r="BD80" s="883" t="s">
        <v>73</v>
      </c>
      <c r="BE80" s="883" t="s">
        <v>73</v>
      </c>
      <c r="BF80" s="883" t="s">
        <v>73</v>
      </c>
      <c r="BG80" s="883" t="s">
        <v>73</v>
      </c>
      <c r="BH80" s="883" t="s">
        <v>73</v>
      </c>
      <c r="BI80" s="883" t="s">
        <v>73</v>
      </c>
      <c r="BJ80" s="883" t="s">
        <v>73</v>
      </c>
      <c r="BK80" s="883" t="s">
        <v>73</v>
      </c>
      <c r="BL80" s="883" t="s">
        <v>73</v>
      </c>
      <c r="BM80" s="883" t="s">
        <v>73</v>
      </c>
      <c r="BN80" s="883" t="s">
        <v>73</v>
      </c>
      <c r="BO80" s="895" t="s">
        <v>73</v>
      </c>
      <c r="BP80" s="883" t="s">
        <v>73</v>
      </c>
      <c r="BQ80" s="883" t="s">
        <v>73</v>
      </c>
      <c r="BR80" s="897" t="s">
        <v>73</v>
      </c>
    </row>
    <row r="81" spans="1:70" ht="14.25" customHeight="1" x14ac:dyDescent="0.45">
      <c r="A81" s="224">
        <f t="shared" si="78"/>
        <v>2024</v>
      </c>
      <c r="B81" s="315">
        <f t="shared" si="78"/>
        <v>9</v>
      </c>
      <c r="C81" s="282">
        <f t="shared" si="78"/>
        <v>4</v>
      </c>
      <c r="D81" s="320">
        <f t="shared" si="78"/>
        <v>0.3659722222222222</v>
      </c>
      <c r="E81" s="410" t="str">
        <f t="shared" si="78"/>
        <v>BTB12</v>
      </c>
      <c r="F81" s="411">
        <f t="shared" si="78"/>
        <v>13.259069999999999</v>
      </c>
      <c r="G81" s="271">
        <f t="shared" si="78"/>
        <v>100.00955999999999</v>
      </c>
      <c r="H81" s="229">
        <f t="shared" si="78"/>
        <v>3.1</v>
      </c>
      <c r="I81" s="884" t="s">
        <v>73</v>
      </c>
      <c r="J81" s="412" t="s">
        <v>74</v>
      </c>
      <c r="K81" s="234">
        <v>2.5</v>
      </c>
      <c r="L81" s="232" t="s">
        <v>73</v>
      </c>
      <c r="M81" s="233" t="s">
        <v>73</v>
      </c>
      <c r="N81" s="883" t="s">
        <v>73</v>
      </c>
      <c r="O81" s="883" t="s">
        <v>73</v>
      </c>
      <c r="P81" s="883" t="s">
        <v>73</v>
      </c>
      <c r="Q81" s="883" t="s">
        <v>73</v>
      </c>
      <c r="R81" s="883" t="s">
        <v>73</v>
      </c>
      <c r="S81" s="897" t="s">
        <v>73</v>
      </c>
      <c r="T81" s="885" t="s">
        <v>73</v>
      </c>
      <c r="U81" s="244">
        <v>30.2</v>
      </c>
      <c r="V81" s="413">
        <v>30.623999999999999</v>
      </c>
      <c r="W81" s="244">
        <v>7.92</v>
      </c>
      <c r="X81" s="642" t="s">
        <v>73</v>
      </c>
      <c r="Y81" s="413">
        <v>25</v>
      </c>
      <c r="Z81" s="328">
        <v>27.824999999999999</v>
      </c>
      <c r="AA81" s="902" t="s">
        <v>73</v>
      </c>
      <c r="AB81" s="413">
        <v>3.8410000000000002</v>
      </c>
      <c r="AC81" s="244">
        <f t="shared" ref="AC81:AC82" si="79">AB81*$AB$1+$AC$1</f>
        <v>4.911183833382367</v>
      </c>
      <c r="AD81" s="415" t="s">
        <v>73</v>
      </c>
      <c r="AE81" s="559" t="s">
        <v>73</v>
      </c>
      <c r="AF81" s="530">
        <v>14.57</v>
      </c>
      <c r="AG81" s="898" t="s">
        <v>73</v>
      </c>
      <c r="AH81" s="244" t="s">
        <v>73</v>
      </c>
      <c r="AI81" s="244" t="s">
        <v>73</v>
      </c>
      <c r="AJ81" s="244" t="s">
        <v>73</v>
      </c>
      <c r="AK81" s="244" t="s">
        <v>73</v>
      </c>
      <c r="AL81" s="244" t="s">
        <v>73</v>
      </c>
      <c r="AM81" s="244" t="s">
        <v>73</v>
      </c>
      <c r="AN81" s="248" t="s">
        <v>73</v>
      </c>
      <c r="AO81" s="530" t="s">
        <v>73</v>
      </c>
      <c r="AP81" s="895" t="s">
        <v>73</v>
      </c>
      <c r="AQ81" s="883" t="s">
        <v>73</v>
      </c>
      <c r="AR81" s="883" t="s">
        <v>73</v>
      </c>
      <c r="AS81" s="883" t="s">
        <v>73</v>
      </c>
      <c r="AT81" s="883" t="s">
        <v>73</v>
      </c>
      <c r="AU81" s="883" t="s">
        <v>73</v>
      </c>
      <c r="AV81" s="883" t="s">
        <v>73</v>
      </c>
      <c r="AW81" s="883" t="s">
        <v>73</v>
      </c>
      <c r="AX81" s="883" t="s">
        <v>73</v>
      </c>
      <c r="AY81" s="892" t="s">
        <v>73</v>
      </c>
      <c r="AZ81" s="893" t="s">
        <v>73</v>
      </c>
      <c r="BA81" s="893" t="s">
        <v>73</v>
      </c>
      <c r="BB81" s="896" t="s">
        <v>73</v>
      </c>
      <c r="BC81" s="883" t="s">
        <v>73</v>
      </c>
      <c r="BD81" s="883" t="s">
        <v>73</v>
      </c>
      <c r="BE81" s="883" t="s">
        <v>73</v>
      </c>
      <c r="BF81" s="883" t="s">
        <v>73</v>
      </c>
      <c r="BG81" s="883" t="s">
        <v>73</v>
      </c>
      <c r="BH81" s="883" t="s">
        <v>73</v>
      </c>
      <c r="BI81" s="883" t="s">
        <v>73</v>
      </c>
      <c r="BJ81" s="883" t="s">
        <v>73</v>
      </c>
      <c r="BK81" s="883" t="s">
        <v>73</v>
      </c>
      <c r="BL81" s="883" t="s">
        <v>73</v>
      </c>
      <c r="BM81" s="883" t="s">
        <v>73</v>
      </c>
      <c r="BN81" s="883" t="s">
        <v>73</v>
      </c>
      <c r="BO81" s="895" t="s">
        <v>73</v>
      </c>
      <c r="BP81" s="883" t="s">
        <v>73</v>
      </c>
      <c r="BQ81" s="883" t="s">
        <v>73</v>
      </c>
      <c r="BR81" s="897" t="s">
        <v>73</v>
      </c>
    </row>
    <row r="82" spans="1:70" ht="14.25" customHeight="1" x14ac:dyDescent="0.45">
      <c r="A82" s="224">
        <v>2024</v>
      </c>
      <c r="B82" s="315">
        <v>9</v>
      </c>
      <c r="C82" s="282">
        <v>6</v>
      </c>
      <c r="D82" s="320">
        <v>0.41319444444444442</v>
      </c>
      <c r="E82" s="410" t="s">
        <v>108</v>
      </c>
      <c r="F82" s="411">
        <v>13.36247</v>
      </c>
      <c r="G82" s="271">
        <v>99.997399999999999</v>
      </c>
      <c r="H82" s="229">
        <v>2.9</v>
      </c>
      <c r="I82" s="884">
        <v>2</v>
      </c>
      <c r="J82" s="412" t="s">
        <v>72</v>
      </c>
      <c r="K82" s="234">
        <v>0.5</v>
      </c>
      <c r="L82" s="232" t="s">
        <v>73</v>
      </c>
      <c r="M82" s="233" t="s">
        <v>73</v>
      </c>
      <c r="N82" s="883" t="s">
        <v>73</v>
      </c>
      <c r="O82" s="883" t="s">
        <v>73</v>
      </c>
      <c r="P82" s="883" t="s">
        <v>73</v>
      </c>
      <c r="Q82" s="883" t="s">
        <v>73</v>
      </c>
      <c r="R82" s="883" t="s">
        <v>73</v>
      </c>
      <c r="S82" s="897" t="s">
        <v>73</v>
      </c>
      <c r="T82" s="885">
        <v>0.4</v>
      </c>
      <c r="U82" s="244">
        <v>30.3</v>
      </c>
      <c r="V82" s="413">
        <v>30.788</v>
      </c>
      <c r="W82" s="244">
        <v>7.61</v>
      </c>
      <c r="X82" s="642" t="s">
        <v>73</v>
      </c>
      <c r="Y82" s="413">
        <v>3.4</v>
      </c>
      <c r="Z82" s="328">
        <v>4.4710000000000001</v>
      </c>
      <c r="AA82" s="244">
        <v>4.08</v>
      </c>
      <c r="AB82" s="413">
        <v>3.3210000000000002</v>
      </c>
      <c r="AC82" s="244">
        <f t="shared" si="79"/>
        <v>4.3363075118300767</v>
      </c>
      <c r="AD82" s="241">
        <v>14.999999999999996</v>
      </c>
      <c r="AE82" s="559" t="s">
        <v>73</v>
      </c>
      <c r="AF82" s="530">
        <v>2.48</v>
      </c>
      <c r="AG82" s="900" t="s">
        <v>73</v>
      </c>
      <c r="AH82" s="244">
        <v>2.15</v>
      </c>
      <c r="AI82" s="244">
        <v>146.17400000000001</v>
      </c>
      <c r="AJ82" s="244">
        <v>2.0758000000000001</v>
      </c>
      <c r="AK82" s="244">
        <v>8.1027000000000005</v>
      </c>
      <c r="AL82" s="244">
        <v>26.709499999999998</v>
      </c>
      <c r="AM82" s="244">
        <v>386.18509999999998</v>
      </c>
      <c r="AN82" s="248" t="s">
        <v>73</v>
      </c>
      <c r="AO82" s="530" t="s">
        <v>73</v>
      </c>
      <c r="AP82" s="889" t="s">
        <v>73</v>
      </c>
      <c r="AQ82" s="890" t="s">
        <v>73</v>
      </c>
      <c r="AR82" s="890" t="s">
        <v>73</v>
      </c>
      <c r="AS82" s="890" t="s">
        <v>73</v>
      </c>
      <c r="AT82" s="891">
        <f t="shared" ref="AT82" si="80">SUM(BO82:BR82)</f>
        <v>260.27</v>
      </c>
      <c r="AU82" s="890" t="s">
        <v>73</v>
      </c>
      <c r="AV82" s="891">
        <f t="shared" ref="AV82" si="81">BE82+BH82+BK82+BN82</f>
        <v>174.14999999999998</v>
      </c>
      <c r="AW82" s="883">
        <v>0.42</v>
      </c>
      <c r="AX82" s="883">
        <v>0.51</v>
      </c>
      <c r="AY82" s="892">
        <v>1.17</v>
      </c>
      <c r="AZ82" s="893">
        <v>35.5</v>
      </c>
      <c r="BA82" s="893">
        <v>63.33</v>
      </c>
      <c r="BB82" s="705">
        <v>1.55</v>
      </c>
      <c r="BC82" s="331">
        <v>24.35</v>
      </c>
      <c r="BD82" s="331">
        <v>0.03</v>
      </c>
      <c r="BE82" s="331">
        <v>24.39</v>
      </c>
      <c r="BF82" s="331">
        <v>25.83</v>
      </c>
      <c r="BG82" s="331">
        <v>1.04</v>
      </c>
      <c r="BH82" s="331">
        <v>26.86</v>
      </c>
      <c r="BI82" s="331">
        <v>13.48</v>
      </c>
      <c r="BJ82" s="331">
        <v>1.21</v>
      </c>
      <c r="BK82" s="331">
        <v>14.69</v>
      </c>
      <c r="BL82" s="331">
        <v>106.15</v>
      </c>
      <c r="BM82" s="331">
        <v>2.06</v>
      </c>
      <c r="BN82" s="331">
        <v>108.21</v>
      </c>
      <c r="BO82" s="341">
        <v>14.77</v>
      </c>
      <c r="BP82" s="331">
        <v>169.48</v>
      </c>
      <c r="BQ82" s="331">
        <v>23.37</v>
      </c>
      <c r="BR82" s="709">
        <v>52.65</v>
      </c>
    </row>
    <row r="83" spans="1:70" ht="14.25" customHeight="1" x14ac:dyDescent="0.45">
      <c r="A83" s="224">
        <f t="shared" ref="A83:H84" si="82">A82</f>
        <v>2024</v>
      </c>
      <c r="B83" s="315">
        <f t="shared" si="82"/>
        <v>9</v>
      </c>
      <c r="C83" s="282">
        <f t="shared" si="82"/>
        <v>6</v>
      </c>
      <c r="D83" s="320">
        <f t="shared" si="82"/>
        <v>0.41319444444444442</v>
      </c>
      <c r="E83" s="410" t="str">
        <f t="shared" si="82"/>
        <v>MK1</v>
      </c>
      <c r="F83" s="411">
        <f t="shared" si="82"/>
        <v>13.36247</v>
      </c>
      <c r="G83" s="271">
        <f t="shared" si="82"/>
        <v>99.997399999999999</v>
      </c>
      <c r="H83" s="229">
        <f t="shared" si="82"/>
        <v>2.9</v>
      </c>
      <c r="I83" s="884" t="s">
        <v>73</v>
      </c>
      <c r="J83" s="412" t="s">
        <v>75</v>
      </c>
      <c r="K83" s="234" t="s">
        <v>73</v>
      </c>
      <c r="L83" s="232" t="s">
        <v>73</v>
      </c>
      <c r="M83" s="233" t="s">
        <v>73</v>
      </c>
      <c r="N83" s="883" t="s">
        <v>73</v>
      </c>
      <c r="O83" s="883" t="s">
        <v>73</v>
      </c>
      <c r="P83" s="883" t="s">
        <v>73</v>
      </c>
      <c r="Q83" s="883" t="s">
        <v>73</v>
      </c>
      <c r="R83" s="883" t="s">
        <v>73</v>
      </c>
      <c r="S83" s="897" t="s">
        <v>73</v>
      </c>
      <c r="T83" s="885" t="s">
        <v>73</v>
      </c>
      <c r="U83" s="244" t="s">
        <v>73</v>
      </c>
      <c r="V83" s="413" t="s">
        <v>73</v>
      </c>
      <c r="W83" s="244" t="s">
        <v>73</v>
      </c>
      <c r="X83" s="642" t="s">
        <v>73</v>
      </c>
      <c r="Y83" s="413" t="s">
        <v>73</v>
      </c>
      <c r="Z83" s="328" t="s">
        <v>73</v>
      </c>
      <c r="AA83" s="244" t="s">
        <v>73</v>
      </c>
      <c r="AB83" s="413" t="s">
        <v>73</v>
      </c>
      <c r="AC83" s="244" t="s">
        <v>73</v>
      </c>
      <c r="AD83" s="241" t="s">
        <v>73</v>
      </c>
      <c r="AE83" s="559" t="s">
        <v>73</v>
      </c>
      <c r="AF83" s="530" t="s">
        <v>73</v>
      </c>
      <c r="AG83" s="898" t="s">
        <v>73</v>
      </c>
      <c r="AH83" s="244" t="s">
        <v>73</v>
      </c>
      <c r="AI83" s="244" t="s">
        <v>73</v>
      </c>
      <c r="AJ83" s="244" t="s">
        <v>73</v>
      </c>
      <c r="AK83" s="244" t="s">
        <v>73</v>
      </c>
      <c r="AL83" s="244" t="s">
        <v>73</v>
      </c>
      <c r="AM83" s="244" t="s">
        <v>73</v>
      </c>
      <c r="AN83" s="248" t="s">
        <v>73</v>
      </c>
      <c r="AO83" s="530" t="s">
        <v>73</v>
      </c>
      <c r="AP83" s="895" t="s">
        <v>73</v>
      </c>
      <c r="AQ83" s="883" t="s">
        <v>73</v>
      </c>
      <c r="AR83" s="883" t="s">
        <v>73</v>
      </c>
      <c r="AS83" s="883" t="s">
        <v>73</v>
      </c>
      <c r="AT83" s="883" t="s">
        <v>73</v>
      </c>
      <c r="AU83" s="883" t="s">
        <v>73</v>
      </c>
      <c r="AV83" s="883" t="s">
        <v>73</v>
      </c>
      <c r="AW83" s="883" t="s">
        <v>73</v>
      </c>
      <c r="AX83" s="883" t="s">
        <v>73</v>
      </c>
      <c r="AY83" s="892" t="s">
        <v>73</v>
      </c>
      <c r="AZ83" s="893" t="s">
        <v>73</v>
      </c>
      <c r="BA83" s="893" t="s">
        <v>73</v>
      </c>
      <c r="BB83" s="896" t="s">
        <v>73</v>
      </c>
      <c r="BC83" s="883" t="s">
        <v>73</v>
      </c>
      <c r="BD83" s="883" t="s">
        <v>73</v>
      </c>
      <c r="BE83" s="883" t="s">
        <v>73</v>
      </c>
      <c r="BF83" s="883" t="s">
        <v>73</v>
      </c>
      <c r="BG83" s="883" t="s">
        <v>73</v>
      </c>
      <c r="BH83" s="883" t="s">
        <v>73</v>
      </c>
      <c r="BI83" s="883" t="s">
        <v>73</v>
      </c>
      <c r="BJ83" s="883" t="s">
        <v>73</v>
      </c>
      <c r="BK83" s="883" t="s">
        <v>73</v>
      </c>
      <c r="BL83" s="883" t="s">
        <v>73</v>
      </c>
      <c r="BM83" s="883" t="s">
        <v>73</v>
      </c>
      <c r="BN83" s="883" t="s">
        <v>73</v>
      </c>
      <c r="BO83" s="895" t="s">
        <v>73</v>
      </c>
      <c r="BP83" s="883" t="s">
        <v>73</v>
      </c>
      <c r="BQ83" s="883" t="s">
        <v>73</v>
      </c>
      <c r="BR83" s="897" t="s">
        <v>73</v>
      </c>
    </row>
    <row r="84" spans="1:70" ht="14.25" customHeight="1" x14ac:dyDescent="0.45">
      <c r="A84" s="224">
        <f t="shared" si="82"/>
        <v>2024</v>
      </c>
      <c r="B84" s="315">
        <f t="shared" si="82"/>
        <v>9</v>
      </c>
      <c r="C84" s="282">
        <f t="shared" si="82"/>
        <v>6</v>
      </c>
      <c r="D84" s="320">
        <f t="shared" si="82"/>
        <v>0.41319444444444442</v>
      </c>
      <c r="E84" s="410" t="str">
        <f t="shared" si="82"/>
        <v>MK1</v>
      </c>
      <c r="F84" s="411">
        <f t="shared" si="82"/>
        <v>13.36247</v>
      </c>
      <c r="G84" s="271">
        <f t="shared" si="82"/>
        <v>99.997399999999999</v>
      </c>
      <c r="H84" s="229">
        <f t="shared" si="82"/>
        <v>2.9</v>
      </c>
      <c r="I84" s="884" t="s">
        <v>73</v>
      </c>
      <c r="J84" s="412" t="s">
        <v>74</v>
      </c>
      <c r="K84" s="234">
        <v>2.5</v>
      </c>
      <c r="L84" s="232" t="s">
        <v>73</v>
      </c>
      <c r="M84" s="233" t="s">
        <v>73</v>
      </c>
      <c r="N84" s="883" t="s">
        <v>73</v>
      </c>
      <c r="O84" s="883" t="s">
        <v>73</v>
      </c>
      <c r="P84" s="883" t="s">
        <v>73</v>
      </c>
      <c r="Q84" s="883" t="s">
        <v>73</v>
      </c>
      <c r="R84" s="883" t="s">
        <v>73</v>
      </c>
      <c r="S84" s="897" t="s">
        <v>73</v>
      </c>
      <c r="T84" s="885" t="s">
        <v>73</v>
      </c>
      <c r="U84" s="244">
        <v>30.3</v>
      </c>
      <c r="V84" s="413">
        <v>30.693000000000001</v>
      </c>
      <c r="W84" s="244">
        <v>7.62</v>
      </c>
      <c r="X84" s="642" t="s">
        <v>73</v>
      </c>
      <c r="Y84" s="413">
        <v>6.5</v>
      </c>
      <c r="Z84" s="328">
        <v>8.9580000000000002</v>
      </c>
      <c r="AA84" s="244">
        <v>3.87</v>
      </c>
      <c r="AB84" s="413">
        <v>2.9430000000000001</v>
      </c>
      <c r="AC84" s="244">
        <f t="shared" ref="AC84:AC85" si="83">AB84*$AB$1+$AC$1</f>
        <v>3.9184166473170654</v>
      </c>
      <c r="AD84" s="241">
        <v>22.249999999999993</v>
      </c>
      <c r="AE84" s="559" t="s">
        <v>73</v>
      </c>
      <c r="AF84" s="530">
        <v>3.35</v>
      </c>
      <c r="AG84" s="898" t="s">
        <v>73</v>
      </c>
      <c r="AH84" s="244">
        <v>2.9923000000000002</v>
      </c>
      <c r="AI84" s="244">
        <v>150.2473</v>
      </c>
      <c r="AJ84" s="244">
        <v>1.9893000000000001</v>
      </c>
      <c r="AK84" s="244">
        <v>6.7919999999999998</v>
      </c>
      <c r="AL84" s="244">
        <v>28.899000000000001</v>
      </c>
      <c r="AM84" s="244">
        <v>372.20710000000003</v>
      </c>
      <c r="AN84" s="248" t="s">
        <v>73</v>
      </c>
      <c r="AO84" s="530" t="s">
        <v>73</v>
      </c>
      <c r="AP84" s="895" t="s">
        <v>73</v>
      </c>
      <c r="AQ84" s="883" t="s">
        <v>73</v>
      </c>
      <c r="AR84" s="883" t="s">
        <v>73</v>
      </c>
      <c r="AS84" s="883" t="s">
        <v>73</v>
      </c>
      <c r="AT84" s="883" t="s">
        <v>73</v>
      </c>
      <c r="AU84" s="883" t="s">
        <v>73</v>
      </c>
      <c r="AV84" s="883" t="s">
        <v>73</v>
      </c>
      <c r="AW84" s="883" t="s">
        <v>73</v>
      </c>
      <c r="AX84" s="883" t="s">
        <v>73</v>
      </c>
      <c r="AY84" s="892" t="s">
        <v>73</v>
      </c>
      <c r="AZ84" s="893" t="s">
        <v>73</v>
      </c>
      <c r="BA84" s="893" t="s">
        <v>73</v>
      </c>
      <c r="BB84" s="896" t="s">
        <v>73</v>
      </c>
      <c r="BC84" s="883" t="s">
        <v>73</v>
      </c>
      <c r="BD84" s="883" t="s">
        <v>73</v>
      </c>
      <c r="BE84" s="883" t="s">
        <v>73</v>
      </c>
      <c r="BF84" s="883" t="s">
        <v>73</v>
      </c>
      <c r="BG84" s="883" t="s">
        <v>73</v>
      </c>
      <c r="BH84" s="883" t="s">
        <v>73</v>
      </c>
      <c r="BI84" s="883" t="s">
        <v>73</v>
      </c>
      <c r="BJ84" s="883" t="s">
        <v>73</v>
      </c>
      <c r="BK84" s="883" t="s">
        <v>73</v>
      </c>
      <c r="BL84" s="883" t="s">
        <v>73</v>
      </c>
      <c r="BM84" s="883" t="s">
        <v>73</v>
      </c>
      <c r="BN84" s="883" t="s">
        <v>73</v>
      </c>
      <c r="BO84" s="895" t="s">
        <v>73</v>
      </c>
      <c r="BP84" s="883" t="s">
        <v>73</v>
      </c>
      <c r="BQ84" s="883" t="s">
        <v>73</v>
      </c>
      <c r="BR84" s="897" t="s">
        <v>73</v>
      </c>
    </row>
    <row r="85" spans="1:70" ht="14.25" customHeight="1" x14ac:dyDescent="0.45">
      <c r="A85" s="224">
        <v>2024</v>
      </c>
      <c r="B85" s="315">
        <v>9</v>
      </c>
      <c r="C85" s="282">
        <v>6</v>
      </c>
      <c r="D85" s="320">
        <v>0.40625</v>
      </c>
      <c r="E85" s="410" t="s">
        <v>109</v>
      </c>
      <c r="F85" s="411">
        <v>13.35741</v>
      </c>
      <c r="G85" s="271">
        <v>100.00135</v>
      </c>
      <c r="H85" s="229">
        <v>4</v>
      </c>
      <c r="I85" s="884">
        <v>2</v>
      </c>
      <c r="J85" s="412" t="s">
        <v>72</v>
      </c>
      <c r="K85" s="234">
        <v>0.5</v>
      </c>
      <c r="L85" s="232" t="s">
        <v>73</v>
      </c>
      <c r="M85" s="233" t="s">
        <v>73</v>
      </c>
      <c r="N85" s="883" t="s">
        <v>73</v>
      </c>
      <c r="O85" s="883" t="s">
        <v>73</v>
      </c>
      <c r="P85" s="883" t="s">
        <v>73</v>
      </c>
      <c r="Q85" s="883" t="s">
        <v>73</v>
      </c>
      <c r="R85" s="883" t="s">
        <v>73</v>
      </c>
      <c r="S85" s="897" t="s">
        <v>73</v>
      </c>
      <c r="T85" s="885">
        <v>0.5</v>
      </c>
      <c r="U85" s="244">
        <v>30.3</v>
      </c>
      <c r="V85" s="413">
        <v>30.701000000000001</v>
      </c>
      <c r="W85" s="244">
        <v>7.65</v>
      </c>
      <c r="X85" s="642" t="s">
        <v>73</v>
      </c>
      <c r="Y85" s="413">
        <v>4.4000000000000004</v>
      </c>
      <c r="Z85" s="328">
        <v>4.4880000000000004</v>
      </c>
      <c r="AA85" s="902" t="s">
        <v>73</v>
      </c>
      <c r="AB85" s="413">
        <v>3.1560000000000001</v>
      </c>
      <c r="AC85" s="244">
        <f t="shared" si="83"/>
        <v>4.1538948328759844</v>
      </c>
      <c r="AD85" s="241">
        <v>12.374999999999991</v>
      </c>
      <c r="AE85" s="559" t="s">
        <v>73</v>
      </c>
      <c r="AF85" s="530">
        <v>2.3199999999999998</v>
      </c>
      <c r="AG85" s="898" t="s">
        <v>73</v>
      </c>
      <c r="AH85" s="244">
        <v>2.7816999999999998</v>
      </c>
      <c r="AI85" s="244">
        <v>174.91540000000001</v>
      </c>
      <c r="AJ85" s="244">
        <v>1.9028</v>
      </c>
      <c r="AK85" s="244">
        <v>7.3878000000000004</v>
      </c>
      <c r="AL85" s="244">
        <v>14.527200000000001</v>
      </c>
      <c r="AM85" s="244">
        <v>374.49340000000001</v>
      </c>
      <c r="AN85" s="248" t="s">
        <v>73</v>
      </c>
      <c r="AO85" s="530" t="s">
        <v>73</v>
      </c>
      <c r="AP85" s="895" t="s">
        <v>73</v>
      </c>
      <c r="AQ85" s="883" t="s">
        <v>73</v>
      </c>
      <c r="AR85" s="883" t="s">
        <v>73</v>
      </c>
      <c r="AS85" s="883" t="s">
        <v>73</v>
      </c>
      <c r="AT85" s="891">
        <f t="shared" ref="AT85" si="84">SUM(BO85:BR85)</f>
        <v>330.98</v>
      </c>
      <c r="AU85" s="890" t="s">
        <v>73</v>
      </c>
      <c r="AV85" s="891">
        <f t="shared" ref="AV85" si="85">BE85+BH85+BK85+BN85</f>
        <v>366.09000000000003</v>
      </c>
      <c r="AW85" s="893">
        <v>1.54</v>
      </c>
      <c r="AX85" s="893">
        <v>1.72</v>
      </c>
      <c r="AY85" s="892">
        <v>0.65</v>
      </c>
      <c r="AZ85" s="893">
        <v>59.81</v>
      </c>
      <c r="BA85" s="893">
        <v>39.54</v>
      </c>
      <c r="BB85" s="705">
        <v>0.55000000000000004</v>
      </c>
      <c r="BC85" s="331">
        <v>51.08</v>
      </c>
      <c r="BD85" s="331">
        <v>0.03</v>
      </c>
      <c r="BE85" s="331">
        <v>51.11</v>
      </c>
      <c r="BF85" s="331">
        <v>49.43</v>
      </c>
      <c r="BG85" s="331">
        <v>0.45</v>
      </c>
      <c r="BH85" s="331">
        <v>49.88</v>
      </c>
      <c r="BI85" s="331">
        <v>26.88</v>
      </c>
      <c r="BJ85" s="331">
        <v>2.89</v>
      </c>
      <c r="BK85" s="331">
        <v>29.77</v>
      </c>
      <c r="BL85" s="331">
        <v>233.41</v>
      </c>
      <c r="BM85" s="331">
        <v>1.92</v>
      </c>
      <c r="BN85" s="331">
        <v>235.33</v>
      </c>
      <c r="BO85" s="341">
        <v>18.670000000000002</v>
      </c>
      <c r="BP85" s="331">
        <v>193.74</v>
      </c>
      <c r="BQ85" s="331">
        <v>51.49</v>
      </c>
      <c r="BR85" s="709">
        <v>67.08</v>
      </c>
    </row>
    <row r="86" spans="1:70" ht="14.25" customHeight="1" x14ac:dyDescent="0.45">
      <c r="A86" s="224">
        <f t="shared" ref="A86:H87" si="86">A85</f>
        <v>2024</v>
      </c>
      <c r="B86" s="315">
        <f t="shared" si="86"/>
        <v>9</v>
      </c>
      <c r="C86" s="282">
        <f t="shared" si="86"/>
        <v>6</v>
      </c>
      <c r="D86" s="320">
        <f t="shared" si="86"/>
        <v>0.40625</v>
      </c>
      <c r="E86" s="410" t="str">
        <f t="shared" si="86"/>
        <v>MK2</v>
      </c>
      <c r="F86" s="411">
        <f t="shared" si="86"/>
        <v>13.35741</v>
      </c>
      <c r="G86" s="271">
        <f t="shared" si="86"/>
        <v>100.00135</v>
      </c>
      <c r="H86" s="229">
        <f t="shared" si="86"/>
        <v>4</v>
      </c>
      <c r="I86" s="884" t="s">
        <v>73</v>
      </c>
      <c r="J86" s="412" t="s">
        <v>75</v>
      </c>
      <c r="K86" s="234" t="s">
        <v>73</v>
      </c>
      <c r="L86" s="232" t="s">
        <v>73</v>
      </c>
      <c r="M86" s="233" t="s">
        <v>73</v>
      </c>
      <c r="N86" s="883" t="s">
        <v>73</v>
      </c>
      <c r="O86" s="883" t="s">
        <v>73</v>
      </c>
      <c r="P86" s="883" t="s">
        <v>73</v>
      </c>
      <c r="Q86" s="883" t="s">
        <v>73</v>
      </c>
      <c r="R86" s="883" t="s">
        <v>73</v>
      </c>
      <c r="S86" s="897" t="s">
        <v>73</v>
      </c>
      <c r="T86" s="885" t="s">
        <v>73</v>
      </c>
      <c r="U86" s="244" t="s">
        <v>73</v>
      </c>
      <c r="V86" s="413" t="s">
        <v>73</v>
      </c>
      <c r="W86" s="244" t="s">
        <v>73</v>
      </c>
      <c r="X86" s="642" t="s">
        <v>73</v>
      </c>
      <c r="Y86" s="413" t="s">
        <v>73</v>
      </c>
      <c r="Z86" s="328" t="s">
        <v>73</v>
      </c>
      <c r="AA86" s="244" t="s">
        <v>73</v>
      </c>
      <c r="AB86" s="413" t="s">
        <v>73</v>
      </c>
      <c r="AC86" s="244" t="s">
        <v>73</v>
      </c>
      <c r="AD86" s="241" t="s">
        <v>73</v>
      </c>
      <c r="AE86" s="559" t="s">
        <v>73</v>
      </c>
      <c r="AF86" s="530" t="s">
        <v>73</v>
      </c>
      <c r="AG86" s="898" t="s">
        <v>73</v>
      </c>
      <c r="AH86" s="244" t="s">
        <v>73</v>
      </c>
      <c r="AI86" s="244" t="s">
        <v>73</v>
      </c>
      <c r="AJ86" s="244" t="s">
        <v>73</v>
      </c>
      <c r="AK86" s="244" t="s">
        <v>73</v>
      </c>
      <c r="AL86" s="244" t="s">
        <v>73</v>
      </c>
      <c r="AM86" s="244" t="s">
        <v>73</v>
      </c>
      <c r="AN86" s="248" t="s">
        <v>73</v>
      </c>
      <c r="AO86" s="530" t="s">
        <v>73</v>
      </c>
      <c r="AP86" s="895" t="s">
        <v>73</v>
      </c>
      <c r="AQ86" s="883" t="s">
        <v>73</v>
      </c>
      <c r="AR86" s="883" t="s">
        <v>73</v>
      </c>
      <c r="AS86" s="883" t="s">
        <v>73</v>
      </c>
      <c r="AT86" s="883" t="s">
        <v>73</v>
      </c>
      <c r="AU86" s="883" t="s">
        <v>73</v>
      </c>
      <c r="AV86" s="883" t="s">
        <v>73</v>
      </c>
      <c r="AW86" s="883" t="s">
        <v>73</v>
      </c>
      <c r="AX86" s="883" t="s">
        <v>73</v>
      </c>
      <c r="AY86" s="892" t="s">
        <v>73</v>
      </c>
      <c r="AZ86" s="893" t="s">
        <v>73</v>
      </c>
      <c r="BA86" s="893" t="s">
        <v>73</v>
      </c>
      <c r="BB86" s="896" t="s">
        <v>73</v>
      </c>
      <c r="BC86" s="883" t="s">
        <v>73</v>
      </c>
      <c r="BD86" s="883" t="s">
        <v>73</v>
      </c>
      <c r="BE86" s="883" t="s">
        <v>73</v>
      </c>
      <c r="BF86" s="883" t="s">
        <v>73</v>
      </c>
      <c r="BG86" s="883" t="s">
        <v>73</v>
      </c>
      <c r="BH86" s="883" t="s">
        <v>73</v>
      </c>
      <c r="BI86" s="883" t="s">
        <v>73</v>
      </c>
      <c r="BJ86" s="883" t="s">
        <v>73</v>
      </c>
      <c r="BK86" s="883" t="s">
        <v>73</v>
      </c>
      <c r="BL86" s="883" t="s">
        <v>73</v>
      </c>
      <c r="BM86" s="883" t="s">
        <v>73</v>
      </c>
      <c r="BN86" s="883" t="s">
        <v>73</v>
      </c>
      <c r="BO86" s="895" t="s">
        <v>73</v>
      </c>
      <c r="BP86" s="883" t="s">
        <v>73</v>
      </c>
      <c r="BQ86" s="883" t="s">
        <v>73</v>
      </c>
      <c r="BR86" s="897" t="s">
        <v>73</v>
      </c>
    </row>
    <row r="87" spans="1:70" ht="14.25" customHeight="1" x14ac:dyDescent="0.45">
      <c r="A87" s="224">
        <f t="shared" si="86"/>
        <v>2024</v>
      </c>
      <c r="B87" s="315">
        <f t="shared" si="86"/>
        <v>9</v>
      </c>
      <c r="C87" s="282">
        <f t="shared" si="86"/>
        <v>6</v>
      </c>
      <c r="D87" s="320">
        <f t="shared" si="86"/>
        <v>0.40625</v>
      </c>
      <c r="E87" s="410" t="str">
        <f t="shared" si="86"/>
        <v>MK2</v>
      </c>
      <c r="F87" s="411">
        <f t="shared" si="86"/>
        <v>13.35741</v>
      </c>
      <c r="G87" s="271">
        <f t="shared" si="86"/>
        <v>100.00135</v>
      </c>
      <c r="H87" s="229">
        <f t="shared" si="86"/>
        <v>4</v>
      </c>
      <c r="I87" s="884" t="s">
        <v>73</v>
      </c>
      <c r="J87" s="412" t="s">
        <v>74</v>
      </c>
      <c r="K87" s="234">
        <v>3.5</v>
      </c>
      <c r="L87" s="232" t="s">
        <v>73</v>
      </c>
      <c r="M87" s="233" t="s">
        <v>73</v>
      </c>
      <c r="N87" s="883" t="s">
        <v>73</v>
      </c>
      <c r="O87" s="883" t="s">
        <v>73</v>
      </c>
      <c r="P87" s="883" t="s">
        <v>73</v>
      </c>
      <c r="Q87" s="883" t="s">
        <v>73</v>
      </c>
      <c r="R87" s="883" t="s">
        <v>73</v>
      </c>
      <c r="S87" s="897" t="s">
        <v>73</v>
      </c>
      <c r="T87" s="885" t="s">
        <v>73</v>
      </c>
      <c r="U87" s="244">
        <v>30.8</v>
      </c>
      <c r="V87" s="413">
        <v>30.911999999999999</v>
      </c>
      <c r="W87" s="244">
        <v>7.83</v>
      </c>
      <c r="X87" s="642" t="s">
        <v>73</v>
      </c>
      <c r="Y87" s="413">
        <v>8.6</v>
      </c>
      <c r="Z87" s="328">
        <v>25.939</v>
      </c>
      <c r="AA87" s="244">
        <v>4.47</v>
      </c>
      <c r="AB87" s="413">
        <v>2.4750000000000001</v>
      </c>
      <c r="AC87" s="244">
        <f t="shared" ref="AC87:AC88" si="87">AB87*$AB$1+$AC$1</f>
        <v>3.4010279579200042</v>
      </c>
      <c r="AD87" s="241">
        <v>26.375000000000028</v>
      </c>
      <c r="AE87" s="559" t="s">
        <v>73</v>
      </c>
      <c r="AF87" s="530">
        <v>8.16</v>
      </c>
      <c r="AG87" s="898" t="s">
        <v>73</v>
      </c>
      <c r="AH87" s="244">
        <v>2.3605999999999998</v>
      </c>
      <c r="AI87" s="244">
        <v>98.309399999999997</v>
      </c>
      <c r="AJ87" s="244">
        <v>1.5568</v>
      </c>
      <c r="AK87" s="244">
        <v>5.4217000000000004</v>
      </c>
      <c r="AL87" s="244">
        <v>18.575299999999999</v>
      </c>
      <c r="AM87" s="244">
        <v>357.19459999999998</v>
      </c>
      <c r="AN87" s="248" t="s">
        <v>73</v>
      </c>
      <c r="AO87" s="530" t="s">
        <v>73</v>
      </c>
      <c r="AP87" s="895" t="s">
        <v>73</v>
      </c>
      <c r="AQ87" s="883" t="s">
        <v>73</v>
      </c>
      <c r="AR87" s="883" t="s">
        <v>73</v>
      </c>
      <c r="AS87" s="883" t="s">
        <v>73</v>
      </c>
      <c r="AT87" s="883" t="s">
        <v>73</v>
      </c>
      <c r="AU87" s="883" t="s">
        <v>73</v>
      </c>
      <c r="AV87" s="883" t="s">
        <v>73</v>
      </c>
      <c r="AW87" s="883" t="s">
        <v>73</v>
      </c>
      <c r="AX87" s="883" t="s">
        <v>73</v>
      </c>
      <c r="AY87" s="892" t="s">
        <v>73</v>
      </c>
      <c r="AZ87" s="893" t="s">
        <v>73</v>
      </c>
      <c r="BA87" s="893" t="s">
        <v>73</v>
      </c>
      <c r="BB87" s="896" t="s">
        <v>73</v>
      </c>
      <c r="BC87" s="883" t="s">
        <v>73</v>
      </c>
      <c r="BD87" s="883" t="s">
        <v>73</v>
      </c>
      <c r="BE87" s="883" t="s">
        <v>73</v>
      </c>
      <c r="BF87" s="883" t="s">
        <v>73</v>
      </c>
      <c r="BG87" s="883" t="s">
        <v>73</v>
      </c>
      <c r="BH87" s="883" t="s">
        <v>73</v>
      </c>
      <c r="BI87" s="883" t="s">
        <v>73</v>
      </c>
      <c r="BJ87" s="883" t="s">
        <v>73</v>
      </c>
      <c r="BK87" s="883" t="s">
        <v>73</v>
      </c>
      <c r="BL87" s="883" t="s">
        <v>73</v>
      </c>
      <c r="BM87" s="883" t="s">
        <v>73</v>
      </c>
      <c r="BN87" s="883" t="s">
        <v>73</v>
      </c>
      <c r="BO87" s="895" t="s">
        <v>73</v>
      </c>
      <c r="BP87" s="883" t="s">
        <v>73</v>
      </c>
      <c r="BQ87" s="883" t="s">
        <v>73</v>
      </c>
      <c r="BR87" s="897" t="s">
        <v>73</v>
      </c>
    </row>
    <row r="88" spans="1:70" ht="14.25" customHeight="1" x14ac:dyDescent="0.45">
      <c r="A88" s="224">
        <v>2024</v>
      </c>
      <c r="B88" s="315">
        <v>9</v>
      </c>
      <c r="C88" s="282">
        <v>6</v>
      </c>
      <c r="D88" s="320">
        <v>0.39374999999999999</v>
      </c>
      <c r="E88" s="410" t="s">
        <v>110</v>
      </c>
      <c r="F88" s="411">
        <v>13.35272</v>
      </c>
      <c r="G88" s="271">
        <v>100.00735</v>
      </c>
      <c r="H88" s="229">
        <v>2.7</v>
      </c>
      <c r="I88" s="884">
        <v>1</v>
      </c>
      <c r="J88" s="412" t="s">
        <v>72</v>
      </c>
      <c r="K88" s="234">
        <v>0.5</v>
      </c>
      <c r="L88" s="232" t="s">
        <v>73</v>
      </c>
      <c r="M88" s="233" t="s">
        <v>73</v>
      </c>
      <c r="N88" s="883" t="s">
        <v>73</v>
      </c>
      <c r="O88" s="883" t="s">
        <v>73</v>
      </c>
      <c r="P88" s="883" t="s">
        <v>73</v>
      </c>
      <c r="Q88" s="883" t="s">
        <v>73</v>
      </c>
      <c r="R88" s="883" t="s">
        <v>73</v>
      </c>
      <c r="S88" s="897" t="s">
        <v>73</v>
      </c>
      <c r="T88" s="885">
        <v>0.5</v>
      </c>
      <c r="U88" s="244">
        <v>30.2</v>
      </c>
      <c r="V88" s="413">
        <v>30.533999999999999</v>
      </c>
      <c r="W88" s="244">
        <v>7.66</v>
      </c>
      <c r="X88" s="642" t="s">
        <v>73</v>
      </c>
      <c r="Y88" s="413">
        <v>7.4</v>
      </c>
      <c r="Z88" s="328">
        <v>8.4670000000000005</v>
      </c>
      <c r="AA88" s="244">
        <v>4.05</v>
      </c>
      <c r="AB88" s="413">
        <v>3.0840000000000001</v>
      </c>
      <c r="AC88" s="244">
        <f t="shared" si="87"/>
        <v>4.0742965729687439</v>
      </c>
      <c r="AD88" s="241">
        <v>13.299999999999994</v>
      </c>
      <c r="AE88" s="559" t="s">
        <v>73</v>
      </c>
      <c r="AF88" s="530">
        <v>3.14</v>
      </c>
      <c r="AG88" s="900" t="s">
        <v>73</v>
      </c>
      <c r="AH88" s="244">
        <v>2.7816999999999998</v>
      </c>
      <c r="AI88" s="244">
        <v>161.8783</v>
      </c>
      <c r="AJ88" s="244">
        <v>1.9893000000000001</v>
      </c>
      <c r="AK88" s="244">
        <v>9.5922000000000001</v>
      </c>
      <c r="AL88" s="244">
        <v>16.1494</v>
      </c>
      <c r="AM88" s="244">
        <v>390.04849999999999</v>
      </c>
      <c r="AN88" s="248" t="s">
        <v>73</v>
      </c>
      <c r="AO88" s="530" t="s">
        <v>73</v>
      </c>
      <c r="AP88" s="895" t="s">
        <v>73</v>
      </c>
      <c r="AQ88" s="883" t="s">
        <v>73</v>
      </c>
      <c r="AR88" s="883" t="s">
        <v>73</v>
      </c>
      <c r="AS88" s="883" t="s">
        <v>73</v>
      </c>
      <c r="AT88" s="891">
        <f t="shared" ref="AT88" si="88">SUM(BO88:BR88)</f>
        <v>157.78</v>
      </c>
      <c r="AU88" s="890" t="s">
        <v>73</v>
      </c>
      <c r="AV88" s="891">
        <f t="shared" ref="AV88" si="89">BE88+BH88+BK88+BN88</f>
        <v>146.38</v>
      </c>
      <c r="AW88" s="893">
        <v>0.67</v>
      </c>
      <c r="AX88" s="893">
        <v>0.47</v>
      </c>
      <c r="AY88" s="892">
        <v>0.87</v>
      </c>
      <c r="AZ88" s="893">
        <v>15.23</v>
      </c>
      <c r="BA88" s="893">
        <v>83.9</v>
      </c>
      <c r="BB88" s="705">
        <v>0.16</v>
      </c>
      <c r="BC88" s="331">
        <v>10.36</v>
      </c>
      <c r="BD88" s="331">
        <v>0.06</v>
      </c>
      <c r="BE88" s="331">
        <v>10.41</v>
      </c>
      <c r="BF88" s="331">
        <v>26.87</v>
      </c>
      <c r="BG88" s="331">
        <v>0.62</v>
      </c>
      <c r="BH88" s="331">
        <v>27.48</v>
      </c>
      <c r="BI88" s="331">
        <v>9.42</v>
      </c>
      <c r="BJ88" s="331">
        <v>0.66</v>
      </c>
      <c r="BK88" s="331">
        <v>10.09</v>
      </c>
      <c r="BL88" s="331">
        <v>96.82</v>
      </c>
      <c r="BM88" s="331">
        <v>1.58</v>
      </c>
      <c r="BN88" s="331">
        <v>98.4</v>
      </c>
      <c r="BO88" s="341">
        <v>12.98</v>
      </c>
      <c r="BP88" s="331">
        <v>79.06</v>
      </c>
      <c r="BQ88" s="331">
        <v>25.67</v>
      </c>
      <c r="BR88" s="709">
        <v>40.07</v>
      </c>
    </row>
    <row r="89" spans="1:70" ht="14.25" customHeight="1" x14ac:dyDescent="0.45">
      <c r="A89" s="224">
        <f t="shared" ref="A89:H90" si="90">A88</f>
        <v>2024</v>
      </c>
      <c r="B89" s="315">
        <f t="shared" si="90"/>
        <v>9</v>
      </c>
      <c r="C89" s="282">
        <f t="shared" si="90"/>
        <v>6</v>
      </c>
      <c r="D89" s="320">
        <f t="shared" si="90"/>
        <v>0.39374999999999999</v>
      </c>
      <c r="E89" s="410" t="str">
        <f t="shared" si="90"/>
        <v>MK3</v>
      </c>
      <c r="F89" s="411">
        <f t="shared" si="90"/>
        <v>13.35272</v>
      </c>
      <c r="G89" s="271">
        <f t="shared" si="90"/>
        <v>100.00735</v>
      </c>
      <c r="H89" s="229">
        <f t="shared" si="90"/>
        <v>2.7</v>
      </c>
      <c r="I89" s="884" t="s">
        <v>73</v>
      </c>
      <c r="J89" s="412" t="s">
        <v>75</v>
      </c>
      <c r="K89" s="234" t="s">
        <v>73</v>
      </c>
      <c r="L89" s="232" t="s">
        <v>73</v>
      </c>
      <c r="M89" s="233" t="s">
        <v>73</v>
      </c>
      <c r="N89" s="883" t="s">
        <v>73</v>
      </c>
      <c r="O89" s="883" t="s">
        <v>73</v>
      </c>
      <c r="P89" s="883" t="s">
        <v>73</v>
      </c>
      <c r="Q89" s="883" t="s">
        <v>73</v>
      </c>
      <c r="R89" s="883" t="s">
        <v>73</v>
      </c>
      <c r="S89" s="897" t="s">
        <v>73</v>
      </c>
      <c r="T89" s="885" t="s">
        <v>73</v>
      </c>
      <c r="U89" s="244" t="s">
        <v>73</v>
      </c>
      <c r="V89" s="413" t="s">
        <v>73</v>
      </c>
      <c r="W89" s="244" t="s">
        <v>73</v>
      </c>
      <c r="X89" s="642" t="s">
        <v>73</v>
      </c>
      <c r="Y89" s="413" t="s">
        <v>73</v>
      </c>
      <c r="Z89" s="328" t="s">
        <v>73</v>
      </c>
      <c r="AA89" s="244" t="s">
        <v>73</v>
      </c>
      <c r="AB89" s="413" t="s">
        <v>73</v>
      </c>
      <c r="AC89" s="244" t="s">
        <v>73</v>
      </c>
      <c r="AD89" s="241" t="s">
        <v>73</v>
      </c>
      <c r="AE89" s="559" t="s">
        <v>73</v>
      </c>
      <c r="AF89" s="530" t="s">
        <v>73</v>
      </c>
      <c r="AG89" s="898" t="s">
        <v>73</v>
      </c>
      <c r="AH89" s="244" t="s">
        <v>73</v>
      </c>
      <c r="AI89" s="244" t="s">
        <v>73</v>
      </c>
      <c r="AJ89" s="244" t="s">
        <v>73</v>
      </c>
      <c r="AK89" s="244" t="s">
        <v>73</v>
      </c>
      <c r="AL89" s="244" t="s">
        <v>73</v>
      </c>
      <c r="AM89" s="244" t="s">
        <v>73</v>
      </c>
      <c r="AN89" s="248" t="s">
        <v>73</v>
      </c>
      <c r="AO89" s="530" t="s">
        <v>73</v>
      </c>
      <c r="AP89" s="895" t="s">
        <v>73</v>
      </c>
      <c r="AQ89" s="883" t="s">
        <v>73</v>
      </c>
      <c r="AR89" s="883" t="s">
        <v>73</v>
      </c>
      <c r="AS89" s="883" t="s">
        <v>73</v>
      </c>
      <c r="AT89" s="883" t="s">
        <v>73</v>
      </c>
      <c r="AU89" s="883" t="s">
        <v>73</v>
      </c>
      <c r="AV89" s="883" t="s">
        <v>73</v>
      </c>
      <c r="AW89" s="883" t="s">
        <v>73</v>
      </c>
      <c r="AX89" s="883" t="s">
        <v>73</v>
      </c>
      <c r="AY89" s="892" t="s">
        <v>73</v>
      </c>
      <c r="AZ89" s="893" t="s">
        <v>73</v>
      </c>
      <c r="BA89" s="893" t="s">
        <v>73</v>
      </c>
      <c r="BB89" s="896" t="s">
        <v>73</v>
      </c>
      <c r="BC89" s="883" t="s">
        <v>73</v>
      </c>
      <c r="BD89" s="883" t="s">
        <v>73</v>
      </c>
      <c r="BE89" s="883" t="s">
        <v>73</v>
      </c>
      <c r="BF89" s="883" t="s">
        <v>73</v>
      </c>
      <c r="BG89" s="883" t="s">
        <v>73</v>
      </c>
      <c r="BH89" s="883" t="s">
        <v>73</v>
      </c>
      <c r="BI89" s="883" t="s">
        <v>73</v>
      </c>
      <c r="BJ89" s="883" t="s">
        <v>73</v>
      </c>
      <c r="BK89" s="883" t="s">
        <v>73</v>
      </c>
      <c r="BL89" s="883" t="s">
        <v>73</v>
      </c>
      <c r="BM89" s="883" t="s">
        <v>73</v>
      </c>
      <c r="BN89" s="883" t="s">
        <v>73</v>
      </c>
      <c r="BO89" s="895" t="s">
        <v>73</v>
      </c>
      <c r="BP89" s="883" t="s">
        <v>73</v>
      </c>
      <c r="BQ89" s="883" t="s">
        <v>73</v>
      </c>
      <c r="BR89" s="897" t="s">
        <v>73</v>
      </c>
    </row>
    <row r="90" spans="1:70" ht="14.25" customHeight="1" x14ac:dyDescent="0.45">
      <c r="A90" s="224">
        <f t="shared" si="90"/>
        <v>2024</v>
      </c>
      <c r="B90" s="315">
        <f t="shared" si="90"/>
        <v>9</v>
      </c>
      <c r="C90" s="282">
        <f t="shared" si="90"/>
        <v>6</v>
      </c>
      <c r="D90" s="320">
        <f t="shared" si="90"/>
        <v>0.39374999999999999</v>
      </c>
      <c r="E90" s="410" t="str">
        <f t="shared" si="90"/>
        <v>MK3</v>
      </c>
      <c r="F90" s="411">
        <f t="shared" si="90"/>
        <v>13.35272</v>
      </c>
      <c r="G90" s="271">
        <f t="shared" si="90"/>
        <v>100.00735</v>
      </c>
      <c r="H90" s="229">
        <f t="shared" si="90"/>
        <v>2.7</v>
      </c>
      <c r="I90" s="884" t="s">
        <v>73</v>
      </c>
      <c r="J90" s="412" t="s">
        <v>74</v>
      </c>
      <c r="K90" s="234" t="s">
        <v>73</v>
      </c>
      <c r="L90" s="232" t="s">
        <v>73</v>
      </c>
      <c r="M90" s="233" t="s">
        <v>73</v>
      </c>
      <c r="N90" s="883" t="s">
        <v>73</v>
      </c>
      <c r="O90" s="883" t="s">
        <v>73</v>
      </c>
      <c r="P90" s="883" t="s">
        <v>73</v>
      </c>
      <c r="Q90" s="883" t="s">
        <v>73</v>
      </c>
      <c r="R90" s="883" t="s">
        <v>73</v>
      </c>
      <c r="S90" s="897" t="s">
        <v>73</v>
      </c>
      <c r="T90" s="885" t="s">
        <v>73</v>
      </c>
      <c r="U90" s="244" t="s">
        <v>73</v>
      </c>
      <c r="V90" s="413" t="s">
        <v>73</v>
      </c>
      <c r="W90" s="244" t="s">
        <v>73</v>
      </c>
      <c r="X90" s="642" t="s">
        <v>73</v>
      </c>
      <c r="Y90" s="413" t="s">
        <v>73</v>
      </c>
      <c r="Z90" s="328" t="s">
        <v>73</v>
      </c>
      <c r="AA90" s="244" t="s">
        <v>73</v>
      </c>
      <c r="AB90" s="413" t="s">
        <v>73</v>
      </c>
      <c r="AC90" s="244" t="s">
        <v>73</v>
      </c>
      <c r="AD90" s="241" t="s">
        <v>73</v>
      </c>
      <c r="AE90" s="559" t="s">
        <v>73</v>
      </c>
      <c r="AF90" s="530" t="s">
        <v>73</v>
      </c>
      <c r="AG90" s="898" t="s">
        <v>73</v>
      </c>
      <c r="AH90" s="244" t="s">
        <v>73</v>
      </c>
      <c r="AI90" s="244" t="s">
        <v>73</v>
      </c>
      <c r="AJ90" s="244" t="s">
        <v>73</v>
      </c>
      <c r="AK90" s="244" t="s">
        <v>73</v>
      </c>
      <c r="AL90" s="244" t="s">
        <v>73</v>
      </c>
      <c r="AM90" s="244" t="s">
        <v>73</v>
      </c>
      <c r="AN90" s="248" t="s">
        <v>73</v>
      </c>
      <c r="AO90" s="530" t="s">
        <v>73</v>
      </c>
      <c r="AP90" s="895" t="s">
        <v>73</v>
      </c>
      <c r="AQ90" s="883" t="s">
        <v>73</v>
      </c>
      <c r="AR90" s="883" t="s">
        <v>73</v>
      </c>
      <c r="AS90" s="883" t="s">
        <v>73</v>
      </c>
      <c r="AT90" s="883" t="s">
        <v>73</v>
      </c>
      <c r="AU90" s="883" t="s">
        <v>73</v>
      </c>
      <c r="AV90" s="883" t="s">
        <v>73</v>
      </c>
      <c r="AW90" s="883" t="s">
        <v>73</v>
      </c>
      <c r="AX90" s="883" t="s">
        <v>73</v>
      </c>
      <c r="AY90" s="892" t="s">
        <v>73</v>
      </c>
      <c r="AZ90" s="893" t="s">
        <v>73</v>
      </c>
      <c r="BA90" s="893" t="s">
        <v>73</v>
      </c>
      <c r="BB90" s="896" t="s">
        <v>73</v>
      </c>
      <c r="BC90" s="883" t="s">
        <v>73</v>
      </c>
      <c r="BD90" s="883" t="s">
        <v>73</v>
      </c>
      <c r="BE90" s="883" t="s">
        <v>73</v>
      </c>
      <c r="BF90" s="883" t="s">
        <v>73</v>
      </c>
      <c r="BG90" s="883" t="s">
        <v>73</v>
      </c>
      <c r="BH90" s="883" t="s">
        <v>73</v>
      </c>
      <c r="BI90" s="883" t="s">
        <v>73</v>
      </c>
      <c r="BJ90" s="883" t="s">
        <v>73</v>
      </c>
      <c r="BK90" s="883" t="s">
        <v>73</v>
      </c>
      <c r="BL90" s="883" t="s">
        <v>73</v>
      </c>
      <c r="BM90" s="883" t="s">
        <v>73</v>
      </c>
      <c r="BN90" s="883" t="s">
        <v>73</v>
      </c>
      <c r="BO90" s="895" t="s">
        <v>73</v>
      </c>
      <c r="BP90" s="883" t="s">
        <v>73</v>
      </c>
      <c r="BQ90" s="883" t="s">
        <v>73</v>
      </c>
      <c r="BR90" s="897" t="s">
        <v>73</v>
      </c>
    </row>
    <row r="91" spans="1:70" ht="14.25" customHeight="1" x14ac:dyDescent="0.45">
      <c r="A91" s="224">
        <v>2024</v>
      </c>
      <c r="B91" s="315">
        <v>9</v>
      </c>
      <c r="C91" s="282">
        <v>6</v>
      </c>
      <c r="D91" s="320">
        <v>0.31458333333333333</v>
      </c>
      <c r="E91" s="410" t="s">
        <v>215</v>
      </c>
      <c r="F91" s="411">
        <v>13.35308</v>
      </c>
      <c r="G91" s="271">
        <v>100.02055</v>
      </c>
      <c r="H91" s="229">
        <v>1</v>
      </c>
      <c r="I91" s="884">
        <v>1</v>
      </c>
      <c r="J91" s="412" t="s">
        <v>72</v>
      </c>
      <c r="K91" s="234">
        <v>0.5</v>
      </c>
      <c r="L91" s="232" t="s">
        <v>73</v>
      </c>
      <c r="M91" s="233" t="s">
        <v>73</v>
      </c>
      <c r="N91" s="883" t="s">
        <v>73</v>
      </c>
      <c r="O91" s="883" t="s">
        <v>73</v>
      </c>
      <c r="P91" s="883" t="s">
        <v>73</v>
      </c>
      <c r="Q91" s="883" t="s">
        <v>73</v>
      </c>
      <c r="R91" s="883" t="s">
        <v>73</v>
      </c>
      <c r="S91" s="897" t="s">
        <v>73</v>
      </c>
      <c r="T91" s="885">
        <v>0.7</v>
      </c>
      <c r="U91" s="244">
        <v>30.2</v>
      </c>
      <c r="V91" s="413">
        <v>30.228999999999999</v>
      </c>
      <c r="W91" s="244">
        <v>7.81</v>
      </c>
      <c r="X91" s="642" t="s">
        <v>73</v>
      </c>
      <c r="Y91" s="413">
        <v>18.899999999999999</v>
      </c>
      <c r="Z91" s="328">
        <v>20.044</v>
      </c>
      <c r="AA91" s="244">
        <v>4.5</v>
      </c>
      <c r="AB91" s="413">
        <v>3.1480000000000001</v>
      </c>
      <c r="AC91" s="244">
        <f>AB91*$AB$1+$AC$1</f>
        <v>4.1450505817751804</v>
      </c>
      <c r="AD91" s="241">
        <v>10.428571428571431</v>
      </c>
      <c r="AE91" s="559" t="s">
        <v>73</v>
      </c>
      <c r="AF91" s="530">
        <v>5.69</v>
      </c>
      <c r="AG91" s="898" t="s">
        <v>73</v>
      </c>
      <c r="AH91" s="244">
        <v>2.3605999999999998</v>
      </c>
      <c r="AI91" s="244">
        <v>151.90889999999999</v>
      </c>
      <c r="AJ91" s="244">
        <v>1.9028</v>
      </c>
      <c r="AK91" s="244">
        <v>7.9240000000000004</v>
      </c>
      <c r="AL91" s="244">
        <v>18.2075</v>
      </c>
      <c r="AM91" s="244">
        <v>376.65859999999998</v>
      </c>
      <c r="AN91" s="248" t="s">
        <v>73</v>
      </c>
      <c r="AO91" s="530" t="s">
        <v>73</v>
      </c>
      <c r="AP91" s="895" t="s">
        <v>73</v>
      </c>
      <c r="AQ91" s="883" t="s">
        <v>73</v>
      </c>
      <c r="AR91" s="883" t="s">
        <v>73</v>
      </c>
      <c r="AS91" s="883" t="s">
        <v>73</v>
      </c>
      <c r="AT91" s="891">
        <f t="shared" ref="AT91" si="91">SUM(BO91:BR91)</f>
        <v>170.39</v>
      </c>
      <c r="AU91" s="890" t="s">
        <v>73</v>
      </c>
      <c r="AV91" s="891">
        <f t="shared" ref="AV91" si="92">BE91+BH91+BK91+BN91</f>
        <v>107.14000000000001</v>
      </c>
      <c r="AW91" s="893">
        <v>1.1100000000000001</v>
      </c>
      <c r="AX91" s="893">
        <v>0.19</v>
      </c>
      <c r="AY91" s="892">
        <v>0.71</v>
      </c>
      <c r="AZ91" s="893">
        <v>7.63</v>
      </c>
      <c r="BA91" s="893">
        <v>91.66</v>
      </c>
      <c r="BB91" s="705" t="s">
        <v>216</v>
      </c>
      <c r="BC91" s="331">
        <v>14.87</v>
      </c>
      <c r="BD91" s="331">
        <v>0.03</v>
      </c>
      <c r="BE91" s="331">
        <v>14.9</v>
      </c>
      <c r="BF91" s="331">
        <v>25.27</v>
      </c>
      <c r="BG91" s="331">
        <v>0.71</v>
      </c>
      <c r="BH91" s="331">
        <v>25.98</v>
      </c>
      <c r="BI91" s="331">
        <v>8.67</v>
      </c>
      <c r="BJ91" s="331">
        <v>0.6</v>
      </c>
      <c r="BK91" s="331">
        <v>9.27</v>
      </c>
      <c r="BL91" s="331">
        <v>55.07</v>
      </c>
      <c r="BM91" s="331">
        <v>1.92</v>
      </c>
      <c r="BN91" s="331">
        <v>56.99</v>
      </c>
      <c r="BO91" s="341">
        <v>14.19</v>
      </c>
      <c r="BP91" s="331">
        <v>91.73</v>
      </c>
      <c r="BQ91" s="331">
        <v>15.69</v>
      </c>
      <c r="BR91" s="709">
        <v>48.78</v>
      </c>
    </row>
    <row r="92" spans="1:70" ht="14.25" customHeight="1" x14ac:dyDescent="0.45">
      <c r="A92" s="224">
        <f t="shared" ref="A92:H93" si="93">A91</f>
        <v>2024</v>
      </c>
      <c r="B92" s="315">
        <f t="shared" si="93"/>
        <v>9</v>
      </c>
      <c r="C92" s="282">
        <f t="shared" si="93"/>
        <v>6</v>
      </c>
      <c r="D92" s="320">
        <f t="shared" si="93"/>
        <v>0.31458333333333333</v>
      </c>
      <c r="E92" s="410" t="str">
        <f t="shared" si="93"/>
        <v>MK4</v>
      </c>
      <c r="F92" s="411">
        <f t="shared" si="93"/>
        <v>13.35308</v>
      </c>
      <c r="G92" s="271">
        <f t="shared" si="93"/>
        <v>100.02055</v>
      </c>
      <c r="H92" s="229">
        <f t="shared" si="93"/>
        <v>1</v>
      </c>
      <c r="I92" s="884" t="s">
        <v>73</v>
      </c>
      <c r="J92" s="412" t="s">
        <v>75</v>
      </c>
      <c r="K92" s="234" t="s">
        <v>73</v>
      </c>
      <c r="L92" s="232" t="s">
        <v>73</v>
      </c>
      <c r="M92" s="233" t="s">
        <v>73</v>
      </c>
      <c r="N92" s="883" t="s">
        <v>73</v>
      </c>
      <c r="O92" s="883" t="s">
        <v>73</v>
      </c>
      <c r="P92" s="883" t="s">
        <v>73</v>
      </c>
      <c r="Q92" s="883" t="s">
        <v>73</v>
      </c>
      <c r="R92" s="883" t="s">
        <v>73</v>
      </c>
      <c r="S92" s="897" t="s">
        <v>73</v>
      </c>
      <c r="T92" s="885" t="s">
        <v>73</v>
      </c>
      <c r="U92" s="244" t="s">
        <v>73</v>
      </c>
      <c r="V92" s="413" t="s">
        <v>73</v>
      </c>
      <c r="W92" s="244" t="s">
        <v>73</v>
      </c>
      <c r="X92" s="642" t="s">
        <v>73</v>
      </c>
      <c r="Y92" s="413" t="s">
        <v>73</v>
      </c>
      <c r="Z92" s="328" t="s">
        <v>73</v>
      </c>
      <c r="AA92" s="244" t="s">
        <v>73</v>
      </c>
      <c r="AB92" s="413" t="s">
        <v>73</v>
      </c>
      <c r="AC92" s="244" t="s">
        <v>73</v>
      </c>
      <c r="AD92" s="241" t="s">
        <v>73</v>
      </c>
      <c r="AE92" s="559" t="s">
        <v>73</v>
      </c>
      <c r="AF92" s="530" t="s">
        <v>73</v>
      </c>
      <c r="AG92" s="898" t="s">
        <v>73</v>
      </c>
      <c r="AH92" s="244" t="s">
        <v>73</v>
      </c>
      <c r="AI92" s="244" t="s">
        <v>73</v>
      </c>
      <c r="AJ92" s="244" t="s">
        <v>73</v>
      </c>
      <c r="AK92" s="244" t="s">
        <v>73</v>
      </c>
      <c r="AL92" s="244" t="s">
        <v>73</v>
      </c>
      <c r="AM92" s="244" t="s">
        <v>73</v>
      </c>
      <c r="AN92" s="248" t="s">
        <v>73</v>
      </c>
      <c r="AO92" s="530" t="s">
        <v>73</v>
      </c>
      <c r="AP92" s="895" t="s">
        <v>73</v>
      </c>
      <c r="AQ92" s="883" t="s">
        <v>73</v>
      </c>
      <c r="AR92" s="883" t="s">
        <v>73</v>
      </c>
      <c r="AS92" s="883" t="s">
        <v>73</v>
      </c>
      <c r="AT92" s="883" t="s">
        <v>73</v>
      </c>
      <c r="AU92" s="883" t="s">
        <v>73</v>
      </c>
      <c r="AV92" s="883" t="s">
        <v>73</v>
      </c>
      <c r="AW92" s="883" t="s">
        <v>73</v>
      </c>
      <c r="AX92" s="883" t="s">
        <v>73</v>
      </c>
      <c r="AY92" s="892" t="s">
        <v>73</v>
      </c>
      <c r="AZ92" s="893" t="s">
        <v>73</v>
      </c>
      <c r="BA92" s="893" t="s">
        <v>73</v>
      </c>
      <c r="BB92" s="896" t="s">
        <v>73</v>
      </c>
      <c r="BC92" s="883" t="s">
        <v>73</v>
      </c>
      <c r="BD92" s="883" t="s">
        <v>73</v>
      </c>
      <c r="BE92" s="883" t="s">
        <v>73</v>
      </c>
      <c r="BF92" s="883" t="s">
        <v>73</v>
      </c>
      <c r="BG92" s="883" t="s">
        <v>73</v>
      </c>
      <c r="BH92" s="883" t="s">
        <v>73</v>
      </c>
      <c r="BI92" s="883" t="s">
        <v>73</v>
      </c>
      <c r="BJ92" s="883" t="s">
        <v>73</v>
      </c>
      <c r="BK92" s="883" t="s">
        <v>73</v>
      </c>
      <c r="BL92" s="883" t="s">
        <v>73</v>
      </c>
      <c r="BM92" s="883" t="s">
        <v>73</v>
      </c>
      <c r="BN92" s="883" t="s">
        <v>73</v>
      </c>
      <c r="BO92" s="895" t="s">
        <v>73</v>
      </c>
      <c r="BP92" s="883" t="s">
        <v>73</v>
      </c>
      <c r="BQ92" s="883" t="s">
        <v>73</v>
      </c>
      <c r="BR92" s="897" t="s">
        <v>73</v>
      </c>
    </row>
    <row r="93" spans="1:70" ht="14.25" customHeight="1" x14ac:dyDescent="0.45">
      <c r="A93" s="224">
        <f t="shared" si="93"/>
        <v>2024</v>
      </c>
      <c r="B93" s="315">
        <f t="shared" si="93"/>
        <v>9</v>
      </c>
      <c r="C93" s="282">
        <f t="shared" si="93"/>
        <v>6</v>
      </c>
      <c r="D93" s="320">
        <f t="shared" si="93"/>
        <v>0.31458333333333333</v>
      </c>
      <c r="E93" s="410" t="str">
        <f t="shared" si="93"/>
        <v>MK4</v>
      </c>
      <c r="F93" s="411">
        <f t="shared" si="93"/>
        <v>13.35308</v>
      </c>
      <c r="G93" s="271">
        <f t="shared" si="93"/>
        <v>100.02055</v>
      </c>
      <c r="H93" s="229">
        <f t="shared" si="93"/>
        <v>1</v>
      </c>
      <c r="I93" s="884" t="s">
        <v>73</v>
      </c>
      <c r="J93" s="412" t="s">
        <v>74</v>
      </c>
      <c r="K93" s="234" t="s">
        <v>73</v>
      </c>
      <c r="L93" s="232" t="s">
        <v>73</v>
      </c>
      <c r="M93" s="233" t="s">
        <v>73</v>
      </c>
      <c r="N93" s="883" t="s">
        <v>73</v>
      </c>
      <c r="O93" s="883" t="s">
        <v>73</v>
      </c>
      <c r="P93" s="883" t="s">
        <v>73</v>
      </c>
      <c r="Q93" s="883" t="s">
        <v>73</v>
      </c>
      <c r="R93" s="883" t="s">
        <v>73</v>
      </c>
      <c r="S93" s="897" t="s">
        <v>73</v>
      </c>
      <c r="T93" s="885" t="s">
        <v>73</v>
      </c>
      <c r="U93" s="244" t="s">
        <v>73</v>
      </c>
      <c r="V93" s="413" t="s">
        <v>73</v>
      </c>
      <c r="W93" s="244" t="s">
        <v>73</v>
      </c>
      <c r="X93" s="642" t="s">
        <v>73</v>
      </c>
      <c r="Y93" s="413" t="s">
        <v>73</v>
      </c>
      <c r="Z93" s="328" t="s">
        <v>73</v>
      </c>
      <c r="AA93" s="244" t="s">
        <v>73</v>
      </c>
      <c r="AB93" s="413" t="s">
        <v>73</v>
      </c>
      <c r="AC93" s="244" t="s">
        <v>73</v>
      </c>
      <c r="AD93" s="241" t="s">
        <v>73</v>
      </c>
      <c r="AE93" s="559" t="s">
        <v>73</v>
      </c>
      <c r="AF93" s="530" t="s">
        <v>73</v>
      </c>
      <c r="AG93" s="898" t="s">
        <v>73</v>
      </c>
      <c r="AH93" s="244" t="s">
        <v>73</v>
      </c>
      <c r="AI93" s="244" t="s">
        <v>73</v>
      </c>
      <c r="AJ93" s="244" t="s">
        <v>73</v>
      </c>
      <c r="AK93" s="244" t="s">
        <v>73</v>
      </c>
      <c r="AL93" s="244" t="s">
        <v>73</v>
      </c>
      <c r="AM93" s="244" t="s">
        <v>73</v>
      </c>
      <c r="AN93" s="248" t="s">
        <v>73</v>
      </c>
      <c r="AO93" s="530" t="s">
        <v>73</v>
      </c>
      <c r="AP93" s="895" t="s">
        <v>73</v>
      </c>
      <c r="AQ93" s="883" t="s">
        <v>73</v>
      </c>
      <c r="AR93" s="883" t="s">
        <v>73</v>
      </c>
      <c r="AS93" s="883" t="s">
        <v>73</v>
      </c>
      <c r="AT93" s="883" t="s">
        <v>73</v>
      </c>
      <c r="AU93" s="883" t="s">
        <v>73</v>
      </c>
      <c r="AV93" s="883" t="s">
        <v>73</v>
      </c>
      <c r="AW93" s="883" t="s">
        <v>73</v>
      </c>
      <c r="AX93" s="883" t="s">
        <v>73</v>
      </c>
      <c r="AY93" s="892" t="s">
        <v>73</v>
      </c>
      <c r="AZ93" s="893" t="s">
        <v>73</v>
      </c>
      <c r="BA93" s="893" t="s">
        <v>73</v>
      </c>
      <c r="BB93" s="896" t="s">
        <v>73</v>
      </c>
      <c r="BC93" s="883" t="s">
        <v>73</v>
      </c>
      <c r="BD93" s="883" t="s">
        <v>73</v>
      </c>
      <c r="BE93" s="883" t="s">
        <v>73</v>
      </c>
      <c r="BF93" s="883" t="s">
        <v>73</v>
      </c>
      <c r="BG93" s="883" t="s">
        <v>73</v>
      </c>
      <c r="BH93" s="883" t="s">
        <v>73</v>
      </c>
      <c r="BI93" s="883" t="s">
        <v>73</v>
      </c>
      <c r="BJ93" s="883" t="s">
        <v>73</v>
      </c>
      <c r="BK93" s="883" t="s">
        <v>73</v>
      </c>
      <c r="BL93" s="883" t="s">
        <v>73</v>
      </c>
      <c r="BM93" s="883" t="s">
        <v>73</v>
      </c>
      <c r="BN93" s="883" t="s">
        <v>73</v>
      </c>
      <c r="BO93" s="895" t="s">
        <v>73</v>
      </c>
      <c r="BP93" s="883" t="s">
        <v>73</v>
      </c>
      <c r="BQ93" s="883" t="s">
        <v>73</v>
      </c>
      <c r="BR93" s="897" t="s">
        <v>73</v>
      </c>
    </row>
    <row r="94" spans="1:70" ht="14.25" customHeight="1" x14ac:dyDescent="0.45">
      <c r="A94" s="224">
        <v>2024</v>
      </c>
      <c r="B94" s="315">
        <v>9</v>
      </c>
      <c r="C94" s="282">
        <v>6</v>
      </c>
      <c r="D94" s="320">
        <v>0.30138888888888887</v>
      </c>
      <c r="E94" s="410" t="s">
        <v>217</v>
      </c>
      <c r="F94" s="411">
        <v>13.34728</v>
      </c>
      <c r="G94" s="271">
        <v>100.01336000000001</v>
      </c>
      <c r="H94" s="229">
        <v>2.2999999999999998</v>
      </c>
      <c r="I94" s="884">
        <v>1</v>
      </c>
      <c r="J94" s="412" t="s">
        <v>72</v>
      </c>
      <c r="K94" s="234">
        <v>0.5</v>
      </c>
      <c r="L94" s="232" t="s">
        <v>73</v>
      </c>
      <c r="M94" s="233" t="s">
        <v>73</v>
      </c>
      <c r="N94" s="883" t="s">
        <v>73</v>
      </c>
      <c r="O94" s="883" t="s">
        <v>73</v>
      </c>
      <c r="P94" s="883" t="s">
        <v>73</v>
      </c>
      <c r="Q94" s="883" t="s">
        <v>73</v>
      </c>
      <c r="R94" s="883" t="s">
        <v>73</v>
      </c>
      <c r="S94" s="897" t="s">
        <v>73</v>
      </c>
      <c r="T94" s="885">
        <v>0.6</v>
      </c>
      <c r="U94" s="244">
        <v>30.1</v>
      </c>
      <c r="V94" s="413">
        <v>30.170999999999999</v>
      </c>
      <c r="W94" s="244">
        <v>7.75</v>
      </c>
      <c r="X94" s="642" t="s">
        <v>73</v>
      </c>
      <c r="Y94" s="413">
        <v>16.5</v>
      </c>
      <c r="Z94" s="328">
        <v>13.246</v>
      </c>
      <c r="AA94" s="244">
        <v>4.37</v>
      </c>
      <c r="AB94" s="413">
        <v>3.2709999999999999</v>
      </c>
      <c r="AC94" s="244">
        <f>AB94*$AB$1+$AC$1</f>
        <v>4.2810309424500481</v>
      </c>
      <c r="AD94" s="241">
        <v>10.916666666666668</v>
      </c>
      <c r="AE94" s="559" t="s">
        <v>73</v>
      </c>
      <c r="AF94" s="530">
        <v>3.7</v>
      </c>
      <c r="AG94" s="900" t="s">
        <v>73</v>
      </c>
      <c r="AH94" s="244">
        <v>2.3605999999999998</v>
      </c>
      <c r="AI94" s="244">
        <v>125.3236</v>
      </c>
      <c r="AJ94" s="244">
        <v>1.6216999999999999</v>
      </c>
      <c r="AK94" s="244">
        <v>9.5326000000000004</v>
      </c>
      <c r="AL94" s="244">
        <v>11.7851</v>
      </c>
      <c r="AM94" s="244">
        <v>301.62360000000001</v>
      </c>
      <c r="AN94" s="248" t="s">
        <v>73</v>
      </c>
      <c r="AO94" s="530" t="s">
        <v>73</v>
      </c>
      <c r="AP94" s="889" t="s">
        <v>73</v>
      </c>
      <c r="AQ94" s="890" t="s">
        <v>73</v>
      </c>
      <c r="AR94" s="890" t="s">
        <v>73</v>
      </c>
      <c r="AS94" s="890" t="s">
        <v>73</v>
      </c>
      <c r="AT94" s="891">
        <f t="shared" ref="AT94" si="94">SUM(BO94:BR94)</f>
        <v>135.17000000000002</v>
      </c>
      <c r="AU94" s="890" t="s">
        <v>73</v>
      </c>
      <c r="AV94" s="891">
        <f t="shared" ref="AV94" si="95">BE94+BH94+BK94+BN94</f>
        <v>104.84</v>
      </c>
      <c r="AW94" s="893">
        <v>1.01</v>
      </c>
      <c r="AX94" s="893">
        <v>0.2</v>
      </c>
      <c r="AY94" s="892">
        <v>0.47</v>
      </c>
      <c r="AZ94" s="893">
        <v>9.5</v>
      </c>
      <c r="BA94" s="893">
        <v>90.04</v>
      </c>
      <c r="BB94" s="705">
        <v>0.03</v>
      </c>
      <c r="BC94" s="331">
        <v>13.14</v>
      </c>
      <c r="BD94" s="331">
        <v>0.05</v>
      </c>
      <c r="BE94" s="331">
        <v>13.19</v>
      </c>
      <c r="BF94" s="331">
        <v>23.64</v>
      </c>
      <c r="BG94" s="331">
        <v>0.48</v>
      </c>
      <c r="BH94" s="331">
        <v>24.13</v>
      </c>
      <c r="BI94" s="331">
        <v>8.4499999999999993</v>
      </c>
      <c r="BJ94" s="331">
        <v>1.02</v>
      </c>
      <c r="BK94" s="331">
        <v>9.48</v>
      </c>
      <c r="BL94" s="331">
        <v>55.92</v>
      </c>
      <c r="BM94" s="331">
        <v>2.12</v>
      </c>
      <c r="BN94" s="331">
        <v>58.04</v>
      </c>
      <c r="BO94" s="341">
        <v>13.26</v>
      </c>
      <c r="BP94" s="331">
        <v>67.81</v>
      </c>
      <c r="BQ94" s="331">
        <v>13.96</v>
      </c>
      <c r="BR94" s="709">
        <v>40.14</v>
      </c>
    </row>
    <row r="95" spans="1:70" ht="14.25" customHeight="1" x14ac:dyDescent="0.45">
      <c r="A95" s="224">
        <f t="shared" ref="A95:H96" si="96">A94</f>
        <v>2024</v>
      </c>
      <c r="B95" s="315">
        <f t="shared" si="96"/>
        <v>9</v>
      </c>
      <c r="C95" s="282">
        <f t="shared" si="96"/>
        <v>6</v>
      </c>
      <c r="D95" s="320">
        <f t="shared" si="96"/>
        <v>0.30138888888888887</v>
      </c>
      <c r="E95" s="410" t="str">
        <f t="shared" si="96"/>
        <v>MK5</v>
      </c>
      <c r="F95" s="411">
        <f t="shared" si="96"/>
        <v>13.34728</v>
      </c>
      <c r="G95" s="271">
        <f t="shared" si="96"/>
        <v>100.01336000000001</v>
      </c>
      <c r="H95" s="229">
        <f t="shared" si="96"/>
        <v>2.2999999999999998</v>
      </c>
      <c r="I95" s="884" t="s">
        <v>73</v>
      </c>
      <c r="J95" s="412" t="s">
        <v>75</v>
      </c>
      <c r="K95" s="234" t="s">
        <v>73</v>
      </c>
      <c r="L95" s="232" t="s">
        <v>73</v>
      </c>
      <c r="M95" s="233" t="s">
        <v>73</v>
      </c>
      <c r="N95" s="883" t="s">
        <v>73</v>
      </c>
      <c r="O95" s="883" t="s">
        <v>73</v>
      </c>
      <c r="P95" s="883" t="s">
        <v>73</v>
      </c>
      <c r="Q95" s="883" t="s">
        <v>73</v>
      </c>
      <c r="R95" s="883" t="s">
        <v>73</v>
      </c>
      <c r="S95" s="897" t="s">
        <v>73</v>
      </c>
      <c r="T95" s="885" t="s">
        <v>73</v>
      </c>
      <c r="U95" s="244" t="s">
        <v>73</v>
      </c>
      <c r="V95" s="413" t="s">
        <v>73</v>
      </c>
      <c r="W95" s="244" t="s">
        <v>73</v>
      </c>
      <c r="X95" s="642" t="s">
        <v>73</v>
      </c>
      <c r="Y95" s="413" t="s">
        <v>73</v>
      </c>
      <c r="Z95" s="328" t="s">
        <v>73</v>
      </c>
      <c r="AA95" s="244" t="s">
        <v>73</v>
      </c>
      <c r="AB95" s="413" t="s">
        <v>73</v>
      </c>
      <c r="AC95" s="244" t="s">
        <v>73</v>
      </c>
      <c r="AD95" s="241" t="s">
        <v>73</v>
      </c>
      <c r="AE95" s="559" t="s">
        <v>73</v>
      </c>
      <c r="AF95" s="530" t="s">
        <v>73</v>
      </c>
      <c r="AG95" s="898" t="s">
        <v>73</v>
      </c>
      <c r="AH95" s="244" t="s">
        <v>73</v>
      </c>
      <c r="AI95" s="244" t="s">
        <v>73</v>
      </c>
      <c r="AJ95" s="244" t="s">
        <v>73</v>
      </c>
      <c r="AK95" s="244" t="s">
        <v>73</v>
      </c>
      <c r="AL95" s="244" t="s">
        <v>73</v>
      </c>
      <c r="AM95" s="244" t="s">
        <v>73</v>
      </c>
      <c r="AN95" s="248" t="s">
        <v>73</v>
      </c>
      <c r="AO95" s="530" t="s">
        <v>73</v>
      </c>
      <c r="AP95" s="895" t="s">
        <v>73</v>
      </c>
      <c r="AQ95" s="883" t="s">
        <v>73</v>
      </c>
      <c r="AR95" s="883" t="s">
        <v>73</v>
      </c>
      <c r="AS95" s="883" t="s">
        <v>73</v>
      </c>
      <c r="AT95" s="883" t="s">
        <v>73</v>
      </c>
      <c r="AU95" s="883" t="s">
        <v>73</v>
      </c>
      <c r="AV95" s="883" t="s">
        <v>73</v>
      </c>
      <c r="AW95" s="883" t="s">
        <v>73</v>
      </c>
      <c r="AX95" s="883" t="s">
        <v>73</v>
      </c>
      <c r="AY95" s="892" t="s">
        <v>73</v>
      </c>
      <c r="AZ95" s="893" t="s">
        <v>73</v>
      </c>
      <c r="BA95" s="893" t="s">
        <v>73</v>
      </c>
      <c r="BB95" s="896" t="s">
        <v>73</v>
      </c>
      <c r="BC95" s="883" t="s">
        <v>73</v>
      </c>
      <c r="BD95" s="883" t="s">
        <v>73</v>
      </c>
      <c r="BE95" s="883" t="s">
        <v>73</v>
      </c>
      <c r="BF95" s="883" t="s">
        <v>73</v>
      </c>
      <c r="BG95" s="883" t="s">
        <v>73</v>
      </c>
      <c r="BH95" s="883" t="s">
        <v>73</v>
      </c>
      <c r="BI95" s="883" t="s">
        <v>73</v>
      </c>
      <c r="BJ95" s="883" t="s">
        <v>73</v>
      </c>
      <c r="BK95" s="883" t="s">
        <v>73</v>
      </c>
      <c r="BL95" s="883" t="s">
        <v>73</v>
      </c>
      <c r="BM95" s="883" t="s">
        <v>73</v>
      </c>
      <c r="BN95" s="883" t="s">
        <v>73</v>
      </c>
      <c r="BO95" s="895" t="s">
        <v>73</v>
      </c>
      <c r="BP95" s="883" t="s">
        <v>73</v>
      </c>
      <c r="BQ95" s="883" t="s">
        <v>73</v>
      </c>
      <c r="BR95" s="897" t="s">
        <v>73</v>
      </c>
    </row>
    <row r="96" spans="1:70" ht="14.25" customHeight="1" x14ac:dyDescent="0.45">
      <c r="A96" s="224">
        <f t="shared" si="96"/>
        <v>2024</v>
      </c>
      <c r="B96" s="315">
        <f t="shared" si="96"/>
        <v>9</v>
      </c>
      <c r="C96" s="282">
        <f t="shared" si="96"/>
        <v>6</v>
      </c>
      <c r="D96" s="320">
        <f t="shared" si="96"/>
        <v>0.30138888888888887</v>
      </c>
      <c r="E96" s="410" t="str">
        <f t="shared" si="96"/>
        <v>MK5</v>
      </c>
      <c r="F96" s="411">
        <f t="shared" si="96"/>
        <v>13.34728</v>
      </c>
      <c r="G96" s="271">
        <f t="shared" si="96"/>
        <v>100.01336000000001</v>
      </c>
      <c r="H96" s="229">
        <f t="shared" si="96"/>
        <v>2.2999999999999998</v>
      </c>
      <c r="I96" s="884" t="s">
        <v>73</v>
      </c>
      <c r="J96" s="412" t="s">
        <v>74</v>
      </c>
      <c r="K96" s="234" t="s">
        <v>73</v>
      </c>
      <c r="L96" s="232" t="s">
        <v>73</v>
      </c>
      <c r="M96" s="233" t="s">
        <v>73</v>
      </c>
      <c r="N96" s="883" t="s">
        <v>73</v>
      </c>
      <c r="O96" s="883" t="s">
        <v>73</v>
      </c>
      <c r="P96" s="883" t="s">
        <v>73</v>
      </c>
      <c r="Q96" s="883" t="s">
        <v>73</v>
      </c>
      <c r="R96" s="883" t="s">
        <v>73</v>
      </c>
      <c r="S96" s="897" t="s">
        <v>73</v>
      </c>
      <c r="T96" s="885" t="s">
        <v>73</v>
      </c>
      <c r="U96" s="244" t="s">
        <v>73</v>
      </c>
      <c r="V96" s="413" t="s">
        <v>73</v>
      </c>
      <c r="W96" s="244" t="s">
        <v>73</v>
      </c>
      <c r="X96" s="642" t="s">
        <v>73</v>
      </c>
      <c r="Y96" s="413" t="s">
        <v>73</v>
      </c>
      <c r="Z96" s="328" t="s">
        <v>73</v>
      </c>
      <c r="AA96" s="244" t="s">
        <v>73</v>
      </c>
      <c r="AB96" s="413" t="s">
        <v>73</v>
      </c>
      <c r="AC96" s="244" t="s">
        <v>73</v>
      </c>
      <c r="AD96" s="241" t="s">
        <v>73</v>
      </c>
      <c r="AE96" s="559" t="s">
        <v>73</v>
      </c>
      <c r="AF96" s="530" t="s">
        <v>73</v>
      </c>
      <c r="AG96" s="898" t="s">
        <v>73</v>
      </c>
      <c r="AH96" s="244" t="s">
        <v>73</v>
      </c>
      <c r="AI96" s="244" t="s">
        <v>73</v>
      </c>
      <c r="AJ96" s="244" t="s">
        <v>73</v>
      </c>
      <c r="AK96" s="244" t="s">
        <v>73</v>
      </c>
      <c r="AL96" s="244" t="s">
        <v>73</v>
      </c>
      <c r="AM96" s="244" t="s">
        <v>73</v>
      </c>
      <c r="AN96" s="248" t="s">
        <v>73</v>
      </c>
      <c r="AO96" s="530" t="s">
        <v>73</v>
      </c>
      <c r="AP96" s="895" t="s">
        <v>73</v>
      </c>
      <c r="AQ96" s="883" t="s">
        <v>73</v>
      </c>
      <c r="AR96" s="883" t="s">
        <v>73</v>
      </c>
      <c r="AS96" s="883" t="s">
        <v>73</v>
      </c>
      <c r="AT96" s="883" t="s">
        <v>73</v>
      </c>
      <c r="AU96" s="883" t="s">
        <v>73</v>
      </c>
      <c r="AV96" s="883" t="s">
        <v>73</v>
      </c>
      <c r="AW96" s="883" t="s">
        <v>73</v>
      </c>
      <c r="AX96" s="883" t="s">
        <v>73</v>
      </c>
      <c r="AY96" s="892" t="s">
        <v>73</v>
      </c>
      <c r="AZ96" s="893" t="s">
        <v>73</v>
      </c>
      <c r="BA96" s="893" t="s">
        <v>73</v>
      </c>
      <c r="BB96" s="896" t="s">
        <v>73</v>
      </c>
      <c r="BC96" s="883" t="s">
        <v>73</v>
      </c>
      <c r="BD96" s="883" t="s">
        <v>73</v>
      </c>
      <c r="BE96" s="883" t="s">
        <v>73</v>
      </c>
      <c r="BF96" s="883" t="s">
        <v>73</v>
      </c>
      <c r="BG96" s="883" t="s">
        <v>73</v>
      </c>
      <c r="BH96" s="883" t="s">
        <v>73</v>
      </c>
      <c r="BI96" s="883" t="s">
        <v>73</v>
      </c>
      <c r="BJ96" s="883" t="s">
        <v>73</v>
      </c>
      <c r="BK96" s="883" t="s">
        <v>73</v>
      </c>
      <c r="BL96" s="883" t="s">
        <v>73</v>
      </c>
      <c r="BM96" s="883" t="s">
        <v>73</v>
      </c>
      <c r="BN96" s="883" t="s">
        <v>73</v>
      </c>
      <c r="BO96" s="895" t="s">
        <v>73</v>
      </c>
      <c r="BP96" s="883" t="s">
        <v>73</v>
      </c>
      <c r="BQ96" s="883" t="s">
        <v>73</v>
      </c>
      <c r="BR96" s="897" t="s">
        <v>73</v>
      </c>
    </row>
    <row r="97" spans="1:70" ht="14.25" customHeight="1" x14ac:dyDescent="0.45">
      <c r="A97" s="224">
        <v>2024</v>
      </c>
      <c r="B97" s="315">
        <v>9</v>
      </c>
      <c r="C97" s="282">
        <v>6</v>
      </c>
      <c r="D97" s="320">
        <v>0.29305555555555557</v>
      </c>
      <c r="E97" s="410" t="s">
        <v>218</v>
      </c>
      <c r="F97" s="411">
        <v>13.33954</v>
      </c>
      <c r="G97" s="271">
        <v>100.00688</v>
      </c>
      <c r="H97" s="229">
        <v>1.3</v>
      </c>
      <c r="I97" s="884">
        <v>1</v>
      </c>
      <c r="J97" s="412" t="s">
        <v>72</v>
      </c>
      <c r="K97" s="234">
        <v>0.5</v>
      </c>
      <c r="L97" s="232" t="s">
        <v>73</v>
      </c>
      <c r="M97" s="233" t="s">
        <v>73</v>
      </c>
      <c r="N97" s="883" t="s">
        <v>73</v>
      </c>
      <c r="O97" s="883" t="s">
        <v>73</v>
      </c>
      <c r="P97" s="883" t="s">
        <v>73</v>
      </c>
      <c r="Q97" s="883" t="s">
        <v>73</v>
      </c>
      <c r="R97" s="883" t="s">
        <v>73</v>
      </c>
      <c r="S97" s="897" t="s">
        <v>73</v>
      </c>
      <c r="T97" s="885">
        <v>0.5</v>
      </c>
      <c r="U97" s="244">
        <v>30.2</v>
      </c>
      <c r="V97" s="413">
        <v>30.715</v>
      </c>
      <c r="W97" s="244">
        <v>7.78</v>
      </c>
      <c r="X97" s="642" t="s">
        <v>73</v>
      </c>
      <c r="Y97" s="413">
        <v>15.2</v>
      </c>
      <c r="Z97" s="328">
        <v>16.027000000000001</v>
      </c>
      <c r="AA97" s="244">
        <v>4.25</v>
      </c>
      <c r="AB97" s="413">
        <v>2.944</v>
      </c>
      <c r="AC97" s="244">
        <f>AB97*$AB$1+$AC$1</f>
        <v>3.9195221787046659</v>
      </c>
      <c r="AD97" s="241">
        <v>17.499999999999986</v>
      </c>
      <c r="AE97" s="559" t="s">
        <v>73</v>
      </c>
      <c r="AF97" s="530">
        <v>3.64</v>
      </c>
      <c r="AG97" s="898" t="s">
        <v>73</v>
      </c>
      <c r="AH97" s="244">
        <v>2.3605999999999998</v>
      </c>
      <c r="AI97" s="244">
        <v>131.9699</v>
      </c>
      <c r="AJ97" s="244">
        <v>1.7729999999999999</v>
      </c>
      <c r="AK97" s="244">
        <v>18.350300000000001</v>
      </c>
      <c r="AL97" s="244">
        <v>12.4224</v>
      </c>
      <c r="AM97" s="244">
        <v>391.84199999999998</v>
      </c>
      <c r="AN97" s="248" t="s">
        <v>73</v>
      </c>
      <c r="AO97" s="530" t="s">
        <v>73</v>
      </c>
      <c r="AP97" s="895" t="s">
        <v>73</v>
      </c>
      <c r="AQ97" s="883" t="s">
        <v>73</v>
      </c>
      <c r="AR97" s="883" t="s">
        <v>73</v>
      </c>
      <c r="AS97" s="883" t="s">
        <v>73</v>
      </c>
      <c r="AT97" s="891">
        <f t="shared" ref="AT97" si="97">SUM(BO97:BR97)</f>
        <v>156.07</v>
      </c>
      <c r="AU97" s="890" t="s">
        <v>73</v>
      </c>
      <c r="AV97" s="891">
        <f t="shared" ref="AV97" si="98">BE97+BH97+BK97+BN97</f>
        <v>136.32999999999998</v>
      </c>
      <c r="AW97" s="893">
        <v>0.8</v>
      </c>
      <c r="AX97" s="893">
        <v>0.18</v>
      </c>
      <c r="AY97" s="892">
        <v>0.48</v>
      </c>
      <c r="AZ97" s="893">
        <v>4.2699999999999996</v>
      </c>
      <c r="BA97" s="893">
        <v>95.25</v>
      </c>
      <c r="BB97" s="705">
        <v>0.01</v>
      </c>
      <c r="BC97" s="331">
        <v>18.47</v>
      </c>
      <c r="BD97" s="331">
        <v>0.02</v>
      </c>
      <c r="BE97" s="331">
        <v>18.489999999999998</v>
      </c>
      <c r="BF97" s="331">
        <v>26.83</v>
      </c>
      <c r="BG97" s="331">
        <v>0.76</v>
      </c>
      <c r="BH97" s="331">
        <v>27.59</v>
      </c>
      <c r="BI97" s="331">
        <v>8.2100000000000009</v>
      </c>
      <c r="BJ97" s="331">
        <v>0.63</v>
      </c>
      <c r="BK97" s="331">
        <v>8.84</v>
      </c>
      <c r="BL97" s="331">
        <v>79.52</v>
      </c>
      <c r="BM97" s="331">
        <v>1.89</v>
      </c>
      <c r="BN97" s="331">
        <v>81.41</v>
      </c>
      <c r="BO97" s="341">
        <v>15.19</v>
      </c>
      <c r="BP97" s="331">
        <v>73.56</v>
      </c>
      <c r="BQ97" s="331">
        <v>21.28</v>
      </c>
      <c r="BR97" s="709">
        <v>46.04</v>
      </c>
    </row>
    <row r="98" spans="1:70" ht="14.25" customHeight="1" x14ac:dyDescent="0.45">
      <c r="A98" s="224">
        <f t="shared" ref="A98:H99" si="99">A97</f>
        <v>2024</v>
      </c>
      <c r="B98" s="315">
        <f t="shared" si="99"/>
        <v>9</v>
      </c>
      <c r="C98" s="282">
        <f t="shared" si="99"/>
        <v>6</v>
      </c>
      <c r="D98" s="320">
        <f t="shared" si="99"/>
        <v>0.29305555555555557</v>
      </c>
      <c r="E98" s="410" t="str">
        <f t="shared" si="99"/>
        <v>MK6</v>
      </c>
      <c r="F98" s="411">
        <f t="shared" si="99"/>
        <v>13.33954</v>
      </c>
      <c r="G98" s="271">
        <f t="shared" si="99"/>
        <v>100.00688</v>
      </c>
      <c r="H98" s="229">
        <f t="shared" si="99"/>
        <v>1.3</v>
      </c>
      <c r="I98" s="884" t="s">
        <v>73</v>
      </c>
      <c r="J98" s="412" t="s">
        <v>75</v>
      </c>
      <c r="K98" s="234" t="s">
        <v>73</v>
      </c>
      <c r="L98" s="232" t="s">
        <v>73</v>
      </c>
      <c r="M98" s="233" t="s">
        <v>73</v>
      </c>
      <c r="N98" s="883" t="s">
        <v>73</v>
      </c>
      <c r="O98" s="883" t="s">
        <v>73</v>
      </c>
      <c r="P98" s="883" t="s">
        <v>73</v>
      </c>
      <c r="Q98" s="883" t="s">
        <v>73</v>
      </c>
      <c r="R98" s="883" t="s">
        <v>73</v>
      </c>
      <c r="S98" s="897" t="s">
        <v>73</v>
      </c>
      <c r="T98" s="885" t="s">
        <v>73</v>
      </c>
      <c r="U98" s="244" t="s">
        <v>73</v>
      </c>
      <c r="V98" s="413" t="s">
        <v>73</v>
      </c>
      <c r="W98" s="244" t="s">
        <v>73</v>
      </c>
      <c r="X98" s="642" t="s">
        <v>73</v>
      </c>
      <c r="Y98" s="413" t="s">
        <v>73</v>
      </c>
      <c r="Z98" s="328" t="s">
        <v>73</v>
      </c>
      <c r="AA98" s="244" t="s">
        <v>73</v>
      </c>
      <c r="AB98" s="413" t="s">
        <v>73</v>
      </c>
      <c r="AC98" s="244" t="s">
        <v>73</v>
      </c>
      <c r="AD98" s="241" t="s">
        <v>73</v>
      </c>
      <c r="AE98" s="559" t="s">
        <v>73</v>
      </c>
      <c r="AF98" s="530" t="s">
        <v>73</v>
      </c>
      <c r="AG98" s="898" t="s">
        <v>73</v>
      </c>
      <c r="AH98" s="244" t="s">
        <v>73</v>
      </c>
      <c r="AI98" s="244" t="s">
        <v>73</v>
      </c>
      <c r="AJ98" s="244" t="s">
        <v>73</v>
      </c>
      <c r="AK98" s="244" t="s">
        <v>73</v>
      </c>
      <c r="AL98" s="244" t="s">
        <v>73</v>
      </c>
      <c r="AM98" s="244" t="s">
        <v>73</v>
      </c>
      <c r="AN98" s="248" t="s">
        <v>73</v>
      </c>
      <c r="AO98" s="530" t="s">
        <v>73</v>
      </c>
      <c r="AP98" s="895" t="s">
        <v>73</v>
      </c>
      <c r="AQ98" s="883" t="s">
        <v>73</v>
      </c>
      <c r="AR98" s="883" t="s">
        <v>73</v>
      </c>
      <c r="AS98" s="883" t="s">
        <v>73</v>
      </c>
      <c r="AT98" s="883" t="s">
        <v>73</v>
      </c>
      <c r="AU98" s="883" t="s">
        <v>73</v>
      </c>
      <c r="AV98" s="883" t="s">
        <v>73</v>
      </c>
      <c r="AW98" s="883" t="s">
        <v>73</v>
      </c>
      <c r="AX98" s="883" t="s">
        <v>73</v>
      </c>
      <c r="AY98" s="892" t="s">
        <v>73</v>
      </c>
      <c r="AZ98" s="893" t="s">
        <v>73</v>
      </c>
      <c r="BA98" s="893" t="s">
        <v>73</v>
      </c>
      <c r="BB98" s="896" t="s">
        <v>73</v>
      </c>
      <c r="BC98" s="883" t="s">
        <v>73</v>
      </c>
      <c r="BD98" s="883" t="s">
        <v>73</v>
      </c>
      <c r="BE98" s="883" t="s">
        <v>73</v>
      </c>
      <c r="BF98" s="883" t="s">
        <v>73</v>
      </c>
      <c r="BG98" s="883" t="s">
        <v>73</v>
      </c>
      <c r="BH98" s="883" t="s">
        <v>73</v>
      </c>
      <c r="BI98" s="883" t="s">
        <v>73</v>
      </c>
      <c r="BJ98" s="883" t="s">
        <v>73</v>
      </c>
      <c r="BK98" s="883" t="s">
        <v>73</v>
      </c>
      <c r="BL98" s="883" t="s">
        <v>73</v>
      </c>
      <c r="BM98" s="883" t="s">
        <v>73</v>
      </c>
      <c r="BN98" s="883" t="s">
        <v>73</v>
      </c>
      <c r="BO98" s="895" t="s">
        <v>73</v>
      </c>
      <c r="BP98" s="883" t="s">
        <v>73</v>
      </c>
      <c r="BQ98" s="883" t="s">
        <v>73</v>
      </c>
      <c r="BR98" s="897" t="s">
        <v>73</v>
      </c>
    </row>
    <row r="99" spans="1:70" ht="14.25" customHeight="1" x14ac:dyDescent="0.45">
      <c r="A99" s="224">
        <f t="shared" si="99"/>
        <v>2024</v>
      </c>
      <c r="B99" s="315">
        <f t="shared" si="99"/>
        <v>9</v>
      </c>
      <c r="C99" s="282">
        <f t="shared" si="99"/>
        <v>6</v>
      </c>
      <c r="D99" s="320">
        <f t="shared" si="99"/>
        <v>0.29305555555555557</v>
      </c>
      <c r="E99" s="410" t="str">
        <f t="shared" si="99"/>
        <v>MK6</v>
      </c>
      <c r="F99" s="411">
        <f t="shared" si="99"/>
        <v>13.33954</v>
      </c>
      <c r="G99" s="271">
        <f t="shared" si="99"/>
        <v>100.00688</v>
      </c>
      <c r="H99" s="229">
        <f t="shared" si="99"/>
        <v>1.3</v>
      </c>
      <c r="I99" s="884" t="s">
        <v>73</v>
      </c>
      <c r="J99" s="412" t="s">
        <v>74</v>
      </c>
      <c r="K99" s="234" t="s">
        <v>73</v>
      </c>
      <c r="L99" s="232" t="s">
        <v>73</v>
      </c>
      <c r="M99" s="233" t="s">
        <v>73</v>
      </c>
      <c r="N99" s="883" t="s">
        <v>73</v>
      </c>
      <c r="O99" s="883" t="s">
        <v>73</v>
      </c>
      <c r="P99" s="883" t="s">
        <v>73</v>
      </c>
      <c r="Q99" s="883" t="s">
        <v>73</v>
      </c>
      <c r="R99" s="883" t="s">
        <v>73</v>
      </c>
      <c r="S99" s="897" t="s">
        <v>73</v>
      </c>
      <c r="T99" s="885" t="s">
        <v>73</v>
      </c>
      <c r="U99" s="244" t="s">
        <v>73</v>
      </c>
      <c r="V99" s="413" t="s">
        <v>73</v>
      </c>
      <c r="W99" s="244" t="s">
        <v>73</v>
      </c>
      <c r="X99" s="642" t="s">
        <v>73</v>
      </c>
      <c r="Y99" s="413" t="s">
        <v>73</v>
      </c>
      <c r="Z99" s="328" t="s">
        <v>73</v>
      </c>
      <c r="AA99" s="244" t="s">
        <v>73</v>
      </c>
      <c r="AB99" s="413" t="s">
        <v>73</v>
      </c>
      <c r="AC99" s="244" t="s">
        <v>73</v>
      </c>
      <c r="AD99" s="241" t="s">
        <v>73</v>
      </c>
      <c r="AE99" s="559" t="s">
        <v>73</v>
      </c>
      <c r="AF99" s="530" t="s">
        <v>73</v>
      </c>
      <c r="AG99" s="898" t="s">
        <v>73</v>
      </c>
      <c r="AH99" s="244" t="s">
        <v>73</v>
      </c>
      <c r="AI99" s="244" t="s">
        <v>73</v>
      </c>
      <c r="AJ99" s="244" t="s">
        <v>73</v>
      </c>
      <c r="AK99" s="244" t="s">
        <v>73</v>
      </c>
      <c r="AL99" s="244" t="s">
        <v>73</v>
      </c>
      <c r="AM99" s="244" t="s">
        <v>73</v>
      </c>
      <c r="AN99" s="248" t="s">
        <v>73</v>
      </c>
      <c r="AO99" s="530" t="s">
        <v>73</v>
      </c>
      <c r="AP99" s="895" t="s">
        <v>73</v>
      </c>
      <c r="AQ99" s="883" t="s">
        <v>73</v>
      </c>
      <c r="AR99" s="883" t="s">
        <v>73</v>
      </c>
      <c r="AS99" s="883" t="s">
        <v>73</v>
      </c>
      <c r="AT99" s="883" t="s">
        <v>73</v>
      </c>
      <c r="AU99" s="883" t="s">
        <v>73</v>
      </c>
      <c r="AV99" s="883" t="s">
        <v>73</v>
      </c>
      <c r="AW99" s="883" t="s">
        <v>73</v>
      </c>
      <c r="AX99" s="883" t="s">
        <v>73</v>
      </c>
      <c r="AY99" s="892" t="s">
        <v>73</v>
      </c>
      <c r="AZ99" s="893" t="s">
        <v>73</v>
      </c>
      <c r="BA99" s="893" t="s">
        <v>73</v>
      </c>
      <c r="BB99" s="896" t="s">
        <v>73</v>
      </c>
      <c r="BC99" s="883" t="s">
        <v>73</v>
      </c>
      <c r="BD99" s="883" t="s">
        <v>73</v>
      </c>
      <c r="BE99" s="883" t="s">
        <v>73</v>
      </c>
      <c r="BF99" s="883" t="s">
        <v>73</v>
      </c>
      <c r="BG99" s="883" t="s">
        <v>73</v>
      </c>
      <c r="BH99" s="883" t="s">
        <v>73</v>
      </c>
      <c r="BI99" s="883" t="s">
        <v>73</v>
      </c>
      <c r="BJ99" s="883" t="s">
        <v>73</v>
      </c>
      <c r="BK99" s="883" t="s">
        <v>73</v>
      </c>
      <c r="BL99" s="883" t="s">
        <v>73</v>
      </c>
      <c r="BM99" s="883" t="s">
        <v>73</v>
      </c>
      <c r="BN99" s="883" t="s">
        <v>73</v>
      </c>
      <c r="BO99" s="895" t="s">
        <v>73</v>
      </c>
      <c r="BP99" s="883" t="s">
        <v>73</v>
      </c>
      <c r="BQ99" s="883" t="s">
        <v>73</v>
      </c>
      <c r="BR99" s="897" t="s">
        <v>73</v>
      </c>
    </row>
    <row r="100" spans="1:70" ht="14.25" customHeight="1" x14ac:dyDescent="0.45">
      <c r="A100" s="224">
        <v>2024</v>
      </c>
      <c r="B100" s="315">
        <v>9</v>
      </c>
      <c r="C100" s="282">
        <v>6</v>
      </c>
      <c r="D100" s="320">
        <v>0.27430555555555558</v>
      </c>
      <c r="E100" s="410" t="s">
        <v>219</v>
      </c>
      <c r="F100" s="411">
        <v>13.329660000000001</v>
      </c>
      <c r="G100" s="271">
        <v>100.01040999999999</v>
      </c>
      <c r="H100" s="229">
        <v>2</v>
      </c>
      <c r="I100" s="884">
        <v>1</v>
      </c>
      <c r="J100" s="412" t="s">
        <v>72</v>
      </c>
      <c r="K100" s="234">
        <v>0.5</v>
      </c>
      <c r="L100" s="232" t="s">
        <v>73</v>
      </c>
      <c r="M100" s="233" t="s">
        <v>73</v>
      </c>
      <c r="N100" s="883" t="s">
        <v>73</v>
      </c>
      <c r="O100" s="883" t="s">
        <v>73</v>
      </c>
      <c r="P100" s="883" t="s">
        <v>73</v>
      </c>
      <c r="Q100" s="883" t="s">
        <v>73</v>
      </c>
      <c r="R100" s="883" t="s">
        <v>73</v>
      </c>
      <c r="S100" s="897" t="s">
        <v>73</v>
      </c>
      <c r="T100" s="885">
        <v>0.6</v>
      </c>
      <c r="U100" s="244">
        <v>30</v>
      </c>
      <c r="V100" s="413">
        <v>30.312999999999999</v>
      </c>
      <c r="W100" s="244">
        <v>7.78</v>
      </c>
      <c r="X100" s="642" t="s">
        <v>73</v>
      </c>
      <c r="Y100" s="413">
        <v>15.1</v>
      </c>
      <c r="Z100" s="328">
        <v>12.935</v>
      </c>
      <c r="AA100" s="244">
        <v>4.08</v>
      </c>
      <c r="AB100" s="413">
        <v>2.9239999999999999</v>
      </c>
      <c r="AC100" s="244">
        <f>AB100*$AB$1+$AC$1</f>
        <v>3.8974115509526546</v>
      </c>
      <c r="AD100" s="241">
        <v>9.9166666666666607</v>
      </c>
      <c r="AE100" s="559" t="s">
        <v>73</v>
      </c>
      <c r="AF100" s="530">
        <v>3.49</v>
      </c>
      <c r="AG100" s="898" t="s">
        <v>73</v>
      </c>
      <c r="AH100" s="244">
        <v>2.3605999999999998</v>
      </c>
      <c r="AI100" s="244">
        <v>161.8783</v>
      </c>
      <c r="AJ100" s="244">
        <v>1.8163</v>
      </c>
      <c r="AK100" s="244">
        <v>6.5933999999999999</v>
      </c>
      <c r="AL100" s="244">
        <v>19.082599999999999</v>
      </c>
      <c r="AM100" s="244">
        <v>405.48360000000002</v>
      </c>
      <c r="AN100" s="248" t="s">
        <v>73</v>
      </c>
      <c r="AO100" s="530" t="s">
        <v>73</v>
      </c>
      <c r="AP100" s="895" t="s">
        <v>73</v>
      </c>
      <c r="AQ100" s="883" t="s">
        <v>73</v>
      </c>
      <c r="AR100" s="883" t="s">
        <v>73</v>
      </c>
      <c r="AS100" s="883" t="s">
        <v>73</v>
      </c>
      <c r="AT100" s="891">
        <f t="shared" ref="AT100" si="100">SUM(BO100:BR100)</f>
        <v>183.88000000000002</v>
      </c>
      <c r="AU100" s="890" t="s">
        <v>73</v>
      </c>
      <c r="AV100" s="891">
        <f t="shared" ref="AV100" si="101">BE100+BH100+BK100+BN100</f>
        <v>144.16</v>
      </c>
      <c r="AW100" s="893">
        <v>1.8</v>
      </c>
      <c r="AX100" s="893">
        <v>0.31</v>
      </c>
      <c r="AY100" s="892">
        <v>0.72</v>
      </c>
      <c r="AZ100" s="893">
        <v>19.170000000000002</v>
      </c>
      <c r="BA100" s="893">
        <v>80.11</v>
      </c>
      <c r="BB100" s="705">
        <v>0.09</v>
      </c>
      <c r="BC100" s="331">
        <v>31.38</v>
      </c>
      <c r="BD100" s="331">
        <v>0.04</v>
      </c>
      <c r="BE100" s="331">
        <v>31.42</v>
      </c>
      <c r="BF100" s="331">
        <v>23.09</v>
      </c>
      <c r="BG100" s="331">
        <v>0.32</v>
      </c>
      <c r="BH100" s="331">
        <v>23.41</v>
      </c>
      <c r="BI100" s="331">
        <v>8.81</v>
      </c>
      <c r="BJ100" s="331">
        <v>0.6</v>
      </c>
      <c r="BK100" s="331">
        <v>9.41</v>
      </c>
      <c r="BL100" s="331">
        <v>77.53</v>
      </c>
      <c r="BM100" s="331">
        <v>2.39</v>
      </c>
      <c r="BN100" s="331">
        <v>79.92</v>
      </c>
      <c r="BO100" s="341">
        <v>17.07</v>
      </c>
      <c r="BP100" s="331">
        <v>97.73</v>
      </c>
      <c r="BQ100" s="331">
        <v>20.43</v>
      </c>
      <c r="BR100" s="709">
        <v>48.65</v>
      </c>
    </row>
    <row r="101" spans="1:70" ht="14.25" customHeight="1" x14ac:dyDescent="0.45">
      <c r="A101" s="224">
        <f t="shared" ref="A101:H102" si="102">A100</f>
        <v>2024</v>
      </c>
      <c r="B101" s="315">
        <f t="shared" si="102"/>
        <v>9</v>
      </c>
      <c r="C101" s="282">
        <f t="shared" si="102"/>
        <v>6</v>
      </c>
      <c r="D101" s="320">
        <f t="shared" si="102"/>
        <v>0.27430555555555558</v>
      </c>
      <c r="E101" s="410" t="str">
        <f t="shared" si="102"/>
        <v>MK7</v>
      </c>
      <c r="F101" s="411">
        <f t="shared" si="102"/>
        <v>13.329660000000001</v>
      </c>
      <c r="G101" s="271">
        <f t="shared" si="102"/>
        <v>100.01040999999999</v>
      </c>
      <c r="H101" s="229">
        <f t="shared" si="102"/>
        <v>2</v>
      </c>
      <c r="I101" s="884" t="s">
        <v>73</v>
      </c>
      <c r="J101" s="412" t="s">
        <v>75</v>
      </c>
      <c r="K101" s="234" t="s">
        <v>73</v>
      </c>
      <c r="L101" s="232" t="s">
        <v>73</v>
      </c>
      <c r="M101" s="233" t="s">
        <v>73</v>
      </c>
      <c r="N101" s="883" t="s">
        <v>73</v>
      </c>
      <c r="O101" s="883" t="s">
        <v>73</v>
      </c>
      <c r="P101" s="883" t="s">
        <v>73</v>
      </c>
      <c r="Q101" s="883" t="s">
        <v>73</v>
      </c>
      <c r="R101" s="883" t="s">
        <v>73</v>
      </c>
      <c r="S101" s="897" t="s">
        <v>73</v>
      </c>
      <c r="T101" s="885" t="s">
        <v>73</v>
      </c>
      <c r="U101" s="244" t="s">
        <v>73</v>
      </c>
      <c r="V101" s="413" t="s">
        <v>73</v>
      </c>
      <c r="W101" s="244" t="s">
        <v>73</v>
      </c>
      <c r="X101" s="642" t="s">
        <v>73</v>
      </c>
      <c r="Y101" s="413" t="s">
        <v>73</v>
      </c>
      <c r="Z101" s="328" t="s">
        <v>73</v>
      </c>
      <c r="AA101" s="244" t="s">
        <v>73</v>
      </c>
      <c r="AB101" s="413" t="s">
        <v>73</v>
      </c>
      <c r="AC101" s="244" t="s">
        <v>73</v>
      </c>
      <c r="AD101" s="241" t="s">
        <v>73</v>
      </c>
      <c r="AE101" s="559" t="s">
        <v>73</v>
      </c>
      <c r="AF101" s="530" t="s">
        <v>73</v>
      </c>
      <c r="AG101" s="898" t="s">
        <v>73</v>
      </c>
      <c r="AH101" s="244" t="s">
        <v>73</v>
      </c>
      <c r="AI101" s="244" t="s">
        <v>73</v>
      </c>
      <c r="AJ101" s="244" t="s">
        <v>73</v>
      </c>
      <c r="AK101" s="244" t="s">
        <v>73</v>
      </c>
      <c r="AL101" s="244" t="s">
        <v>73</v>
      </c>
      <c r="AM101" s="244" t="s">
        <v>73</v>
      </c>
      <c r="AN101" s="248" t="s">
        <v>73</v>
      </c>
      <c r="AO101" s="530" t="s">
        <v>73</v>
      </c>
      <c r="AP101" s="895" t="s">
        <v>73</v>
      </c>
      <c r="AQ101" s="883" t="s">
        <v>73</v>
      </c>
      <c r="AR101" s="883" t="s">
        <v>73</v>
      </c>
      <c r="AS101" s="883" t="s">
        <v>73</v>
      </c>
      <c r="AT101" s="883" t="s">
        <v>73</v>
      </c>
      <c r="AU101" s="883" t="s">
        <v>73</v>
      </c>
      <c r="AV101" s="883" t="s">
        <v>73</v>
      </c>
      <c r="AW101" s="883" t="s">
        <v>73</v>
      </c>
      <c r="AX101" s="883" t="s">
        <v>73</v>
      </c>
      <c r="AY101" s="892" t="s">
        <v>73</v>
      </c>
      <c r="AZ101" s="893" t="s">
        <v>73</v>
      </c>
      <c r="BA101" s="893" t="s">
        <v>73</v>
      </c>
      <c r="BB101" s="896" t="s">
        <v>73</v>
      </c>
      <c r="BC101" s="883" t="s">
        <v>73</v>
      </c>
      <c r="BD101" s="883" t="s">
        <v>73</v>
      </c>
      <c r="BE101" s="883" t="s">
        <v>73</v>
      </c>
      <c r="BF101" s="883" t="s">
        <v>73</v>
      </c>
      <c r="BG101" s="883" t="s">
        <v>73</v>
      </c>
      <c r="BH101" s="883" t="s">
        <v>73</v>
      </c>
      <c r="BI101" s="883" t="s">
        <v>73</v>
      </c>
      <c r="BJ101" s="883" t="s">
        <v>73</v>
      </c>
      <c r="BK101" s="883" t="s">
        <v>73</v>
      </c>
      <c r="BL101" s="883" t="s">
        <v>73</v>
      </c>
      <c r="BM101" s="883" t="s">
        <v>73</v>
      </c>
      <c r="BN101" s="883" t="s">
        <v>73</v>
      </c>
      <c r="BO101" s="895" t="s">
        <v>73</v>
      </c>
      <c r="BP101" s="883" t="s">
        <v>73</v>
      </c>
      <c r="BQ101" s="883" t="s">
        <v>73</v>
      </c>
      <c r="BR101" s="897" t="s">
        <v>73</v>
      </c>
    </row>
    <row r="102" spans="1:70" ht="14.25" customHeight="1" x14ac:dyDescent="0.45">
      <c r="A102" s="224">
        <f t="shared" si="102"/>
        <v>2024</v>
      </c>
      <c r="B102" s="315">
        <f t="shared" si="102"/>
        <v>9</v>
      </c>
      <c r="C102" s="282">
        <f t="shared" si="102"/>
        <v>6</v>
      </c>
      <c r="D102" s="320">
        <f t="shared" si="102"/>
        <v>0.27430555555555558</v>
      </c>
      <c r="E102" s="410" t="str">
        <f t="shared" si="102"/>
        <v>MK7</v>
      </c>
      <c r="F102" s="411">
        <f t="shared" si="102"/>
        <v>13.329660000000001</v>
      </c>
      <c r="G102" s="271">
        <f t="shared" si="102"/>
        <v>100.01040999999999</v>
      </c>
      <c r="H102" s="229">
        <f t="shared" si="102"/>
        <v>2</v>
      </c>
      <c r="I102" s="884" t="s">
        <v>73</v>
      </c>
      <c r="J102" s="412" t="s">
        <v>74</v>
      </c>
      <c r="K102" s="234" t="s">
        <v>73</v>
      </c>
      <c r="L102" s="232" t="s">
        <v>73</v>
      </c>
      <c r="M102" s="233" t="s">
        <v>73</v>
      </c>
      <c r="N102" s="883" t="s">
        <v>73</v>
      </c>
      <c r="O102" s="883" t="s">
        <v>73</v>
      </c>
      <c r="P102" s="883" t="s">
        <v>73</v>
      </c>
      <c r="Q102" s="883" t="s">
        <v>73</v>
      </c>
      <c r="R102" s="883" t="s">
        <v>73</v>
      </c>
      <c r="S102" s="897" t="s">
        <v>73</v>
      </c>
      <c r="T102" s="885" t="s">
        <v>73</v>
      </c>
      <c r="U102" s="244" t="s">
        <v>73</v>
      </c>
      <c r="V102" s="413" t="s">
        <v>73</v>
      </c>
      <c r="W102" s="244" t="s">
        <v>73</v>
      </c>
      <c r="X102" s="642" t="s">
        <v>73</v>
      </c>
      <c r="Y102" s="413" t="s">
        <v>73</v>
      </c>
      <c r="Z102" s="328" t="s">
        <v>73</v>
      </c>
      <c r="AA102" s="244" t="s">
        <v>73</v>
      </c>
      <c r="AB102" s="413" t="s">
        <v>73</v>
      </c>
      <c r="AC102" s="244" t="s">
        <v>73</v>
      </c>
      <c r="AD102" s="241" t="s">
        <v>73</v>
      </c>
      <c r="AE102" s="559" t="s">
        <v>73</v>
      </c>
      <c r="AF102" s="530" t="s">
        <v>73</v>
      </c>
      <c r="AG102" s="898" t="s">
        <v>73</v>
      </c>
      <c r="AH102" s="244" t="s">
        <v>73</v>
      </c>
      <c r="AI102" s="244" t="s">
        <v>73</v>
      </c>
      <c r="AJ102" s="244" t="s">
        <v>73</v>
      </c>
      <c r="AK102" s="244" t="s">
        <v>73</v>
      </c>
      <c r="AL102" s="244" t="s">
        <v>73</v>
      </c>
      <c r="AM102" s="244" t="s">
        <v>73</v>
      </c>
      <c r="AN102" s="248" t="s">
        <v>73</v>
      </c>
      <c r="AO102" s="530" t="s">
        <v>73</v>
      </c>
      <c r="AP102" s="895" t="s">
        <v>73</v>
      </c>
      <c r="AQ102" s="883" t="s">
        <v>73</v>
      </c>
      <c r="AR102" s="883" t="s">
        <v>73</v>
      </c>
      <c r="AS102" s="883" t="s">
        <v>73</v>
      </c>
      <c r="AT102" s="883" t="s">
        <v>73</v>
      </c>
      <c r="AU102" s="883" t="s">
        <v>73</v>
      </c>
      <c r="AV102" s="883" t="s">
        <v>73</v>
      </c>
      <c r="AW102" s="883" t="s">
        <v>73</v>
      </c>
      <c r="AX102" s="883" t="s">
        <v>73</v>
      </c>
      <c r="AY102" s="892" t="s">
        <v>73</v>
      </c>
      <c r="AZ102" s="893" t="s">
        <v>73</v>
      </c>
      <c r="BA102" s="893" t="s">
        <v>73</v>
      </c>
      <c r="BB102" s="896" t="s">
        <v>73</v>
      </c>
      <c r="BC102" s="883" t="s">
        <v>73</v>
      </c>
      <c r="BD102" s="883" t="s">
        <v>73</v>
      </c>
      <c r="BE102" s="883" t="s">
        <v>73</v>
      </c>
      <c r="BF102" s="883" t="s">
        <v>73</v>
      </c>
      <c r="BG102" s="883" t="s">
        <v>73</v>
      </c>
      <c r="BH102" s="883" t="s">
        <v>73</v>
      </c>
      <c r="BI102" s="883" t="s">
        <v>73</v>
      </c>
      <c r="BJ102" s="883" t="s">
        <v>73</v>
      </c>
      <c r="BK102" s="883" t="s">
        <v>73</v>
      </c>
      <c r="BL102" s="883" t="s">
        <v>73</v>
      </c>
      <c r="BM102" s="883" t="s">
        <v>73</v>
      </c>
      <c r="BN102" s="883" t="s">
        <v>73</v>
      </c>
      <c r="BO102" s="895" t="s">
        <v>73</v>
      </c>
      <c r="BP102" s="883" t="s">
        <v>73</v>
      </c>
      <c r="BQ102" s="883" t="s">
        <v>73</v>
      </c>
      <c r="BR102" s="897" t="s">
        <v>73</v>
      </c>
    </row>
    <row r="103" spans="1:70" ht="14.25" customHeight="1" x14ac:dyDescent="0.45">
      <c r="A103" s="224">
        <v>2024</v>
      </c>
      <c r="B103" s="315">
        <v>9</v>
      </c>
      <c r="C103" s="282">
        <v>6</v>
      </c>
      <c r="D103" s="320">
        <v>0.37361111111111112</v>
      </c>
      <c r="E103" s="410" t="s">
        <v>220</v>
      </c>
      <c r="F103" s="411">
        <v>13.34097</v>
      </c>
      <c r="G103" s="271">
        <v>100.02182000000001</v>
      </c>
      <c r="H103" s="229">
        <v>1.2</v>
      </c>
      <c r="I103" s="884">
        <v>1</v>
      </c>
      <c r="J103" s="412" t="s">
        <v>72</v>
      </c>
      <c r="K103" s="234">
        <v>0.5</v>
      </c>
      <c r="L103" s="232" t="s">
        <v>73</v>
      </c>
      <c r="M103" s="233" t="s">
        <v>73</v>
      </c>
      <c r="N103" s="883" t="s">
        <v>73</v>
      </c>
      <c r="O103" s="883" t="s">
        <v>73</v>
      </c>
      <c r="P103" s="883" t="s">
        <v>73</v>
      </c>
      <c r="Q103" s="883" t="s">
        <v>73</v>
      </c>
      <c r="R103" s="883" t="s">
        <v>73</v>
      </c>
      <c r="S103" s="897" t="s">
        <v>73</v>
      </c>
      <c r="T103" s="885">
        <v>0.6</v>
      </c>
      <c r="U103" s="244">
        <v>30.1</v>
      </c>
      <c r="V103" s="413">
        <v>30.445</v>
      </c>
      <c r="W103" s="244">
        <v>7.89</v>
      </c>
      <c r="X103" s="642" t="s">
        <v>73</v>
      </c>
      <c r="Y103" s="413">
        <v>19.7</v>
      </c>
      <c r="Z103" s="328">
        <v>14.266999999999999</v>
      </c>
      <c r="AA103" s="244">
        <v>4.6100000000000003</v>
      </c>
      <c r="AB103" s="413">
        <v>3.492</v>
      </c>
      <c r="AC103" s="244">
        <f>AB103*$AB$1+$AC$1</f>
        <v>4.525353379109772</v>
      </c>
      <c r="AD103" s="241">
        <v>17.166666666666671</v>
      </c>
      <c r="AE103" s="559" t="s">
        <v>73</v>
      </c>
      <c r="AF103" s="530">
        <v>3.36</v>
      </c>
      <c r="AG103" s="900" t="s">
        <v>73</v>
      </c>
      <c r="AH103" s="244">
        <v>1.7289000000000001</v>
      </c>
      <c r="AI103" s="244">
        <v>137.78540000000001</v>
      </c>
      <c r="AJ103" s="244">
        <v>1.8163</v>
      </c>
      <c r="AK103" s="244">
        <v>10.6646</v>
      </c>
      <c r="AL103" s="244">
        <v>13.9564</v>
      </c>
      <c r="AM103" s="244">
        <v>361.87599999999998</v>
      </c>
      <c r="AN103" s="248" t="s">
        <v>73</v>
      </c>
      <c r="AO103" s="530" t="s">
        <v>73</v>
      </c>
      <c r="AP103" s="895" t="s">
        <v>73</v>
      </c>
      <c r="AQ103" s="883" t="s">
        <v>73</v>
      </c>
      <c r="AR103" s="883" t="s">
        <v>73</v>
      </c>
      <c r="AS103" s="883" t="s">
        <v>73</v>
      </c>
      <c r="AT103" s="891">
        <f t="shared" ref="AT103" si="103">SUM(BO103:BR103)</f>
        <v>164.81</v>
      </c>
      <c r="AU103" s="890" t="s">
        <v>73</v>
      </c>
      <c r="AV103" s="891">
        <f t="shared" ref="AV103" si="104">BE103+BH103+BK103+BN103</f>
        <v>139.19999999999999</v>
      </c>
      <c r="AW103" s="893">
        <v>1.93</v>
      </c>
      <c r="AX103" s="893">
        <v>0.2</v>
      </c>
      <c r="AY103" s="892">
        <v>0.1</v>
      </c>
      <c r="AZ103" s="893">
        <v>4.57</v>
      </c>
      <c r="BA103" s="893">
        <v>95.33</v>
      </c>
      <c r="BB103" s="705" t="s">
        <v>216</v>
      </c>
      <c r="BC103" s="331">
        <v>22.84</v>
      </c>
      <c r="BD103" s="331">
        <v>7.0000000000000007E-2</v>
      </c>
      <c r="BE103" s="331">
        <v>22.9</v>
      </c>
      <c r="BF103" s="331">
        <v>24.18</v>
      </c>
      <c r="BG103" s="331">
        <v>0.55000000000000004</v>
      </c>
      <c r="BH103" s="331">
        <v>24.73</v>
      </c>
      <c r="BI103" s="331">
        <v>9.75</v>
      </c>
      <c r="BJ103" s="331">
        <v>0.84</v>
      </c>
      <c r="BK103" s="331">
        <v>10.59</v>
      </c>
      <c r="BL103" s="331">
        <v>78.790000000000006</v>
      </c>
      <c r="BM103" s="331">
        <v>2.19</v>
      </c>
      <c r="BN103" s="331">
        <v>80.98</v>
      </c>
      <c r="BO103" s="341">
        <v>17.489999999999998</v>
      </c>
      <c r="BP103" s="331">
        <v>72.08</v>
      </c>
      <c r="BQ103" s="331">
        <v>27.14</v>
      </c>
      <c r="BR103" s="709">
        <v>48.1</v>
      </c>
    </row>
    <row r="104" spans="1:70" ht="14.25" customHeight="1" x14ac:dyDescent="0.45">
      <c r="A104" s="224">
        <f t="shared" ref="A104:H105" si="105">A103</f>
        <v>2024</v>
      </c>
      <c r="B104" s="315">
        <f t="shared" si="105"/>
        <v>9</v>
      </c>
      <c r="C104" s="282">
        <f t="shared" si="105"/>
        <v>6</v>
      </c>
      <c r="D104" s="320">
        <f t="shared" si="105"/>
        <v>0.37361111111111112</v>
      </c>
      <c r="E104" s="410" t="str">
        <f t="shared" si="105"/>
        <v>MK8</v>
      </c>
      <c r="F104" s="411">
        <f t="shared" si="105"/>
        <v>13.34097</v>
      </c>
      <c r="G104" s="271">
        <f t="shared" si="105"/>
        <v>100.02182000000001</v>
      </c>
      <c r="H104" s="229">
        <f t="shared" si="105"/>
        <v>1.2</v>
      </c>
      <c r="I104" s="884" t="s">
        <v>73</v>
      </c>
      <c r="J104" s="412" t="s">
        <v>75</v>
      </c>
      <c r="K104" s="234" t="s">
        <v>73</v>
      </c>
      <c r="L104" s="232" t="s">
        <v>73</v>
      </c>
      <c r="M104" s="233" t="s">
        <v>73</v>
      </c>
      <c r="N104" s="883" t="s">
        <v>73</v>
      </c>
      <c r="O104" s="883" t="s">
        <v>73</v>
      </c>
      <c r="P104" s="883" t="s">
        <v>73</v>
      </c>
      <c r="Q104" s="883" t="s">
        <v>73</v>
      </c>
      <c r="R104" s="883" t="s">
        <v>73</v>
      </c>
      <c r="S104" s="897" t="s">
        <v>73</v>
      </c>
      <c r="T104" s="885" t="s">
        <v>73</v>
      </c>
      <c r="U104" s="244" t="s">
        <v>73</v>
      </c>
      <c r="V104" s="413" t="s">
        <v>73</v>
      </c>
      <c r="W104" s="244" t="s">
        <v>73</v>
      </c>
      <c r="X104" s="642" t="s">
        <v>73</v>
      </c>
      <c r="Y104" s="413" t="s">
        <v>73</v>
      </c>
      <c r="Z104" s="328" t="s">
        <v>73</v>
      </c>
      <c r="AA104" s="244" t="s">
        <v>73</v>
      </c>
      <c r="AB104" s="413" t="s">
        <v>73</v>
      </c>
      <c r="AC104" s="244" t="s">
        <v>73</v>
      </c>
      <c r="AD104" s="241" t="s">
        <v>73</v>
      </c>
      <c r="AE104" s="559" t="s">
        <v>73</v>
      </c>
      <c r="AF104" s="530" t="s">
        <v>73</v>
      </c>
      <c r="AG104" s="898" t="s">
        <v>73</v>
      </c>
      <c r="AH104" s="244" t="s">
        <v>73</v>
      </c>
      <c r="AI104" s="244" t="s">
        <v>73</v>
      </c>
      <c r="AJ104" s="244" t="s">
        <v>73</v>
      </c>
      <c r="AK104" s="244" t="s">
        <v>73</v>
      </c>
      <c r="AL104" s="244" t="s">
        <v>73</v>
      </c>
      <c r="AM104" s="244" t="s">
        <v>73</v>
      </c>
      <c r="AN104" s="248" t="s">
        <v>73</v>
      </c>
      <c r="AO104" s="530" t="s">
        <v>73</v>
      </c>
      <c r="AP104" s="895" t="s">
        <v>73</v>
      </c>
      <c r="AQ104" s="883" t="s">
        <v>73</v>
      </c>
      <c r="AR104" s="883" t="s">
        <v>73</v>
      </c>
      <c r="AS104" s="883" t="s">
        <v>73</v>
      </c>
      <c r="AT104" s="883" t="s">
        <v>73</v>
      </c>
      <c r="AU104" s="883" t="s">
        <v>73</v>
      </c>
      <c r="AV104" s="883" t="s">
        <v>73</v>
      </c>
      <c r="AW104" s="883" t="s">
        <v>73</v>
      </c>
      <c r="AX104" s="883" t="s">
        <v>73</v>
      </c>
      <c r="AY104" s="892" t="s">
        <v>73</v>
      </c>
      <c r="AZ104" s="893" t="s">
        <v>73</v>
      </c>
      <c r="BA104" s="893" t="s">
        <v>73</v>
      </c>
      <c r="BB104" s="896" t="s">
        <v>73</v>
      </c>
      <c r="BC104" s="883" t="s">
        <v>73</v>
      </c>
      <c r="BD104" s="883" t="s">
        <v>73</v>
      </c>
      <c r="BE104" s="883" t="s">
        <v>73</v>
      </c>
      <c r="BF104" s="883" t="s">
        <v>73</v>
      </c>
      <c r="BG104" s="883" t="s">
        <v>73</v>
      </c>
      <c r="BH104" s="883" t="s">
        <v>73</v>
      </c>
      <c r="BI104" s="883" t="s">
        <v>73</v>
      </c>
      <c r="BJ104" s="883" t="s">
        <v>73</v>
      </c>
      <c r="BK104" s="883" t="s">
        <v>73</v>
      </c>
      <c r="BL104" s="883" t="s">
        <v>73</v>
      </c>
      <c r="BM104" s="883" t="s">
        <v>73</v>
      </c>
      <c r="BN104" s="883" t="s">
        <v>73</v>
      </c>
      <c r="BO104" s="895" t="s">
        <v>73</v>
      </c>
      <c r="BP104" s="883" t="s">
        <v>73</v>
      </c>
      <c r="BQ104" s="883" t="s">
        <v>73</v>
      </c>
      <c r="BR104" s="897" t="s">
        <v>73</v>
      </c>
    </row>
    <row r="105" spans="1:70" ht="14.25" customHeight="1" x14ac:dyDescent="0.45">
      <c r="A105" s="224">
        <f t="shared" si="105"/>
        <v>2024</v>
      </c>
      <c r="B105" s="315">
        <f t="shared" si="105"/>
        <v>9</v>
      </c>
      <c r="C105" s="282">
        <f t="shared" si="105"/>
        <v>6</v>
      </c>
      <c r="D105" s="320">
        <f t="shared" si="105"/>
        <v>0.37361111111111112</v>
      </c>
      <c r="E105" s="410" t="str">
        <f t="shared" si="105"/>
        <v>MK8</v>
      </c>
      <c r="F105" s="411">
        <f t="shared" si="105"/>
        <v>13.34097</v>
      </c>
      <c r="G105" s="271">
        <f t="shared" si="105"/>
        <v>100.02182000000001</v>
      </c>
      <c r="H105" s="229">
        <f t="shared" si="105"/>
        <v>1.2</v>
      </c>
      <c r="I105" s="884" t="s">
        <v>73</v>
      </c>
      <c r="J105" s="412" t="s">
        <v>74</v>
      </c>
      <c r="K105" s="234" t="s">
        <v>73</v>
      </c>
      <c r="L105" s="232" t="s">
        <v>73</v>
      </c>
      <c r="M105" s="233" t="s">
        <v>73</v>
      </c>
      <c r="N105" s="883" t="s">
        <v>73</v>
      </c>
      <c r="O105" s="883" t="s">
        <v>73</v>
      </c>
      <c r="P105" s="883" t="s">
        <v>73</v>
      </c>
      <c r="Q105" s="883" t="s">
        <v>73</v>
      </c>
      <c r="R105" s="883" t="s">
        <v>73</v>
      </c>
      <c r="S105" s="897" t="s">
        <v>73</v>
      </c>
      <c r="T105" s="885" t="s">
        <v>73</v>
      </c>
      <c r="U105" s="244" t="s">
        <v>73</v>
      </c>
      <c r="V105" s="413" t="s">
        <v>73</v>
      </c>
      <c r="W105" s="244" t="s">
        <v>73</v>
      </c>
      <c r="X105" s="642" t="s">
        <v>73</v>
      </c>
      <c r="Y105" s="413" t="s">
        <v>73</v>
      </c>
      <c r="Z105" s="328" t="s">
        <v>73</v>
      </c>
      <c r="AA105" s="244" t="s">
        <v>73</v>
      </c>
      <c r="AB105" s="413" t="s">
        <v>73</v>
      </c>
      <c r="AC105" s="244" t="s">
        <v>73</v>
      </c>
      <c r="AD105" s="241" t="s">
        <v>73</v>
      </c>
      <c r="AE105" s="559" t="s">
        <v>73</v>
      </c>
      <c r="AF105" s="530" t="s">
        <v>73</v>
      </c>
      <c r="AG105" s="898" t="s">
        <v>73</v>
      </c>
      <c r="AH105" s="244" t="s">
        <v>73</v>
      </c>
      <c r="AI105" s="244" t="s">
        <v>73</v>
      </c>
      <c r="AJ105" s="244" t="s">
        <v>73</v>
      </c>
      <c r="AK105" s="244" t="s">
        <v>73</v>
      </c>
      <c r="AL105" s="244" t="s">
        <v>73</v>
      </c>
      <c r="AM105" s="244" t="s">
        <v>73</v>
      </c>
      <c r="AN105" s="248" t="s">
        <v>73</v>
      </c>
      <c r="AO105" s="530" t="s">
        <v>73</v>
      </c>
      <c r="AP105" s="895" t="s">
        <v>73</v>
      </c>
      <c r="AQ105" s="883" t="s">
        <v>73</v>
      </c>
      <c r="AR105" s="883" t="s">
        <v>73</v>
      </c>
      <c r="AS105" s="883" t="s">
        <v>73</v>
      </c>
      <c r="AT105" s="883" t="s">
        <v>73</v>
      </c>
      <c r="AU105" s="883" t="s">
        <v>73</v>
      </c>
      <c r="AV105" s="883" t="s">
        <v>73</v>
      </c>
      <c r="AW105" s="883" t="s">
        <v>73</v>
      </c>
      <c r="AX105" s="883" t="s">
        <v>73</v>
      </c>
      <c r="AY105" s="892" t="s">
        <v>73</v>
      </c>
      <c r="AZ105" s="893" t="s">
        <v>73</v>
      </c>
      <c r="BA105" s="893" t="s">
        <v>73</v>
      </c>
      <c r="BB105" s="896" t="s">
        <v>73</v>
      </c>
      <c r="BC105" s="883" t="s">
        <v>73</v>
      </c>
      <c r="BD105" s="883" t="s">
        <v>73</v>
      </c>
      <c r="BE105" s="883" t="s">
        <v>73</v>
      </c>
      <c r="BF105" s="883" t="s">
        <v>73</v>
      </c>
      <c r="BG105" s="883" t="s">
        <v>73</v>
      </c>
      <c r="BH105" s="883" t="s">
        <v>73</v>
      </c>
      <c r="BI105" s="883" t="s">
        <v>73</v>
      </c>
      <c r="BJ105" s="883" t="s">
        <v>73</v>
      </c>
      <c r="BK105" s="883" t="s">
        <v>73</v>
      </c>
      <c r="BL105" s="883" t="s">
        <v>73</v>
      </c>
      <c r="BM105" s="883" t="s">
        <v>73</v>
      </c>
      <c r="BN105" s="883" t="s">
        <v>73</v>
      </c>
      <c r="BO105" s="895" t="s">
        <v>73</v>
      </c>
      <c r="BP105" s="883" t="s">
        <v>73</v>
      </c>
      <c r="BQ105" s="883" t="s">
        <v>73</v>
      </c>
      <c r="BR105" s="897" t="s">
        <v>73</v>
      </c>
    </row>
    <row r="106" spans="1:70" ht="14.25" customHeight="1" x14ac:dyDescent="0.45">
      <c r="A106" s="224">
        <v>2024</v>
      </c>
      <c r="B106" s="315">
        <v>9</v>
      </c>
      <c r="C106" s="282">
        <v>6</v>
      </c>
      <c r="D106" s="320">
        <v>0.36666666666666664</v>
      </c>
      <c r="E106" s="410" t="s">
        <v>221</v>
      </c>
      <c r="F106" s="411">
        <v>13.336410000000001</v>
      </c>
      <c r="G106" s="271">
        <v>100.02798</v>
      </c>
      <c r="H106" s="229">
        <v>1.8</v>
      </c>
      <c r="I106" s="884">
        <v>1</v>
      </c>
      <c r="J106" s="412" t="s">
        <v>72</v>
      </c>
      <c r="K106" s="234">
        <v>0.5</v>
      </c>
      <c r="L106" s="232" t="s">
        <v>73</v>
      </c>
      <c r="M106" s="233" t="s">
        <v>73</v>
      </c>
      <c r="N106" s="883" t="s">
        <v>73</v>
      </c>
      <c r="O106" s="883" t="s">
        <v>73</v>
      </c>
      <c r="P106" s="883" t="s">
        <v>73</v>
      </c>
      <c r="Q106" s="883" t="s">
        <v>73</v>
      </c>
      <c r="R106" s="883" t="s">
        <v>73</v>
      </c>
      <c r="S106" s="897" t="s">
        <v>73</v>
      </c>
      <c r="T106" s="885">
        <v>0.7</v>
      </c>
      <c r="U106" s="244">
        <v>29.8</v>
      </c>
      <c r="V106" s="413">
        <v>30.288</v>
      </c>
      <c r="W106" s="244">
        <v>7.91</v>
      </c>
      <c r="X106" s="642" t="s">
        <v>73</v>
      </c>
      <c r="Y106" s="413">
        <v>20.8</v>
      </c>
      <c r="Z106" s="328">
        <v>19.989999999999998</v>
      </c>
      <c r="AA106" s="244">
        <v>4.7300000000000004</v>
      </c>
      <c r="AB106" s="413">
        <v>3.2440000000000002</v>
      </c>
      <c r="AC106" s="244">
        <f>AB106*$AB$1+$AC$1</f>
        <v>4.2511815949848337</v>
      </c>
      <c r="AD106" s="241">
        <v>12.857142857142847</v>
      </c>
      <c r="AE106" s="559" t="s">
        <v>73</v>
      </c>
      <c r="AF106" s="530">
        <v>4.76</v>
      </c>
      <c r="AG106" s="900" t="s">
        <v>73</v>
      </c>
      <c r="AH106" s="244" t="s">
        <v>73</v>
      </c>
      <c r="AI106" s="244" t="s">
        <v>73</v>
      </c>
      <c r="AJ106" s="244" t="s">
        <v>73</v>
      </c>
      <c r="AK106" s="244" t="s">
        <v>73</v>
      </c>
      <c r="AL106" s="244" t="s">
        <v>73</v>
      </c>
      <c r="AM106" s="244" t="s">
        <v>73</v>
      </c>
      <c r="AN106" s="248" t="s">
        <v>73</v>
      </c>
      <c r="AO106" s="530" t="s">
        <v>73</v>
      </c>
      <c r="AP106" s="895" t="s">
        <v>73</v>
      </c>
      <c r="AQ106" s="883" t="s">
        <v>73</v>
      </c>
      <c r="AR106" s="883" t="s">
        <v>73</v>
      </c>
      <c r="AS106" s="883" t="s">
        <v>73</v>
      </c>
      <c r="AT106" s="891" t="s">
        <v>73</v>
      </c>
      <c r="AU106" s="890" t="s">
        <v>73</v>
      </c>
      <c r="AV106" s="891" t="s">
        <v>73</v>
      </c>
      <c r="AW106" s="883" t="s">
        <v>73</v>
      </c>
      <c r="AX106" s="883" t="s">
        <v>73</v>
      </c>
      <c r="AY106" s="892" t="s">
        <v>73</v>
      </c>
      <c r="AZ106" s="893" t="s">
        <v>73</v>
      </c>
      <c r="BA106" s="893" t="s">
        <v>73</v>
      </c>
      <c r="BB106" s="896" t="s">
        <v>73</v>
      </c>
      <c r="BC106" s="883" t="s">
        <v>73</v>
      </c>
      <c r="BD106" s="883" t="s">
        <v>73</v>
      </c>
      <c r="BE106" s="883" t="s">
        <v>73</v>
      </c>
      <c r="BF106" s="883" t="s">
        <v>73</v>
      </c>
      <c r="BG106" s="883" t="s">
        <v>73</v>
      </c>
      <c r="BH106" s="883" t="s">
        <v>73</v>
      </c>
      <c r="BI106" s="883" t="s">
        <v>73</v>
      </c>
      <c r="BJ106" s="883" t="s">
        <v>73</v>
      </c>
      <c r="BK106" s="883" t="s">
        <v>73</v>
      </c>
      <c r="BL106" s="883" t="s">
        <v>73</v>
      </c>
      <c r="BM106" s="883" t="s">
        <v>73</v>
      </c>
      <c r="BN106" s="883" t="s">
        <v>73</v>
      </c>
      <c r="BO106" s="895" t="s">
        <v>73</v>
      </c>
      <c r="BP106" s="883" t="s">
        <v>73</v>
      </c>
      <c r="BQ106" s="883" t="s">
        <v>73</v>
      </c>
      <c r="BR106" s="897" t="s">
        <v>73</v>
      </c>
    </row>
    <row r="107" spans="1:70" ht="14.25" customHeight="1" x14ac:dyDescent="0.45">
      <c r="A107" s="224">
        <f t="shared" ref="A107:H108" si="106">A106</f>
        <v>2024</v>
      </c>
      <c r="B107" s="315">
        <f t="shared" si="106"/>
        <v>9</v>
      </c>
      <c r="C107" s="282">
        <f t="shared" si="106"/>
        <v>6</v>
      </c>
      <c r="D107" s="320">
        <f t="shared" si="106"/>
        <v>0.36666666666666664</v>
      </c>
      <c r="E107" s="410" t="str">
        <f t="shared" si="106"/>
        <v>MK8a</v>
      </c>
      <c r="F107" s="411">
        <f t="shared" si="106"/>
        <v>13.336410000000001</v>
      </c>
      <c r="G107" s="271">
        <f t="shared" si="106"/>
        <v>100.02798</v>
      </c>
      <c r="H107" s="229">
        <f t="shared" si="106"/>
        <v>1.8</v>
      </c>
      <c r="I107" s="884" t="s">
        <v>73</v>
      </c>
      <c r="J107" s="412" t="s">
        <v>75</v>
      </c>
      <c r="K107" s="234" t="s">
        <v>73</v>
      </c>
      <c r="L107" s="232" t="s">
        <v>73</v>
      </c>
      <c r="M107" s="233" t="s">
        <v>73</v>
      </c>
      <c r="N107" s="883" t="s">
        <v>73</v>
      </c>
      <c r="O107" s="883" t="s">
        <v>73</v>
      </c>
      <c r="P107" s="883" t="s">
        <v>73</v>
      </c>
      <c r="Q107" s="883" t="s">
        <v>73</v>
      </c>
      <c r="R107" s="883" t="s">
        <v>73</v>
      </c>
      <c r="S107" s="897" t="s">
        <v>73</v>
      </c>
      <c r="T107" s="885" t="s">
        <v>73</v>
      </c>
      <c r="U107" s="244" t="s">
        <v>73</v>
      </c>
      <c r="V107" s="413" t="s">
        <v>73</v>
      </c>
      <c r="W107" s="244" t="s">
        <v>73</v>
      </c>
      <c r="X107" s="642" t="s">
        <v>73</v>
      </c>
      <c r="Y107" s="413" t="s">
        <v>73</v>
      </c>
      <c r="Z107" s="328" t="s">
        <v>73</v>
      </c>
      <c r="AA107" s="244" t="s">
        <v>73</v>
      </c>
      <c r="AB107" s="413" t="s">
        <v>73</v>
      </c>
      <c r="AC107" s="244" t="s">
        <v>73</v>
      </c>
      <c r="AD107" s="241" t="s">
        <v>73</v>
      </c>
      <c r="AE107" s="559" t="s">
        <v>73</v>
      </c>
      <c r="AF107" s="530" t="s">
        <v>73</v>
      </c>
      <c r="AG107" s="898" t="s">
        <v>73</v>
      </c>
      <c r="AH107" s="244" t="s">
        <v>73</v>
      </c>
      <c r="AI107" s="244" t="s">
        <v>73</v>
      </c>
      <c r="AJ107" s="244" t="s">
        <v>73</v>
      </c>
      <c r="AK107" s="244" t="s">
        <v>73</v>
      </c>
      <c r="AL107" s="244" t="s">
        <v>73</v>
      </c>
      <c r="AM107" s="244" t="s">
        <v>73</v>
      </c>
      <c r="AN107" s="248" t="s">
        <v>73</v>
      </c>
      <c r="AO107" s="530" t="s">
        <v>73</v>
      </c>
      <c r="AP107" s="895" t="s">
        <v>73</v>
      </c>
      <c r="AQ107" s="883" t="s">
        <v>73</v>
      </c>
      <c r="AR107" s="883" t="s">
        <v>73</v>
      </c>
      <c r="AS107" s="883" t="s">
        <v>73</v>
      </c>
      <c r="AT107" s="883" t="s">
        <v>73</v>
      </c>
      <c r="AU107" s="883" t="s">
        <v>73</v>
      </c>
      <c r="AV107" s="883" t="s">
        <v>73</v>
      </c>
      <c r="AW107" s="883" t="s">
        <v>73</v>
      </c>
      <c r="AX107" s="883" t="s">
        <v>73</v>
      </c>
      <c r="AY107" s="892" t="s">
        <v>73</v>
      </c>
      <c r="AZ107" s="893" t="s">
        <v>73</v>
      </c>
      <c r="BA107" s="893" t="s">
        <v>73</v>
      </c>
      <c r="BB107" s="896" t="s">
        <v>73</v>
      </c>
      <c r="BC107" s="883" t="s">
        <v>73</v>
      </c>
      <c r="BD107" s="883" t="s">
        <v>73</v>
      </c>
      <c r="BE107" s="883" t="s">
        <v>73</v>
      </c>
      <c r="BF107" s="883" t="s">
        <v>73</v>
      </c>
      <c r="BG107" s="883" t="s">
        <v>73</v>
      </c>
      <c r="BH107" s="883" t="s">
        <v>73</v>
      </c>
      <c r="BI107" s="883" t="s">
        <v>73</v>
      </c>
      <c r="BJ107" s="883" t="s">
        <v>73</v>
      </c>
      <c r="BK107" s="883" t="s">
        <v>73</v>
      </c>
      <c r="BL107" s="883" t="s">
        <v>73</v>
      </c>
      <c r="BM107" s="883" t="s">
        <v>73</v>
      </c>
      <c r="BN107" s="883" t="s">
        <v>73</v>
      </c>
      <c r="BO107" s="895" t="s">
        <v>73</v>
      </c>
      <c r="BP107" s="883" t="s">
        <v>73</v>
      </c>
      <c r="BQ107" s="883" t="s">
        <v>73</v>
      </c>
      <c r="BR107" s="897" t="s">
        <v>73</v>
      </c>
    </row>
    <row r="108" spans="1:70" ht="14.25" customHeight="1" x14ac:dyDescent="0.45">
      <c r="A108" s="224">
        <f t="shared" si="106"/>
        <v>2024</v>
      </c>
      <c r="B108" s="315">
        <f t="shared" si="106"/>
        <v>9</v>
      </c>
      <c r="C108" s="282">
        <f t="shared" si="106"/>
        <v>6</v>
      </c>
      <c r="D108" s="320">
        <f t="shared" si="106"/>
        <v>0.36666666666666664</v>
      </c>
      <c r="E108" s="410" t="str">
        <f t="shared" si="106"/>
        <v>MK8a</v>
      </c>
      <c r="F108" s="411">
        <f t="shared" si="106"/>
        <v>13.336410000000001</v>
      </c>
      <c r="G108" s="271">
        <f t="shared" si="106"/>
        <v>100.02798</v>
      </c>
      <c r="H108" s="229">
        <f t="shared" si="106"/>
        <v>1.8</v>
      </c>
      <c r="I108" s="884" t="s">
        <v>73</v>
      </c>
      <c r="J108" s="412" t="s">
        <v>74</v>
      </c>
      <c r="K108" s="234" t="s">
        <v>73</v>
      </c>
      <c r="L108" s="232" t="s">
        <v>73</v>
      </c>
      <c r="M108" s="233" t="s">
        <v>73</v>
      </c>
      <c r="N108" s="883" t="s">
        <v>73</v>
      </c>
      <c r="O108" s="883" t="s">
        <v>73</v>
      </c>
      <c r="P108" s="883" t="s">
        <v>73</v>
      </c>
      <c r="Q108" s="883" t="s">
        <v>73</v>
      </c>
      <c r="R108" s="883" t="s">
        <v>73</v>
      </c>
      <c r="S108" s="897" t="s">
        <v>73</v>
      </c>
      <c r="T108" s="885" t="s">
        <v>73</v>
      </c>
      <c r="U108" s="244" t="s">
        <v>73</v>
      </c>
      <c r="V108" s="413" t="s">
        <v>73</v>
      </c>
      <c r="W108" s="244" t="s">
        <v>73</v>
      </c>
      <c r="X108" s="642" t="s">
        <v>73</v>
      </c>
      <c r="Y108" s="413" t="s">
        <v>73</v>
      </c>
      <c r="Z108" s="328" t="s">
        <v>73</v>
      </c>
      <c r="AA108" s="244" t="s">
        <v>73</v>
      </c>
      <c r="AB108" s="413" t="s">
        <v>73</v>
      </c>
      <c r="AC108" s="244" t="s">
        <v>73</v>
      </c>
      <c r="AD108" s="241" t="s">
        <v>73</v>
      </c>
      <c r="AE108" s="559" t="s">
        <v>73</v>
      </c>
      <c r="AF108" s="530" t="s">
        <v>73</v>
      </c>
      <c r="AG108" s="898" t="s">
        <v>73</v>
      </c>
      <c r="AH108" s="244" t="s">
        <v>73</v>
      </c>
      <c r="AI108" s="244" t="s">
        <v>73</v>
      </c>
      <c r="AJ108" s="244" t="s">
        <v>73</v>
      </c>
      <c r="AK108" s="244" t="s">
        <v>73</v>
      </c>
      <c r="AL108" s="244" t="s">
        <v>73</v>
      </c>
      <c r="AM108" s="244" t="s">
        <v>73</v>
      </c>
      <c r="AN108" s="248" t="s">
        <v>73</v>
      </c>
      <c r="AO108" s="530" t="s">
        <v>73</v>
      </c>
      <c r="AP108" s="895" t="s">
        <v>73</v>
      </c>
      <c r="AQ108" s="883" t="s">
        <v>73</v>
      </c>
      <c r="AR108" s="883" t="s">
        <v>73</v>
      </c>
      <c r="AS108" s="883" t="s">
        <v>73</v>
      </c>
      <c r="AT108" s="883" t="s">
        <v>73</v>
      </c>
      <c r="AU108" s="883" t="s">
        <v>73</v>
      </c>
      <c r="AV108" s="883" t="s">
        <v>73</v>
      </c>
      <c r="AW108" s="883" t="s">
        <v>73</v>
      </c>
      <c r="AX108" s="883" t="s">
        <v>73</v>
      </c>
      <c r="AY108" s="892" t="s">
        <v>73</v>
      </c>
      <c r="AZ108" s="893" t="s">
        <v>73</v>
      </c>
      <c r="BA108" s="893" t="s">
        <v>73</v>
      </c>
      <c r="BB108" s="896" t="s">
        <v>73</v>
      </c>
      <c r="BC108" s="883" t="s">
        <v>73</v>
      </c>
      <c r="BD108" s="883" t="s">
        <v>73</v>
      </c>
      <c r="BE108" s="883" t="s">
        <v>73</v>
      </c>
      <c r="BF108" s="883" t="s">
        <v>73</v>
      </c>
      <c r="BG108" s="883" t="s">
        <v>73</v>
      </c>
      <c r="BH108" s="883" t="s">
        <v>73</v>
      </c>
      <c r="BI108" s="883" t="s">
        <v>73</v>
      </c>
      <c r="BJ108" s="883" t="s">
        <v>73</v>
      </c>
      <c r="BK108" s="883" t="s">
        <v>73</v>
      </c>
      <c r="BL108" s="883" t="s">
        <v>73</v>
      </c>
      <c r="BM108" s="883" t="s">
        <v>73</v>
      </c>
      <c r="BN108" s="883" t="s">
        <v>73</v>
      </c>
      <c r="BO108" s="895" t="s">
        <v>73</v>
      </c>
      <c r="BP108" s="883" t="s">
        <v>73</v>
      </c>
      <c r="BQ108" s="883" t="s">
        <v>73</v>
      </c>
      <c r="BR108" s="897" t="s">
        <v>73</v>
      </c>
    </row>
    <row r="109" spans="1:70" ht="14.25" customHeight="1" x14ac:dyDescent="0.45">
      <c r="A109" s="224">
        <v>2024</v>
      </c>
      <c r="B109" s="315">
        <v>9</v>
      </c>
      <c r="C109" s="282">
        <v>6</v>
      </c>
      <c r="D109" s="320">
        <v>0.32430555555555557</v>
      </c>
      <c r="E109" s="410" t="s">
        <v>222</v>
      </c>
      <c r="F109" s="411">
        <v>13.35005</v>
      </c>
      <c r="G109" s="271">
        <v>100.03067</v>
      </c>
      <c r="H109" s="229">
        <v>1.5</v>
      </c>
      <c r="I109" s="884">
        <v>1</v>
      </c>
      <c r="J109" s="412" t="s">
        <v>72</v>
      </c>
      <c r="K109" s="234">
        <v>0.5</v>
      </c>
      <c r="L109" s="232" t="s">
        <v>73</v>
      </c>
      <c r="M109" s="233" t="s">
        <v>73</v>
      </c>
      <c r="N109" s="883" t="s">
        <v>73</v>
      </c>
      <c r="O109" s="883" t="s">
        <v>73</v>
      </c>
      <c r="P109" s="883" t="s">
        <v>73</v>
      </c>
      <c r="Q109" s="883" t="s">
        <v>73</v>
      </c>
      <c r="R109" s="883" t="s">
        <v>73</v>
      </c>
      <c r="S109" s="897" t="s">
        <v>73</v>
      </c>
      <c r="T109" s="885">
        <v>0.9</v>
      </c>
      <c r="U109" s="244">
        <v>30.1</v>
      </c>
      <c r="V109" s="413">
        <v>30.018999999999998</v>
      </c>
      <c r="W109" s="244">
        <v>7.95</v>
      </c>
      <c r="X109" s="642" t="s">
        <v>73</v>
      </c>
      <c r="Y109" s="413">
        <v>23.8</v>
      </c>
      <c r="Z109" s="328">
        <v>24.613</v>
      </c>
      <c r="AA109" s="244">
        <v>4.6900000000000004</v>
      </c>
      <c r="AB109" s="413">
        <v>3.6150000000000002</v>
      </c>
      <c r="AC109" s="244">
        <f>AB109*$AB$1+$AC$1</f>
        <v>4.6613337397846397</v>
      </c>
      <c r="AD109" s="241">
        <v>8.333333333333341</v>
      </c>
      <c r="AE109" s="559" t="s">
        <v>73</v>
      </c>
      <c r="AF109" s="530">
        <v>4.2300000000000004</v>
      </c>
      <c r="AG109" s="898" t="s">
        <v>73</v>
      </c>
      <c r="AH109" s="244">
        <v>1.6235999999999999</v>
      </c>
      <c r="AI109" s="244">
        <v>51.633600000000001</v>
      </c>
      <c r="AJ109" s="244">
        <v>0.97299999999999998</v>
      </c>
      <c r="AK109" s="244">
        <v>8.6984999999999992</v>
      </c>
      <c r="AL109" s="244">
        <v>19.4312</v>
      </c>
      <c r="AM109" s="244">
        <v>426.80090000000001</v>
      </c>
      <c r="AN109" s="248" t="s">
        <v>73</v>
      </c>
      <c r="AO109" s="530" t="s">
        <v>73</v>
      </c>
      <c r="AP109" s="895" t="s">
        <v>73</v>
      </c>
      <c r="AQ109" s="883" t="s">
        <v>73</v>
      </c>
      <c r="AR109" s="883" t="s">
        <v>73</v>
      </c>
      <c r="AS109" s="883" t="s">
        <v>73</v>
      </c>
      <c r="AT109" s="891">
        <f t="shared" ref="AT109" si="107">SUM(BO109:BR109)</f>
        <v>253.31</v>
      </c>
      <c r="AU109" s="890" t="s">
        <v>73</v>
      </c>
      <c r="AV109" s="891">
        <f t="shared" ref="AV109" si="108">BE109+BH109+BK109+BN109</f>
        <v>181.46</v>
      </c>
      <c r="AW109" s="893">
        <v>1.22</v>
      </c>
      <c r="AX109" s="893">
        <v>0.28000000000000003</v>
      </c>
      <c r="AY109" s="892">
        <v>1.07</v>
      </c>
      <c r="AZ109" s="893">
        <v>15.47</v>
      </c>
      <c r="BA109" s="893">
        <v>83.46</v>
      </c>
      <c r="BB109" s="705">
        <v>0.06</v>
      </c>
      <c r="BC109" s="331">
        <v>36.06</v>
      </c>
      <c r="BD109" s="331">
        <v>0.03</v>
      </c>
      <c r="BE109" s="331">
        <v>36.090000000000003</v>
      </c>
      <c r="BF109" s="331">
        <v>32.049999999999997</v>
      </c>
      <c r="BG109" s="331">
        <v>1.17</v>
      </c>
      <c r="BH109" s="331">
        <v>33.22</v>
      </c>
      <c r="BI109" s="331">
        <v>23.11</v>
      </c>
      <c r="BJ109" s="331">
        <v>0.79</v>
      </c>
      <c r="BK109" s="331">
        <v>23.9</v>
      </c>
      <c r="BL109" s="331">
        <v>86.46</v>
      </c>
      <c r="BM109" s="331">
        <v>1.79</v>
      </c>
      <c r="BN109" s="331">
        <v>88.25</v>
      </c>
      <c r="BO109" s="341">
        <v>17.72</v>
      </c>
      <c r="BP109" s="331">
        <v>164.51</v>
      </c>
      <c r="BQ109" s="331">
        <v>21.77</v>
      </c>
      <c r="BR109" s="709">
        <v>49.31</v>
      </c>
    </row>
    <row r="110" spans="1:70" ht="14.25" customHeight="1" x14ac:dyDescent="0.45">
      <c r="A110" s="224">
        <f t="shared" ref="A110:H111" si="109">A109</f>
        <v>2024</v>
      </c>
      <c r="B110" s="315">
        <f t="shared" si="109"/>
        <v>9</v>
      </c>
      <c r="C110" s="282">
        <f t="shared" si="109"/>
        <v>6</v>
      </c>
      <c r="D110" s="320">
        <f t="shared" si="109"/>
        <v>0.32430555555555557</v>
      </c>
      <c r="E110" s="410" t="str">
        <f t="shared" si="109"/>
        <v>MK9</v>
      </c>
      <c r="F110" s="411">
        <f t="shared" si="109"/>
        <v>13.35005</v>
      </c>
      <c r="G110" s="271">
        <f t="shared" si="109"/>
        <v>100.03067</v>
      </c>
      <c r="H110" s="229">
        <f t="shared" si="109"/>
        <v>1.5</v>
      </c>
      <c r="I110" s="884" t="s">
        <v>73</v>
      </c>
      <c r="J110" s="412" t="s">
        <v>75</v>
      </c>
      <c r="K110" s="234" t="s">
        <v>73</v>
      </c>
      <c r="L110" s="232" t="s">
        <v>73</v>
      </c>
      <c r="M110" s="233" t="s">
        <v>73</v>
      </c>
      <c r="N110" s="883" t="s">
        <v>73</v>
      </c>
      <c r="O110" s="883" t="s">
        <v>73</v>
      </c>
      <c r="P110" s="883" t="s">
        <v>73</v>
      </c>
      <c r="Q110" s="883" t="s">
        <v>73</v>
      </c>
      <c r="R110" s="883" t="s">
        <v>73</v>
      </c>
      <c r="S110" s="897" t="s">
        <v>73</v>
      </c>
      <c r="T110" s="885" t="s">
        <v>73</v>
      </c>
      <c r="U110" s="244" t="s">
        <v>73</v>
      </c>
      <c r="V110" s="413" t="s">
        <v>73</v>
      </c>
      <c r="W110" s="244" t="s">
        <v>73</v>
      </c>
      <c r="X110" s="642" t="s">
        <v>73</v>
      </c>
      <c r="Y110" s="413" t="s">
        <v>73</v>
      </c>
      <c r="Z110" s="328" t="s">
        <v>73</v>
      </c>
      <c r="AA110" s="244" t="s">
        <v>73</v>
      </c>
      <c r="AB110" s="413" t="s">
        <v>73</v>
      </c>
      <c r="AC110" s="244" t="s">
        <v>73</v>
      </c>
      <c r="AD110" s="241" t="s">
        <v>73</v>
      </c>
      <c r="AE110" s="559" t="s">
        <v>73</v>
      </c>
      <c r="AF110" s="530" t="s">
        <v>73</v>
      </c>
      <c r="AG110" s="898" t="s">
        <v>73</v>
      </c>
      <c r="AH110" s="244" t="s">
        <v>73</v>
      </c>
      <c r="AI110" s="244" t="s">
        <v>73</v>
      </c>
      <c r="AJ110" s="244" t="s">
        <v>73</v>
      </c>
      <c r="AK110" s="244" t="s">
        <v>73</v>
      </c>
      <c r="AL110" s="244" t="s">
        <v>73</v>
      </c>
      <c r="AM110" s="244" t="s">
        <v>73</v>
      </c>
      <c r="AN110" s="248" t="s">
        <v>73</v>
      </c>
      <c r="AO110" s="530" t="s">
        <v>73</v>
      </c>
      <c r="AP110" s="895" t="s">
        <v>73</v>
      </c>
      <c r="AQ110" s="883" t="s">
        <v>73</v>
      </c>
      <c r="AR110" s="883" t="s">
        <v>73</v>
      </c>
      <c r="AS110" s="883" t="s">
        <v>73</v>
      </c>
      <c r="AT110" s="883" t="s">
        <v>73</v>
      </c>
      <c r="AU110" s="883" t="s">
        <v>73</v>
      </c>
      <c r="AV110" s="883" t="s">
        <v>73</v>
      </c>
      <c r="AW110" s="883" t="s">
        <v>73</v>
      </c>
      <c r="AX110" s="883" t="s">
        <v>73</v>
      </c>
      <c r="AY110" s="892" t="s">
        <v>73</v>
      </c>
      <c r="AZ110" s="893" t="s">
        <v>73</v>
      </c>
      <c r="BA110" s="893" t="s">
        <v>73</v>
      </c>
      <c r="BB110" s="896" t="s">
        <v>73</v>
      </c>
      <c r="BC110" s="883" t="s">
        <v>73</v>
      </c>
      <c r="BD110" s="883" t="s">
        <v>73</v>
      </c>
      <c r="BE110" s="883" t="s">
        <v>73</v>
      </c>
      <c r="BF110" s="883" t="s">
        <v>73</v>
      </c>
      <c r="BG110" s="883" t="s">
        <v>73</v>
      </c>
      <c r="BH110" s="883" t="s">
        <v>73</v>
      </c>
      <c r="BI110" s="883" t="s">
        <v>73</v>
      </c>
      <c r="BJ110" s="883" t="s">
        <v>73</v>
      </c>
      <c r="BK110" s="883" t="s">
        <v>73</v>
      </c>
      <c r="BL110" s="883" t="s">
        <v>73</v>
      </c>
      <c r="BM110" s="883" t="s">
        <v>73</v>
      </c>
      <c r="BN110" s="883" t="s">
        <v>73</v>
      </c>
      <c r="BO110" s="895" t="s">
        <v>73</v>
      </c>
      <c r="BP110" s="883" t="s">
        <v>73</v>
      </c>
      <c r="BQ110" s="883" t="s">
        <v>73</v>
      </c>
      <c r="BR110" s="897" t="s">
        <v>73</v>
      </c>
    </row>
    <row r="111" spans="1:70" ht="14.25" customHeight="1" x14ac:dyDescent="0.45">
      <c r="A111" s="224">
        <f t="shared" si="109"/>
        <v>2024</v>
      </c>
      <c r="B111" s="315">
        <f t="shared" si="109"/>
        <v>9</v>
      </c>
      <c r="C111" s="282">
        <f t="shared" si="109"/>
        <v>6</v>
      </c>
      <c r="D111" s="320">
        <f t="shared" si="109"/>
        <v>0.32430555555555557</v>
      </c>
      <c r="E111" s="410" t="str">
        <f t="shared" si="109"/>
        <v>MK9</v>
      </c>
      <c r="F111" s="411">
        <f t="shared" si="109"/>
        <v>13.35005</v>
      </c>
      <c r="G111" s="271">
        <f t="shared" si="109"/>
        <v>100.03067</v>
      </c>
      <c r="H111" s="229">
        <f t="shared" si="109"/>
        <v>1.5</v>
      </c>
      <c r="I111" s="884" t="s">
        <v>73</v>
      </c>
      <c r="J111" s="412" t="s">
        <v>74</v>
      </c>
      <c r="K111" s="234" t="s">
        <v>73</v>
      </c>
      <c r="L111" s="232" t="s">
        <v>73</v>
      </c>
      <c r="M111" s="233" t="s">
        <v>73</v>
      </c>
      <c r="N111" s="883" t="s">
        <v>73</v>
      </c>
      <c r="O111" s="883" t="s">
        <v>73</v>
      </c>
      <c r="P111" s="883" t="s">
        <v>73</v>
      </c>
      <c r="Q111" s="883" t="s">
        <v>73</v>
      </c>
      <c r="R111" s="883" t="s">
        <v>73</v>
      </c>
      <c r="S111" s="897" t="s">
        <v>73</v>
      </c>
      <c r="T111" s="885" t="s">
        <v>73</v>
      </c>
      <c r="U111" s="244" t="s">
        <v>73</v>
      </c>
      <c r="V111" s="413" t="s">
        <v>73</v>
      </c>
      <c r="W111" s="244" t="s">
        <v>73</v>
      </c>
      <c r="X111" s="642" t="s">
        <v>73</v>
      </c>
      <c r="Y111" s="413" t="s">
        <v>73</v>
      </c>
      <c r="Z111" s="328" t="s">
        <v>73</v>
      </c>
      <c r="AA111" s="244" t="s">
        <v>73</v>
      </c>
      <c r="AB111" s="413" t="s">
        <v>73</v>
      </c>
      <c r="AC111" s="244" t="s">
        <v>73</v>
      </c>
      <c r="AD111" s="241" t="s">
        <v>73</v>
      </c>
      <c r="AE111" s="559" t="s">
        <v>73</v>
      </c>
      <c r="AF111" s="530" t="s">
        <v>73</v>
      </c>
      <c r="AG111" s="898" t="s">
        <v>73</v>
      </c>
      <c r="AH111" s="244" t="s">
        <v>73</v>
      </c>
      <c r="AI111" s="244" t="s">
        <v>73</v>
      </c>
      <c r="AJ111" s="244" t="s">
        <v>73</v>
      </c>
      <c r="AK111" s="244" t="s">
        <v>73</v>
      </c>
      <c r="AL111" s="244" t="s">
        <v>73</v>
      </c>
      <c r="AM111" s="244" t="s">
        <v>73</v>
      </c>
      <c r="AN111" s="248" t="s">
        <v>73</v>
      </c>
      <c r="AO111" s="530" t="s">
        <v>73</v>
      </c>
      <c r="AP111" s="903" t="s">
        <v>73</v>
      </c>
      <c r="AQ111" s="530" t="s">
        <v>73</v>
      </c>
      <c r="AR111" s="530" t="s">
        <v>73</v>
      </c>
      <c r="AS111" s="530" t="s">
        <v>73</v>
      </c>
      <c r="AT111" s="883" t="s">
        <v>73</v>
      </c>
      <c r="AU111" s="883" t="s">
        <v>73</v>
      </c>
      <c r="AV111" s="883" t="s">
        <v>73</v>
      </c>
      <c r="AW111" s="883" t="s">
        <v>73</v>
      </c>
      <c r="AX111" s="883" t="s">
        <v>73</v>
      </c>
      <c r="AY111" s="892" t="s">
        <v>73</v>
      </c>
      <c r="AZ111" s="893" t="s">
        <v>73</v>
      </c>
      <c r="BA111" s="893" t="s">
        <v>73</v>
      </c>
      <c r="BB111" s="896" t="s">
        <v>73</v>
      </c>
      <c r="BC111" s="883" t="s">
        <v>73</v>
      </c>
      <c r="BD111" s="883" t="s">
        <v>73</v>
      </c>
      <c r="BE111" s="883" t="s">
        <v>73</v>
      </c>
      <c r="BF111" s="883" t="s">
        <v>73</v>
      </c>
      <c r="BG111" s="883" t="s">
        <v>73</v>
      </c>
      <c r="BH111" s="883" t="s">
        <v>73</v>
      </c>
      <c r="BI111" s="883" t="s">
        <v>73</v>
      </c>
      <c r="BJ111" s="883" t="s">
        <v>73</v>
      </c>
      <c r="BK111" s="883" t="s">
        <v>73</v>
      </c>
      <c r="BL111" s="883" t="s">
        <v>73</v>
      </c>
      <c r="BM111" s="883" t="s">
        <v>73</v>
      </c>
      <c r="BN111" s="883" t="s">
        <v>73</v>
      </c>
      <c r="BO111" s="895" t="s">
        <v>73</v>
      </c>
      <c r="BP111" s="883" t="s">
        <v>73</v>
      </c>
      <c r="BQ111" s="883" t="s">
        <v>73</v>
      </c>
      <c r="BR111" s="897" t="s">
        <v>73</v>
      </c>
    </row>
    <row r="112" spans="1:70" ht="14.25" customHeight="1" x14ac:dyDescent="0.45">
      <c r="A112" s="224">
        <v>2024</v>
      </c>
      <c r="B112" s="315">
        <v>9</v>
      </c>
      <c r="C112" s="282">
        <v>6</v>
      </c>
      <c r="D112" s="320">
        <v>0.33611111111111114</v>
      </c>
      <c r="E112" s="410" t="s">
        <v>223</v>
      </c>
      <c r="F112" s="411">
        <v>13.346830000000001</v>
      </c>
      <c r="G112" s="271">
        <v>100.0459</v>
      </c>
      <c r="H112" s="229">
        <v>2.2999999999999998</v>
      </c>
      <c r="I112" s="884">
        <v>1</v>
      </c>
      <c r="J112" s="412" t="s">
        <v>72</v>
      </c>
      <c r="K112" s="234">
        <v>0.5</v>
      </c>
      <c r="L112" s="232" t="s">
        <v>73</v>
      </c>
      <c r="M112" s="233" t="s">
        <v>73</v>
      </c>
      <c r="N112" s="883" t="s">
        <v>73</v>
      </c>
      <c r="O112" s="883" t="s">
        <v>73</v>
      </c>
      <c r="P112" s="883" t="s">
        <v>73</v>
      </c>
      <c r="Q112" s="883" t="s">
        <v>73</v>
      </c>
      <c r="R112" s="883" t="s">
        <v>73</v>
      </c>
      <c r="S112" s="897" t="s">
        <v>73</v>
      </c>
      <c r="T112" s="885">
        <v>1.2</v>
      </c>
      <c r="U112" s="244">
        <v>30.6</v>
      </c>
      <c r="V112" s="413">
        <v>30.808</v>
      </c>
      <c r="W112" s="244">
        <v>8.1</v>
      </c>
      <c r="X112" s="642" t="s">
        <v>73</v>
      </c>
      <c r="Y112" s="413">
        <v>25.6</v>
      </c>
      <c r="Z112" s="328">
        <v>27.794</v>
      </c>
      <c r="AA112" s="244">
        <v>5.34</v>
      </c>
      <c r="AB112" s="413">
        <v>4.04</v>
      </c>
      <c r="AC112" s="244">
        <f>AB112*$AB$1+$AC$1</f>
        <v>5.1311845795148781</v>
      </c>
      <c r="AD112" s="241">
        <v>7.0499999999999936</v>
      </c>
      <c r="AE112" s="559" t="s">
        <v>73</v>
      </c>
      <c r="AF112" s="530">
        <v>8.23</v>
      </c>
      <c r="AG112" s="900" t="s">
        <v>73</v>
      </c>
      <c r="AH112" s="244">
        <v>0.88660000000000005</v>
      </c>
      <c r="AI112" s="244">
        <v>22.086500000000001</v>
      </c>
      <c r="AJ112" s="244">
        <v>0.2162</v>
      </c>
      <c r="AK112" s="244">
        <v>8.4006000000000007</v>
      </c>
      <c r="AL112" s="244">
        <v>15.0189</v>
      </c>
      <c r="AM112" s="244">
        <v>338.74860000000001</v>
      </c>
      <c r="AN112" s="248" t="s">
        <v>73</v>
      </c>
      <c r="AO112" s="530" t="s">
        <v>73</v>
      </c>
      <c r="AP112" s="889" t="s">
        <v>73</v>
      </c>
      <c r="AQ112" s="890" t="s">
        <v>73</v>
      </c>
      <c r="AR112" s="890" t="s">
        <v>73</v>
      </c>
      <c r="AS112" s="890" t="s">
        <v>73</v>
      </c>
      <c r="AT112" s="891">
        <f t="shared" ref="AT112" si="110">SUM(BO112:BR112)</f>
        <v>149.57999999999998</v>
      </c>
      <c r="AU112" s="890" t="s">
        <v>73</v>
      </c>
      <c r="AV112" s="891">
        <f t="shared" ref="AV112" si="111">BE112+BH112+BK112+BN112</f>
        <v>139.85</v>
      </c>
      <c r="AW112" s="893">
        <v>1.4</v>
      </c>
      <c r="AX112" s="893">
        <v>0.21</v>
      </c>
      <c r="AY112" s="892">
        <v>0.15</v>
      </c>
      <c r="AZ112" s="893">
        <v>8.61</v>
      </c>
      <c r="BA112" s="893">
        <v>91.24</v>
      </c>
      <c r="BB112" s="705">
        <v>0.09</v>
      </c>
      <c r="BC112" s="331">
        <v>15.98</v>
      </c>
      <c r="BD112" s="331">
        <v>0.02</v>
      </c>
      <c r="BE112" s="331">
        <v>15.99</v>
      </c>
      <c r="BF112" s="331">
        <v>29.8</v>
      </c>
      <c r="BG112" s="331">
        <v>1.1299999999999999</v>
      </c>
      <c r="BH112" s="331">
        <v>30.93</v>
      </c>
      <c r="BI112" s="331">
        <v>9.3699999999999992</v>
      </c>
      <c r="BJ112" s="331">
        <v>0.48</v>
      </c>
      <c r="BK112" s="331">
        <v>9.85</v>
      </c>
      <c r="BL112" s="331">
        <v>80.760000000000005</v>
      </c>
      <c r="BM112" s="331">
        <v>2.3199999999999998</v>
      </c>
      <c r="BN112" s="331">
        <v>83.08</v>
      </c>
      <c r="BO112" s="341">
        <v>16.93</v>
      </c>
      <c r="BP112" s="331">
        <v>80.599999999999994</v>
      </c>
      <c r="BQ112" s="331">
        <v>13.6</v>
      </c>
      <c r="BR112" s="709">
        <v>38.450000000000003</v>
      </c>
    </row>
    <row r="113" spans="1:70" ht="14.25" customHeight="1" x14ac:dyDescent="0.45">
      <c r="A113" s="224">
        <f t="shared" ref="A113:H114" si="112">A112</f>
        <v>2024</v>
      </c>
      <c r="B113" s="315">
        <f t="shared" si="112"/>
        <v>9</v>
      </c>
      <c r="C113" s="282">
        <f t="shared" si="112"/>
        <v>6</v>
      </c>
      <c r="D113" s="320">
        <f t="shared" si="112"/>
        <v>0.33611111111111114</v>
      </c>
      <c r="E113" s="410" t="str">
        <f t="shared" si="112"/>
        <v>MK10</v>
      </c>
      <c r="F113" s="411">
        <f t="shared" si="112"/>
        <v>13.346830000000001</v>
      </c>
      <c r="G113" s="271">
        <f t="shared" si="112"/>
        <v>100.0459</v>
      </c>
      <c r="H113" s="229">
        <f t="shared" si="112"/>
        <v>2.2999999999999998</v>
      </c>
      <c r="I113" s="884" t="s">
        <v>73</v>
      </c>
      <c r="J113" s="412" t="s">
        <v>75</v>
      </c>
      <c r="K113" s="234" t="s">
        <v>73</v>
      </c>
      <c r="L113" s="232" t="s">
        <v>73</v>
      </c>
      <c r="M113" s="233" t="s">
        <v>73</v>
      </c>
      <c r="N113" s="883" t="s">
        <v>73</v>
      </c>
      <c r="O113" s="883" t="s">
        <v>73</v>
      </c>
      <c r="P113" s="883" t="s">
        <v>73</v>
      </c>
      <c r="Q113" s="883" t="s">
        <v>73</v>
      </c>
      <c r="R113" s="883" t="s">
        <v>73</v>
      </c>
      <c r="S113" s="897" t="s">
        <v>73</v>
      </c>
      <c r="T113" s="885" t="s">
        <v>73</v>
      </c>
      <c r="U113" s="244" t="s">
        <v>73</v>
      </c>
      <c r="V113" s="413" t="s">
        <v>73</v>
      </c>
      <c r="W113" s="244" t="s">
        <v>73</v>
      </c>
      <c r="X113" s="642" t="s">
        <v>73</v>
      </c>
      <c r="Y113" s="413" t="s">
        <v>73</v>
      </c>
      <c r="Z113" s="328" t="s">
        <v>73</v>
      </c>
      <c r="AA113" s="244" t="s">
        <v>73</v>
      </c>
      <c r="AB113" s="413" t="s">
        <v>73</v>
      </c>
      <c r="AC113" s="244" t="s">
        <v>73</v>
      </c>
      <c r="AD113" s="241" t="s">
        <v>73</v>
      </c>
      <c r="AE113" s="559" t="s">
        <v>73</v>
      </c>
      <c r="AF113" s="530" t="s">
        <v>73</v>
      </c>
      <c r="AG113" s="898" t="s">
        <v>73</v>
      </c>
      <c r="AH113" s="244" t="s">
        <v>73</v>
      </c>
      <c r="AI113" s="244" t="s">
        <v>73</v>
      </c>
      <c r="AJ113" s="244" t="s">
        <v>73</v>
      </c>
      <c r="AK113" s="244" t="s">
        <v>73</v>
      </c>
      <c r="AL113" s="244" t="s">
        <v>73</v>
      </c>
      <c r="AM113" s="244" t="s">
        <v>73</v>
      </c>
      <c r="AN113" s="248" t="s">
        <v>73</v>
      </c>
      <c r="AO113" s="530" t="s">
        <v>73</v>
      </c>
      <c r="AP113" s="895" t="s">
        <v>73</v>
      </c>
      <c r="AQ113" s="883" t="s">
        <v>73</v>
      </c>
      <c r="AR113" s="883" t="s">
        <v>73</v>
      </c>
      <c r="AS113" s="883" t="s">
        <v>73</v>
      </c>
      <c r="AT113" s="883" t="s">
        <v>73</v>
      </c>
      <c r="AU113" s="883" t="s">
        <v>73</v>
      </c>
      <c r="AV113" s="883" t="s">
        <v>73</v>
      </c>
      <c r="AW113" s="883" t="s">
        <v>73</v>
      </c>
      <c r="AX113" s="883" t="s">
        <v>73</v>
      </c>
      <c r="AY113" s="892" t="s">
        <v>73</v>
      </c>
      <c r="AZ113" s="893" t="s">
        <v>73</v>
      </c>
      <c r="BA113" s="893" t="s">
        <v>73</v>
      </c>
      <c r="BB113" s="896" t="s">
        <v>73</v>
      </c>
      <c r="BC113" s="883" t="s">
        <v>73</v>
      </c>
      <c r="BD113" s="883" t="s">
        <v>73</v>
      </c>
      <c r="BE113" s="883" t="s">
        <v>73</v>
      </c>
      <c r="BF113" s="883" t="s">
        <v>73</v>
      </c>
      <c r="BG113" s="883" t="s">
        <v>73</v>
      </c>
      <c r="BH113" s="883" t="s">
        <v>73</v>
      </c>
      <c r="BI113" s="883" t="s">
        <v>73</v>
      </c>
      <c r="BJ113" s="883" t="s">
        <v>73</v>
      </c>
      <c r="BK113" s="883" t="s">
        <v>73</v>
      </c>
      <c r="BL113" s="883" t="s">
        <v>73</v>
      </c>
      <c r="BM113" s="883" t="s">
        <v>73</v>
      </c>
      <c r="BN113" s="883" t="s">
        <v>73</v>
      </c>
      <c r="BO113" s="895" t="s">
        <v>73</v>
      </c>
      <c r="BP113" s="883" t="s">
        <v>73</v>
      </c>
      <c r="BQ113" s="883" t="s">
        <v>73</v>
      </c>
      <c r="BR113" s="897" t="s">
        <v>73</v>
      </c>
    </row>
    <row r="114" spans="1:70" ht="14.25" customHeight="1" x14ac:dyDescent="0.45">
      <c r="A114" s="224">
        <f t="shared" si="112"/>
        <v>2024</v>
      </c>
      <c r="B114" s="315">
        <f t="shared" si="112"/>
        <v>9</v>
      </c>
      <c r="C114" s="282">
        <f t="shared" si="112"/>
        <v>6</v>
      </c>
      <c r="D114" s="320">
        <f t="shared" si="112"/>
        <v>0.33611111111111114</v>
      </c>
      <c r="E114" s="410" t="str">
        <f t="shared" si="112"/>
        <v>MK10</v>
      </c>
      <c r="F114" s="411">
        <f t="shared" si="112"/>
        <v>13.346830000000001</v>
      </c>
      <c r="G114" s="271">
        <f t="shared" si="112"/>
        <v>100.0459</v>
      </c>
      <c r="H114" s="229">
        <f t="shared" si="112"/>
        <v>2.2999999999999998</v>
      </c>
      <c r="I114" s="884" t="s">
        <v>73</v>
      </c>
      <c r="J114" s="412" t="s">
        <v>74</v>
      </c>
      <c r="K114" s="234" t="s">
        <v>73</v>
      </c>
      <c r="L114" s="232" t="s">
        <v>73</v>
      </c>
      <c r="M114" s="233" t="s">
        <v>73</v>
      </c>
      <c r="N114" s="883" t="s">
        <v>73</v>
      </c>
      <c r="O114" s="883" t="s">
        <v>73</v>
      </c>
      <c r="P114" s="883" t="s">
        <v>73</v>
      </c>
      <c r="Q114" s="883" t="s">
        <v>73</v>
      </c>
      <c r="R114" s="883" t="s">
        <v>73</v>
      </c>
      <c r="S114" s="897" t="s">
        <v>73</v>
      </c>
      <c r="T114" s="885" t="s">
        <v>73</v>
      </c>
      <c r="U114" s="244" t="s">
        <v>73</v>
      </c>
      <c r="V114" s="413" t="s">
        <v>73</v>
      </c>
      <c r="W114" s="244" t="s">
        <v>73</v>
      </c>
      <c r="X114" s="642" t="s">
        <v>73</v>
      </c>
      <c r="Y114" s="413" t="s">
        <v>73</v>
      </c>
      <c r="Z114" s="328" t="s">
        <v>73</v>
      </c>
      <c r="AA114" s="244" t="s">
        <v>73</v>
      </c>
      <c r="AB114" s="413" t="s">
        <v>73</v>
      </c>
      <c r="AC114" s="244" t="s">
        <v>73</v>
      </c>
      <c r="AD114" s="241" t="s">
        <v>73</v>
      </c>
      <c r="AE114" s="559" t="s">
        <v>73</v>
      </c>
      <c r="AF114" s="530" t="s">
        <v>73</v>
      </c>
      <c r="AG114" s="898" t="s">
        <v>73</v>
      </c>
      <c r="AH114" s="244" t="s">
        <v>73</v>
      </c>
      <c r="AI114" s="244" t="s">
        <v>73</v>
      </c>
      <c r="AJ114" s="244" t="s">
        <v>73</v>
      </c>
      <c r="AK114" s="244" t="s">
        <v>73</v>
      </c>
      <c r="AL114" s="244" t="s">
        <v>73</v>
      </c>
      <c r="AM114" s="244" t="s">
        <v>73</v>
      </c>
      <c r="AN114" s="248" t="s">
        <v>73</v>
      </c>
      <c r="AO114" s="530" t="s">
        <v>73</v>
      </c>
      <c r="AP114" s="895" t="s">
        <v>73</v>
      </c>
      <c r="AQ114" s="883" t="s">
        <v>73</v>
      </c>
      <c r="AR114" s="883" t="s">
        <v>73</v>
      </c>
      <c r="AS114" s="883" t="s">
        <v>73</v>
      </c>
      <c r="AT114" s="883" t="s">
        <v>73</v>
      </c>
      <c r="AU114" s="883" t="s">
        <v>73</v>
      </c>
      <c r="AV114" s="883" t="s">
        <v>73</v>
      </c>
      <c r="AW114" s="883" t="s">
        <v>73</v>
      </c>
      <c r="AX114" s="883" t="s">
        <v>73</v>
      </c>
      <c r="AY114" s="892" t="s">
        <v>73</v>
      </c>
      <c r="AZ114" s="893" t="s">
        <v>73</v>
      </c>
      <c r="BA114" s="893" t="s">
        <v>73</v>
      </c>
      <c r="BB114" s="896" t="s">
        <v>73</v>
      </c>
      <c r="BC114" s="883" t="s">
        <v>73</v>
      </c>
      <c r="BD114" s="883" t="s">
        <v>73</v>
      </c>
      <c r="BE114" s="883" t="s">
        <v>73</v>
      </c>
      <c r="BF114" s="883" t="s">
        <v>73</v>
      </c>
      <c r="BG114" s="883" t="s">
        <v>73</v>
      </c>
      <c r="BH114" s="883" t="s">
        <v>73</v>
      </c>
      <c r="BI114" s="883" t="s">
        <v>73</v>
      </c>
      <c r="BJ114" s="883" t="s">
        <v>73</v>
      </c>
      <c r="BK114" s="883" t="s">
        <v>73</v>
      </c>
      <c r="BL114" s="883" t="s">
        <v>73</v>
      </c>
      <c r="BM114" s="883" t="s">
        <v>73</v>
      </c>
      <c r="BN114" s="883" t="s">
        <v>73</v>
      </c>
      <c r="BO114" s="895" t="s">
        <v>73</v>
      </c>
      <c r="BP114" s="883" t="s">
        <v>73</v>
      </c>
      <c r="BQ114" s="883" t="s">
        <v>73</v>
      </c>
      <c r="BR114" s="897" t="s">
        <v>73</v>
      </c>
    </row>
    <row r="115" spans="1:70" ht="14.25" customHeight="1" x14ac:dyDescent="0.45">
      <c r="A115" s="224">
        <v>2024</v>
      </c>
      <c r="B115" s="315">
        <v>9</v>
      </c>
      <c r="C115" s="282">
        <v>6</v>
      </c>
      <c r="D115" s="320">
        <v>0.35347222222222224</v>
      </c>
      <c r="E115" s="410" t="s">
        <v>224</v>
      </c>
      <c r="F115" s="411">
        <v>13.33156</v>
      </c>
      <c r="G115" s="271">
        <v>100.03218</v>
      </c>
      <c r="H115" s="229">
        <v>1.7</v>
      </c>
      <c r="I115" s="884">
        <v>1</v>
      </c>
      <c r="J115" s="412" t="s">
        <v>72</v>
      </c>
      <c r="K115" s="234">
        <v>0.5</v>
      </c>
      <c r="L115" s="232" t="s">
        <v>73</v>
      </c>
      <c r="M115" s="233" t="s">
        <v>73</v>
      </c>
      <c r="N115" s="883" t="s">
        <v>73</v>
      </c>
      <c r="O115" s="883" t="s">
        <v>73</v>
      </c>
      <c r="P115" s="883" t="s">
        <v>73</v>
      </c>
      <c r="Q115" s="883" t="s">
        <v>73</v>
      </c>
      <c r="R115" s="883" t="s">
        <v>73</v>
      </c>
      <c r="S115" s="897" t="s">
        <v>73</v>
      </c>
      <c r="T115" s="885">
        <v>1.3</v>
      </c>
      <c r="U115" s="244">
        <v>30.6</v>
      </c>
      <c r="V115" s="413">
        <v>30.838999999999999</v>
      </c>
      <c r="W115" s="244">
        <v>8.01</v>
      </c>
      <c r="X115" s="642" t="s">
        <v>73</v>
      </c>
      <c r="Y115" s="413">
        <v>25.5</v>
      </c>
      <c r="Z115" s="328">
        <v>28.437000000000001</v>
      </c>
      <c r="AA115" s="244">
        <v>4.59</v>
      </c>
      <c r="AB115" s="413">
        <v>3.722</v>
      </c>
      <c r="AC115" s="244">
        <f>AB115*$AB$1+$AC$1</f>
        <v>4.7796255982578995</v>
      </c>
      <c r="AD115" s="241">
        <v>6.1500000000000021</v>
      </c>
      <c r="AE115" s="559" t="s">
        <v>73</v>
      </c>
      <c r="AF115" s="530">
        <v>6.38</v>
      </c>
      <c r="AG115" s="898" t="s">
        <v>73</v>
      </c>
      <c r="AH115" s="244">
        <v>1.5183</v>
      </c>
      <c r="AI115" s="244">
        <v>52.061799999999998</v>
      </c>
      <c r="AJ115" s="244">
        <v>0.95140000000000002</v>
      </c>
      <c r="AK115" s="244">
        <v>7.8346</v>
      </c>
      <c r="AL115" s="244">
        <v>17.548400000000001</v>
      </c>
      <c r="AM115" s="244">
        <v>342.62569999999999</v>
      </c>
      <c r="AN115" s="248" t="s">
        <v>73</v>
      </c>
      <c r="AO115" s="530" t="s">
        <v>73</v>
      </c>
      <c r="AP115" s="889" t="s">
        <v>73</v>
      </c>
      <c r="AQ115" s="890" t="s">
        <v>73</v>
      </c>
      <c r="AR115" s="890" t="s">
        <v>73</v>
      </c>
      <c r="AS115" s="890" t="s">
        <v>73</v>
      </c>
      <c r="AT115" s="891">
        <f t="shared" ref="AT115" si="113">SUM(BO115:BR115)</f>
        <v>355.7</v>
      </c>
      <c r="AU115" s="890" t="s">
        <v>73</v>
      </c>
      <c r="AV115" s="891">
        <f t="shared" ref="AV115" si="114">BE115+BH115+BK115+BN115</f>
        <v>214.34</v>
      </c>
      <c r="AW115" s="893">
        <v>1.29</v>
      </c>
      <c r="AX115" s="893">
        <v>0.6</v>
      </c>
      <c r="AY115" s="892">
        <v>4.78</v>
      </c>
      <c r="AZ115" s="893">
        <v>84.25</v>
      </c>
      <c r="BA115" s="893">
        <v>10.98</v>
      </c>
      <c r="BB115" s="705">
        <v>0.23</v>
      </c>
      <c r="BC115" s="331">
        <v>22.99</v>
      </c>
      <c r="BD115" s="331">
        <v>0.04</v>
      </c>
      <c r="BE115" s="331">
        <v>23.03</v>
      </c>
      <c r="BF115" s="331">
        <v>27.33</v>
      </c>
      <c r="BG115" s="331">
        <v>0.97</v>
      </c>
      <c r="BH115" s="331">
        <v>28.3</v>
      </c>
      <c r="BI115" s="331">
        <v>19.73</v>
      </c>
      <c r="BJ115" s="331">
        <v>1.33</v>
      </c>
      <c r="BK115" s="331">
        <v>21.05</v>
      </c>
      <c r="BL115" s="331">
        <v>140.24</v>
      </c>
      <c r="BM115" s="331">
        <v>1.71</v>
      </c>
      <c r="BN115" s="331">
        <v>141.96</v>
      </c>
      <c r="BO115" s="341">
        <v>17.47</v>
      </c>
      <c r="BP115" s="331">
        <v>232.22</v>
      </c>
      <c r="BQ115" s="331">
        <v>45.14</v>
      </c>
      <c r="BR115" s="709">
        <v>60.87</v>
      </c>
    </row>
    <row r="116" spans="1:70" ht="14.25" customHeight="1" x14ac:dyDescent="0.45">
      <c r="A116" s="224">
        <f t="shared" ref="A116:H117" si="115">A115</f>
        <v>2024</v>
      </c>
      <c r="B116" s="315">
        <f t="shared" si="115"/>
        <v>9</v>
      </c>
      <c r="C116" s="282">
        <f t="shared" si="115"/>
        <v>6</v>
      </c>
      <c r="D116" s="320">
        <f t="shared" si="115"/>
        <v>0.35347222222222224</v>
      </c>
      <c r="E116" s="410" t="str">
        <f t="shared" si="115"/>
        <v>MK11</v>
      </c>
      <c r="F116" s="411">
        <f t="shared" si="115"/>
        <v>13.33156</v>
      </c>
      <c r="G116" s="271">
        <f t="shared" si="115"/>
        <v>100.03218</v>
      </c>
      <c r="H116" s="229">
        <f t="shared" si="115"/>
        <v>1.7</v>
      </c>
      <c r="I116" s="884" t="s">
        <v>73</v>
      </c>
      <c r="J116" s="412" t="s">
        <v>75</v>
      </c>
      <c r="K116" s="899" t="s">
        <v>73</v>
      </c>
      <c r="L116" s="232" t="s">
        <v>73</v>
      </c>
      <c r="M116" s="233" t="s">
        <v>73</v>
      </c>
      <c r="N116" s="883" t="s">
        <v>73</v>
      </c>
      <c r="O116" s="883" t="s">
        <v>73</v>
      </c>
      <c r="P116" s="883" t="s">
        <v>73</v>
      </c>
      <c r="Q116" s="883" t="s">
        <v>73</v>
      </c>
      <c r="R116" s="883" t="s">
        <v>73</v>
      </c>
      <c r="S116" s="897" t="s">
        <v>73</v>
      </c>
      <c r="T116" s="885" t="s">
        <v>73</v>
      </c>
      <c r="U116" s="899" t="s">
        <v>73</v>
      </c>
      <c r="V116" s="412" t="s">
        <v>73</v>
      </c>
      <c r="W116" s="899" t="s">
        <v>73</v>
      </c>
      <c r="X116" s="901" t="s">
        <v>73</v>
      </c>
      <c r="Y116" s="412" t="s">
        <v>73</v>
      </c>
      <c r="Z116" s="321" t="s">
        <v>73</v>
      </c>
      <c r="AA116" s="899" t="s">
        <v>73</v>
      </c>
      <c r="AB116" s="412" t="s">
        <v>73</v>
      </c>
      <c r="AC116" s="230" t="s">
        <v>73</v>
      </c>
      <c r="AD116" s="248" t="s">
        <v>73</v>
      </c>
      <c r="AE116" s="559" t="s">
        <v>73</v>
      </c>
      <c r="AF116" s="530" t="s">
        <v>73</v>
      </c>
      <c r="AG116" s="898" t="s">
        <v>73</v>
      </c>
      <c r="AH116" s="244" t="s">
        <v>73</v>
      </c>
      <c r="AI116" s="244" t="s">
        <v>73</v>
      </c>
      <c r="AJ116" s="244" t="s">
        <v>73</v>
      </c>
      <c r="AK116" s="244" t="s">
        <v>73</v>
      </c>
      <c r="AL116" s="244" t="s">
        <v>73</v>
      </c>
      <c r="AM116" s="244" t="s">
        <v>73</v>
      </c>
      <c r="AN116" s="248" t="s">
        <v>73</v>
      </c>
      <c r="AO116" s="530" t="s">
        <v>73</v>
      </c>
      <c r="AP116" s="895" t="s">
        <v>73</v>
      </c>
      <c r="AQ116" s="883" t="s">
        <v>73</v>
      </c>
      <c r="AR116" s="883" t="s">
        <v>73</v>
      </c>
      <c r="AS116" s="883" t="s">
        <v>73</v>
      </c>
      <c r="AT116" s="883" t="s">
        <v>73</v>
      </c>
      <c r="AU116" s="883" t="s">
        <v>73</v>
      </c>
      <c r="AV116" s="883" t="s">
        <v>73</v>
      </c>
      <c r="AW116" s="883" t="s">
        <v>73</v>
      </c>
      <c r="AX116" s="883" t="s">
        <v>73</v>
      </c>
      <c r="AY116" s="892" t="s">
        <v>73</v>
      </c>
      <c r="AZ116" s="893" t="s">
        <v>73</v>
      </c>
      <c r="BA116" s="893" t="s">
        <v>73</v>
      </c>
      <c r="BB116" s="896" t="s">
        <v>73</v>
      </c>
      <c r="BC116" s="883" t="s">
        <v>73</v>
      </c>
      <c r="BD116" s="883" t="s">
        <v>73</v>
      </c>
      <c r="BE116" s="883" t="s">
        <v>73</v>
      </c>
      <c r="BF116" s="883" t="s">
        <v>73</v>
      </c>
      <c r="BG116" s="883" t="s">
        <v>73</v>
      </c>
      <c r="BH116" s="883" t="s">
        <v>73</v>
      </c>
      <c r="BI116" s="883" t="s">
        <v>73</v>
      </c>
      <c r="BJ116" s="883" t="s">
        <v>73</v>
      </c>
      <c r="BK116" s="883" t="s">
        <v>73</v>
      </c>
      <c r="BL116" s="883" t="s">
        <v>73</v>
      </c>
      <c r="BM116" s="883" t="s">
        <v>73</v>
      </c>
      <c r="BN116" s="883" t="s">
        <v>73</v>
      </c>
      <c r="BO116" s="895" t="s">
        <v>73</v>
      </c>
      <c r="BP116" s="883" t="s">
        <v>73</v>
      </c>
      <c r="BQ116" s="883" t="s">
        <v>73</v>
      </c>
      <c r="BR116" s="897" t="s">
        <v>73</v>
      </c>
    </row>
    <row r="117" spans="1:70" ht="14.25" customHeight="1" x14ac:dyDescent="0.45">
      <c r="A117" s="224">
        <f t="shared" si="115"/>
        <v>2024</v>
      </c>
      <c r="B117" s="315">
        <f t="shared" si="115"/>
        <v>9</v>
      </c>
      <c r="C117" s="282">
        <f t="shared" si="115"/>
        <v>6</v>
      </c>
      <c r="D117" s="320">
        <f t="shared" si="115"/>
        <v>0.35347222222222224</v>
      </c>
      <c r="E117" s="410" t="str">
        <f t="shared" si="115"/>
        <v>MK11</v>
      </c>
      <c r="F117" s="411">
        <f t="shared" si="115"/>
        <v>13.33156</v>
      </c>
      <c r="G117" s="271">
        <f t="shared" si="115"/>
        <v>100.03218</v>
      </c>
      <c r="H117" s="229">
        <f t="shared" si="115"/>
        <v>1.7</v>
      </c>
      <c r="I117" s="884" t="s">
        <v>73</v>
      </c>
      <c r="J117" s="412" t="s">
        <v>74</v>
      </c>
      <c r="K117" s="234" t="s">
        <v>73</v>
      </c>
      <c r="L117" s="232" t="s">
        <v>73</v>
      </c>
      <c r="M117" s="233" t="s">
        <v>73</v>
      </c>
      <c r="N117" s="883" t="s">
        <v>73</v>
      </c>
      <c r="O117" s="883" t="s">
        <v>73</v>
      </c>
      <c r="P117" s="883" t="s">
        <v>73</v>
      </c>
      <c r="Q117" s="883" t="s">
        <v>73</v>
      </c>
      <c r="R117" s="883" t="s">
        <v>73</v>
      </c>
      <c r="S117" s="897" t="s">
        <v>73</v>
      </c>
      <c r="T117" s="885" t="s">
        <v>73</v>
      </c>
      <c r="U117" s="244" t="s">
        <v>73</v>
      </c>
      <c r="V117" s="413" t="s">
        <v>73</v>
      </c>
      <c r="W117" s="244" t="s">
        <v>73</v>
      </c>
      <c r="X117" s="642" t="s">
        <v>73</v>
      </c>
      <c r="Y117" s="413" t="s">
        <v>73</v>
      </c>
      <c r="Z117" s="328" t="s">
        <v>73</v>
      </c>
      <c r="AA117" s="244" t="s">
        <v>73</v>
      </c>
      <c r="AB117" s="413" t="s">
        <v>73</v>
      </c>
      <c r="AC117" s="244" t="s">
        <v>73</v>
      </c>
      <c r="AD117" s="241" t="s">
        <v>73</v>
      </c>
      <c r="AE117" s="559" t="s">
        <v>73</v>
      </c>
      <c r="AF117" s="530" t="s">
        <v>73</v>
      </c>
      <c r="AG117" s="898" t="s">
        <v>73</v>
      </c>
      <c r="AH117" s="244" t="s">
        <v>73</v>
      </c>
      <c r="AI117" s="244" t="s">
        <v>73</v>
      </c>
      <c r="AJ117" s="244" t="s">
        <v>73</v>
      </c>
      <c r="AK117" s="244" t="s">
        <v>73</v>
      </c>
      <c r="AL117" s="244" t="s">
        <v>73</v>
      </c>
      <c r="AM117" s="244" t="s">
        <v>73</v>
      </c>
      <c r="AN117" s="248" t="s">
        <v>73</v>
      </c>
      <c r="AO117" s="530" t="s">
        <v>73</v>
      </c>
      <c r="AP117" s="895" t="s">
        <v>73</v>
      </c>
      <c r="AQ117" s="883" t="s">
        <v>73</v>
      </c>
      <c r="AR117" s="883" t="s">
        <v>73</v>
      </c>
      <c r="AS117" s="883" t="s">
        <v>73</v>
      </c>
      <c r="AT117" s="883" t="s">
        <v>73</v>
      </c>
      <c r="AU117" s="883" t="s">
        <v>73</v>
      </c>
      <c r="AV117" s="883" t="s">
        <v>73</v>
      </c>
      <c r="AW117" s="883" t="s">
        <v>73</v>
      </c>
      <c r="AX117" s="883" t="s">
        <v>73</v>
      </c>
      <c r="AY117" s="892" t="s">
        <v>73</v>
      </c>
      <c r="AZ117" s="893" t="s">
        <v>73</v>
      </c>
      <c r="BA117" s="893" t="s">
        <v>73</v>
      </c>
      <c r="BB117" s="896" t="s">
        <v>73</v>
      </c>
      <c r="BC117" s="883" t="s">
        <v>73</v>
      </c>
      <c r="BD117" s="883" t="s">
        <v>73</v>
      </c>
      <c r="BE117" s="883" t="s">
        <v>73</v>
      </c>
      <c r="BF117" s="883" t="s">
        <v>73</v>
      </c>
      <c r="BG117" s="883" t="s">
        <v>73</v>
      </c>
      <c r="BH117" s="883" t="s">
        <v>73</v>
      </c>
      <c r="BI117" s="883" t="s">
        <v>73</v>
      </c>
      <c r="BJ117" s="883" t="s">
        <v>73</v>
      </c>
      <c r="BK117" s="883" t="s">
        <v>73</v>
      </c>
      <c r="BL117" s="883" t="s">
        <v>73</v>
      </c>
      <c r="BM117" s="883" t="s">
        <v>73</v>
      </c>
      <c r="BN117" s="883" t="s">
        <v>73</v>
      </c>
      <c r="BO117" s="895" t="s">
        <v>73</v>
      </c>
      <c r="BP117" s="883" t="s">
        <v>73</v>
      </c>
      <c r="BQ117" s="883" t="s">
        <v>73</v>
      </c>
      <c r="BR117" s="897" t="s">
        <v>73</v>
      </c>
    </row>
    <row r="118" spans="1:70" ht="14.25" customHeight="1" x14ac:dyDescent="0.45">
      <c r="A118" s="224">
        <v>2024</v>
      </c>
      <c r="B118" s="315">
        <v>9</v>
      </c>
      <c r="C118" s="282">
        <v>6</v>
      </c>
      <c r="D118" s="320">
        <v>0.24236111111111111</v>
      </c>
      <c r="E118" s="410" t="s">
        <v>225</v>
      </c>
      <c r="F118" s="411">
        <v>13.312659999999999</v>
      </c>
      <c r="G118" s="271">
        <v>100.01679</v>
      </c>
      <c r="H118" s="229">
        <v>1.9</v>
      </c>
      <c r="I118" s="884">
        <v>1</v>
      </c>
      <c r="J118" s="412" t="s">
        <v>72</v>
      </c>
      <c r="K118" s="234">
        <v>0.5</v>
      </c>
      <c r="L118" s="232" t="s">
        <v>73</v>
      </c>
      <c r="M118" s="233" t="s">
        <v>73</v>
      </c>
      <c r="N118" s="883" t="s">
        <v>73</v>
      </c>
      <c r="O118" s="883" t="s">
        <v>73</v>
      </c>
      <c r="P118" s="883" t="s">
        <v>73</v>
      </c>
      <c r="Q118" s="883" t="s">
        <v>73</v>
      </c>
      <c r="R118" s="883" t="s">
        <v>73</v>
      </c>
      <c r="S118" s="897" t="s">
        <v>73</v>
      </c>
      <c r="T118" s="885">
        <v>1.1000000000000001</v>
      </c>
      <c r="U118" s="244">
        <v>30.2</v>
      </c>
      <c r="V118" s="413">
        <v>30.632999999999999</v>
      </c>
      <c r="W118" s="244">
        <v>7.86</v>
      </c>
      <c r="X118" s="642" t="s">
        <v>73</v>
      </c>
      <c r="Y118" s="413">
        <v>23</v>
      </c>
      <c r="Z118" s="328">
        <v>25.216999999999999</v>
      </c>
      <c r="AA118" s="244">
        <v>4.0199999999999996</v>
      </c>
      <c r="AB118" s="413">
        <v>2.794</v>
      </c>
      <c r="AC118" s="244">
        <f>AB118*$AB$1+$AC$1</f>
        <v>3.753692470564582</v>
      </c>
      <c r="AD118" s="241">
        <v>7.8000000000000016</v>
      </c>
      <c r="AE118" s="559" t="s">
        <v>73</v>
      </c>
      <c r="AF118" s="530">
        <v>5.13</v>
      </c>
      <c r="AG118" s="900" t="s">
        <v>73</v>
      </c>
      <c r="AH118" s="244">
        <v>1.9395</v>
      </c>
      <c r="AI118" s="244">
        <v>59.7697</v>
      </c>
      <c r="AJ118" s="244">
        <v>1.4271</v>
      </c>
      <c r="AK118" s="244">
        <v>9.5922000000000001</v>
      </c>
      <c r="AL118" s="244">
        <v>16.528600000000001</v>
      </c>
      <c r="AM118" s="244">
        <v>375.87329999999997</v>
      </c>
      <c r="AN118" s="248" t="s">
        <v>73</v>
      </c>
      <c r="AO118" s="530" t="s">
        <v>73</v>
      </c>
      <c r="AP118" s="889" t="s">
        <v>73</v>
      </c>
      <c r="AQ118" s="890" t="s">
        <v>73</v>
      </c>
      <c r="AR118" s="890" t="s">
        <v>73</v>
      </c>
      <c r="AS118" s="890" t="s">
        <v>73</v>
      </c>
      <c r="AT118" s="891">
        <f t="shared" ref="AT118" si="116">SUM(BO118:BR118)</f>
        <v>194.01</v>
      </c>
      <c r="AU118" s="890" t="s">
        <v>73</v>
      </c>
      <c r="AV118" s="891">
        <f t="shared" ref="AV118" si="117">BE118+BH118+BK118+BN118</f>
        <v>178.44</v>
      </c>
      <c r="AW118" s="893">
        <v>1.01</v>
      </c>
      <c r="AX118" s="893">
        <v>1.86</v>
      </c>
      <c r="AY118" s="892">
        <v>0.13</v>
      </c>
      <c r="AZ118" s="893">
        <v>4.46</v>
      </c>
      <c r="BA118" s="893">
        <v>95.41</v>
      </c>
      <c r="BB118" s="705">
        <v>0.06</v>
      </c>
      <c r="BC118" s="331">
        <v>56.32</v>
      </c>
      <c r="BD118" s="331">
        <v>0.05</v>
      </c>
      <c r="BE118" s="331">
        <v>56.37</v>
      </c>
      <c r="BF118" s="331">
        <v>25.94</v>
      </c>
      <c r="BG118" s="331">
        <v>0.6</v>
      </c>
      <c r="BH118" s="331">
        <v>26.54</v>
      </c>
      <c r="BI118" s="331">
        <v>9.64</v>
      </c>
      <c r="BJ118" s="331">
        <v>0.36</v>
      </c>
      <c r="BK118" s="331">
        <v>10</v>
      </c>
      <c r="BL118" s="331">
        <v>82.8</v>
      </c>
      <c r="BM118" s="331">
        <v>2.73</v>
      </c>
      <c r="BN118" s="331">
        <v>85.53</v>
      </c>
      <c r="BO118" s="341">
        <v>13.84</v>
      </c>
      <c r="BP118" s="331">
        <v>123.1</v>
      </c>
      <c r="BQ118" s="331">
        <v>14.29</v>
      </c>
      <c r="BR118" s="709">
        <v>42.78</v>
      </c>
    </row>
    <row r="119" spans="1:70" ht="14.25" customHeight="1" x14ac:dyDescent="0.45">
      <c r="A119" s="224">
        <f t="shared" ref="A119:H120" si="118">A118</f>
        <v>2024</v>
      </c>
      <c r="B119" s="315">
        <f t="shared" si="118"/>
        <v>9</v>
      </c>
      <c r="C119" s="282">
        <f t="shared" si="118"/>
        <v>6</v>
      </c>
      <c r="D119" s="320">
        <f t="shared" si="118"/>
        <v>0.24236111111111111</v>
      </c>
      <c r="E119" s="410" t="str">
        <f t="shared" si="118"/>
        <v>MK12</v>
      </c>
      <c r="F119" s="411">
        <f t="shared" si="118"/>
        <v>13.312659999999999</v>
      </c>
      <c r="G119" s="271">
        <f t="shared" si="118"/>
        <v>100.01679</v>
      </c>
      <c r="H119" s="229">
        <f t="shared" si="118"/>
        <v>1.9</v>
      </c>
      <c r="I119" s="884" t="s">
        <v>73</v>
      </c>
      <c r="J119" s="412" t="s">
        <v>75</v>
      </c>
      <c r="K119" s="899" t="s">
        <v>73</v>
      </c>
      <c r="L119" s="232" t="s">
        <v>73</v>
      </c>
      <c r="M119" s="233" t="s">
        <v>73</v>
      </c>
      <c r="N119" s="883" t="s">
        <v>73</v>
      </c>
      <c r="O119" s="883" t="s">
        <v>73</v>
      </c>
      <c r="P119" s="883" t="s">
        <v>73</v>
      </c>
      <c r="Q119" s="883" t="s">
        <v>73</v>
      </c>
      <c r="R119" s="883" t="s">
        <v>73</v>
      </c>
      <c r="S119" s="897" t="s">
        <v>73</v>
      </c>
      <c r="T119" s="885" t="s">
        <v>73</v>
      </c>
      <c r="U119" s="899" t="s">
        <v>73</v>
      </c>
      <c r="V119" s="412" t="s">
        <v>73</v>
      </c>
      <c r="W119" s="899" t="s">
        <v>73</v>
      </c>
      <c r="X119" s="901" t="s">
        <v>73</v>
      </c>
      <c r="Y119" s="412" t="s">
        <v>73</v>
      </c>
      <c r="Z119" s="321" t="s">
        <v>73</v>
      </c>
      <c r="AA119" s="899" t="s">
        <v>73</v>
      </c>
      <c r="AB119" s="412" t="s">
        <v>73</v>
      </c>
      <c r="AC119" s="230" t="s">
        <v>73</v>
      </c>
      <c r="AD119" s="248" t="s">
        <v>73</v>
      </c>
      <c r="AE119" s="559" t="s">
        <v>73</v>
      </c>
      <c r="AF119" s="530" t="s">
        <v>73</v>
      </c>
      <c r="AG119" s="898" t="s">
        <v>73</v>
      </c>
      <c r="AH119" s="244" t="s">
        <v>73</v>
      </c>
      <c r="AI119" s="244" t="s">
        <v>73</v>
      </c>
      <c r="AJ119" s="244" t="s">
        <v>73</v>
      </c>
      <c r="AK119" s="244" t="s">
        <v>73</v>
      </c>
      <c r="AL119" s="244" t="s">
        <v>73</v>
      </c>
      <c r="AM119" s="244" t="s">
        <v>73</v>
      </c>
      <c r="AN119" s="248" t="s">
        <v>73</v>
      </c>
      <c r="AO119" s="530" t="s">
        <v>73</v>
      </c>
      <c r="AP119" s="895" t="s">
        <v>73</v>
      </c>
      <c r="AQ119" s="883" t="s">
        <v>73</v>
      </c>
      <c r="AR119" s="883" t="s">
        <v>73</v>
      </c>
      <c r="AS119" s="883" t="s">
        <v>73</v>
      </c>
      <c r="AT119" s="883" t="s">
        <v>73</v>
      </c>
      <c r="AU119" s="883" t="s">
        <v>73</v>
      </c>
      <c r="AV119" s="883" t="s">
        <v>73</v>
      </c>
      <c r="AW119" s="883" t="s">
        <v>73</v>
      </c>
      <c r="AX119" s="883" t="s">
        <v>73</v>
      </c>
      <c r="AY119" s="892" t="s">
        <v>73</v>
      </c>
      <c r="AZ119" s="893" t="s">
        <v>73</v>
      </c>
      <c r="BA119" s="893" t="s">
        <v>73</v>
      </c>
      <c r="BB119" s="896" t="s">
        <v>73</v>
      </c>
      <c r="BC119" s="883" t="s">
        <v>73</v>
      </c>
      <c r="BD119" s="883" t="s">
        <v>73</v>
      </c>
      <c r="BE119" s="883" t="s">
        <v>73</v>
      </c>
      <c r="BF119" s="883" t="s">
        <v>73</v>
      </c>
      <c r="BG119" s="883" t="s">
        <v>73</v>
      </c>
      <c r="BH119" s="883" t="s">
        <v>73</v>
      </c>
      <c r="BI119" s="883" t="s">
        <v>73</v>
      </c>
      <c r="BJ119" s="883" t="s">
        <v>73</v>
      </c>
      <c r="BK119" s="883" t="s">
        <v>73</v>
      </c>
      <c r="BL119" s="883" t="s">
        <v>73</v>
      </c>
      <c r="BM119" s="883" t="s">
        <v>73</v>
      </c>
      <c r="BN119" s="883" t="s">
        <v>73</v>
      </c>
      <c r="BO119" s="895" t="s">
        <v>73</v>
      </c>
      <c r="BP119" s="883" t="s">
        <v>73</v>
      </c>
      <c r="BQ119" s="883" t="s">
        <v>73</v>
      </c>
      <c r="BR119" s="897" t="s">
        <v>73</v>
      </c>
    </row>
    <row r="120" spans="1:70" ht="14.25" customHeight="1" x14ac:dyDescent="0.45">
      <c r="A120" s="224">
        <f t="shared" si="118"/>
        <v>2024</v>
      </c>
      <c r="B120" s="315">
        <f t="shared" si="118"/>
        <v>9</v>
      </c>
      <c r="C120" s="282">
        <f t="shared" si="118"/>
        <v>6</v>
      </c>
      <c r="D120" s="320">
        <f t="shared" si="118"/>
        <v>0.24236111111111111</v>
      </c>
      <c r="E120" s="410" t="str">
        <f t="shared" si="118"/>
        <v>MK12</v>
      </c>
      <c r="F120" s="411">
        <f t="shared" si="118"/>
        <v>13.312659999999999</v>
      </c>
      <c r="G120" s="271">
        <f t="shared" si="118"/>
        <v>100.01679</v>
      </c>
      <c r="H120" s="229">
        <f t="shared" si="118"/>
        <v>1.9</v>
      </c>
      <c r="I120" s="884" t="s">
        <v>73</v>
      </c>
      <c r="J120" s="412" t="s">
        <v>74</v>
      </c>
      <c r="K120" s="234" t="s">
        <v>73</v>
      </c>
      <c r="L120" s="232" t="s">
        <v>73</v>
      </c>
      <c r="M120" s="233" t="s">
        <v>73</v>
      </c>
      <c r="N120" s="883" t="s">
        <v>73</v>
      </c>
      <c r="O120" s="883" t="s">
        <v>73</v>
      </c>
      <c r="P120" s="883" t="s">
        <v>73</v>
      </c>
      <c r="Q120" s="883" t="s">
        <v>73</v>
      </c>
      <c r="R120" s="883" t="s">
        <v>73</v>
      </c>
      <c r="S120" s="897" t="s">
        <v>73</v>
      </c>
      <c r="T120" s="885" t="s">
        <v>73</v>
      </c>
      <c r="U120" s="244" t="s">
        <v>73</v>
      </c>
      <c r="V120" s="413" t="s">
        <v>73</v>
      </c>
      <c r="W120" s="244" t="s">
        <v>73</v>
      </c>
      <c r="X120" s="642" t="s">
        <v>73</v>
      </c>
      <c r="Y120" s="413" t="s">
        <v>73</v>
      </c>
      <c r="Z120" s="328" t="s">
        <v>73</v>
      </c>
      <c r="AA120" s="244" t="s">
        <v>73</v>
      </c>
      <c r="AB120" s="413" t="s">
        <v>73</v>
      </c>
      <c r="AC120" s="244" t="s">
        <v>73</v>
      </c>
      <c r="AD120" s="241" t="s">
        <v>73</v>
      </c>
      <c r="AE120" s="559" t="s">
        <v>73</v>
      </c>
      <c r="AF120" s="530" t="s">
        <v>73</v>
      </c>
      <c r="AG120" s="898" t="s">
        <v>73</v>
      </c>
      <c r="AH120" s="244" t="s">
        <v>73</v>
      </c>
      <c r="AI120" s="244" t="s">
        <v>73</v>
      </c>
      <c r="AJ120" s="244" t="s">
        <v>73</v>
      </c>
      <c r="AK120" s="244" t="s">
        <v>73</v>
      </c>
      <c r="AL120" s="244" t="s">
        <v>73</v>
      </c>
      <c r="AM120" s="244" t="s">
        <v>73</v>
      </c>
      <c r="AN120" s="248" t="s">
        <v>73</v>
      </c>
      <c r="AO120" s="530" t="s">
        <v>73</v>
      </c>
      <c r="AP120" s="895" t="s">
        <v>73</v>
      </c>
      <c r="AQ120" s="883" t="s">
        <v>73</v>
      </c>
      <c r="AR120" s="883" t="s">
        <v>73</v>
      </c>
      <c r="AS120" s="883" t="s">
        <v>73</v>
      </c>
      <c r="AT120" s="883" t="s">
        <v>73</v>
      </c>
      <c r="AU120" s="883" t="s">
        <v>73</v>
      </c>
      <c r="AV120" s="883" t="s">
        <v>73</v>
      </c>
      <c r="AW120" s="883" t="s">
        <v>73</v>
      </c>
      <c r="AX120" s="883" t="s">
        <v>73</v>
      </c>
      <c r="AY120" s="892" t="s">
        <v>73</v>
      </c>
      <c r="AZ120" s="893" t="s">
        <v>73</v>
      </c>
      <c r="BA120" s="893" t="s">
        <v>73</v>
      </c>
      <c r="BB120" s="896" t="s">
        <v>73</v>
      </c>
      <c r="BC120" s="883" t="s">
        <v>73</v>
      </c>
      <c r="BD120" s="883" t="s">
        <v>73</v>
      </c>
      <c r="BE120" s="883" t="s">
        <v>73</v>
      </c>
      <c r="BF120" s="883" t="s">
        <v>73</v>
      </c>
      <c r="BG120" s="883" t="s">
        <v>73</v>
      </c>
      <c r="BH120" s="883" t="s">
        <v>73</v>
      </c>
      <c r="BI120" s="883" t="s">
        <v>73</v>
      </c>
      <c r="BJ120" s="883" t="s">
        <v>73</v>
      </c>
      <c r="BK120" s="883" t="s">
        <v>73</v>
      </c>
      <c r="BL120" s="883" t="s">
        <v>73</v>
      </c>
      <c r="BM120" s="883" t="s">
        <v>73</v>
      </c>
      <c r="BN120" s="883" t="s">
        <v>73</v>
      </c>
      <c r="BO120" s="895" t="s">
        <v>73</v>
      </c>
      <c r="BP120" s="883" t="s">
        <v>73</v>
      </c>
      <c r="BQ120" s="883" t="s">
        <v>73</v>
      </c>
      <c r="BR120" s="897" t="s">
        <v>73</v>
      </c>
    </row>
    <row r="121" spans="1:70" ht="14.25" customHeight="1" x14ac:dyDescent="0.45">
      <c r="A121" s="224">
        <v>2024</v>
      </c>
      <c r="B121" s="315">
        <v>9</v>
      </c>
      <c r="C121" s="282">
        <v>8</v>
      </c>
      <c r="D121" s="320">
        <v>0.50694444444444442</v>
      </c>
      <c r="E121" s="410" t="s">
        <v>226</v>
      </c>
      <c r="F121" s="411">
        <v>13.54013</v>
      </c>
      <c r="G121" s="271">
        <v>100.58768999999999</v>
      </c>
      <c r="H121" s="229">
        <v>2.8</v>
      </c>
      <c r="I121" s="884">
        <v>1</v>
      </c>
      <c r="J121" s="412" t="s">
        <v>72</v>
      </c>
      <c r="K121" s="234">
        <v>0.5</v>
      </c>
      <c r="L121" s="232" t="s">
        <v>73</v>
      </c>
      <c r="M121" s="233" t="s">
        <v>73</v>
      </c>
      <c r="N121" s="883" t="s">
        <v>73</v>
      </c>
      <c r="O121" s="883" t="s">
        <v>73</v>
      </c>
      <c r="P121" s="883" t="s">
        <v>73</v>
      </c>
      <c r="Q121" s="883" t="s">
        <v>73</v>
      </c>
      <c r="R121" s="883" t="s">
        <v>73</v>
      </c>
      <c r="S121" s="897" t="s">
        <v>73</v>
      </c>
      <c r="T121" s="885">
        <v>0.1</v>
      </c>
      <c r="U121" s="244">
        <v>30.5</v>
      </c>
      <c r="V121" s="413">
        <v>30.547000000000001</v>
      </c>
      <c r="W121" s="244">
        <v>7.13</v>
      </c>
      <c r="X121" s="642" t="s">
        <v>73</v>
      </c>
      <c r="Y121" s="413">
        <v>1.6</v>
      </c>
      <c r="Z121" s="328">
        <v>1.6619999999999999</v>
      </c>
      <c r="AA121" s="244">
        <v>2.75</v>
      </c>
      <c r="AB121" s="413">
        <v>2.052</v>
      </c>
      <c r="AC121" s="244">
        <f>AB121*$AB$1+$AC$1</f>
        <v>2.9333881809649682</v>
      </c>
      <c r="AD121" s="241">
        <v>110.49999999999997</v>
      </c>
      <c r="AE121" s="559" t="s">
        <v>73</v>
      </c>
      <c r="AF121" s="530">
        <v>8.7799999999999994</v>
      </c>
      <c r="AG121" s="900" t="s">
        <v>73</v>
      </c>
      <c r="AH121" s="244">
        <v>2.9923000000000002</v>
      </c>
      <c r="AI121" s="244">
        <v>212.68989999999999</v>
      </c>
      <c r="AJ121" s="244">
        <v>4.9732000000000003</v>
      </c>
      <c r="AK121" s="244">
        <v>14.298999999999999</v>
      </c>
      <c r="AL121" s="244">
        <v>47.076900000000002</v>
      </c>
      <c r="AM121" s="244">
        <v>300.85289999999998</v>
      </c>
      <c r="AN121" s="248" t="s">
        <v>73</v>
      </c>
      <c r="AO121" s="530" t="s">
        <v>73</v>
      </c>
      <c r="AP121" s="889" t="s">
        <v>73</v>
      </c>
      <c r="AQ121" s="890" t="s">
        <v>73</v>
      </c>
      <c r="AR121" s="890" t="s">
        <v>73</v>
      </c>
      <c r="AS121" s="890" t="s">
        <v>73</v>
      </c>
      <c r="AT121" s="891">
        <f t="shared" ref="AT121" si="119">SUM(BO121:BR121)</f>
        <v>1093.3800000000001</v>
      </c>
      <c r="AU121" s="890" t="s">
        <v>73</v>
      </c>
      <c r="AV121" s="891">
        <f t="shared" ref="AV121" si="120">BE121+BH121+BK121+BN121</f>
        <v>492.15000000000003</v>
      </c>
      <c r="AW121" s="893">
        <v>0.75</v>
      </c>
      <c r="AX121" s="893">
        <v>1.79</v>
      </c>
      <c r="AY121" s="892">
        <v>1.93</v>
      </c>
      <c r="AZ121" s="893">
        <v>84.34</v>
      </c>
      <c r="BA121" s="893">
        <v>13.74</v>
      </c>
      <c r="BB121" s="705">
        <v>1.58</v>
      </c>
      <c r="BC121" s="701">
        <v>52.74</v>
      </c>
      <c r="BD121" s="701">
        <v>0.14000000000000001</v>
      </c>
      <c r="BE121" s="701">
        <v>52.89</v>
      </c>
      <c r="BF121" s="701">
        <v>54.72</v>
      </c>
      <c r="BG121" s="701">
        <v>1.38</v>
      </c>
      <c r="BH121" s="701">
        <v>56.1</v>
      </c>
      <c r="BI121" s="701">
        <v>44.77</v>
      </c>
      <c r="BJ121" s="701">
        <v>3.98</v>
      </c>
      <c r="BK121" s="701">
        <v>48.75</v>
      </c>
      <c r="BL121" s="701">
        <v>333.9</v>
      </c>
      <c r="BM121" s="701">
        <v>0.51</v>
      </c>
      <c r="BN121" s="701">
        <v>334.41</v>
      </c>
      <c r="BO121" s="710">
        <v>35.96</v>
      </c>
      <c r="BP121" s="701">
        <v>919.99</v>
      </c>
      <c r="BQ121" s="701">
        <v>45.81</v>
      </c>
      <c r="BR121" s="711">
        <v>91.62</v>
      </c>
    </row>
    <row r="122" spans="1:70" ht="14.25" customHeight="1" x14ac:dyDescent="0.45">
      <c r="A122" s="224">
        <f t="shared" ref="A122:H123" si="121">A121</f>
        <v>2024</v>
      </c>
      <c r="B122" s="315">
        <f t="shared" si="121"/>
        <v>9</v>
      </c>
      <c r="C122" s="282">
        <f t="shared" si="121"/>
        <v>8</v>
      </c>
      <c r="D122" s="320">
        <f t="shared" si="121"/>
        <v>0.50694444444444442</v>
      </c>
      <c r="E122" s="410" t="str">
        <f t="shared" si="121"/>
        <v>CPY1</v>
      </c>
      <c r="F122" s="411">
        <f t="shared" si="121"/>
        <v>13.54013</v>
      </c>
      <c r="G122" s="271">
        <f t="shared" si="121"/>
        <v>100.58768999999999</v>
      </c>
      <c r="H122" s="229">
        <f t="shared" si="121"/>
        <v>2.8</v>
      </c>
      <c r="I122" s="884" t="s">
        <v>73</v>
      </c>
      <c r="J122" s="412" t="s">
        <v>75</v>
      </c>
      <c r="K122" s="234" t="s">
        <v>73</v>
      </c>
      <c r="L122" s="232" t="s">
        <v>73</v>
      </c>
      <c r="M122" s="233" t="s">
        <v>73</v>
      </c>
      <c r="N122" s="883" t="s">
        <v>73</v>
      </c>
      <c r="O122" s="883" t="s">
        <v>73</v>
      </c>
      <c r="P122" s="883" t="s">
        <v>73</v>
      </c>
      <c r="Q122" s="883" t="s">
        <v>73</v>
      </c>
      <c r="R122" s="883" t="s">
        <v>73</v>
      </c>
      <c r="S122" s="897" t="s">
        <v>73</v>
      </c>
      <c r="T122" s="885" t="s">
        <v>73</v>
      </c>
      <c r="U122" s="244" t="s">
        <v>73</v>
      </c>
      <c r="V122" s="413" t="s">
        <v>73</v>
      </c>
      <c r="W122" s="244" t="s">
        <v>73</v>
      </c>
      <c r="X122" s="642" t="s">
        <v>73</v>
      </c>
      <c r="Y122" s="413" t="s">
        <v>73</v>
      </c>
      <c r="Z122" s="328" t="s">
        <v>73</v>
      </c>
      <c r="AA122" s="244" t="s">
        <v>73</v>
      </c>
      <c r="AB122" s="413" t="s">
        <v>73</v>
      </c>
      <c r="AC122" s="244" t="s">
        <v>73</v>
      </c>
      <c r="AD122" s="241" t="s">
        <v>73</v>
      </c>
      <c r="AE122" s="559" t="s">
        <v>73</v>
      </c>
      <c r="AF122" s="530" t="s">
        <v>73</v>
      </c>
      <c r="AG122" s="898" t="s">
        <v>73</v>
      </c>
      <c r="AH122" s="244" t="s">
        <v>73</v>
      </c>
      <c r="AI122" s="244" t="s">
        <v>73</v>
      </c>
      <c r="AJ122" s="244" t="s">
        <v>73</v>
      </c>
      <c r="AK122" s="244" t="s">
        <v>73</v>
      </c>
      <c r="AL122" s="244" t="s">
        <v>73</v>
      </c>
      <c r="AM122" s="244" t="s">
        <v>73</v>
      </c>
      <c r="AN122" s="248" t="s">
        <v>73</v>
      </c>
      <c r="AO122" s="530" t="s">
        <v>73</v>
      </c>
      <c r="AP122" s="895" t="s">
        <v>73</v>
      </c>
      <c r="AQ122" s="883" t="s">
        <v>73</v>
      </c>
      <c r="AR122" s="883" t="s">
        <v>73</v>
      </c>
      <c r="AS122" s="883" t="s">
        <v>73</v>
      </c>
      <c r="AT122" s="883" t="s">
        <v>73</v>
      </c>
      <c r="AU122" s="883" t="s">
        <v>73</v>
      </c>
      <c r="AV122" s="883" t="s">
        <v>73</v>
      </c>
      <c r="AW122" s="883" t="s">
        <v>73</v>
      </c>
      <c r="AX122" s="883" t="s">
        <v>73</v>
      </c>
      <c r="AY122" s="892" t="s">
        <v>73</v>
      </c>
      <c r="AZ122" s="893" t="s">
        <v>73</v>
      </c>
      <c r="BA122" s="893" t="s">
        <v>73</v>
      </c>
      <c r="BB122" s="896" t="s">
        <v>73</v>
      </c>
      <c r="BC122" s="883" t="s">
        <v>73</v>
      </c>
      <c r="BD122" s="883" t="s">
        <v>73</v>
      </c>
      <c r="BE122" s="883" t="s">
        <v>73</v>
      </c>
      <c r="BF122" s="883" t="s">
        <v>73</v>
      </c>
      <c r="BG122" s="883" t="s">
        <v>73</v>
      </c>
      <c r="BH122" s="883" t="s">
        <v>73</v>
      </c>
      <c r="BI122" s="883" t="s">
        <v>73</v>
      </c>
      <c r="BJ122" s="883" t="s">
        <v>73</v>
      </c>
      <c r="BK122" s="883" t="s">
        <v>73</v>
      </c>
      <c r="BL122" s="883" t="s">
        <v>73</v>
      </c>
      <c r="BM122" s="883" t="s">
        <v>73</v>
      </c>
      <c r="BN122" s="883" t="s">
        <v>73</v>
      </c>
      <c r="BO122" s="895" t="s">
        <v>73</v>
      </c>
      <c r="BP122" s="883" t="s">
        <v>73</v>
      </c>
      <c r="BQ122" s="883" t="s">
        <v>73</v>
      </c>
      <c r="BR122" s="897" t="s">
        <v>73</v>
      </c>
    </row>
    <row r="123" spans="1:70" ht="14.25" customHeight="1" x14ac:dyDescent="0.45">
      <c r="A123" s="224">
        <f t="shared" si="121"/>
        <v>2024</v>
      </c>
      <c r="B123" s="315">
        <f t="shared" si="121"/>
        <v>9</v>
      </c>
      <c r="C123" s="282">
        <f t="shared" si="121"/>
        <v>8</v>
      </c>
      <c r="D123" s="320">
        <f t="shared" si="121"/>
        <v>0.50694444444444442</v>
      </c>
      <c r="E123" s="410" t="str">
        <f t="shared" si="121"/>
        <v>CPY1</v>
      </c>
      <c r="F123" s="411">
        <f t="shared" si="121"/>
        <v>13.54013</v>
      </c>
      <c r="G123" s="271">
        <f t="shared" si="121"/>
        <v>100.58768999999999</v>
      </c>
      <c r="H123" s="229">
        <f t="shared" si="121"/>
        <v>2.8</v>
      </c>
      <c r="I123" s="884" t="s">
        <v>73</v>
      </c>
      <c r="J123" s="412" t="s">
        <v>74</v>
      </c>
      <c r="K123" s="234" t="s">
        <v>73</v>
      </c>
      <c r="L123" s="232" t="s">
        <v>73</v>
      </c>
      <c r="M123" s="233" t="s">
        <v>73</v>
      </c>
      <c r="N123" s="883" t="s">
        <v>73</v>
      </c>
      <c r="O123" s="883" t="s">
        <v>73</v>
      </c>
      <c r="P123" s="883" t="s">
        <v>73</v>
      </c>
      <c r="Q123" s="883" t="s">
        <v>73</v>
      </c>
      <c r="R123" s="883" t="s">
        <v>73</v>
      </c>
      <c r="S123" s="897" t="s">
        <v>73</v>
      </c>
      <c r="T123" s="885" t="s">
        <v>73</v>
      </c>
      <c r="U123" s="244" t="s">
        <v>73</v>
      </c>
      <c r="V123" s="413" t="s">
        <v>73</v>
      </c>
      <c r="W123" s="244" t="s">
        <v>73</v>
      </c>
      <c r="X123" s="642" t="s">
        <v>73</v>
      </c>
      <c r="Y123" s="413" t="s">
        <v>73</v>
      </c>
      <c r="Z123" s="328" t="s">
        <v>73</v>
      </c>
      <c r="AA123" s="244" t="s">
        <v>73</v>
      </c>
      <c r="AB123" s="413" t="s">
        <v>73</v>
      </c>
      <c r="AC123" s="244" t="s">
        <v>73</v>
      </c>
      <c r="AD123" s="241" t="s">
        <v>73</v>
      </c>
      <c r="AE123" s="559" t="s">
        <v>73</v>
      </c>
      <c r="AF123" s="530" t="s">
        <v>73</v>
      </c>
      <c r="AG123" s="898" t="s">
        <v>73</v>
      </c>
      <c r="AH123" s="244" t="s">
        <v>73</v>
      </c>
      <c r="AI123" s="244" t="s">
        <v>73</v>
      </c>
      <c r="AJ123" s="244" t="s">
        <v>73</v>
      </c>
      <c r="AK123" s="244" t="s">
        <v>73</v>
      </c>
      <c r="AL123" s="244" t="s">
        <v>73</v>
      </c>
      <c r="AM123" s="244" t="s">
        <v>73</v>
      </c>
      <c r="AN123" s="248" t="s">
        <v>73</v>
      </c>
      <c r="AO123" s="530" t="s">
        <v>73</v>
      </c>
      <c r="AP123" s="895" t="s">
        <v>73</v>
      </c>
      <c r="AQ123" s="883" t="s">
        <v>73</v>
      </c>
      <c r="AR123" s="883" t="s">
        <v>73</v>
      </c>
      <c r="AS123" s="883" t="s">
        <v>73</v>
      </c>
      <c r="AT123" s="883" t="s">
        <v>73</v>
      </c>
      <c r="AU123" s="883" t="s">
        <v>73</v>
      </c>
      <c r="AV123" s="883" t="s">
        <v>73</v>
      </c>
      <c r="AW123" s="883" t="s">
        <v>73</v>
      </c>
      <c r="AX123" s="883" t="s">
        <v>73</v>
      </c>
      <c r="AY123" s="892" t="s">
        <v>73</v>
      </c>
      <c r="AZ123" s="893" t="s">
        <v>73</v>
      </c>
      <c r="BA123" s="893" t="s">
        <v>73</v>
      </c>
      <c r="BB123" s="896" t="s">
        <v>73</v>
      </c>
      <c r="BC123" s="883" t="s">
        <v>73</v>
      </c>
      <c r="BD123" s="883" t="s">
        <v>73</v>
      </c>
      <c r="BE123" s="883" t="s">
        <v>73</v>
      </c>
      <c r="BF123" s="883" t="s">
        <v>73</v>
      </c>
      <c r="BG123" s="883" t="s">
        <v>73</v>
      </c>
      <c r="BH123" s="883" t="s">
        <v>73</v>
      </c>
      <c r="BI123" s="883" t="s">
        <v>73</v>
      </c>
      <c r="BJ123" s="883" t="s">
        <v>73</v>
      </c>
      <c r="BK123" s="883" t="s">
        <v>73</v>
      </c>
      <c r="BL123" s="883" t="s">
        <v>73</v>
      </c>
      <c r="BM123" s="883" t="s">
        <v>73</v>
      </c>
      <c r="BN123" s="883" t="s">
        <v>73</v>
      </c>
      <c r="BO123" s="895" t="s">
        <v>73</v>
      </c>
      <c r="BP123" s="883" t="s">
        <v>73</v>
      </c>
      <c r="BQ123" s="883" t="s">
        <v>73</v>
      </c>
      <c r="BR123" s="897" t="s">
        <v>73</v>
      </c>
    </row>
    <row r="124" spans="1:70" ht="14.25" customHeight="1" x14ac:dyDescent="0.45">
      <c r="A124" s="224">
        <v>2024</v>
      </c>
      <c r="B124" s="315">
        <v>9</v>
      </c>
      <c r="C124" s="282">
        <v>8</v>
      </c>
      <c r="D124" s="320">
        <v>0.49861111111111112</v>
      </c>
      <c r="E124" s="410" t="s">
        <v>227</v>
      </c>
      <c r="F124" s="411">
        <v>13.53473</v>
      </c>
      <c r="G124" s="271">
        <v>100.59151</v>
      </c>
      <c r="H124" s="229">
        <v>2.5</v>
      </c>
      <c r="I124" s="884">
        <v>1</v>
      </c>
      <c r="J124" s="412" t="s">
        <v>72</v>
      </c>
      <c r="K124" s="234">
        <v>0.5</v>
      </c>
      <c r="L124" s="232" t="s">
        <v>73</v>
      </c>
      <c r="M124" s="233" t="s">
        <v>73</v>
      </c>
      <c r="N124" s="883" t="s">
        <v>73</v>
      </c>
      <c r="O124" s="883" t="s">
        <v>73</v>
      </c>
      <c r="P124" s="883" t="s">
        <v>73</v>
      </c>
      <c r="Q124" s="883" t="s">
        <v>73</v>
      </c>
      <c r="R124" s="883" t="s">
        <v>73</v>
      </c>
      <c r="S124" s="897" t="s">
        <v>73</v>
      </c>
      <c r="T124" s="885">
        <v>0.1</v>
      </c>
      <c r="U124" s="244">
        <v>30.5</v>
      </c>
      <c r="V124" s="413">
        <v>30.597000000000001</v>
      </c>
      <c r="W124" s="244">
        <v>7.17</v>
      </c>
      <c r="X124" s="642" t="s">
        <v>73</v>
      </c>
      <c r="Y124" s="413">
        <v>1.7</v>
      </c>
      <c r="Z124" s="328">
        <v>1.5840000000000001</v>
      </c>
      <c r="AA124" s="244">
        <v>3.26</v>
      </c>
      <c r="AB124" s="413">
        <v>2.1280000000000001</v>
      </c>
      <c r="AC124" s="244">
        <f>AB124*$AB$1+$AC$1</f>
        <v>3.0174085664226107</v>
      </c>
      <c r="AD124" s="241">
        <v>112.99999999999999</v>
      </c>
      <c r="AE124" s="559" t="s">
        <v>73</v>
      </c>
      <c r="AF124" s="530">
        <v>8.68</v>
      </c>
      <c r="AG124" s="898" t="s">
        <v>73</v>
      </c>
      <c r="AH124" s="244">
        <v>2.7816999999999998</v>
      </c>
      <c r="AI124" s="244">
        <v>239.78890000000001</v>
      </c>
      <c r="AJ124" s="244">
        <v>5.6218000000000004</v>
      </c>
      <c r="AK124" s="244">
        <v>26.065799999999999</v>
      </c>
      <c r="AL124" s="244">
        <v>40.119100000000003</v>
      </c>
      <c r="AM124" s="244">
        <v>498.41399999999999</v>
      </c>
      <c r="AN124" s="248" t="s">
        <v>73</v>
      </c>
      <c r="AO124" s="530" t="s">
        <v>73</v>
      </c>
      <c r="AP124" s="895" t="s">
        <v>73</v>
      </c>
      <c r="AQ124" s="883" t="s">
        <v>73</v>
      </c>
      <c r="AR124" s="883" t="s">
        <v>73</v>
      </c>
      <c r="AS124" s="883" t="s">
        <v>73</v>
      </c>
      <c r="AT124" s="891">
        <f t="shared" ref="AT124" si="122">SUM(BO124:BR124)</f>
        <v>732.94</v>
      </c>
      <c r="AU124" s="890" t="s">
        <v>73</v>
      </c>
      <c r="AV124" s="891">
        <f t="shared" ref="AV124" si="123">BE124+BH124+BK124+BN124</f>
        <v>321.05</v>
      </c>
      <c r="AW124" s="893">
        <v>0.66</v>
      </c>
      <c r="AX124" s="893">
        <v>1.01</v>
      </c>
      <c r="AY124" s="892">
        <v>3.3</v>
      </c>
      <c r="AZ124" s="893">
        <v>62.47</v>
      </c>
      <c r="BA124" s="893">
        <v>34.229999999999997</v>
      </c>
      <c r="BB124" s="705">
        <v>1.27</v>
      </c>
      <c r="BC124" s="701">
        <v>54.5</v>
      </c>
      <c r="BD124" s="701">
        <v>0.19</v>
      </c>
      <c r="BE124" s="701">
        <v>54.69</v>
      </c>
      <c r="BF124" s="701">
        <v>47.24</v>
      </c>
      <c r="BG124" s="701">
        <v>2.61</v>
      </c>
      <c r="BH124" s="701">
        <v>49.85</v>
      </c>
      <c r="BI124" s="701">
        <v>29.93</v>
      </c>
      <c r="BJ124" s="701">
        <v>3</v>
      </c>
      <c r="BK124" s="701">
        <v>32.93</v>
      </c>
      <c r="BL124" s="701">
        <v>182.08</v>
      </c>
      <c r="BM124" s="701">
        <v>1.5</v>
      </c>
      <c r="BN124" s="701">
        <v>183.58</v>
      </c>
      <c r="BO124" s="710">
        <v>32.24</v>
      </c>
      <c r="BP124" s="701">
        <v>584.1</v>
      </c>
      <c r="BQ124" s="701">
        <v>36.35</v>
      </c>
      <c r="BR124" s="711">
        <v>80.25</v>
      </c>
    </row>
    <row r="125" spans="1:70" ht="14.25" customHeight="1" x14ac:dyDescent="0.45">
      <c r="A125" s="224">
        <f t="shared" ref="A125:H126" si="124">A124</f>
        <v>2024</v>
      </c>
      <c r="B125" s="315">
        <f t="shared" si="124"/>
        <v>9</v>
      </c>
      <c r="C125" s="282">
        <f t="shared" si="124"/>
        <v>8</v>
      </c>
      <c r="D125" s="320">
        <f t="shared" si="124"/>
        <v>0.49861111111111112</v>
      </c>
      <c r="E125" s="410" t="str">
        <f t="shared" si="124"/>
        <v>CPY2</v>
      </c>
      <c r="F125" s="411">
        <f t="shared" si="124"/>
        <v>13.53473</v>
      </c>
      <c r="G125" s="271">
        <f t="shared" si="124"/>
        <v>100.59151</v>
      </c>
      <c r="H125" s="229">
        <f t="shared" si="124"/>
        <v>2.5</v>
      </c>
      <c r="I125" s="884" t="s">
        <v>73</v>
      </c>
      <c r="J125" s="412" t="s">
        <v>75</v>
      </c>
      <c r="K125" s="234" t="s">
        <v>73</v>
      </c>
      <c r="L125" s="232" t="s">
        <v>73</v>
      </c>
      <c r="M125" s="233" t="s">
        <v>73</v>
      </c>
      <c r="N125" s="883" t="s">
        <v>73</v>
      </c>
      <c r="O125" s="883" t="s">
        <v>73</v>
      </c>
      <c r="P125" s="883" t="s">
        <v>73</v>
      </c>
      <c r="Q125" s="883" t="s">
        <v>73</v>
      </c>
      <c r="R125" s="883" t="s">
        <v>73</v>
      </c>
      <c r="S125" s="897" t="s">
        <v>73</v>
      </c>
      <c r="T125" s="885" t="s">
        <v>73</v>
      </c>
      <c r="U125" s="244" t="s">
        <v>73</v>
      </c>
      <c r="V125" s="413" t="s">
        <v>73</v>
      </c>
      <c r="W125" s="244" t="s">
        <v>73</v>
      </c>
      <c r="X125" s="642" t="s">
        <v>73</v>
      </c>
      <c r="Y125" s="413" t="s">
        <v>73</v>
      </c>
      <c r="Z125" s="328" t="s">
        <v>73</v>
      </c>
      <c r="AA125" s="244" t="s">
        <v>73</v>
      </c>
      <c r="AB125" s="413" t="s">
        <v>73</v>
      </c>
      <c r="AC125" s="244" t="s">
        <v>73</v>
      </c>
      <c r="AD125" s="241" t="s">
        <v>73</v>
      </c>
      <c r="AE125" s="559" t="s">
        <v>73</v>
      </c>
      <c r="AF125" s="530" t="s">
        <v>73</v>
      </c>
      <c r="AG125" s="898" t="s">
        <v>73</v>
      </c>
      <c r="AH125" s="244" t="s">
        <v>73</v>
      </c>
      <c r="AI125" s="244" t="s">
        <v>73</v>
      </c>
      <c r="AJ125" s="244" t="s">
        <v>73</v>
      </c>
      <c r="AK125" s="244" t="s">
        <v>73</v>
      </c>
      <c r="AL125" s="244" t="s">
        <v>73</v>
      </c>
      <c r="AM125" s="244" t="s">
        <v>73</v>
      </c>
      <c r="AN125" s="248" t="s">
        <v>73</v>
      </c>
      <c r="AO125" s="530" t="s">
        <v>73</v>
      </c>
      <c r="AP125" s="895" t="s">
        <v>73</v>
      </c>
      <c r="AQ125" s="883" t="s">
        <v>73</v>
      </c>
      <c r="AR125" s="883" t="s">
        <v>73</v>
      </c>
      <c r="AS125" s="883" t="s">
        <v>73</v>
      </c>
      <c r="AT125" s="883" t="s">
        <v>73</v>
      </c>
      <c r="AU125" s="883" t="s">
        <v>73</v>
      </c>
      <c r="AV125" s="883" t="s">
        <v>73</v>
      </c>
      <c r="AW125" s="883" t="s">
        <v>73</v>
      </c>
      <c r="AX125" s="883" t="s">
        <v>73</v>
      </c>
      <c r="AY125" s="892" t="s">
        <v>73</v>
      </c>
      <c r="AZ125" s="893" t="s">
        <v>73</v>
      </c>
      <c r="BA125" s="893" t="s">
        <v>73</v>
      </c>
      <c r="BB125" s="896" t="s">
        <v>73</v>
      </c>
      <c r="BC125" s="883" t="s">
        <v>73</v>
      </c>
      <c r="BD125" s="883" t="s">
        <v>73</v>
      </c>
      <c r="BE125" s="883" t="s">
        <v>73</v>
      </c>
      <c r="BF125" s="883" t="s">
        <v>73</v>
      </c>
      <c r="BG125" s="883" t="s">
        <v>73</v>
      </c>
      <c r="BH125" s="883" t="s">
        <v>73</v>
      </c>
      <c r="BI125" s="883" t="s">
        <v>73</v>
      </c>
      <c r="BJ125" s="883" t="s">
        <v>73</v>
      </c>
      <c r="BK125" s="883" t="s">
        <v>73</v>
      </c>
      <c r="BL125" s="883" t="s">
        <v>73</v>
      </c>
      <c r="BM125" s="883" t="s">
        <v>73</v>
      </c>
      <c r="BN125" s="883" t="s">
        <v>73</v>
      </c>
      <c r="BO125" s="895" t="s">
        <v>73</v>
      </c>
      <c r="BP125" s="883" t="s">
        <v>73</v>
      </c>
      <c r="BQ125" s="883" t="s">
        <v>73</v>
      </c>
      <c r="BR125" s="897" t="s">
        <v>73</v>
      </c>
    </row>
    <row r="126" spans="1:70" ht="14.25" customHeight="1" x14ac:dyDescent="0.45">
      <c r="A126" s="224">
        <f t="shared" si="124"/>
        <v>2024</v>
      </c>
      <c r="B126" s="315">
        <f t="shared" si="124"/>
        <v>9</v>
      </c>
      <c r="C126" s="282">
        <f t="shared" si="124"/>
        <v>8</v>
      </c>
      <c r="D126" s="320">
        <f t="shared" si="124"/>
        <v>0.49861111111111112</v>
      </c>
      <c r="E126" s="410" t="str">
        <f t="shared" si="124"/>
        <v>CPY2</v>
      </c>
      <c r="F126" s="411">
        <f t="shared" si="124"/>
        <v>13.53473</v>
      </c>
      <c r="G126" s="271">
        <f t="shared" si="124"/>
        <v>100.59151</v>
      </c>
      <c r="H126" s="229">
        <f t="shared" si="124"/>
        <v>2.5</v>
      </c>
      <c r="I126" s="884" t="s">
        <v>73</v>
      </c>
      <c r="J126" s="412" t="s">
        <v>74</v>
      </c>
      <c r="K126" s="234" t="s">
        <v>73</v>
      </c>
      <c r="L126" s="232" t="s">
        <v>73</v>
      </c>
      <c r="M126" s="233" t="s">
        <v>73</v>
      </c>
      <c r="N126" s="883" t="s">
        <v>73</v>
      </c>
      <c r="O126" s="883" t="s">
        <v>73</v>
      </c>
      <c r="P126" s="883" t="s">
        <v>73</v>
      </c>
      <c r="Q126" s="883" t="s">
        <v>73</v>
      </c>
      <c r="R126" s="883" t="s">
        <v>73</v>
      </c>
      <c r="S126" s="897" t="s">
        <v>73</v>
      </c>
      <c r="T126" s="885" t="s">
        <v>73</v>
      </c>
      <c r="U126" s="244" t="s">
        <v>73</v>
      </c>
      <c r="V126" s="413" t="s">
        <v>73</v>
      </c>
      <c r="W126" s="244" t="s">
        <v>73</v>
      </c>
      <c r="X126" s="642" t="s">
        <v>73</v>
      </c>
      <c r="Y126" s="413" t="s">
        <v>73</v>
      </c>
      <c r="Z126" s="328" t="s">
        <v>73</v>
      </c>
      <c r="AA126" s="244" t="s">
        <v>73</v>
      </c>
      <c r="AB126" s="413" t="s">
        <v>73</v>
      </c>
      <c r="AC126" s="244" t="s">
        <v>73</v>
      </c>
      <c r="AD126" s="241" t="s">
        <v>73</v>
      </c>
      <c r="AE126" s="559" t="s">
        <v>73</v>
      </c>
      <c r="AF126" s="530" t="s">
        <v>73</v>
      </c>
      <c r="AG126" s="898" t="s">
        <v>73</v>
      </c>
      <c r="AH126" s="244" t="s">
        <v>73</v>
      </c>
      <c r="AI126" s="244" t="s">
        <v>73</v>
      </c>
      <c r="AJ126" s="244" t="s">
        <v>73</v>
      </c>
      <c r="AK126" s="244" t="s">
        <v>73</v>
      </c>
      <c r="AL126" s="244" t="s">
        <v>73</v>
      </c>
      <c r="AM126" s="244" t="s">
        <v>73</v>
      </c>
      <c r="AN126" s="248" t="s">
        <v>73</v>
      </c>
      <c r="AO126" s="530" t="s">
        <v>73</v>
      </c>
      <c r="AP126" s="895" t="s">
        <v>73</v>
      </c>
      <c r="AQ126" s="883" t="s">
        <v>73</v>
      </c>
      <c r="AR126" s="883" t="s">
        <v>73</v>
      </c>
      <c r="AS126" s="883" t="s">
        <v>73</v>
      </c>
      <c r="AT126" s="883" t="s">
        <v>73</v>
      </c>
      <c r="AU126" s="883" t="s">
        <v>73</v>
      </c>
      <c r="AV126" s="883" t="s">
        <v>73</v>
      </c>
      <c r="AW126" s="883" t="s">
        <v>73</v>
      </c>
      <c r="AX126" s="883" t="s">
        <v>73</v>
      </c>
      <c r="AY126" s="892" t="s">
        <v>73</v>
      </c>
      <c r="AZ126" s="893" t="s">
        <v>73</v>
      </c>
      <c r="BA126" s="893" t="s">
        <v>73</v>
      </c>
      <c r="BB126" s="896" t="s">
        <v>73</v>
      </c>
      <c r="BC126" s="883" t="s">
        <v>73</v>
      </c>
      <c r="BD126" s="883" t="s">
        <v>73</v>
      </c>
      <c r="BE126" s="883" t="s">
        <v>73</v>
      </c>
      <c r="BF126" s="883" t="s">
        <v>73</v>
      </c>
      <c r="BG126" s="883" t="s">
        <v>73</v>
      </c>
      <c r="BH126" s="883" t="s">
        <v>73</v>
      </c>
      <c r="BI126" s="883" t="s">
        <v>73</v>
      </c>
      <c r="BJ126" s="883" t="s">
        <v>73</v>
      </c>
      <c r="BK126" s="883" t="s">
        <v>73</v>
      </c>
      <c r="BL126" s="883" t="s">
        <v>73</v>
      </c>
      <c r="BM126" s="883" t="s">
        <v>73</v>
      </c>
      <c r="BN126" s="883" t="s">
        <v>73</v>
      </c>
      <c r="BO126" s="895" t="s">
        <v>73</v>
      </c>
      <c r="BP126" s="883" t="s">
        <v>73</v>
      </c>
      <c r="BQ126" s="883" t="s">
        <v>73</v>
      </c>
      <c r="BR126" s="897" t="s">
        <v>73</v>
      </c>
    </row>
    <row r="127" spans="1:70" ht="14.25" customHeight="1" x14ac:dyDescent="0.45">
      <c r="A127" s="224">
        <v>2024</v>
      </c>
      <c r="B127" s="315">
        <v>9</v>
      </c>
      <c r="C127" s="282">
        <v>8</v>
      </c>
      <c r="D127" s="320">
        <v>0.48958333333333331</v>
      </c>
      <c r="E127" s="410" t="s">
        <v>228</v>
      </c>
      <c r="F127" s="411">
        <v>13.53129</v>
      </c>
      <c r="G127" s="271">
        <v>100.59226</v>
      </c>
      <c r="H127" s="229">
        <v>2.7</v>
      </c>
      <c r="I127" s="884">
        <v>1</v>
      </c>
      <c r="J127" s="412" t="s">
        <v>72</v>
      </c>
      <c r="K127" s="234">
        <v>0.5</v>
      </c>
      <c r="L127" s="232" t="s">
        <v>73</v>
      </c>
      <c r="M127" s="233" t="s">
        <v>73</v>
      </c>
      <c r="N127" s="883" t="s">
        <v>73</v>
      </c>
      <c r="O127" s="883" t="s">
        <v>73</v>
      </c>
      <c r="P127" s="883" t="s">
        <v>73</v>
      </c>
      <c r="Q127" s="883" t="s">
        <v>73</v>
      </c>
      <c r="R127" s="883" t="s">
        <v>73</v>
      </c>
      <c r="S127" s="897" t="s">
        <v>73</v>
      </c>
      <c r="T127" s="885">
        <v>0.2</v>
      </c>
      <c r="U127" s="244">
        <v>30.6</v>
      </c>
      <c r="V127" s="413">
        <v>30.681000000000001</v>
      </c>
      <c r="W127" s="244">
        <v>7.18</v>
      </c>
      <c r="X127" s="642" t="s">
        <v>73</v>
      </c>
      <c r="Y127" s="413">
        <v>1.7</v>
      </c>
      <c r="Z127" s="328">
        <v>1.879</v>
      </c>
      <c r="AA127" s="244">
        <v>3.53</v>
      </c>
      <c r="AB127" s="413">
        <v>2.278</v>
      </c>
      <c r="AC127" s="244">
        <f>AB127*$AB$1+$AC$1</f>
        <v>3.1832382745626941</v>
      </c>
      <c r="AD127" s="241">
        <v>133</v>
      </c>
      <c r="AE127" s="559" t="s">
        <v>73</v>
      </c>
      <c r="AF127" s="530">
        <v>8.32</v>
      </c>
      <c r="AG127" s="900" t="s">
        <v>73</v>
      </c>
      <c r="AH127" s="244">
        <v>2.7816999999999998</v>
      </c>
      <c r="AI127" s="244">
        <v>212.68989999999999</v>
      </c>
      <c r="AJ127" s="244">
        <v>5.73</v>
      </c>
      <c r="AK127" s="244">
        <v>20.256900000000002</v>
      </c>
      <c r="AL127" s="244">
        <v>51.051900000000003</v>
      </c>
      <c r="AM127" s="244">
        <v>413.54969999999997</v>
      </c>
      <c r="AN127" s="248" t="s">
        <v>73</v>
      </c>
      <c r="AO127" s="530" t="s">
        <v>73</v>
      </c>
      <c r="AP127" s="895" t="s">
        <v>73</v>
      </c>
      <c r="AQ127" s="883" t="s">
        <v>73</v>
      </c>
      <c r="AR127" s="883" t="s">
        <v>73</v>
      </c>
      <c r="AS127" s="883" t="s">
        <v>73</v>
      </c>
      <c r="AT127" s="891">
        <f t="shared" ref="AT127" si="125">SUM(BO127:BR127)</f>
        <v>890.8</v>
      </c>
      <c r="AU127" s="890" t="s">
        <v>73</v>
      </c>
      <c r="AV127" s="891">
        <f t="shared" ref="AV127" si="126">BE127+BH127+BK127+BN127</f>
        <v>590.66000000000008</v>
      </c>
      <c r="AW127" s="893">
        <v>0.74</v>
      </c>
      <c r="AX127" s="893">
        <v>1.68</v>
      </c>
      <c r="AY127" s="892">
        <v>1.93</v>
      </c>
      <c r="AZ127" s="893">
        <v>87.53</v>
      </c>
      <c r="BA127" s="893">
        <v>10.55</v>
      </c>
      <c r="BB127" s="705">
        <v>1.74</v>
      </c>
      <c r="BC127" s="701">
        <v>74.31</v>
      </c>
      <c r="BD127" s="701">
        <v>0.22</v>
      </c>
      <c r="BE127" s="701">
        <v>74.53</v>
      </c>
      <c r="BF127" s="701">
        <v>54.86</v>
      </c>
      <c r="BG127" s="701">
        <v>1.27</v>
      </c>
      <c r="BH127" s="701">
        <v>56.12</v>
      </c>
      <c r="BI127" s="701">
        <v>41.09</v>
      </c>
      <c r="BJ127" s="701">
        <v>4.1100000000000003</v>
      </c>
      <c r="BK127" s="701">
        <v>45.2</v>
      </c>
      <c r="BL127" s="701">
        <v>413.98</v>
      </c>
      <c r="BM127" s="701">
        <v>0.83</v>
      </c>
      <c r="BN127" s="701">
        <v>414.81</v>
      </c>
      <c r="BO127" s="710">
        <v>53.1</v>
      </c>
      <c r="BP127" s="701">
        <v>699.89</v>
      </c>
      <c r="BQ127" s="701">
        <v>49.54</v>
      </c>
      <c r="BR127" s="711">
        <v>88.27</v>
      </c>
    </row>
    <row r="128" spans="1:70" ht="14.25" customHeight="1" x14ac:dyDescent="0.45">
      <c r="A128" s="224">
        <f t="shared" ref="A128:H129" si="127">A127</f>
        <v>2024</v>
      </c>
      <c r="B128" s="315">
        <f t="shared" si="127"/>
        <v>9</v>
      </c>
      <c r="C128" s="282">
        <f t="shared" si="127"/>
        <v>8</v>
      </c>
      <c r="D128" s="320">
        <f t="shared" si="127"/>
        <v>0.48958333333333331</v>
      </c>
      <c r="E128" s="410" t="str">
        <f t="shared" si="127"/>
        <v>CPY3</v>
      </c>
      <c r="F128" s="411">
        <f t="shared" si="127"/>
        <v>13.53129</v>
      </c>
      <c r="G128" s="271">
        <f t="shared" si="127"/>
        <v>100.59226</v>
      </c>
      <c r="H128" s="229">
        <f t="shared" si="127"/>
        <v>2.7</v>
      </c>
      <c r="I128" s="884" t="s">
        <v>73</v>
      </c>
      <c r="J128" s="412" t="s">
        <v>75</v>
      </c>
      <c r="K128" s="234" t="s">
        <v>73</v>
      </c>
      <c r="L128" s="232" t="s">
        <v>73</v>
      </c>
      <c r="M128" s="233" t="s">
        <v>73</v>
      </c>
      <c r="N128" s="883" t="s">
        <v>73</v>
      </c>
      <c r="O128" s="883" t="s">
        <v>73</v>
      </c>
      <c r="P128" s="883" t="s">
        <v>73</v>
      </c>
      <c r="Q128" s="883" t="s">
        <v>73</v>
      </c>
      <c r="R128" s="883" t="s">
        <v>73</v>
      </c>
      <c r="S128" s="897" t="s">
        <v>73</v>
      </c>
      <c r="T128" s="885" t="s">
        <v>73</v>
      </c>
      <c r="U128" s="244" t="s">
        <v>73</v>
      </c>
      <c r="V128" s="413" t="s">
        <v>73</v>
      </c>
      <c r="W128" s="244" t="s">
        <v>73</v>
      </c>
      <c r="X128" s="642" t="s">
        <v>73</v>
      </c>
      <c r="Y128" s="413" t="s">
        <v>73</v>
      </c>
      <c r="Z128" s="328" t="s">
        <v>73</v>
      </c>
      <c r="AA128" s="244" t="s">
        <v>73</v>
      </c>
      <c r="AB128" s="413" t="s">
        <v>73</v>
      </c>
      <c r="AC128" s="244" t="s">
        <v>73</v>
      </c>
      <c r="AD128" s="241" t="s">
        <v>73</v>
      </c>
      <c r="AE128" s="559" t="s">
        <v>73</v>
      </c>
      <c r="AF128" s="530" t="s">
        <v>73</v>
      </c>
      <c r="AG128" s="898" t="s">
        <v>73</v>
      </c>
      <c r="AH128" s="244" t="s">
        <v>73</v>
      </c>
      <c r="AI128" s="244" t="s">
        <v>73</v>
      </c>
      <c r="AJ128" s="244" t="s">
        <v>73</v>
      </c>
      <c r="AK128" s="244" t="s">
        <v>73</v>
      </c>
      <c r="AL128" s="244" t="s">
        <v>73</v>
      </c>
      <c r="AM128" s="244" t="s">
        <v>73</v>
      </c>
      <c r="AN128" s="248" t="s">
        <v>73</v>
      </c>
      <c r="AO128" s="530" t="s">
        <v>73</v>
      </c>
      <c r="AP128" s="895" t="s">
        <v>73</v>
      </c>
      <c r="AQ128" s="883" t="s">
        <v>73</v>
      </c>
      <c r="AR128" s="883" t="s">
        <v>73</v>
      </c>
      <c r="AS128" s="883" t="s">
        <v>73</v>
      </c>
      <c r="AT128" s="883" t="s">
        <v>73</v>
      </c>
      <c r="AU128" s="883" t="s">
        <v>73</v>
      </c>
      <c r="AV128" s="883" t="s">
        <v>73</v>
      </c>
      <c r="AW128" s="883" t="s">
        <v>73</v>
      </c>
      <c r="AX128" s="883" t="s">
        <v>73</v>
      </c>
      <c r="AY128" s="892" t="s">
        <v>73</v>
      </c>
      <c r="AZ128" s="893" t="s">
        <v>73</v>
      </c>
      <c r="BA128" s="893" t="s">
        <v>73</v>
      </c>
      <c r="BB128" s="896" t="s">
        <v>73</v>
      </c>
      <c r="BC128" s="883" t="s">
        <v>73</v>
      </c>
      <c r="BD128" s="883" t="s">
        <v>73</v>
      </c>
      <c r="BE128" s="883" t="s">
        <v>73</v>
      </c>
      <c r="BF128" s="883" t="s">
        <v>73</v>
      </c>
      <c r="BG128" s="883" t="s">
        <v>73</v>
      </c>
      <c r="BH128" s="883" t="s">
        <v>73</v>
      </c>
      <c r="BI128" s="883" t="s">
        <v>73</v>
      </c>
      <c r="BJ128" s="883" t="s">
        <v>73</v>
      </c>
      <c r="BK128" s="883" t="s">
        <v>73</v>
      </c>
      <c r="BL128" s="883" t="s">
        <v>73</v>
      </c>
      <c r="BM128" s="883" t="s">
        <v>73</v>
      </c>
      <c r="BN128" s="883" t="s">
        <v>73</v>
      </c>
      <c r="BO128" s="895" t="s">
        <v>73</v>
      </c>
      <c r="BP128" s="883" t="s">
        <v>73</v>
      </c>
      <c r="BQ128" s="883" t="s">
        <v>73</v>
      </c>
      <c r="BR128" s="897" t="s">
        <v>73</v>
      </c>
    </row>
    <row r="129" spans="1:70" ht="14.25" customHeight="1" x14ac:dyDescent="0.45">
      <c r="A129" s="224">
        <f t="shared" si="127"/>
        <v>2024</v>
      </c>
      <c r="B129" s="315">
        <f t="shared" si="127"/>
        <v>9</v>
      </c>
      <c r="C129" s="282">
        <f t="shared" si="127"/>
        <v>8</v>
      </c>
      <c r="D129" s="320">
        <f t="shared" si="127"/>
        <v>0.48958333333333331</v>
      </c>
      <c r="E129" s="410" t="str">
        <f t="shared" si="127"/>
        <v>CPY3</v>
      </c>
      <c r="F129" s="411">
        <f t="shared" si="127"/>
        <v>13.53129</v>
      </c>
      <c r="G129" s="271">
        <f t="shared" si="127"/>
        <v>100.59226</v>
      </c>
      <c r="H129" s="229">
        <f t="shared" si="127"/>
        <v>2.7</v>
      </c>
      <c r="I129" s="884" t="s">
        <v>73</v>
      </c>
      <c r="J129" s="412" t="s">
        <v>74</v>
      </c>
      <c r="K129" s="234" t="s">
        <v>73</v>
      </c>
      <c r="L129" s="232" t="s">
        <v>73</v>
      </c>
      <c r="M129" s="233" t="s">
        <v>73</v>
      </c>
      <c r="N129" s="883" t="s">
        <v>73</v>
      </c>
      <c r="O129" s="883" t="s">
        <v>73</v>
      </c>
      <c r="P129" s="883" t="s">
        <v>73</v>
      </c>
      <c r="Q129" s="883" t="s">
        <v>73</v>
      </c>
      <c r="R129" s="883" t="s">
        <v>73</v>
      </c>
      <c r="S129" s="897" t="s">
        <v>73</v>
      </c>
      <c r="T129" s="885" t="s">
        <v>73</v>
      </c>
      <c r="U129" s="244" t="s">
        <v>73</v>
      </c>
      <c r="V129" s="413" t="s">
        <v>73</v>
      </c>
      <c r="W129" s="244" t="s">
        <v>73</v>
      </c>
      <c r="X129" s="642" t="s">
        <v>73</v>
      </c>
      <c r="Y129" s="413" t="s">
        <v>73</v>
      </c>
      <c r="Z129" s="328" t="s">
        <v>73</v>
      </c>
      <c r="AA129" s="244" t="s">
        <v>73</v>
      </c>
      <c r="AB129" s="413" t="s">
        <v>73</v>
      </c>
      <c r="AC129" s="244" t="s">
        <v>73</v>
      </c>
      <c r="AD129" s="241" t="s">
        <v>73</v>
      </c>
      <c r="AE129" s="559" t="s">
        <v>73</v>
      </c>
      <c r="AF129" s="530" t="s">
        <v>73</v>
      </c>
      <c r="AG129" s="898" t="s">
        <v>73</v>
      </c>
      <c r="AH129" s="244" t="s">
        <v>73</v>
      </c>
      <c r="AI129" s="244" t="s">
        <v>73</v>
      </c>
      <c r="AJ129" s="244" t="s">
        <v>73</v>
      </c>
      <c r="AK129" s="244" t="s">
        <v>73</v>
      </c>
      <c r="AL129" s="244" t="s">
        <v>73</v>
      </c>
      <c r="AM129" s="244" t="s">
        <v>73</v>
      </c>
      <c r="AN129" s="248" t="s">
        <v>73</v>
      </c>
      <c r="AO129" s="530" t="s">
        <v>73</v>
      </c>
      <c r="AP129" s="895" t="s">
        <v>73</v>
      </c>
      <c r="AQ129" s="883" t="s">
        <v>73</v>
      </c>
      <c r="AR129" s="883" t="s">
        <v>73</v>
      </c>
      <c r="AS129" s="883" t="s">
        <v>73</v>
      </c>
      <c r="AT129" s="883" t="s">
        <v>73</v>
      </c>
      <c r="AU129" s="883" t="s">
        <v>73</v>
      </c>
      <c r="AV129" s="883" t="s">
        <v>73</v>
      </c>
      <c r="AW129" s="883" t="s">
        <v>73</v>
      </c>
      <c r="AX129" s="883" t="s">
        <v>73</v>
      </c>
      <c r="AY129" s="892" t="s">
        <v>73</v>
      </c>
      <c r="AZ129" s="893" t="s">
        <v>73</v>
      </c>
      <c r="BA129" s="893" t="s">
        <v>73</v>
      </c>
      <c r="BB129" s="896" t="s">
        <v>73</v>
      </c>
      <c r="BC129" s="883" t="s">
        <v>73</v>
      </c>
      <c r="BD129" s="883" t="s">
        <v>73</v>
      </c>
      <c r="BE129" s="883" t="s">
        <v>73</v>
      </c>
      <c r="BF129" s="883" t="s">
        <v>73</v>
      </c>
      <c r="BG129" s="883" t="s">
        <v>73</v>
      </c>
      <c r="BH129" s="883" t="s">
        <v>73</v>
      </c>
      <c r="BI129" s="883" t="s">
        <v>73</v>
      </c>
      <c r="BJ129" s="883" t="s">
        <v>73</v>
      </c>
      <c r="BK129" s="883" t="s">
        <v>73</v>
      </c>
      <c r="BL129" s="883" t="s">
        <v>73</v>
      </c>
      <c r="BM129" s="883" t="s">
        <v>73</v>
      </c>
      <c r="BN129" s="883" t="s">
        <v>73</v>
      </c>
      <c r="BO129" s="895" t="s">
        <v>73</v>
      </c>
      <c r="BP129" s="883" t="s">
        <v>73</v>
      </c>
      <c r="BQ129" s="883" t="s">
        <v>73</v>
      </c>
      <c r="BR129" s="897" t="s">
        <v>73</v>
      </c>
    </row>
    <row r="130" spans="1:70" ht="14.25" customHeight="1" x14ac:dyDescent="0.45">
      <c r="A130" s="224">
        <v>2024</v>
      </c>
      <c r="B130" s="315">
        <v>9</v>
      </c>
      <c r="C130" s="282">
        <v>8</v>
      </c>
      <c r="D130" s="320">
        <v>0.46250000000000002</v>
      </c>
      <c r="E130" s="410" t="s">
        <v>229</v>
      </c>
      <c r="F130" s="411">
        <v>13.52295</v>
      </c>
      <c r="G130" s="271">
        <v>100.60799</v>
      </c>
      <c r="H130" s="229">
        <v>4.0999999999999996</v>
      </c>
      <c r="I130" s="884">
        <v>2</v>
      </c>
      <c r="J130" s="412" t="s">
        <v>72</v>
      </c>
      <c r="K130" s="234">
        <v>0.5</v>
      </c>
      <c r="L130" s="232" t="s">
        <v>73</v>
      </c>
      <c r="M130" s="233" t="s">
        <v>73</v>
      </c>
      <c r="N130" s="883" t="s">
        <v>73</v>
      </c>
      <c r="O130" s="883" t="s">
        <v>73</v>
      </c>
      <c r="P130" s="883" t="s">
        <v>73</v>
      </c>
      <c r="Q130" s="883" t="s">
        <v>73</v>
      </c>
      <c r="R130" s="883" t="s">
        <v>73</v>
      </c>
      <c r="S130" s="897" t="s">
        <v>73</v>
      </c>
      <c r="T130" s="885">
        <v>0.2</v>
      </c>
      <c r="U130" s="244">
        <v>30.3</v>
      </c>
      <c r="V130" s="413">
        <v>30.536999999999999</v>
      </c>
      <c r="W130" s="244">
        <v>7.41</v>
      </c>
      <c r="X130" s="642" t="s">
        <v>73</v>
      </c>
      <c r="Y130" s="413">
        <v>1.1000000000000001</v>
      </c>
      <c r="Z130" s="328">
        <v>1.1539999999999999</v>
      </c>
      <c r="AA130" s="244">
        <v>3.15</v>
      </c>
      <c r="AB130" s="413">
        <v>2.605</v>
      </c>
      <c r="AC130" s="244">
        <f>AB130*$AB$1+$AC$1</f>
        <v>3.5447470383080768</v>
      </c>
      <c r="AD130" s="241">
        <v>64.749999999999972</v>
      </c>
      <c r="AE130" s="559" t="s">
        <v>73</v>
      </c>
      <c r="AF130" s="530">
        <v>8.06</v>
      </c>
      <c r="AG130" s="898" t="s">
        <v>73</v>
      </c>
      <c r="AH130" s="244">
        <v>2.9923000000000002</v>
      </c>
      <c r="AI130" s="244">
        <v>223.36519999999999</v>
      </c>
      <c r="AJ130" s="244">
        <v>5.5137</v>
      </c>
      <c r="AK130" s="244">
        <v>11.617900000000001</v>
      </c>
      <c r="AL130" s="244">
        <v>38.649900000000002</v>
      </c>
      <c r="AM130" s="244">
        <v>430.45460000000003</v>
      </c>
      <c r="AN130" s="248" t="s">
        <v>73</v>
      </c>
      <c r="AO130" s="530" t="s">
        <v>73</v>
      </c>
      <c r="AP130" s="895" t="s">
        <v>73</v>
      </c>
      <c r="AQ130" s="883" t="s">
        <v>73</v>
      </c>
      <c r="AR130" s="883" t="s">
        <v>73</v>
      </c>
      <c r="AS130" s="883" t="s">
        <v>73</v>
      </c>
      <c r="AT130" s="891">
        <f t="shared" ref="AT130" si="128">SUM(BO130:BR130)</f>
        <v>776.61</v>
      </c>
      <c r="AU130" s="890" t="s">
        <v>73</v>
      </c>
      <c r="AV130" s="891">
        <f t="shared" ref="AV130" si="129">BE130+BH130+BK130+BN130</f>
        <v>454.38</v>
      </c>
      <c r="AW130" s="893">
        <v>0.28999999999999998</v>
      </c>
      <c r="AX130" s="893">
        <v>1.64</v>
      </c>
      <c r="AY130" s="892">
        <v>2.72</v>
      </c>
      <c r="AZ130" s="893">
        <v>89.71</v>
      </c>
      <c r="BA130" s="893">
        <v>7.57</v>
      </c>
      <c r="BB130" s="705">
        <v>1.49</v>
      </c>
      <c r="BC130" s="701">
        <v>47.24</v>
      </c>
      <c r="BD130" s="701">
        <v>0.16</v>
      </c>
      <c r="BE130" s="701">
        <v>47.39</v>
      </c>
      <c r="BF130" s="701">
        <v>47.94</v>
      </c>
      <c r="BG130" s="701">
        <v>1.36</v>
      </c>
      <c r="BH130" s="701">
        <v>49.3</v>
      </c>
      <c r="BI130" s="701">
        <v>37.61</v>
      </c>
      <c r="BJ130" s="701">
        <v>3.8</v>
      </c>
      <c r="BK130" s="701">
        <v>41.4</v>
      </c>
      <c r="BL130" s="701">
        <v>315.74</v>
      </c>
      <c r="BM130" s="701">
        <v>0.55000000000000004</v>
      </c>
      <c r="BN130" s="701">
        <v>316.29000000000002</v>
      </c>
      <c r="BO130" s="710">
        <v>26.13</v>
      </c>
      <c r="BP130" s="701">
        <v>622.02</v>
      </c>
      <c r="BQ130" s="701">
        <v>33.630000000000003</v>
      </c>
      <c r="BR130" s="711">
        <v>94.83</v>
      </c>
    </row>
    <row r="131" spans="1:70" ht="14.25" customHeight="1" x14ac:dyDescent="0.45">
      <c r="A131" s="224">
        <f t="shared" ref="A131:H132" si="130">A130</f>
        <v>2024</v>
      </c>
      <c r="B131" s="315">
        <f t="shared" si="130"/>
        <v>9</v>
      </c>
      <c r="C131" s="282">
        <f t="shared" si="130"/>
        <v>8</v>
      </c>
      <c r="D131" s="320">
        <f t="shared" si="130"/>
        <v>0.46250000000000002</v>
      </c>
      <c r="E131" s="410" t="str">
        <f t="shared" si="130"/>
        <v>CPY4</v>
      </c>
      <c r="F131" s="411">
        <f t="shared" si="130"/>
        <v>13.52295</v>
      </c>
      <c r="G131" s="271">
        <f t="shared" si="130"/>
        <v>100.60799</v>
      </c>
      <c r="H131" s="229">
        <f t="shared" si="130"/>
        <v>4.0999999999999996</v>
      </c>
      <c r="I131" s="884" t="s">
        <v>73</v>
      </c>
      <c r="J131" s="412" t="s">
        <v>75</v>
      </c>
      <c r="K131" s="234" t="s">
        <v>73</v>
      </c>
      <c r="L131" s="232" t="s">
        <v>73</v>
      </c>
      <c r="M131" s="233" t="s">
        <v>73</v>
      </c>
      <c r="N131" s="883" t="s">
        <v>73</v>
      </c>
      <c r="O131" s="883" t="s">
        <v>73</v>
      </c>
      <c r="P131" s="883" t="s">
        <v>73</v>
      </c>
      <c r="Q131" s="883" t="s">
        <v>73</v>
      </c>
      <c r="R131" s="883" t="s">
        <v>73</v>
      </c>
      <c r="S131" s="897" t="s">
        <v>73</v>
      </c>
      <c r="T131" s="885" t="s">
        <v>73</v>
      </c>
      <c r="U131" s="244" t="s">
        <v>73</v>
      </c>
      <c r="V131" s="413" t="s">
        <v>73</v>
      </c>
      <c r="W131" s="244" t="s">
        <v>73</v>
      </c>
      <c r="X131" s="642" t="s">
        <v>73</v>
      </c>
      <c r="Y131" s="413" t="s">
        <v>73</v>
      </c>
      <c r="Z131" s="328" t="s">
        <v>73</v>
      </c>
      <c r="AA131" s="244" t="s">
        <v>73</v>
      </c>
      <c r="AB131" s="413" t="s">
        <v>73</v>
      </c>
      <c r="AC131" s="244" t="s">
        <v>73</v>
      </c>
      <c r="AD131" s="241" t="s">
        <v>73</v>
      </c>
      <c r="AE131" s="559" t="s">
        <v>73</v>
      </c>
      <c r="AF131" s="530" t="s">
        <v>73</v>
      </c>
      <c r="AG131" s="898" t="s">
        <v>73</v>
      </c>
      <c r="AH131" s="244" t="s">
        <v>73</v>
      </c>
      <c r="AI131" s="244" t="s">
        <v>73</v>
      </c>
      <c r="AJ131" s="244" t="s">
        <v>73</v>
      </c>
      <c r="AK131" s="244" t="s">
        <v>73</v>
      </c>
      <c r="AL131" s="244" t="s">
        <v>73</v>
      </c>
      <c r="AM131" s="244" t="s">
        <v>73</v>
      </c>
      <c r="AN131" s="248" t="s">
        <v>73</v>
      </c>
      <c r="AO131" s="530" t="s">
        <v>73</v>
      </c>
      <c r="AP131" s="895" t="s">
        <v>73</v>
      </c>
      <c r="AQ131" s="883" t="s">
        <v>73</v>
      </c>
      <c r="AR131" s="883" t="s">
        <v>73</v>
      </c>
      <c r="AS131" s="883" t="s">
        <v>73</v>
      </c>
      <c r="AT131" s="883" t="s">
        <v>73</v>
      </c>
      <c r="AU131" s="883" t="s">
        <v>73</v>
      </c>
      <c r="AV131" s="883" t="s">
        <v>73</v>
      </c>
      <c r="AW131" s="883" t="s">
        <v>73</v>
      </c>
      <c r="AX131" s="883" t="s">
        <v>73</v>
      </c>
      <c r="AY131" s="892" t="s">
        <v>73</v>
      </c>
      <c r="AZ131" s="893" t="s">
        <v>73</v>
      </c>
      <c r="BA131" s="893" t="s">
        <v>73</v>
      </c>
      <c r="BB131" s="896" t="s">
        <v>73</v>
      </c>
      <c r="BC131" s="883" t="s">
        <v>73</v>
      </c>
      <c r="BD131" s="883" t="s">
        <v>73</v>
      </c>
      <c r="BE131" s="883" t="s">
        <v>73</v>
      </c>
      <c r="BF131" s="883" t="s">
        <v>73</v>
      </c>
      <c r="BG131" s="883" t="s">
        <v>73</v>
      </c>
      <c r="BH131" s="883" t="s">
        <v>73</v>
      </c>
      <c r="BI131" s="883" t="s">
        <v>73</v>
      </c>
      <c r="BJ131" s="883" t="s">
        <v>73</v>
      </c>
      <c r="BK131" s="883" t="s">
        <v>73</v>
      </c>
      <c r="BL131" s="883" t="s">
        <v>73</v>
      </c>
      <c r="BM131" s="883" t="s">
        <v>73</v>
      </c>
      <c r="BN131" s="883" t="s">
        <v>73</v>
      </c>
      <c r="BO131" s="895" t="s">
        <v>73</v>
      </c>
      <c r="BP131" s="883" t="s">
        <v>73</v>
      </c>
      <c r="BQ131" s="883" t="s">
        <v>73</v>
      </c>
      <c r="BR131" s="897" t="s">
        <v>73</v>
      </c>
    </row>
    <row r="132" spans="1:70" ht="14.25" customHeight="1" x14ac:dyDescent="0.45">
      <c r="A132" s="224">
        <f t="shared" si="130"/>
        <v>2024</v>
      </c>
      <c r="B132" s="315">
        <f t="shared" si="130"/>
        <v>9</v>
      </c>
      <c r="C132" s="282">
        <f t="shared" si="130"/>
        <v>8</v>
      </c>
      <c r="D132" s="320">
        <f t="shared" si="130"/>
        <v>0.46250000000000002</v>
      </c>
      <c r="E132" s="410" t="str">
        <f t="shared" si="130"/>
        <v>CPY4</v>
      </c>
      <c r="F132" s="411">
        <f t="shared" si="130"/>
        <v>13.52295</v>
      </c>
      <c r="G132" s="271">
        <f t="shared" si="130"/>
        <v>100.60799</v>
      </c>
      <c r="H132" s="229">
        <f t="shared" si="130"/>
        <v>4.0999999999999996</v>
      </c>
      <c r="I132" s="884" t="s">
        <v>73</v>
      </c>
      <c r="J132" s="412" t="s">
        <v>74</v>
      </c>
      <c r="K132" s="234">
        <v>3.5</v>
      </c>
      <c r="L132" s="232" t="s">
        <v>73</v>
      </c>
      <c r="M132" s="233" t="s">
        <v>73</v>
      </c>
      <c r="N132" s="883" t="s">
        <v>73</v>
      </c>
      <c r="O132" s="883" t="s">
        <v>73</v>
      </c>
      <c r="P132" s="883" t="s">
        <v>73</v>
      </c>
      <c r="Q132" s="883" t="s">
        <v>73</v>
      </c>
      <c r="R132" s="883" t="s">
        <v>73</v>
      </c>
      <c r="S132" s="897" t="s">
        <v>73</v>
      </c>
      <c r="T132" s="885" t="s">
        <v>73</v>
      </c>
      <c r="U132" s="244">
        <v>30</v>
      </c>
      <c r="V132" s="413">
        <v>30.106999999999999</v>
      </c>
      <c r="W132" s="244">
        <v>7.56</v>
      </c>
      <c r="X132" s="642" t="s">
        <v>73</v>
      </c>
      <c r="Y132" s="413">
        <v>10.199999999999999</v>
      </c>
      <c r="Z132" s="328">
        <v>12.723000000000001</v>
      </c>
      <c r="AA132" s="244">
        <v>2.89</v>
      </c>
      <c r="AB132" s="413">
        <v>2.7549999999999999</v>
      </c>
      <c r="AC132" s="244">
        <f t="shared" ref="AC132:AC133" si="131">AB132*$AB$1+$AC$1</f>
        <v>3.7105767464481603</v>
      </c>
      <c r="AD132" s="241">
        <v>138.5</v>
      </c>
      <c r="AE132" s="559" t="s">
        <v>73</v>
      </c>
      <c r="AF132" s="530">
        <v>6.73</v>
      </c>
      <c r="AG132" s="898" t="s">
        <v>73</v>
      </c>
      <c r="AH132" s="244">
        <v>2.9923000000000002</v>
      </c>
      <c r="AI132" s="244">
        <v>188.87549999999999</v>
      </c>
      <c r="AJ132" s="244">
        <v>6.9192</v>
      </c>
      <c r="AK132" s="244">
        <v>21.0016</v>
      </c>
      <c r="AL132" s="244">
        <v>17.791399999999999</v>
      </c>
      <c r="AM132" s="244">
        <v>411.10379999999998</v>
      </c>
      <c r="AN132" s="248" t="s">
        <v>73</v>
      </c>
      <c r="AO132" s="530" t="s">
        <v>73</v>
      </c>
      <c r="AP132" s="895" t="s">
        <v>73</v>
      </c>
      <c r="AQ132" s="883" t="s">
        <v>73</v>
      </c>
      <c r="AR132" s="883" t="s">
        <v>73</v>
      </c>
      <c r="AS132" s="883" t="s">
        <v>73</v>
      </c>
      <c r="AT132" s="883" t="s">
        <v>73</v>
      </c>
      <c r="AU132" s="883" t="s">
        <v>73</v>
      </c>
      <c r="AV132" s="883" t="s">
        <v>73</v>
      </c>
      <c r="AW132" s="883" t="s">
        <v>73</v>
      </c>
      <c r="AX132" s="883" t="s">
        <v>73</v>
      </c>
      <c r="AY132" s="892" t="s">
        <v>73</v>
      </c>
      <c r="AZ132" s="893" t="s">
        <v>73</v>
      </c>
      <c r="BA132" s="893" t="s">
        <v>73</v>
      </c>
      <c r="BB132" s="896" t="s">
        <v>73</v>
      </c>
      <c r="BC132" s="883" t="s">
        <v>73</v>
      </c>
      <c r="BD132" s="883" t="s">
        <v>73</v>
      </c>
      <c r="BE132" s="883" t="s">
        <v>73</v>
      </c>
      <c r="BF132" s="883" t="s">
        <v>73</v>
      </c>
      <c r="BG132" s="883" t="s">
        <v>73</v>
      </c>
      <c r="BH132" s="883" t="s">
        <v>73</v>
      </c>
      <c r="BI132" s="883" t="s">
        <v>73</v>
      </c>
      <c r="BJ132" s="883" t="s">
        <v>73</v>
      </c>
      <c r="BK132" s="883" t="s">
        <v>73</v>
      </c>
      <c r="BL132" s="883" t="s">
        <v>73</v>
      </c>
      <c r="BM132" s="883" t="s">
        <v>73</v>
      </c>
      <c r="BN132" s="883" t="s">
        <v>73</v>
      </c>
      <c r="BO132" s="895" t="s">
        <v>73</v>
      </c>
      <c r="BP132" s="883" t="s">
        <v>73</v>
      </c>
      <c r="BQ132" s="883" t="s">
        <v>73</v>
      </c>
      <c r="BR132" s="897" t="s">
        <v>73</v>
      </c>
    </row>
    <row r="133" spans="1:70" ht="14.25" customHeight="1" x14ac:dyDescent="0.45">
      <c r="A133" s="224">
        <v>2024</v>
      </c>
      <c r="B133" s="315">
        <v>9</v>
      </c>
      <c r="C133" s="282">
        <v>8</v>
      </c>
      <c r="D133" s="320">
        <v>0.47222222222222221</v>
      </c>
      <c r="E133" s="410" t="s">
        <v>230</v>
      </c>
      <c r="F133" s="411">
        <v>13.521000000000001</v>
      </c>
      <c r="G133" s="271">
        <v>100.59958</v>
      </c>
      <c r="H133" s="229">
        <v>2.2999999999999998</v>
      </c>
      <c r="I133" s="884">
        <v>1</v>
      </c>
      <c r="J133" s="412" t="s">
        <v>72</v>
      </c>
      <c r="K133" s="234">
        <v>0.5</v>
      </c>
      <c r="L133" s="232" t="s">
        <v>73</v>
      </c>
      <c r="M133" s="233" t="s">
        <v>73</v>
      </c>
      <c r="N133" s="883" t="s">
        <v>73</v>
      </c>
      <c r="O133" s="883" t="s">
        <v>73</v>
      </c>
      <c r="P133" s="883" t="s">
        <v>73</v>
      </c>
      <c r="Q133" s="883" t="s">
        <v>73</v>
      </c>
      <c r="R133" s="883" t="s">
        <v>73</v>
      </c>
      <c r="S133" s="897" t="s">
        <v>73</v>
      </c>
      <c r="T133" s="885">
        <v>0.2</v>
      </c>
      <c r="U133" s="244">
        <v>30.4</v>
      </c>
      <c r="V133" s="413">
        <v>30.512</v>
      </c>
      <c r="W133" s="244">
        <v>7.2</v>
      </c>
      <c r="X133" s="642" t="s">
        <v>73</v>
      </c>
      <c r="Y133" s="413">
        <v>2.9</v>
      </c>
      <c r="Z133" s="328">
        <v>3.2269999999999999</v>
      </c>
      <c r="AA133" s="244">
        <v>3.81</v>
      </c>
      <c r="AB133" s="413">
        <v>2.6850000000000001</v>
      </c>
      <c r="AC133" s="244">
        <f t="shared" si="131"/>
        <v>3.6331895493161213</v>
      </c>
      <c r="AD133" s="241">
        <v>73</v>
      </c>
      <c r="AE133" s="559" t="s">
        <v>73</v>
      </c>
      <c r="AF133" s="530">
        <v>7.19</v>
      </c>
      <c r="AG133" s="900" t="s">
        <v>73</v>
      </c>
      <c r="AH133" s="244">
        <v>2.7816999999999998</v>
      </c>
      <c r="AI133" s="244">
        <v>197.9085</v>
      </c>
      <c r="AJ133" s="244">
        <v>5.1894</v>
      </c>
      <c r="AK133" s="244">
        <v>33.662100000000002</v>
      </c>
      <c r="AL133" s="244">
        <v>36.345500000000001</v>
      </c>
      <c r="AM133" s="244">
        <v>484.94150000000002</v>
      </c>
      <c r="AN133" s="248" t="s">
        <v>73</v>
      </c>
      <c r="AO133" s="530" t="s">
        <v>73</v>
      </c>
      <c r="AP133" s="889" t="s">
        <v>73</v>
      </c>
      <c r="AQ133" s="890" t="s">
        <v>73</v>
      </c>
      <c r="AR133" s="890" t="s">
        <v>73</v>
      </c>
      <c r="AS133" s="890" t="s">
        <v>73</v>
      </c>
      <c r="AT133" s="891">
        <f t="shared" ref="AT133" si="132">SUM(BO133:BR133)</f>
        <v>1079.3</v>
      </c>
      <c r="AU133" s="890" t="s">
        <v>73</v>
      </c>
      <c r="AV133" s="891">
        <f t="shared" ref="AV133" si="133">BE133+BH133+BK133+BN133</f>
        <v>534.35</v>
      </c>
      <c r="AW133" s="893">
        <v>0.35</v>
      </c>
      <c r="AX133" s="893">
        <v>1.96</v>
      </c>
      <c r="AY133" s="892">
        <v>3.4</v>
      </c>
      <c r="AZ133" s="893">
        <v>88.61</v>
      </c>
      <c r="BA133" s="893">
        <v>7.99</v>
      </c>
      <c r="BB133" s="705">
        <v>1.52</v>
      </c>
      <c r="BC133" s="701">
        <v>76.16</v>
      </c>
      <c r="BD133" s="701">
        <v>0.13</v>
      </c>
      <c r="BE133" s="701">
        <v>76.28</v>
      </c>
      <c r="BF133" s="701">
        <v>73.739999999999995</v>
      </c>
      <c r="BG133" s="701">
        <v>1.04</v>
      </c>
      <c r="BH133" s="701">
        <v>74.78</v>
      </c>
      <c r="BI133" s="701">
        <v>48.32</v>
      </c>
      <c r="BJ133" s="701">
        <v>4.7</v>
      </c>
      <c r="BK133" s="701">
        <v>53.02</v>
      </c>
      <c r="BL133" s="701">
        <v>329.38</v>
      </c>
      <c r="BM133" s="701">
        <v>0.89</v>
      </c>
      <c r="BN133" s="701">
        <v>330.27</v>
      </c>
      <c r="BO133" s="710">
        <v>23.35</v>
      </c>
      <c r="BP133" s="701">
        <v>917.18</v>
      </c>
      <c r="BQ133" s="701">
        <v>40.71</v>
      </c>
      <c r="BR133" s="711">
        <v>98.06</v>
      </c>
    </row>
    <row r="134" spans="1:70" ht="14.25" customHeight="1" x14ac:dyDescent="0.45">
      <c r="A134" s="224">
        <f t="shared" ref="A134:H135" si="134">A133</f>
        <v>2024</v>
      </c>
      <c r="B134" s="315">
        <f t="shared" si="134"/>
        <v>9</v>
      </c>
      <c r="C134" s="282">
        <f t="shared" si="134"/>
        <v>8</v>
      </c>
      <c r="D134" s="320">
        <f t="shared" si="134"/>
        <v>0.47222222222222221</v>
      </c>
      <c r="E134" s="410" t="str">
        <f t="shared" si="134"/>
        <v>CPY5</v>
      </c>
      <c r="F134" s="411">
        <f t="shared" si="134"/>
        <v>13.521000000000001</v>
      </c>
      <c r="G134" s="271">
        <f t="shared" si="134"/>
        <v>100.59958</v>
      </c>
      <c r="H134" s="229">
        <f t="shared" si="134"/>
        <v>2.2999999999999998</v>
      </c>
      <c r="I134" s="884" t="s">
        <v>73</v>
      </c>
      <c r="J134" s="412" t="s">
        <v>75</v>
      </c>
      <c r="K134" s="234" t="s">
        <v>73</v>
      </c>
      <c r="L134" s="232" t="s">
        <v>73</v>
      </c>
      <c r="M134" s="233" t="s">
        <v>73</v>
      </c>
      <c r="N134" s="883" t="s">
        <v>73</v>
      </c>
      <c r="O134" s="883" t="s">
        <v>73</v>
      </c>
      <c r="P134" s="883" t="s">
        <v>73</v>
      </c>
      <c r="Q134" s="883" t="s">
        <v>73</v>
      </c>
      <c r="R134" s="883" t="s">
        <v>73</v>
      </c>
      <c r="S134" s="897" t="s">
        <v>73</v>
      </c>
      <c r="T134" s="885" t="s">
        <v>73</v>
      </c>
      <c r="U134" s="244" t="s">
        <v>73</v>
      </c>
      <c r="V134" s="413" t="s">
        <v>73</v>
      </c>
      <c r="W134" s="244" t="s">
        <v>73</v>
      </c>
      <c r="X134" s="642" t="s">
        <v>73</v>
      </c>
      <c r="Y134" s="413" t="s">
        <v>73</v>
      </c>
      <c r="Z134" s="328" t="s">
        <v>73</v>
      </c>
      <c r="AA134" s="244" t="s">
        <v>73</v>
      </c>
      <c r="AB134" s="413" t="s">
        <v>73</v>
      </c>
      <c r="AC134" s="244" t="s">
        <v>73</v>
      </c>
      <c r="AD134" s="241" t="s">
        <v>73</v>
      </c>
      <c r="AE134" s="559" t="s">
        <v>73</v>
      </c>
      <c r="AF134" s="530" t="s">
        <v>73</v>
      </c>
      <c r="AG134" s="898" t="s">
        <v>73</v>
      </c>
      <c r="AH134" s="244" t="s">
        <v>73</v>
      </c>
      <c r="AI134" s="244" t="s">
        <v>73</v>
      </c>
      <c r="AJ134" s="244" t="s">
        <v>73</v>
      </c>
      <c r="AK134" s="244" t="s">
        <v>73</v>
      </c>
      <c r="AL134" s="244" t="s">
        <v>73</v>
      </c>
      <c r="AM134" s="244" t="s">
        <v>73</v>
      </c>
      <c r="AN134" s="248" t="s">
        <v>73</v>
      </c>
      <c r="AO134" s="530" t="s">
        <v>73</v>
      </c>
      <c r="AP134" s="895" t="s">
        <v>73</v>
      </c>
      <c r="AQ134" s="883" t="s">
        <v>73</v>
      </c>
      <c r="AR134" s="883" t="s">
        <v>73</v>
      </c>
      <c r="AS134" s="883" t="s">
        <v>73</v>
      </c>
      <c r="AT134" s="883" t="s">
        <v>73</v>
      </c>
      <c r="AU134" s="883" t="s">
        <v>73</v>
      </c>
      <c r="AV134" s="883" t="s">
        <v>73</v>
      </c>
      <c r="AW134" s="883" t="s">
        <v>73</v>
      </c>
      <c r="AX134" s="883" t="s">
        <v>73</v>
      </c>
      <c r="AY134" s="892" t="s">
        <v>73</v>
      </c>
      <c r="AZ134" s="893" t="s">
        <v>73</v>
      </c>
      <c r="BA134" s="893" t="s">
        <v>73</v>
      </c>
      <c r="BB134" s="896" t="s">
        <v>73</v>
      </c>
      <c r="BC134" s="883" t="s">
        <v>73</v>
      </c>
      <c r="BD134" s="883" t="s">
        <v>73</v>
      </c>
      <c r="BE134" s="883" t="s">
        <v>73</v>
      </c>
      <c r="BF134" s="883" t="s">
        <v>73</v>
      </c>
      <c r="BG134" s="883" t="s">
        <v>73</v>
      </c>
      <c r="BH134" s="883" t="s">
        <v>73</v>
      </c>
      <c r="BI134" s="883" t="s">
        <v>73</v>
      </c>
      <c r="BJ134" s="883" t="s">
        <v>73</v>
      </c>
      <c r="BK134" s="883" t="s">
        <v>73</v>
      </c>
      <c r="BL134" s="883" t="s">
        <v>73</v>
      </c>
      <c r="BM134" s="883" t="s">
        <v>73</v>
      </c>
      <c r="BN134" s="883" t="s">
        <v>73</v>
      </c>
      <c r="BO134" s="895" t="s">
        <v>73</v>
      </c>
      <c r="BP134" s="883" t="s">
        <v>73</v>
      </c>
      <c r="BQ134" s="883" t="s">
        <v>73</v>
      </c>
      <c r="BR134" s="897" t="s">
        <v>73</v>
      </c>
    </row>
    <row r="135" spans="1:70" ht="14.25" customHeight="1" x14ac:dyDescent="0.45">
      <c r="A135" s="224">
        <f t="shared" si="134"/>
        <v>2024</v>
      </c>
      <c r="B135" s="315">
        <f t="shared" si="134"/>
        <v>9</v>
      </c>
      <c r="C135" s="282">
        <f t="shared" si="134"/>
        <v>8</v>
      </c>
      <c r="D135" s="320">
        <f t="shared" si="134"/>
        <v>0.47222222222222221</v>
      </c>
      <c r="E135" s="410" t="str">
        <f t="shared" si="134"/>
        <v>CPY5</v>
      </c>
      <c r="F135" s="411">
        <f t="shared" si="134"/>
        <v>13.521000000000001</v>
      </c>
      <c r="G135" s="271">
        <f t="shared" si="134"/>
        <v>100.59958</v>
      </c>
      <c r="H135" s="229">
        <f t="shared" si="134"/>
        <v>2.2999999999999998</v>
      </c>
      <c r="I135" s="884" t="s">
        <v>73</v>
      </c>
      <c r="J135" s="412" t="s">
        <v>74</v>
      </c>
      <c r="K135" s="234" t="s">
        <v>73</v>
      </c>
      <c r="L135" s="232" t="s">
        <v>73</v>
      </c>
      <c r="M135" s="233" t="s">
        <v>73</v>
      </c>
      <c r="N135" s="883" t="s">
        <v>73</v>
      </c>
      <c r="O135" s="883" t="s">
        <v>73</v>
      </c>
      <c r="P135" s="883" t="s">
        <v>73</v>
      </c>
      <c r="Q135" s="883" t="s">
        <v>73</v>
      </c>
      <c r="R135" s="883" t="s">
        <v>73</v>
      </c>
      <c r="S135" s="897" t="s">
        <v>73</v>
      </c>
      <c r="T135" s="885" t="s">
        <v>73</v>
      </c>
      <c r="U135" s="244" t="s">
        <v>73</v>
      </c>
      <c r="V135" s="413" t="s">
        <v>73</v>
      </c>
      <c r="W135" s="244" t="s">
        <v>73</v>
      </c>
      <c r="X135" s="642" t="s">
        <v>73</v>
      </c>
      <c r="Y135" s="413" t="s">
        <v>73</v>
      </c>
      <c r="Z135" s="328" t="s">
        <v>73</v>
      </c>
      <c r="AA135" s="244" t="s">
        <v>73</v>
      </c>
      <c r="AB135" s="413" t="s">
        <v>73</v>
      </c>
      <c r="AC135" s="244" t="s">
        <v>73</v>
      </c>
      <c r="AD135" s="241" t="s">
        <v>73</v>
      </c>
      <c r="AE135" s="559" t="s">
        <v>73</v>
      </c>
      <c r="AF135" s="530" t="s">
        <v>73</v>
      </c>
      <c r="AG135" s="898" t="s">
        <v>73</v>
      </c>
      <c r="AH135" s="244" t="s">
        <v>73</v>
      </c>
      <c r="AI135" s="244" t="s">
        <v>73</v>
      </c>
      <c r="AJ135" s="244" t="s">
        <v>73</v>
      </c>
      <c r="AK135" s="244" t="s">
        <v>73</v>
      </c>
      <c r="AL135" s="244" t="s">
        <v>73</v>
      </c>
      <c r="AM135" s="244" t="s">
        <v>73</v>
      </c>
      <c r="AN135" s="248" t="s">
        <v>73</v>
      </c>
      <c r="AO135" s="530" t="s">
        <v>73</v>
      </c>
      <c r="AP135" s="895" t="s">
        <v>73</v>
      </c>
      <c r="AQ135" s="883" t="s">
        <v>73</v>
      </c>
      <c r="AR135" s="883" t="s">
        <v>73</v>
      </c>
      <c r="AS135" s="883" t="s">
        <v>73</v>
      </c>
      <c r="AT135" s="883" t="s">
        <v>73</v>
      </c>
      <c r="AU135" s="883" t="s">
        <v>73</v>
      </c>
      <c r="AV135" s="883" t="s">
        <v>73</v>
      </c>
      <c r="AW135" s="883" t="s">
        <v>73</v>
      </c>
      <c r="AX135" s="883" t="s">
        <v>73</v>
      </c>
      <c r="AY135" s="892" t="s">
        <v>73</v>
      </c>
      <c r="AZ135" s="893" t="s">
        <v>73</v>
      </c>
      <c r="BA135" s="893" t="s">
        <v>73</v>
      </c>
      <c r="BB135" s="896" t="s">
        <v>73</v>
      </c>
      <c r="BC135" s="883" t="s">
        <v>73</v>
      </c>
      <c r="BD135" s="883" t="s">
        <v>73</v>
      </c>
      <c r="BE135" s="883" t="s">
        <v>73</v>
      </c>
      <c r="BF135" s="883" t="s">
        <v>73</v>
      </c>
      <c r="BG135" s="883" t="s">
        <v>73</v>
      </c>
      <c r="BH135" s="883" t="s">
        <v>73</v>
      </c>
      <c r="BI135" s="883" t="s">
        <v>73</v>
      </c>
      <c r="BJ135" s="883" t="s">
        <v>73</v>
      </c>
      <c r="BK135" s="883" t="s">
        <v>73</v>
      </c>
      <c r="BL135" s="883" t="s">
        <v>73</v>
      </c>
      <c r="BM135" s="883" t="s">
        <v>73</v>
      </c>
      <c r="BN135" s="883" t="s">
        <v>73</v>
      </c>
      <c r="BO135" s="895" t="s">
        <v>73</v>
      </c>
      <c r="BP135" s="883" t="s">
        <v>73</v>
      </c>
      <c r="BQ135" s="883" t="s">
        <v>73</v>
      </c>
      <c r="BR135" s="897" t="s">
        <v>73</v>
      </c>
    </row>
    <row r="136" spans="1:70" ht="14.25" customHeight="1" x14ac:dyDescent="0.45">
      <c r="A136" s="224">
        <v>2024</v>
      </c>
      <c r="B136" s="315">
        <v>9</v>
      </c>
      <c r="C136" s="282">
        <v>8</v>
      </c>
      <c r="D136" s="320">
        <v>0.2986111111111111</v>
      </c>
      <c r="E136" s="410" t="s">
        <v>231</v>
      </c>
      <c r="F136" s="411">
        <v>13.518560000000001</v>
      </c>
      <c r="G136" s="271">
        <v>100.58875999999999</v>
      </c>
      <c r="H136" s="229">
        <v>2.8</v>
      </c>
      <c r="I136" s="884">
        <v>1</v>
      </c>
      <c r="J136" s="412" t="s">
        <v>72</v>
      </c>
      <c r="K136" s="234">
        <v>0.5</v>
      </c>
      <c r="L136" s="232" t="s">
        <v>73</v>
      </c>
      <c r="M136" s="233" t="s">
        <v>73</v>
      </c>
      <c r="N136" s="883" t="s">
        <v>73</v>
      </c>
      <c r="O136" s="883" t="s">
        <v>73</v>
      </c>
      <c r="P136" s="883" t="s">
        <v>73</v>
      </c>
      <c r="Q136" s="883" t="s">
        <v>73</v>
      </c>
      <c r="R136" s="883" t="s">
        <v>73</v>
      </c>
      <c r="S136" s="897" t="s">
        <v>73</v>
      </c>
      <c r="T136" s="885">
        <v>0.2</v>
      </c>
      <c r="U136" s="244">
        <v>29.9</v>
      </c>
      <c r="V136" s="413">
        <v>30.004000000000001</v>
      </c>
      <c r="W136" s="244">
        <v>7.64</v>
      </c>
      <c r="X136" s="642" t="s">
        <v>73</v>
      </c>
      <c r="Y136" s="413">
        <v>10</v>
      </c>
      <c r="Z136" s="328">
        <v>11.832000000000001</v>
      </c>
      <c r="AA136" s="244">
        <v>4.74</v>
      </c>
      <c r="AB136" s="413">
        <v>3.6549999999999998</v>
      </c>
      <c r="AC136" s="244">
        <f>AB136*$AB$1+$AC$1</f>
        <v>4.7055549952886615</v>
      </c>
      <c r="AD136" s="241">
        <v>71.000000000000028</v>
      </c>
      <c r="AE136" s="559" t="s">
        <v>73</v>
      </c>
      <c r="AF136" s="530">
        <v>7.41</v>
      </c>
      <c r="AG136" s="898" t="s">
        <v>73</v>
      </c>
      <c r="AH136" s="244">
        <v>2.3605999999999998</v>
      </c>
      <c r="AI136" s="244">
        <v>142.06809999999999</v>
      </c>
      <c r="AJ136" s="244">
        <v>6.4866999999999999</v>
      </c>
      <c r="AK136" s="244">
        <v>27.257400000000001</v>
      </c>
      <c r="AL136" s="244">
        <v>17.435199999999998</v>
      </c>
      <c r="AM136" s="244">
        <v>339.76749999999998</v>
      </c>
      <c r="AN136" s="248" t="s">
        <v>73</v>
      </c>
      <c r="AO136" s="530" t="s">
        <v>73</v>
      </c>
      <c r="AP136" s="895" t="s">
        <v>73</v>
      </c>
      <c r="AQ136" s="883" t="s">
        <v>73</v>
      </c>
      <c r="AR136" s="883" t="s">
        <v>73</v>
      </c>
      <c r="AS136" s="883" t="s">
        <v>73</v>
      </c>
      <c r="AT136" s="891">
        <f t="shared" ref="AT136" si="135">SUM(BO136:BR136)</f>
        <v>589.30000000000007</v>
      </c>
      <c r="AU136" s="890" t="s">
        <v>73</v>
      </c>
      <c r="AV136" s="891">
        <f t="shared" ref="AV136" si="136">BE136+BH136+BK136+BN136</f>
        <v>327.64999999999998</v>
      </c>
      <c r="AW136" s="893">
        <v>0.83</v>
      </c>
      <c r="AX136" s="893">
        <v>0.91</v>
      </c>
      <c r="AY136" s="892">
        <v>3.82</v>
      </c>
      <c r="AZ136" s="893">
        <v>71.98</v>
      </c>
      <c r="BA136" s="893">
        <v>24.21</v>
      </c>
      <c r="BB136" s="705">
        <v>1.18</v>
      </c>
      <c r="BC136" s="701">
        <v>71.47</v>
      </c>
      <c r="BD136" s="701">
        <v>0.13</v>
      </c>
      <c r="BE136" s="701">
        <v>71.599999999999994</v>
      </c>
      <c r="BF136" s="701">
        <v>48.44</v>
      </c>
      <c r="BG136" s="701">
        <v>1.62</v>
      </c>
      <c r="BH136" s="701">
        <v>50.06</v>
      </c>
      <c r="BI136" s="701">
        <v>29.67</v>
      </c>
      <c r="BJ136" s="701">
        <v>2.71</v>
      </c>
      <c r="BK136" s="701">
        <v>32.380000000000003</v>
      </c>
      <c r="BL136" s="701">
        <v>172.38</v>
      </c>
      <c r="BM136" s="701">
        <v>1.23</v>
      </c>
      <c r="BN136" s="701">
        <v>173.61</v>
      </c>
      <c r="BO136" s="710">
        <v>36.5</v>
      </c>
      <c r="BP136" s="701">
        <v>459.74</v>
      </c>
      <c r="BQ136" s="701">
        <v>26.08</v>
      </c>
      <c r="BR136" s="711">
        <v>66.98</v>
      </c>
    </row>
    <row r="137" spans="1:70" ht="14.25" customHeight="1" x14ac:dyDescent="0.45">
      <c r="A137" s="224">
        <f t="shared" ref="A137:H138" si="137">A136</f>
        <v>2024</v>
      </c>
      <c r="B137" s="315">
        <f t="shared" si="137"/>
        <v>9</v>
      </c>
      <c r="C137" s="282">
        <f t="shared" si="137"/>
        <v>8</v>
      </c>
      <c r="D137" s="320">
        <f t="shared" si="137"/>
        <v>0.2986111111111111</v>
      </c>
      <c r="E137" s="410" t="str">
        <f t="shared" si="137"/>
        <v>CPY6</v>
      </c>
      <c r="F137" s="411">
        <f t="shared" si="137"/>
        <v>13.518560000000001</v>
      </c>
      <c r="G137" s="271">
        <f t="shared" si="137"/>
        <v>100.58875999999999</v>
      </c>
      <c r="H137" s="229">
        <f t="shared" si="137"/>
        <v>2.8</v>
      </c>
      <c r="I137" s="884" t="s">
        <v>73</v>
      </c>
      <c r="J137" s="412" t="s">
        <v>75</v>
      </c>
      <c r="K137" s="234" t="s">
        <v>73</v>
      </c>
      <c r="L137" s="232" t="s">
        <v>73</v>
      </c>
      <c r="M137" s="233" t="s">
        <v>73</v>
      </c>
      <c r="N137" s="883" t="s">
        <v>73</v>
      </c>
      <c r="O137" s="883" t="s">
        <v>73</v>
      </c>
      <c r="P137" s="883" t="s">
        <v>73</v>
      </c>
      <c r="Q137" s="883" t="s">
        <v>73</v>
      </c>
      <c r="R137" s="883" t="s">
        <v>73</v>
      </c>
      <c r="S137" s="897" t="s">
        <v>73</v>
      </c>
      <c r="T137" s="885" t="s">
        <v>73</v>
      </c>
      <c r="U137" s="244" t="s">
        <v>73</v>
      </c>
      <c r="V137" s="413" t="s">
        <v>73</v>
      </c>
      <c r="W137" s="244" t="s">
        <v>73</v>
      </c>
      <c r="X137" s="642" t="s">
        <v>73</v>
      </c>
      <c r="Y137" s="413" t="s">
        <v>73</v>
      </c>
      <c r="Z137" s="328" t="s">
        <v>73</v>
      </c>
      <c r="AA137" s="244" t="s">
        <v>73</v>
      </c>
      <c r="AB137" s="413" t="s">
        <v>73</v>
      </c>
      <c r="AC137" s="244" t="s">
        <v>73</v>
      </c>
      <c r="AD137" s="241" t="s">
        <v>73</v>
      </c>
      <c r="AE137" s="559" t="s">
        <v>73</v>
      </c>
      <c r="AF137" s="530" t="s">
        <v>73</v>
      </c>
      <c r="AG137" s="898" t="s">
        <v>73</v>
      </c>
      <c r="AH137" s="244" t="s">
        <v>73</v>
      </c>
      <c r="AI137" s="244" t="s">
        <v>73</v>
      </c>
      <c r="AJ137" s="244" t="s">
        <v>73</v>
      </c>
      <c r="AK137" s="244" t="s">
        <v>73</v>
      </c>
      <c r="AL137" s="244" t="s">
        <v>73</v>
      </c>
      <c r="AM137" s="244" t="s">
        <v>73</v>
      </c>
      <c r="AN137" s="248" t="s">
        <v>73</v>
      </c>
      <c r="AO137" s="530" t="s">
        <v>73</v>
      </c>
      <c r="AP137" s="895" t="s">
        <v>73</v>
      </c>
      <c r="AQ137" s="883" t="s">
        <v>73</v>
      </c>
      <c r="AR137" s="883" t="s">
        <v>73</v>
      </c>
      <c r="AS137" s="883" t="s">
        <v>73</v>
      </c>
      <c r="AT137" s="883" t="s">
        <v>73</v>
      </c>
      <c r="AU137" s="883" t="s">
        <v>73</v>
      </c>
      <c r="AV137" s="883" t="s">
        <v>73</v>
      </c>
      <c r="AW137" s="883" t="s">
        <v>73</v>
      </c>
      <c r="AX137" s="883" t="s">
        <v>73</v>
      </c>
      <c r="AY137" s="892" t="s">
        <v>73</v>
      </c>
      <c r="AZ137" s="893" t="s">
        <v>73</v>
      </c>
      <c r="BA137" s="893" t="s">
        <v>73</v>
      </c>
      <c r="BB137" s="896" t="s">
        <v>73</v>
      </c>
      <c r="BC137" s="883" t="s">
        <v>73</v>
      </c>
      <c r="BD137" s="883" t="s">
        <v>73</v>
      </c>
      <c r="BE137" s="883" t="s">
        <v>73</v>
      </c>
      <c r="BF137" s="883" t="s">
        <v>73</v>
      </c>
      <c r="BG137" s="883" t="s">
        <v>73</v>
      </c>
      <c r="BH137" s="883" t="s">
        <v>73</v>
      </c>
      <c r="BI137" s="883" t="s">
        <v>73</v>
      </c>
      <c r="BJ137" s="883" t="s">
        <v>73</v>
      </c>
      <c r="BK137" s="883" t="s">
        <v>73</v>
      </c>
      <c r="BL137" s="883" t="s">
        <v>73</v>
      </c>
      <c r="BM137" s="883" t="s">
        <v>73</v>
      </c>
      <c r="BN137" s="883" t="s">
        <v>73</v>
      </c>
      <c r="BO137" s="895" t="s">
        <v>73</v>
      </c>
      <c r="BP137" s="883" t="s">
        <v>73</v>
      </c>
      <c r="BQ137" s="883" t="s">
        <v>73</v>
      </c>
      <c r="BR137" s="897" t="s">
        <v>73</v>
      </c>
    </row>
    <row r="138" spans="1:70" ht="14.25" customHeight="1" x14ac:dyDescent="0.45">
      <c r="A138" s="224">
        <f t="shared" si="137"/>
        <v>2024</v>
      </c>
      <c r="B138" s="315">
        <f t="shared" si="137"/>
        <v>9</v>
      </c>
      <c r="C138" s="282">
        <f t="shared" si="137"/>
        <v>8</v>
      </c>
      <c r="D138" s="320">
        <f t="shared" si="137"/>
        <v>0.2986111111111111</v>
      </c>
      <c r="E138" s="410" t="str">
        <f t="shared" si="137"/>
        <v>CPY6</v>
      </c>
      <c r="F138" s="411">
        <f t="shared" si="137"/>
        <v>13.518560000000001</v>
      </c>
      <c r="G138" s="271">
        <f t="shared" si="137"/>
        <v>100.58875999999999</v>
      </c>
      <c r="H138" s="229">
        <f t="shared" si="137"/>
        <v>2.8</v>
      </c>
      <c r="I138" s="884" t="s">
        <v>73</v>
      </c>
      <c r="J138" s="412" t="s">
        <v>74</v>
      </c>
      <c r="K138" s="234" t="s">
        <v>73</v>
      </c>
      <c r="L138" s="232" t="s">
        <v>73</v>
      </c>
      <c r="M138" s="233" t="s">
        <v>73</v>
      </c>
      <c r="N138" s="883" t="s">
        <v>73</v>
      </c>
      <c r="O138" s="883" t="s">
        <v>73</v>
      </c>
      <c r="P138" s="883" t="s">
        <v>73</v>
      </c>
      <c r="Q138" s="883" t="s">
        <v>73</v>
      </c>
      <c r="R138" s="883" t="s">
        <v>73</v>
      </c>
      <c r="S138" s="897" t="s">
        <v>73</v>
      </c>
      <c r="T138" s="885" t="s">
        <v>73</v>
      </c>
      <c r="U138" s="244" t="s">
        <v>73</v>
      </c>
      <c r="V138" s="413" t="s">
        <v>73</v>
      </c>
      <c r="W138" s="244" t="s">
        <v>73</v>
      </c>
      <c r="X138" s="642" t="s">
        <v>73</v>
      </c>
      <c r="Y138" s="413" t="s">
        <v>73</v>
      </c>
      <c r="Z138" s="328" t="s">
        <v>73</v>
      </c>
      <c r="AA138" s="244" t="s">
        <v>73</v>
      </c>
      <c r="AB138" s="413" t="s">
        <v>73</v>
      </c>
      <c r="AC138" s="244" t="s">
        <v>73</v>
      </c>
      <c r="AD138" s="241" t="s">
        <v>73</v>
      </c>
      <c r="AE138" s="559" t="s">
        <v>73</v>
      </c>
      <c r="AF138" s="530" t="s">
        <v>73</v>
      </c>
      <c r="AG138" s="898" t="s">
        <v>73</v>
      </c>
      <c r="AH138" s="244" t="s">
        <v>73</v>
      </c>
      <c r="AI138" s="244" t="s">
        <v>73</v>
      </c>
      <c r="AJ138" s="244" t="s">
        <v>73</v>
      </c>
      <c r="AK138" s="244" t="s">
        <v>73</v>
      </c>
      <c r="AL138" s="244" t="s">
        <v>73</v>
      </c>
      <c r="AM138" s="244" t="s">
        <v>73</v>
      </c>
      <c r="AN138" s="248" t="s">
        <v>73</v>
      </c>
      <c r="AO138" s="530" t="s">
        <v>73</v>
      </c>
      <c r="AP138" s="895" t="s">
        <v>73</v>
      </c>
      <c r="AQ138" s="883" t="s">
        <v>73</v>
      </c>
      <c r="AR138" s="883" t="s">
        <v>73</v>
      </c>
      <c r="AS138" s="883" t="s">
        <v>73</v>
      </c>
      <c r="AT138" s="883" t="s">
        <v>73</v>
      </c>
      <c r="AU138" s="883" t="s">
        <v>73</v>
      </c>
      <c r="AV138" s="883" t="s">
        <v>73</v>
      </c>
      <c r="AW138" s="883" t="s">
        <v>73</v>
      </c>
      <c r="AX138" s="883" t="s">
        <v>73</v>
      </c>
      <c r="AY138" s="892" t="s">
        <v>73</v>
      </c>
      <c r="AZ138" s="893" t="s">
        <v>73</v>
      </c>
      <c r="BA138" s="893" t="s">
        <v>73</v>
      </c>
      <c r="BB138" s="896" t="s">
        <v>73</v>
      </c>
      <c r="BC138" s="883" t="s">
        <v>73</v>
      </c>
      <c r="BD138" s="883" t="s">
        <v>73</v>
      </c>
      <c r="BE138" s="883" t="s">
        <v>73</v>
      </c>
      <c r="BF138" s="883" t="s">
        <v>73</v>
      </c>
      <c r="BG138" s="883" t="s">
        <v>73</v>
      </c>
      <c r="BH138" s="883" t="s">
        <v>73</v>
      </c>
      <c r="BI138" s="883" t="s">
        <v>73</v>
      </c>
      <c r="BJ138" s="883" t="s">
        <v>73</v>
      </c>
      <c r="BK138" s="883" t="s">
        <v>73</v>
      </c>
      <c r="BL138" s="883" t="s">
        <v>73</v>
      </c>
      <c r="BM138" s="883" t="s">
        <v>73</v>
      </c>
      <c r="BN138" s="883" t="s">
        <v>73</v>
      </c>
      <c r="BO138" s="895" t="s">
        <v>73</v>
      </c>
      <c r="BP138" s="883" t="s">
        <v>73</v>
      </c>
      <c r="BQ138" s="883" t="s">
        <v>73</v>
      </c>
      <c r="BR138" s="897" t="s">
        <v>73</v>
      </c>
    </row>
    <row r="139" spans="1:70" ht="14.25" customHeight="1" x14ac:dyDescent="0.45">
      <c r="A139" s="224">
        <v>2024</v>
      </c>
      <c r="B139" s="315">
        <v>9</v>
      </c>
      <c r="C139" s="282">
        <v>8</v>
      </c>
      <c r="D139" s="320">
        <v>0.32083333333333336</v>
      </c>
      <c r="E139" s="410" t="s">
        <v>232</v>
      </c>
      <c r="F139" s="411">
        <v>13.509550000000001</v>
      </c>
      <c r="G139" s="271">
        <v>100.38855</v>
      </c>
      <c r="H139" s="229">
        <v>2.9</v>
      </c>
      <c r="I139" s="884">
        <v>1</v>
      </c>
      <c r="J139" s="412" t="s">
        <v>72</v>
      </c>
      <c r="K139" s="234">
        <v>0.5</v>
      </c>
      <c r="L139" s="232" t="s">
        <v>73</v>
      </c>
      <c r="M139" s="233" t="s">
        <v>73</v>
      </c>
      <c r="N139" s="883" t="s">
        <v>73</v>
      </c>
      <c r="O139" s="883" t="s">
        <v>73</v>
      </c>
      <c r="P139" s="883" t="s">
        <v>73</v>
      </c>
      <c r="Q139" s="883" t="s">
        <v>73</v>
      </c>
      <c r="R139" s="883" t="s">
        <v>73</v>
      </c>
      <c r="S139" s="897" t="s">
        <v>73</v>
      </c>
      <c r="T139" s="885">
        <v>0.2</v>
      </c>
      <c r="U139" s="244">
        <v>30</v>
      </c>
      <c r="V139" s="413">
        <v>30.05</v>
      </c>
      <c r="W139" s="244">
        <v>7.66</v>
      </c>
      <c r="X139" s="642" t="s">
        <v>73</v>
      </c>
      <c r="Y139" s="413">
        <v>12.8</v>
      </c>
      <c r="Z139" s="328">
        <v>13.916</v>
      </c>
      <c r="AA139" s="244">
        <v>4.47</v>
      </c>
      <c r="AB139" s="413">
        <v>3.472</v>
      </c>
      <c r="AC139" s="244">
        <f>AB139*$AB$1+$AC$1</f>
        <v>4.5032427513577602</v>
      </c>
      <c r="AD139" s="241">
        <v>85.249999999999972</v>
      </c>
      <c r="AE139" s="559" t="s">
        <v>73</v>
      </c>
      <c r="AF139" s="530">
        <v>6.97</v>
      </c>
      <c r="AG139" s="898" t="s">
        <v>73</v>
      </c>
      <c r="AH139" s="244">
        <v>2.3605999999999998</v>
      </c>
      <c r="AI139" s="244">
        <v>124.002</v>
      </c>
      <c r="AJ139" s="244">
        <v>5.6218000000000004</v>
      </c>
      <c r="AK139" s="244">
        <v>22.491099999999999</v>
      </c>
      <c r="AL139" s="244">
        <v>15.6713</v>
      </c>
      <c r="AM139" s="244">
        <v>348.47230000000002</v>
      </c>
      <c r="AN139" s="248" t="s">
        <v>73</v>
      </c>
      <c r="AO139" s="530" t="s">
        <v>73</v>
      </c>
      <c r="AP139" s="895" t="s">
        <v>73</v>
      </c>
      <c r="AQ139" s="883" t="s">
        <v>73</v>
      </c>
      <c r="AR139" s="883" t="s">
        <v>73</v>
      </c>
      <c r="AS139" s="883" t="s">
        <v>73</v>
      </c>
      <c r="AT139" s="891">
        <f t="shared" ref="AT139" si="138">SUM(BO139:BR139)</f>
        <v>706.85</v>
      </c>
      <c r="AU139" s="890" t="s">
        <v>73</v>
      </c>
      <c r="AV139" s="891">
        <f t="shared" ref="AV139" si="139">BE139+BH139+BK139+BN139</f>
        <v>279.85000000000002</v>
      </c>
      <c r="AW139" s="893">
        <v>0.5</v>
      </c>
      <c r="AX139" s="893">
        <v>1.1599999999999999</v>
      </c>
      <c r="AY139" s="892">
        <v>2.31</v>
      </c>
      <c r="AZ139" s="893">
        <v>88.66</v>
      </c>
      <c r="BA139" s="893">
        <v>9.0299999999999994</v>
      </c>
      <c r="BB139" s="705">
        <v>1.07</v>
      </c>
      <c r="BC139" s="701">
        <v>61.46</v>
      </c>
      <c r="BD139" s="701">
        <v>0.14000000000000001</v>
      </c>
      <c r="BE139" s="701">
        <v>61.6</v>
      </c>
      <c r="BF139" s="701">
        <v>45.59</v>
      </c>
      <c r="BG139" s="701">
        <v>1.4</v>
      </c>
      <c r="BH139" s="701">
        <v>46.99</v>
      </c>
      <c r="BI139" s="701">
        <v>26.49</v>
      </c>
      <c r="BJ139" s="701">
        <v>2.06</v>
      </c>
      <c r="BK139" s="701">
        <v>28.55</v>
      </c>
      <c r="BL139" s="701">
        <v>140.91</v>
      </c>
      <c r="BM139" s="701">
        <v>1.79</v>
      </c>
      <c r="BN139" s="701">
        <v>142.71</v>
      </c>
      <c r="BO139" s="710">
        <v>36.33</v>
      </c>
      <c r="BP139" s="701">
        <v>563.02</v>
      </c>
      <c r="BQ139" s="701">
        <v>32.89</v>
      </c>
      <c r="BR139" s="711">
        <v>74.61</v>
      </c>
    </row>
    <row r="140" spans="1:70" ht="14.25" customHeight="1" x14ac:dyDescent="0.45">
      <c r="A140" s="224">
        <f t="shared" ref="A140:H141" si="140">A139</f>
        <v>2024</v>
      </c>
      <c r="B140" s="315">
        <f t="shared" si="140"/>
        <v>9</v>
      </c>
      <c r="C140" s="282">
        <f t="shared" si="140"/>
        <v>8</v>
      </c>
      <c r="D140" s="320">
        <f t="shared" si="140"/>
        <v>0.32083333333333336</v>
      </c>
      <c r="E140" s="410" t="str">
        <f t="shared" si="140"/>
        <v>CPY7</v>
      </c>
      <c r="F140" s="411">
        <f t="shared" si="140"/>
        <v>13.509550000000001</v>
      </c>
      <c r="G140" s="271">
        <f t="shared" si="140"/>
        <v>100.38855</v>
      </c>
      <c r="H140" s="229">
        <f t="shared" si="140"/>
        <v>2.9</v>
      </c>
      <c r="I140" s="884" t="s">
        <v>73</v>
      </c>
      <c r="J140" s="412" t="s">
        <v>75</v>
      </c>
      <c r="K140" s="234" t="s">
        <v>73</v>
      </c>
      <c r="L140" s="232" t="s">
        <v>73</v>
      </c>
      <c r="M140" s="233" t="s">
        <v>73</v>
      </c>
      <c r="N140" s="883" t="s">
        <v>73</v>
      </c>
      <c r="O140" s="883" t="s">
        <v>73</v>
      </c>
      <c r="P140" s="883" t="s">
        <v>73</v>
      </c>
      <c r="Q140" s="883" t="s">
        <v>73</v>
      </c>
      <c r="R140" s="883" t="s">
        <v>73</v>
      </c>
      <c r="S140" s="897" t="s">
        <v>73</v>
      </c>
      <c r="T140" s="885" t="s">
        <v>73</v>
      </c>
      <c r="U140" s="244" t="s">
        <v>73</v>
      </c>
      <c r="V140" s="413" t="s">
        <v>73</v>
      </c>
      <c r="W140" s="244" t="s">
        <v>73</v>
      </c>
      <c r="X140" s="642" t="s">
        <v>73</v>
      </c>
      <c r="Y140" s="413" t="s">
        <v>73</v>
      </c>
      <c r="Z140" s="328" t="s">
        <v>73</v>
      </c>
      <c r="AA140" s="244" t="s">
        <v>73</v>
      </c>
      <c r="AB140" s="413" t="s">
        <v>73</v>
      </c>
      <c r="AC140" s="244" t="s">
        <v>73</v>
      </c>
      <c r="AD140" s="241" t="s">
        <v>73</v>
      </c>
      <c r="AE140" s="559" t="s">
        <v>73</v>
      </c>
      <c r="AF140" s="530" t="s">
        <v>73</v>
      </c>
      <c r="AG140" s="898" t="s">
        <v>73</v>
      </c>
      <c r="AH140" s="244" t="s">
        <v>73</v>
      </c>
      <c r="AI140" s="244" t="s">
        <v>73</v>
      </c>
      <c r="AJ140" s="244" t="s">
        <v>73</v>
      </c>
      <c r="AK140" s="244" t="s">
        <v>73</v>
      </c>
      <c r="AL140" s="244" t="s">
        <v>73</v>
      </c>
      <c r="AM140" s="244" t="s">
        <v>73</v>
      </c>
      <c r="AN140" s="248" t="s">
        <v>73</v>
      </c>
      <c r="AO140" s="530" t="s">
        <v>73</v>
      </c>
      <c r="AP140" s="895" t="s">
        <v>73</v>
      </c>
      <c r="AQ140" s="883" t="s">
        <v>73</v>
      </c>
      <c r="AR140" s="883" t="s">
        <v>73</v>
      </c>
      <c r="AS140" s="883" t="s">
        <v>73</v>
      </c>
      <c r="AT140" s="883" t="s">
        <v>73</v>
      </c>
      <c r="AU140" s="883" t="s">
        <v>73</v>
      </c>
      <c r="AV140" s="883" t="s">
        <v>73</v>
      </c>
      <c r="AW140" s="883" t="s">
        <v>73</v>
      </c>
      <c r="AX140" s="883" t="s">
        <v>73</v>
      </c>
      <c r="AY140" s="892" t="s">
        <v>73</v>
      </c>
      <c r="AZ140" s="893" t="s">
        <v>73</v>
      </c>
      <c r="BA140" s="893" t="s">
        <v>73</v>
      </c>
      <c r="BB140" s="896" t="s">
        <v>73</v>
      </c>
      <c r="BC140" s="883" t="s">
        <v>73</v>
      </c>
      <c r="BD140" s="883" t="s">
        <v>73</v>
      </c>
      <c r="BE140" s="883" t="s">
        <v>73</v>
      </c>
      <c r="BF140" s="883" t="s">
        <v>73</v>
      </c>
      <c r="BG140" s="883" t="s">
        <v>73</v>
      </c>
      <c r="BH140" s="883" t="s">
        <v>73</v>
      </c>
      <c r="BI140" s="883" t="s">
        <v>73</v>
      </c>
      <c r="BJ140" s="883" t="s">
        <v>73</v>
      </c>
      <c r="BK140" s="883" t="s">
        <v>73</v>
      </c>
      <c r="BL140" s="883" t="s">
        <v>73</v>
      </c>
      <c r="BM140" s="883" t="s">
        <v>73</v>
      </c>
      <c r="BN140" s="883" t="s">
        <v>73</v>
      </c>
      <c r="BO140" s="895" t="s">
        <v>73</v>
      </c>
      <c r="BP140" s="883" t="s">
        <v>73</v>
      </c>
      <c r="BQ140" s="883" t="s">
        <v>73</v>
      </c>
      <c r="BR140" s="897" t="s">
        <v>73</v>
      </c>
    </row>
    <row r="141" spans="1:70" ht="14.25" customHeight="1" x14ac:dyDescent="0.45">
      <c r="A141" s="224">
        <f t="shared" si="140"/>
        <v>2024</v>
      </c>
      <c r="B141" s="315">
        <f t="shared" si="140"/>
        <v>9</v>
      </c>
      <c r="C141" s="282">
        <f t="shared" si="140"/>
        <v>8</v>
      </c>
      <c r="D141" s="320">
        <f t="shared" si="140"/>
        <v>0.32083333333333336</v>
      </c>
      <c r="E141" s="410" t="str">
        <f t="shared" si="140"/>
        <v>CPY7</v>
      </c>
      <c r="F141" s="411">
        <f t="shared" si="140"/>
        <v>13.509550000000001</v>
      </c>
      <c r="G141" s="271">
        <f t="shared" si="140"/>
        <v>100.38855</v>
      </c>
      <c r="H141" s="229">
        <f t="shared" si="140"/>
        <v>2.9</v>
      </c>
      <c r="I141" s="884" t="s">
        <v>73</v>
      </c>
      <c r="J141" s="412" t="s">
        <v>74</v>
      </c>
      <c r="K141" s="234" t="s">
        <v>73</v>
      </c>
      <c r="L141" s="232" t="s">
        <v>73</v>
      </c>
      <c r="M141" s="233" t="s">
        <v>73</v>
      </c>
      <c r="N141" s="883" t="s">
        <v>73</v>
      </c>
      <c r="O141" s="883" t="s">
        <v>73</v>
      </c>
      <c r="P141" s="883" t="s">
        <v>73</v>
      </c>
      <c r="Q141" s="883" t="s">
        <v>73</v>
      </c>
      <c r="R141" s="883" t="s">
        <v>73</v>
      </c>
      <c r="S141" s="897" t="s">
        <v>73</v>
      </c>
      <c r="T141" s="885" t="s">
        <v>73</v>
      </c>
      <c r="U141" s="244" t="s">
        <v>73</v>
      </c>
      <c r="V141" s="413" t="s">
        <v>73</v>
      </c>
      <c r="W141" s="244" t="s">
        <v>73</v>
      </c>
      <c r="X141" s="642" t="s">
        <v>73</v>
      </c>
      <c r="Y141" s="413" t="s">
        <v>73</v>
      </c>
      <c r="Z141" s="328" t="s">
        <v>73</v>
      </c>
      <c r="AA141" s="244" t="s">
        <v>73</v>
      </c>
      <c r="AB141" s="413" t="s">
        <v>73</v>
      </c>
      <c r="AC141" s="244" t="s">
        <v>73</v>
      </c>
      <c r="AD141" s="241" t="s">
        <v>73</v>
      </c>
      <c r="AE141" s="559" t="s">
        <v>73</v>
      </c>
      <c r="AF141" s="530" t="s">
        <v>73</v>
      </c>
      <c r="AG141" s="898" t="s">
        <v>73</v>
      </c>
      <c r="AH141" s="244" t="s">
        <v>73</v>
      </c>
      <c r="AI141" s="244" t="s">
        <v>73</v>
      </c>
      <c r="AJ141" s="244" t="s">
        <v>73</v>
      </c>
      <c r="AK141" s="244" t="s">
        <v>73</v>
      </c>
      <c r="AL141" s="244" t="s">
        <v>73</v>
      </c>
      <c r="AM141" s="244" t="s">
        <v>73</v>
      </c>
      <c r="AN141" s="248" t="s">
        <v>73</v>
      </c>
      <c r="AO141" s="530" t="s">
        <v>73</v>
      </c>
      <c r="AP141" s="895" t="s">
        <v>73</v>
      </c>
      <c r="AQ141" s="883" t="s">
        <v>73</v>
      </c>
      <c r="AR141" s="883" t="s">
        <v>73</v>
      </c>
      <c r="AS141" s="883" t="s">
        <v>73</v>
      </c>
      <c r="AT141" s="883" t="s">
        <v>73</v>
      </c>
      <c r="AU141" s="883" t="s">
        <v>73</v>
      </c>
      <c r="AV141" s="883" t="s">
        <v>73</v>
      </c>
      <c r="AW141" s="883" t="s">
        <v>73</v>
      </c>
      <c r="AX141" s="883" t="s">
        <v>73</v>
      </c>
      <c r="AY141" s="892" t="s">
        <v>73</v>
      </c>
      <c r="AZ141" s="893" t="s">
        <v>73</v>
      </c>
      <c r="BA141" s="893" t="s">
        <v>73</v>
      </c>
      <c r="BB141" s="896" t="s">
        <v>73</v>
      </c>
      <c r="BC141" s="883" t="s">
        <v>73</v>
      </c>
      <c r="BD141" s="883" t="s">
        <v>73</v>
      </c>
      <c r="BE141" s="883" t="s">
        <v>73</v>
      </c>
      <c r="BF141" s="883" t="s">
        <v>73</v>
      </c>
      <c r="BG141" s="883" t="s">
        <v>73</v>
      </c>
      <c r="BH141" s="883" t="s">
        <v>73</v>
      </c>
      <c r="BI141" s="883" t="s">
        <v>73</v>
      </c>
      <c r="BJ141" s="883" t="s">
        <v>73</v>
      </c>
      <c r="BK141" s="883" t="s">
        <v>73</v>
      </c>
      <c r="BL141" s="883" t="s">
        <v>73</v>
      </c>
      <c r="BM141" s="883" t="s">
        <v>73</v>
      </c>
      <c r="BN141" s="883" t="s">
        <v>73</v>
      </c>
      <c r="BO141" s="895" t="s">
        <v>73</v>
      </c>
      <c r="BP141" s="883" t="s">
        <v>73</v>
      </c>
      <c r="BQ141" s="883" t="s">
        <v>73</v>
      </c>
      <c r="BR141" s="897" t="s">
        <v>73</v>
      </c>
    </row>
    <row r="142" spans="1:70" ht="14.25" customHeight="1" x14ac:dyDescent="0.45">
      <c r="A142" s="224">
        <v>2024</v>
      </c>
      <c r="B142" s="315">
        <v>9</v>
      </c>
      <c r="C142" s="282">
        <v>8</v>
      </c>
      <c r="D142" s="320">
        <v>0.4375</v>
      </c>
      <c r="E142" s="410" t="s">
        <v>233</v>
      </c>
      <c r="F142" s="411">
        <v>13.511189999999999</v>
      </c>
      <c r="G142" s="271">
        <v>100.60259000000001</v>
      </c>
      <c r="H142" s="229">
        <v>2.8</v>
      </c>
      <c r="I142" s="884">
        <v>1</v>
      </c>
      <c r="J142" s="412" t="s">
        <v>72</v>
      </c>
      <c r="K142" s="234">
        <v>0.5</v>
      </c>
      <c r="L142" s="232" t="s">
        <v>73</v>
      </c>
      <c r="M142" s="233" t="s">
        <v>73</v>
      </c>
      <c r="N142" s="883" t="s">
        <v>73</v>
      </c>
      <c r="O142" s="883" t="s">
        <v>73</v>
      </c>
      <c r="P142" s="883" t="s">
        <v>73</v>
      </c>
      <c r="Q142" s="883" t="s">
        <v>73</v>
      </c>
      <c r="R142" s="883" t="s">
        <v>73</v>
      </c>
      <c r="S142" s="897" t="s">
        <v>73</v>
      </c>
      <c r="T142" s="885">
        <v>0.2</v>
      </c>
      <c r="U142" s="244">
        <v>30.4</v>
      </c>
      <c r="V142" s="413">
        <v>30.57</v>
      </c>
      <c r="W142" s="244">
        <v>7.3</v>
      </c>
      <c r="X142" s="642" t="s">
        <v>73</v>
      </c>
      <c r="Y142" s="413">
        <v>3.7</v>
      </c>
      <c r="Z142" s="328">
        <v>4.1109999999999998</v>
      </c>
      <c r="AA142" s="244">
        <v>4.05</v>
      </c>
      <c r="AB142" s="413">
        <v>3.0590000000000002</v>
      </c>
      <c r="AC142" s="244">
        <f>AB142*$AB$1+$AC$1</f>
        <v>4.0466582882787296</v>
      </c>
      <c r="AD142" s="241">
        <v>83.25</v>
      </c>
      <c r="AE142" s="559" t="s">
        <v>73</v>
      </c>
      <c r="AF142" s="530">
        <v>7.27</v>
      </c>
      <c r="AG142" s="900" t="s">
        <v>73</v>
      </c>
      <c r="AH142" s="244">
        <v>3.2029000000000001</v>
      </c>
      <c r="AI142" s="244">
        <v>197.0874</v>
      </c>
      <c r="AJ142" s="244">
        <v>7.3516000000000004</v>
      </c>
      <c r="AK142" s="244">
        <v>17.4269</v>
      </c>
      <c r="AL142" s="244">
        <v>35.7605</v>
      </c>
      <c r="AM142" s="244">
        <v>315.69940000000003</v>
      </c>
      <c r="AN142" s="248" t="s">
        <v>73</v>
      </c>
      <c r="AO142" s="530" t="s">
        <v>73</v>
      </c>
      <c r="AP142" s="895" t="s">
        <v>73</v>
      </c>
      <c r="AQ142" s="883" t="s">
        <v>73</v>
      </c>
      <c r="AR142" s="883" t="s">
        <v>73</v>
      </c>
      <c r="AS142" s="883" t="s">
        <v>73</v>
      </c>
      <c r="AT142" s="891">
        <f t="shared" ref="AT142" si="141">SUM(BO142:BR142)</f>
        <v>891.51</v>
      </c>
      <c r="AU142" s="890" t="s">
        <v>73</v>
      </c>
      <c r="AV142" s="891">
        <f t="shared" ref="AV142" si="142">BE142+BH142+BK142+BN142</f>
        <v>316.24</v>
      </c>
      <c r="AW142" s="893">
        <v>0.27</v>
      </c>
      <c r="AX142" s="893">
        <v>1.1200000000000001</v>
      </c>
      <c r="AY142" s="892">
        <v>1.76</v>
      </c>
      <c r="AZ142" s="893">
        <v>71.84</v>
      </c>
      <c r="BA142" s="893">
        <v>26.4</v>
      </c>
      <c r="BB142" s="705">
        <v>1.81</v>
      </c>
      <c r="BC142" s="701">
        <v>42.04</v>
      </c>
      <c r="BD142" s="701">
        <v>0.13</v>
      </c>
      <c r="BE142" s="701">
        <v>42.18</v>
      </c>
      <c r="BF142" s="701">
        <v>47.91</v>
      </c>
      <c r="BG142" s="701">
        <v>1.1000000000000001</v>
      </c>
      <c r="BH142" s="701">
        <v>49.01</v>
      </c>
      <c r="BI142" s="701">
        <v>37.21</v>
      </c>
      <c r="BJ142" s="701">
        <v>3.43</v>
      </c>
      <c r="BK142" s="701">
        <v>40.65</v>
      </c>
      <c r="BL142" s="701">
        <v>182.69</v>
      </c>
      <c r="BM142" s="701">
        <v>1.71</v>
      </c>
      <c r="BN142" s="701">
        <v>184.4</v>
      </c>
      <c r="BO142" s="710">
        <v>25.22</v>
      </c>
      <c r="BP142" s="701">
        <v>754.29</v>
      </c>
      <c r="BQ142" s="701">
        <v>29.98</v>
      </c>
      <c r="BR142" s="711">
        <v>82.02</v>
      </c>
    </row>
    <row r="143" spans="1:70" ht="14.25" customHeight="1" x14ac:dyDescent="0.45">
      <c r="A143" s="224">
        <f t="shared" ref="A143:H144" si="143">A142</f>
        <v>2024</v>
      </c>
      <c r="B143" s="315">
        <f t="shared" si="143"/>
        <v>9</v>
      </c>
      <c r="C143" s="282">
        <f t="shared" si="143"/>
        <v>8</v>
      </c>
      <c r="D143" s="320">
        <f t="shared" si="143"/>
        <v>0.4375</v>
      </c>
      <c r="E143" s="410" t="str">
        <f t="shared" si="143"/>
        <v>CPY8</v>
      </c>
      <c r="F143" s="411">
        <f t="shared" si="143"/>
        <v>13.511189999999999</v>
      </c>
      <c r="G143" s="271">
        <f t="shared" si="143"/>
        <v>100.60259000000001</v>
      </c>
      <c r="H143" s="229">
        <f t="shared" si="143"/>
        <v>2.8</v>
      </c>
      <c r="I143" s="884" t="s">
        <v>73</v>
      </c>
      <c r="J143" s="412" t="s">
        <v>75</v>
      </c>
      <c r="K143" s="234" t="s">
        <v>73</v>
      </c>
      <c r="L143" s="232" t="s">
        <v>73</v>
      </c>
      <c r="M143" s="233" t="s">
        <v>73</v>
      </c>
      <c r="N143" s="883" t="s">
        <v>73</v>
      </c>
      <c r="O143" s="883" t="s">
        <v>73</v>
      </c>
      <c r="P143" s="883" t="s">
        <v>73</v>
      </c>
      <c r="Q143" s="883" t="s">
        <v>73</v>
      </c>
      <c r="R143" s="883" t="s">
        <v>73</v>
      </c>
      <c r="S143" s="897" t="s">
        <v>73</v>
      </c>
      <c r="T143" s="885" t="s">
        <v>73</v>
      </c>
      <c r="U143" s="244" t="s">
        <v>73</v>
      </c>
      <c r="V143" s="413" t="s">
        <v>73</v>
      </c>
      <c r="W143" s="244" t="s">
        <v>73</v>
      </c>
      <c r="X143" s="642" t="s">
        <v>73</v>
      </c>
      <c r="Y143" s="413" t="s">
        <v>73</v>
      </c>
      <c r="Z143" s="328" t="s">
        <v>73</v>
      </c>
      <c r="AA143" s="244" t="s">
        <v>73</v>
      </c>
      <c r="AB143" s="413" t="s">
        <v>73</v>
      </c>
      <c r="AC143" s="244" t="s">
        <v>73</v>
      </c>
      <c r="AD143" s="241" t="s">
        <v>73</v>
      </c>
      <c r="AE143" s="559" t="s">
        <v>73</v>
      </c>
      <c r="AF143" s="530" t="s">
        <v>73</v>
      </c>
      <c r="AG143" s="898" t="s">
        <v>73</v>
      </c>
      <c r="AH143" s="244" t="s">
        <v>73</v>
      </c>
      <c r="AI143" s="244" t="s">
        <v>73</v>
      </c>
      <c r="AJ143" s="244" t="s">
        <v>73</v>
      </c>
      <c r="AK143" s="244" t="s">
        <v>73</v>
      </c>
      <c r="AL143" s="244" t="s">
        <v>73</v>
      </c>
      <c r="AM143" s="244" t="s">
        <v>73</v>
      </c>
      <c r="AN143" s="248" t="s">
        <v>73</v>
      </c>
      <c r="AO143" s="530" t="s">
        <v>73</v>
      </c>
      <c r="AP143" s="895" t="s">
        <v>73</v>
      </c>
      <c r="AQ143" s="883" t="s">
        <v>73</v>
      </c>
      <c r="AR143" s="883" t="s">
        <v>73</v>
      </c>
      <c r="AS143" s="883" t="s">
        <v>73</v>
      </c>
      <c r="AT143" s="883" t="s">
        <v>73</v>
      </c>
      <c r="AU143" s="883" t="s">
        <v>73</v>
      </c>
      <c r="AV143" s="883" t="s">
        <v>73</v>
      </c>
      <c r="AW143" s="883" t="s">
        <v>73</v>
      </c>
      <c r="AX143" s="883" t="s">
        <v>73</v>
      </c>
      <c r="AY143" s="892" t="s">
        <v>73</v>
      </c>
      <c r="AZ143" s="893" t="s">
        <v>73</v>
      </c>
      <c r="BA143" s="893" t="s">
        <v>73</v>
      </c>
      <c r="BB143" s="896" t="s">
        <v>73</v>
      </c>
      <c r="BC143" s="883" t="s">
        <v>73</v>
      </c>
      <c r="BD143" s="883" t="s">
        <v>73</v>
      </c>
      <c r="BE143" s="883" t="s">
        <v>73</v>
      </c>
      <c r="BF143" s="883" t="s">
        <v>73</v>
      </c>
      <c r="BG143" s="883" t="s">
        <v>73</v>
      </c>
      <c r="BH143" s="883" t="s">
        <v>73</v>
      </c>
      <c r="BI143" s="883" t="s">
        <v>73</v>
      </c>
      <c r="BJ143" s="883" t="s">
        <v>73</v>
      </c>
      <c r="BK143" s="883" t="s">
        <v>73</v>
      </c>
      <c r="BL143" s="883" t="s">
        <v>73</v>
      </c>
      <c r="BM143" s="883" t="s">
        <v>73</v>
      </c>
      <c r="BN143" s="883" t="s">
        <v>73</v>
      </c>
      <c r="BO143" s="895" t="s">
        <v>73</v>
      </c>
      <c r="BP143" s="883" t="s">
        <v>73</v>
      </c>
      <c r="BQ143" s="883" t="s">
        <v>73</v>
      </c>
      <c r="BR143" s="897" t="s">
        <v>73</v>
      </c>
    </row>
    <row r="144" spans="1:70" ht="14.25" customHeight="1" x14ac:dyDescent="0.45">
      <c r="A144" s="224">
        <f t="shared" si="143"/>
        <v>2024</v>
      </c>
      <c r="B144" s="315">
        <f t="shared" si="143"/>
        <v>9</v>
      </c>
      <c r="C144" s="282">
        <f t="shared" si="143"/>
        <v>8</v>
      </c>
      <c r="D144" s="320">
        <f t="shared" si="143"/>
        <v>0.4375</v>
      </c>
      <c r="E144" s="410" t="str">
        <f t="shared" si="143"/>
        <v>CPY8</v>
      </c>
      <c r="F144" s="411">
        <f t="shared" si="143"/>
        <v>13.511189999999999</v>
      </c>
      <c r="G144" s="271">
        <f t="shared" si="143"/>
        <v>100.60259000000001</v>
      </c>
      <c r="H144" s="229">
        <f t="shared" si="143"/>
        <v>2.8</v>
      </c>
      <c r="I144" s="884" t="s">
        <v>73</v>
      </c>
      <c r="J144" s="412" t="s">
        <v>74</v>
      </c>
      <c r="K144" s="234" t="s">
        <v>73</v>
      </c>
      <c r="L144" s="232" t="s">
        <v>73</v>
      </c>
      <c r="M144" s="233" t="s">
        <v>73</v>
      </c>
      <c r="N144" s="883" t="s">
        <v>73</v>
      </c>
      <c r="O144" s="883" t="s">
        <v>73</v>
      </c>
      <c r="P144" s="883" t="s">
        <v>73</v>
      </c>
      <c r="Q144" s="883" t="s">
        <v>73</v>
      </c>
      <c r="R144" s="883" t="s">
        <v>73</v>
      </c>
      <c r="S144" s="897" t="s">
        <v>73</v>
      </c>
      <c r="T144" s="885" t="s">
        <v>73</v>
      </c>
      <c r="U144" s="244" t="s">
        <v>73</v>
      </c>
      <c r="V144" s="413" t="s">
        <v>73</v>
      </c>
      <c r="W144" s="244" t="s">
        <v>73</v>
      </c>
      <c r="X144" s="642" t="s">
        <v>73</v>
      </c>
      <c r="Y144" s="413" t="s">
        <v>73</v>
      </c>
      <c r="Z144" s="328" t="s">
        <v>73</v>
      </c>
      <c r="AA144" s="244" t="s">
        <v>73</v>
      </c>
      <c r="AB144" s="413" t="s">
        <v>73</v>
      </c>
      <c r="AC144" s="244" t="s">
        <v>73</v>
      </c>
      <c r="AD144" s="241" t="s">
        <v>73</v>
      </c>
      <c r="AE144" s="559" t="s">
        <v>73</v>
      </c>
      <c r="AF144" s="530" t="s">
        <v>73</v>
      </c>
      <c r="AG144" s="898" t="s">
        <v>73</v>
      </c>
      <c r="AH144" s="244" t="s">
        <v>73</v>
      </c>
      <c r="AI144" s="244" t="s">
        <v>73</v>
      </c>
      <c r="AJ144" s="244" t="s">
        <v>73</v>
      </c>
      <c r="AK144" s="244" t="s">
        <v>73</v>
      </c>
      <c r="AL144" s="244" t="s">
        <v>73</v>
      </c>
      <c r="AM144" s="244" t="s">
        <v>73</v>
      </c>
      <c r="AN144" s="248" t="s">
        <v>73</v>
      </c>
      <c r="AO144" s="530" t="s">
        <v>73</v>
      </c>
      <c r="AP144" s="895" t="s">
        <v>73</v>
      </c>
      <c r="AQ144" s="883" t="s">
        <v>73</v>
      </c>
      <c r="AR144" s="883" t="s">
        <v>73</v>
      </c>
      <c r="AS144" s="883" t="s">
        <v>73</v>
      </c>
      <c r="AT144" s="883" t="s">
        <v>73</v>
      </c>
      <c r="AU144" s="883" t="s">
        <v>73</v>
      </c>
      <c r="AV144" s="883" t="s">
        <v>73</v>
      </c>
      <c r="AW144" s="883" t="s">
        <v>73</v>
      </c>
      <c r="AX144" s="883" t="s">
        <v>73</v>
      </c>
      <c r="AY144" s="892" t="s">
        <v>73</v>
      </c>
      <c r="AZ144" s="893" t="s">
        <v>73</v>
      </c>
      <c r="BA144" s="893" t="s">
        <v>73</v>
      </c>
      <c r="BB144" s="896" t="s">
        <v>73</v>
      </c>
      <c r="BC144" s="883" t="s">
        <v>73</v>
      </c>
      <c r="BD144" s="883" t="s">
        <v>73</v>
      </c>
      <c r="BE144" s="883" t="s">
        <v>73</v>
      </c>
      <c r="BF144" s="883" t="s">
        <v>73</v>
      </c>
      <c r="BG144" s="883" t="s">
        <v>73</v>
      </c>
      <c r="BH144" s="883" t="s">
        <v>73</v>
      </c>
      <c r="BI144" s="883" t="s">
        <v>73</v>
      </c>
      <c r="BJ144" s="883" t="s">
        <v>73</v>
      </c>
      <c r="BK144" s="883" t="s">
        <v>73</v>
      </c>
      <c r="BL144" s="883" t="s">
        <v>73</v>
      </c>
      <c r="BM144" s="883" t="s">
        <v>73</v>
      </c>
      <c r="BN144" s="883" t="s">
        <v>73</v>
      </c>
      <c r="BO144" s="895" t="s">
        <v>73</v>
      </c>
      <c r="BP144" s="883" t="s">
        <v>73</v>
      </c>
      <c r="BQ144" s="883" t="s">
        <v>73</v>
      </c>
      <c r="BR144" s="897" t="s">
        <v>73</v>
      </c>
    </row>
    <row r="145" spans="1:70" ht="14.25" customHeight="1" x14ac:dyDescent="0.45">
      <c r="A145" s="224">
        <v>2024</v>
      </c>
      <c r="B145" s="315">
        <v>9</v>
      </c>
      <c r="C145" s="282">
        <v>8</v>
      </c>
      <c r="D145" s="320">
        <v>0.42499999999999999</v>
      </c>
      <c r="E145" s="410" t="s">
        <v>234</v>
      </c>
      <c r="F145" s="411">
        <v>13.50582</v>
      </c>
      <c r="G145" s="271">
        <v>100.60413</v>
      </c>
      <c r="H145" s="229">
        <v>2.2000000000000002</v>
      </c>
      <c r="I145" s="884">
        <v>1</v>
      </c>
      <c r="J145" s="412" t="s">
        <v>72</v>
      </c>
      <c r="K145" s="234">
        <v>0.5</v>
      </c>
      <c r="L145" s="232" t="s">
        <v>73</v>
      </c>
      <c r="M145" s="233" t="s">
        <v>73</v>
      </c>
      <c r="N145" s="883" t="s">
        <v>73</v>
      </c>
      <c r="O145" s="883" t="s">
        <v>73</v>
      </c>
      <c r="P145" s="883" t="s">
        <v>73</v>
      </c>
      <c r="Q145" s="883" t="s">
        <v>73</v>
      </c>
      <c r="R145" s="883" t="s">
        <v>73</v>
      </c>
      <c r="S145" s="897" t="s">
        <v>73</v>
      </c>
      <c r="T145" s="885">
        <v>0.2</v>
      </c>
      <c r="U145" s="244">
        <v>30.5</v>
      </c>
      <c r="V145" s="413">
        <v>30.573</v>
      </c>
      <c r="W145" s="244">
        <v>7.28</v>
      </c>
      <c r="X145" s="642" t="s">
        <v>73</v>
      </c>
      <c r="Y145" s="413">
        <v>3.2</v>
      </c>
      <c r="Z145" s="328">
        <v>3.1709999999999998</v>
      </c>
      <c r="AA145" s="244">
        <v>3.93</v>
      </c>
      <c r="AB145" s="413">
        <v>2.8889999999999998</v>
      </c>
      <c r="AC145" s="244">
        <f>AB145*$AB$1+$AC$1</f>
        <v>3.8587179523866348</v>
      </c>
      <c r="AD145" s="241">
        <v>82.749999999999972</v>
      </c>
      <c r="AE145" s="559" t="s">
        <v>73</v>
      </c>
      <c r="AF145" s="530">
        <v>7.79</v>
      </c>
      <c r="AG145" s="900" t="s">
        <v>73</v>
      </c>
      <c r="AH145" s="244">
        <v>3.8346</v>
      </c>
      <c r="AI145" s="244">
        <v>203.6568</v>
      </c>
      <c r="AJ145" s="244">
        <v>6.9192</v>
      </c>
      <c r="AK145" s="244">
        <v>21.448399999999999</v>
      </c>
      <c r="AL145" s="244">
        <v>30.672499999999999</v>
      </c>
      <c r="AM145" s="244">
        <v>326.48520000000002</v>
      </c>
      <c r="AN145" s="248" t="s">
        <v>73</v>
      </c>
      <c r="AO145" s="530" t="s">
        <v>73</v>
      </c>
      <c r="AP145" s="895" t="s">
        <v>73</v>
      </c>
      <c r="AQ145" s="883" t="s">
        <v>73</v>
      </c>
      <c r="AR145" s="883" t="s">
        <v>73</v>
      </c>
      <c r="AS145" s="883" t="s">
        <v>73</v>
      </c>
      <c r="AT145" s="891" t="s">
        <v>73</v>
      </c>
      <c r="AU145" s="890" t="s">
        <v>73</v>
      </c>
      <c r="AV145" s="891" t="s">
        <v>73</v>
      </c>
      <c r="AW145" s="883" t="s">
        <v>73</v>
      </c>
      <c r="AX145" s="883" t="s">
        <v>73</v>
      </c>
      <c r="AY145" s="892" t="s">
        <v>73</v>
      </c>
      <c r="AZ145" s="893" t="s">
        <v>73</v>
      </c>
      <c r="BA145" s="893" t="s">
        <v>73</v>
      </c>
      <c r="BB145" s="896" t="s">
        <v>73</v>
      </c>
      <c r="BC145" s="883" t="s">
        <v>73</v>
      </c>
      <c r="BD145" s="883" t="s">
        <v>73</v>
      </c>
      <c r="BE145" s="883" t="s">
        <v>73</v>
      </c>
      <c r="BF145" s="883" t="s">
        <v>73</v>
      </c>
      <c r="BG145" s="883" t="s">
        <v>73</v>
      </c>
      <c r="BH145" s="883" t="s">
        <v>73</v>
      </c>
      <c r="BI145" s="883" t="s">
        <v>73</v>
      </c>
      <c r="BJ145" s="883" t="s">
        <v>73</v>
      </c>
      <c r="BK145" s="883" t="s">
        <v>73</v>
      </c>
      <c r="BL145" s="883" t="s">
        <v>73</v>
      </c>
      <c r="BM145" s="883" t="s">
        <v>73</v>
      </c>
      <c r="BN145" s="883" t="s">
        <v>73</v>
      </c>
      <c r="BO145" s="895" t="s">
        <v>73</v>
      </c>
      <c r="BP145" s="883" t="s">
        <v>73</v>
      </c>
      <c r="BQ145" s="883" t="s">
        <v>73</v>
      </c>
      <c r="BR145" s="897" t="s">
        <v>73</v>
      </c>
    </row>
    <row r="146" spans="1:70" ht="14.25" customHeight="1" x14ac:dyDescent="0.45">
      <c r="A146" s="224">
        <f t="shared" ref="A146:H147" si="144">A145</f>
        <v>2024</v>
      </c>
      <c r="B146" s="315">
        <f t="shared" si="144"/>
        <v>9</v>
      </c>
      <c r="C146" s="282">
        <f t="shared" si="144"/>
        <v>8</v>
      </c>
      <c r="D146" s="320">
        <f t="shared" si="144"/>
        <v>0.42499999999999999</v>
      </c>
      <c r="E146" s="410" t="str">
        <f t="shared" si="144"/>
        <v>CPY8a</v>
      </c>
      <c r="F146" s="411">
        <f t="shared" si="144"/>
        <v>13.50582</v>
      </c>
      <c r="G146" s="271">
        <f t="shared" si="144"/>
        <v>100.60413</v>
      </c>
      <c r="H146" s="229">
        <f t="shared" si="144"/>
        <v>2.2000000000000002</v>
      </c>
      <c r="I146" s="884" t="s">
        <v>73</v>
      </c>
      <c r="J146" s="412" t="s">
        <v>75</v>
      </c>
      <c r="K146" s="234" t="s">
        <v>73</v>
      </c>
      <c r="L146" s="232" t="s">
        <v>73</v>
      </c>
      <c r="M146" s="233" t="s">
        <v>73</v>
      </c>
      <c r="N146" s="883" t="s">
        <v>73</v>
      </c>
      <c r="O146" s="883" t="s">
        <v>73</v>
      </c>
      <c r="P146" s="883" t="s">
        <v>73</v>
      </c>
      <c r="Q146" s="883" t="s">
        <v>73</v>
      </c>
      <c r="R146" s="883" t="s">
        <v>73</v>
      </c>
      <c r="S146" s="897" t="s">
        <v>73</v>
      </c>
      <c r="T146" s="885" t="s">
        <v>73</v>
      </c>
      <c r="U146" s="244" t="s">
        <v>73</v>
      </c>
      <c r="V146" s="413" t="s">
        <v>73</v>
      </c>
      <c r="W146" s="244" t="s">
        <v>73</v>
      </c>
      <c r="X146" s="642" t="s">
        <v>73</v>
      </c>
      <c r="Y146" s="413" t="s">
        <v>73</v>
      </c>
      <c r="Z146" s="328" t="s">
        <v>73</v>
      </c>
      <c r="AA146" s="244" t="s">
        <v>73</v>
      </c>
      <c r="AB146" s="413" t="s">
        <v>73</v>
      </c>
      <c r="AC146" s="244" t="s">
        <v>73</v>
      </c>
      <c r="AD146" s="241" t="s">
        <v>73</v>
      </c>
      <c r="AE146" s="559" t="s">
        <v>73</v>
      </c>
      <c r="AF146" s="530" t="s">
        <v>73</v>
      </c>
      <c r="AG146" s="898" t="s">
        <v>73</v>
      </c>
      <c r="AH146" s="244" t="s">
        <v>73</v>
      </c>
      <c r="AI146" s="244" t="s">
        <v>73</v>
      </c>
      <c r="AJ146" s="244" t="s">
        <v>73</v>
      </c>
      <c r="AK146" s="244" t="s">
        <v>73</v>
      </c>
      <c r="AL146" s="244" t="s">
        <v>73</v>
      </c>
      <c r="AM146" s="244" t="s">
        <v>73</v>
      </c>
      <c r="AN146" s="248" t="s">
        <v>73</v>
      </c>
      <c r="AO146" s="530" t="s">
        <v>73</v>
      </c>
      <c r="AP146" s="895" t="s">
        <v>73</v>
      </c>
      <c r="AQ146" s="883" t="s">
        <v>73</v>
      </c>
      <c r="AR146" s="883" t="s">
        <v>73</v>
      </c>
      <c r="AS146" s="883" t="s">
        <v>73</v>
      </c>
      <c r="AT146" s="883" t="s">
        <v>73</v>
      </c>
      <c r="AU146" s="883" t="s">
        <v>73</v>
      </c>
      <c r="AV146" s="883" t="s">
        <v>73</v>
      </c>
      <c r="AW146" s="883" t="s">
        <v>73</v>
      </c>
      <c r="AX146" s="883" t="s">
        <v>73</v>
      </c>
      <c r="AY146" s="892" t="s">
        <v>73</v>
      </c>
      <c r="AZ146" s="893" t="s">
        <v>73</v>
      </c>
      <c r="BA146" s="893" t="s">
        <v>73</v>
      </c>
      <c r="BB146" s="896" t="s">
        <v>73</v>
      </c>
      <c r="BC146" s="883" t="s">
        <v>73</v>
      </c>
      <c r="BD146" s="883" t="s">
        <v>73</v>
      </c>
      <c r="BE146" s="883" t="s">
        <v>73</v>
      </c>
      <c r="BF146" s="883" t="s">
        <v>73</v>
      </c>
      <c r="BG146" s="883" t="s">
        <v>73</v>
      </c>
      <c r="BH146" s="883" t="s">
        <v>73</v>
      </c>
      <c r="BI146" s="883" t="s">
        <v>73</v>
      </c>
      <c r="BJ146" s="883" t="s">
        <v>73</v>
      </c>
      <c r="BK146" s="883" t="s">
        <v>73</v>
      </c>
      <c r="BL146" s="883" t="s">
        <v>73</v>
      </c>
      <c r="BM146" s="883" t="s">
        <v>73</v>
      </c>
      <c r="BN146" s="883" t="s">
        <v>73</v>
      </c>
      <c r="BO146" s="895" t="s">
        <v>73</v>
      </c>
      <c r="BP146" s="883" t="s">
        <v>73</v>
      </c>
      <c r="BQ146" s="883" t="s">
        <v>73</v>
      </c>
      <c r="BR146" s="897" t="s">
        <v>73</v>
      </c>
    </row>
    <row r="147" spans="1:70" ht="14.25" customHeight="1" x14ac:dyDescent="0.45">
      <c r="A147" s="224">
        <f t="shared" si="144"/>
        <v>2024</v>
      </c>
      <c r="B147" s="315">
        <f t="shared" si="144"/>
        <v>9</v>
      </c>
      <c r="C147" s="282">
        <f t="shared" si="144"/>
        <v>8</v>
      </c>
      <c r="D147" s="320">
        <f t="shared" si="144"/>
        <v>0.42499999999999999</v>
      </c>
      <c r="E147" s="410" t="str">
        <f t="shared" si="144"/>
        <v>CPY8a</v>
      </c>
      <c r="F147" s="411">
        <f t="shared" si="144"/>
        <v>13.50582</v>
      </c>
      <c r="G147" s="271">
        <f t="shared" si="144"/>
        <v>100.60413</v>
      </c>
      <c r="H147" s="229">
        <f t="shared" si="144"/>
        <v>2.2000000000000002</v>
      </c>
      <c r="I147" s="884" t="s">
        <v>73</v>
      </c>
      <c r="J147" s="412" t="s">
        <v>74</v>
      </c>
      <c r="K147" s="234" t="s">
        <v>73</v>
      </c>
      <c r="L147" s="232" t="s">
        <v>73</v>
      </c>
      <c r="M147" s="233" t="s">
        <v>73</v>
      </c>
      <c r="N147" s="883" t="s">
        <v>73</v>
      </c>
      <c r="O147" s="883" t="s">
        <v>73</v>
      </c>
      <c r="P147" s="883" t="s">
        <v>73</v>
      </c>
      <c r="Q147" s="883" t="s">
        <v>73</v>
      </c>
      <c r="R147" s="883" t="s">
        <v>73</v>
      </c>
      <c r="S147" s="897" t="s">
        <v>73</v>
      </c>
      <c r="T147" s="885" t="s">
        <v>73</v>
      </c>
      <c r="U147" s="244" t="s">
        <v>73</v>
      </c>
      <c r="V147" s="413" t="s">
        <v>73</v>
      </c>
      <c r="W147" s="244" t="s">
        <v>73</v>
      </c>
      <c r="X147" s="642" t="s">
        <v>73</v>
      </c>
      <c r="Y147" s="413" t="s">
        <v>73</v>
      </c>
      <c r="Z147" s="328" t="s">
        <v>73</v>
      </c>
      <c r="AA147" s="244" t="s">
        <v>73</v>
      </c>
      <c r="AB147" s="413" t="s">
        <v>73</v>
      </c>
      <c r="AC147" s="244" t="s">
        <v>73</v>
      </c>
      <c r="AD147" s="241" t="s">
        <v>73</v>
      </c>
      <c r="AE147" s="559" t="s">
        <v>73</v>
      </c>
      <c r="AF147" s="530" t="s">
        <v>73</v>
      </c>
      <c r="AG147" s="898" t="s">
        <v>73</v>
      </c>
      <c r="AH147" s="244" t="s">
        <v>73</v>
      </c>
      <c r="AI147" s="244" t="s">
        <v>73</v>
      </c>
      <c r="AJ147" s="244" t="s">
        <v>73</v>
      </c>
      <c r="AK147" s="244" t="s">
        <v>73</v>
      </c>
      <c r="AL147" s="244" t="s">
        <v>73</v>
      </c>
      <c r="AM147" s="244" t="s">
        <v>73</v>
      </c>
      <c r="AN147" s="248" t="s">
        <v>73</v>
      </c>
      <c r="AO147" s="530" t="s">
        <v>73</v>
      </c>
      <c r="AP147" s="895" t="s">
        <v>73</v>
      </c>
      <c r="AQ147" s="883" t="s">
        <v>73</v>
      </c>
      <c r="AR147" s="883" t="s">
        <v>73</v>
      </c>
      <c r="AS147" s="883" t="s">
        <v>73</v>
      </c>
      <c r="AT147" s="883" t="s">
        <v>73</v>
      </c>
      <c r="AU147" s="883" t="s">
        <v>73</v>
      </c>
      <c r="AV147" s="883" t="s">
        <v>73</v>
      </c>
      <c r="AW147" s="883" t="s">
        <v>73</v>
      </c>
      <c r="AX147" s="883" t="s">
        <v>73</v>
      </c>
      <c r="AY147" s="892" t="s">
        <v>73</v>
      </c>
      <c r="AZ147" s="893" t="s">
        <v>73</v>
      </c>
      <c r="BA147" s="893" t="s">
        <v>73</v>
      </c>
      <c r="BB147" s="896" t="s">
        <v>73</v>
      </c>
      <c r="BC147" s="883" t="s">
        <v>73</v>
      </c>
      <c r="BD147" s="883" t="s">
        <v>73</v>
      </c>
      <c r="BE147" s="883" t="s">
        <v>73</v>
      </c>
      <c r="BF147" s="883" t="s">
        <v>73</v>
      </c>
      <c r="BG147" s="883" t="s">
        <v>73</v>
      </c>
      <c r="BH147" s="883" t="s">
        <v>73</v>
      </c>
      <c r="BI147" s="883" t="s">
        <v>73</v>
      </c>
      <c r="BJ147" s="883" t="s">
        <v>73</v>
      </c>
      <c r="BK147" s="883" t="s">
        <v>73</v>
      </c>
      <c r="BL147" s="883" t="s">
        <v>73</v>
      </c>
      <c r="BM147" s="883" t="s">
        <v>73</v>
      </c>
      <c r="BN147" s="883" t="s">
        <v>73</v>
      </c>
      <c r="BO147" s="895" t="s">
        <v>73</v>
      </c>
      <c r="BP147" s="883" t="s">
        <v>73</v>
      </c>
      <c r="BQ147" s="883" t="s">
        <v>73</v>
      </c>
      <c r="BR147" s="897" t="s">
        <v>73</v>
      </c>
    </row>
    <row r="148" spans="1:70" ht="14.25" customHeight="1" x14ac:dyDescent="0.45">
      <c r="A148" s="224">
        <v>2024</v>
      </c>
      <c r="B148" s="315">
        <v>9</v>
      </c>
      <c r="C148" s="282">
        <v>8</v>
      </c>
      <c r="D148" s="320">
        <v>0.4513888888888889</v>
      </c>
      <c r="E148" s="410" t="s">
        <v>235</v>
      </c>
      <c r="F148" s="411">
        <v>13.514139999999999</v>
      </c>
      <c r="G148" s="271">
        <v>100.61475</v>
      </c>
      <c r="H148" s="229">
        <v>3.6</v>
      </c>
      <c r="I148" s="884">
        <v>2</v>
      </c>
      <c r="J148" s="412" t="s">
        <v>72</v>
      </c>
      <c r="K148" s="234">
        <v>0.5</v>
      </c>
      <c r="L148" s="232" t="s">
        <v>73</v>
      </c>
      <c r="M148" s="233" t="s">
        <v>73</v>
      </c>
      <c r="N148" s="883" t="s">
        <v>73</v>
      </c>
      <c r="O148" s="883" t="s">
        <v>73</v>
      </c>
      <c r="P148" s="883" t="s">
        <v>73</v>
      </c>
      <c r="Q148" s="883" t="s">
        <v>73</v>
      </c>
      <c r="R148" s="883" t="s">
        <v>73</v>
      </c>
      <c r="S148" s="897" t="s">
        <v>73</v>
      </c>
      <c r="T148" s="885">
        <v>0.2</v>
      </c>
      <c r="U148" s="244">
        <v>30.6</v>
      </c>
      <c r="V148" s="413">
        <v>30.728000000000002</v>
      </c>
      <c r="W148" s="244">
        <v>7.39</v>
      </c>
      <c r="X148" s="642" t="s">
        <v>73</v>
      </c>
      <c r="Y148" s="413">
        <v>2.2999999999999998</v>
      </c>
      <c r="Z148" s="328">
        <v>2.738</v>
      </c>
      <c r="AA148" s="244">
        <v>4.2300000000000004</v>
      </c>
      <c r="AB148" s="413">
        <v>3.0680000000000001</v>
      </c>
      <c r="AC148" s="244">
        <f>AB148*$AB$1+$AC$1</f>
        <v>4.056608070767135</v>
      </c>
      <c r="AD148" s="241">
        <v>95.250000000000028</v>
      </c>
      <c r="AE148" s="559" t="s">
        <v>73</v>
      </c>
      <c r="AF148" s="530">
        <v>7.25</v>
      </c>
      <c r="AG148" s="898" t="s">
        <v>73</v>
      </c>
      <c r="AH148" s="244">
        <v>2.7816999999999998</v>
      </c>
      <c r="AI148" s="244">
        <v>208.5839</v>
      </c>
      <c r="AJ148" s="244">
        <v>6.9192</v>
      </c>
      <c r="AK148" s="244">
        <v>18.320499999999999</v>
      </c>
      <c r="AL148" s="244">
        <v>38.295999999999999</v>
      </c>
      <c r="AM148" s="244">
        <v>305.05669999999998</v>
      </c>
      <c r="AN148" s="248" t="s">
        <v>73</v>
      </c>
      <c r="AO148" s="530" t="s">
        <v>73</v>
      </c>
      <c r="AP148" s="895" t="s">
        <v>73</v>
      </c>
      <c r="AQ148" s="883" t="s">
        <v>73</v>
      </c>
      <c r="AR148" s="883" t="s">
        <v>73</v>
      </c>
      <c r="AS148" s="883" t="s">
        <v>73</v>
      </c>
      <c r="AT148" s="891">
        <f t="shared" ref="AT148" si="145">SUM(BO148:BR148)</f>
        <v>1294.2800000000002</v>
      </c>
      <c r="AU148" s="890" t="s">
        <v>73</v>
      </c>
      <c r="AV148" s="891">
        <f t="shared" ref="AV148" si="146">BE148+BH148+BK148+BN148</f>
        <v>592.58000000000004</v>
      </c>
      <c r="AW148" s="893">
        <v>0.37</v>
      </c>
      <c r="AX148" s="893">
        <v>2</v>
      </c>
      <c r="AY148" s="892">
        <v>3.07</v>
      </c>
      <c r="AZ148" s="893">
        <v>86.73</v>
      </c>
      <c r="BA148" s="893">
        <v>10.210000000000001</v>
      </c>
      <c r="BB148" s="705">
        <v>1.71</v>
      </c>
      <c r="BC148" s="701">
        <v>91.93</v>
      </c>
      <c r="BD148" s="701">
        <v>0.13</v>
      </c>
      <c r="BE148" s="701">
        <v>92.06</v>
      </c>
      <c r="BF148" s="701">
        <v>66.849999999999994</v>
      </c>
      <c r="BG148" s="701">
        <v>1.1299999999999999</v>
      </c>
      <c r="BH148" s="701">
        <v>67.98</v>
      </c>
      <c r="BI148" s="701">
        <v>50.94</v>
      </c>
      <c r="BJ148" s="701">
        <v>5.35</v>
      </c>
      <c r="BK148" s="701">
        <v>56.29</v>
      </c>
      <c r="BL148" s="701">
        <v>375.09</v>
      </c>
      <c r="BM148" s="701">
        <v>1.1599999999999999</v>
      </c>
      <c r="BN148" s="701">
        <v>376.25</v>
      </c>
      <c r="BO148" s="710">
        <v>16.7</v>
      </c>
      <c r="BP148" s="701">
        <v>1116.77</v>
      </c>
      <c r="BQ148" s="701">
        <v>55.9</v>
      </c>
      <c r="BR148" s="711">
        <v>104.91</v>
      </c>
    </row>
    <row r="149" spans="1:70" ht="14.25" customHeight="1" x14ac:dyDescent="0.45">
      <c r="A149" s="224">
        <f t="shared" ref="A149:H150" si="147">A148</f>
        <v>2024</v>
      </c>
      <c r="B149" s="315">
        <f t="shared" si="147"/>
        <v>9</v>
      </c>
      <c r="C149" s="282">
        <f t="shared" si="147"/>
        <v>8</v>
      </c>
      <c r="D149" s="320">
        <f t="shared" si="147"/>
        <v>0.4513888888888889</v>
      </c>
      <c r="E149" s="410" t="str">
        <f t="shared" si="147"/>
        <v>CPY9</v>
      </c>
      <c r="F149" s="411">
        <f t="shared" si="147"/>
        <v>13.514139999999999</v>
      </c>
      <c r="G149" s="271">
        <f t="shared" si="147"/>
        <v>100.61475</v>
      </c>
      <c r="H149" s="229">
        <f t="shared" si="147"/>
        <v>3.6</v>
      </c>
      <c r="I149" s="884" t="s">
        <v>73</v>
      </c>
      <c r="J149" s="412" t="s">
        <v>75</v>
      </c>
      <c r="K149" s="234" t="s">
        <v>73</v>
      </c>
      <c r="L149" s="232" t="s">
        <v>73</v>
      </c>
      <c r="M149" s="233" t="s">
        <v>73</v>
      </c>
      <c r="N149" s="883" t="s">
        <v>73</v>
      </c>
      <c r="O149" s="883" t="s">
        <v>73</v>
      </c>
      <c r="P149" s="883" t="s">
        <v>73</v>
      </c>
      <c r="Q149" s="883" t="s">
        <v>73</v>
      </c>
      <c r="R149" s="883" t="s">
        <v>73</v>
      </c>
      <c r="S149" s="897" t="s">
        <v>73</v>
      </c>
      <c r="T149" s="885" t="s">
        <v>73</v>
      </c>
      <c r="U149" s="244" t="s">
        <v>73</v>
      </c>
      <c r="V149" s="413" t="s">
        <v>73</v>
      </c>
      <c r="W149" s="244" t="s">
        <v>73</v>
      </c>
      <c r="X149" s="642" t="s">
        <v>73</v>
      </c>
      <c r="Y149" s="413" t="s">
        <v>73</v>
      </c>
      <c r="Z149" s="328" t="s">
        <v>73</v>
      </c>
      <c r="AA149" s="244" t="s">
        <v>73</v>
      </c>
      <c r="AB149" s="413" t="s">
        <v>73</v>
      </c>
      <c r="AC149" s="244" t="s">
        <v>73</v>
      </c>
      <c r="AD149" s="241" t="s">
        <v>73</v>
      </c>
      <c r="AE149" s="559" t="s">
        <v>73</v>
      </c>
      <c r="AF149" s="530" t="s">
        <v>73</v>
      </c>
      <c r="AG149" s="898" t="s">
        <v>73</v>
      </c>
      <c r="AH149" s="244" t="s">
        <v>73</v>
      </c>
      <c r="AI149" s="244" t="s">
        <v>73</v>
      </c>
      <c r="AJ149" s="244" t="s">
        <v>73</v>
      </c>
      <c r="AK149" s="244" t="s">
        <v>73</v>
      </c>
      <c r="AL149" s="244" t="s">
        <v>73</v>
      </c>
      <c r="AM149" s="244" t="s">
        <v>73</v>
      </c>
      <c r="AN149" s="248" t="s">
        <v>73</v>
      </c>
      <c r="AO149" s="530" t="s">
        <v>73</v>
      </c>
      <c r="AP149" s="895" t="s">
        <v>73</v>
      </c>
      <c r="AQ149" s="883" t="s">
        <v>73</v>
      </c>
      <c r="AR149" s="883" t="s">
        <v>73</v>
      </c>
      <c r="AS149" s="883" t="s">
        <v>73</v>
      </c>
      <c r="AT149" s="883" t="s">
        <v>73</v>
      </c>
      <c r="AU149" s="883" t="s">
        <v>73</v>
      </c>
      <c r="AV149" s="883" t="s">
        <v>73</v>
      </c>
      <c r="AW149" s="883" t="s">
        <v>73</v>
      </c>
      <c r="AX149" s="883" t="s">
        <v>73</v>
      </c>
      <c r="AY149" s="892" t="s">
        <v>73</v>
      </c>
      <c r="AZ149" s="893" t="s">
        <v>73</v>
      </c>
      <c r="BA149" s="893" t="s">
        <v>73</v>
      </c>
      <c r="BB149" s="896" t="s">
        <v>73</v>
      </c>
      <c r="BC149" s="883" t="s">
        <v>73</v>
      </c>
      <c r="BD149" s="883" t="s">
        <v>73</v>
      </c>
      <c r="BE149" s="883" t="s">
        <v>73</v>
      </c>
      <c r="BF149" s="883" t="s">
        <v>73</v>
      </c>
      <c r="BG149" s="883" t="s">
        <v>73</v>
      </c>
      <c r="BH149" s="883" t="s">
        <v>73</v>
      </c>
      <c r="BI149" s="883" t="s">
        <v>73</v>
      </c>
      <c r="BJ149" s="883" t="s">
        <v>73</v>
      </c>
      <c r="BK149" s="883" t="s">
        <v>73</v>
      </c>
      <c r="BL149" s="883" t="s">
        <v>73</v>
      </c>
      <c r="BM149" s="883" t="s">
        <v>73</v>
      </c>
      <c r="BN149" s="883" t="s">
        <v>73</v>
      </c>
      <c r="BO149" s="895" t="s">
        <v>73</v>
      </c>
      <c r="BP149" s="883" t="s">
        <v>73</v>
      </c>
      <c r="BQ149" s="883" t="s">
        <v>73</v>
      </c>
      <c r="BR149" s="897" t="s">
        <v>73</v>
      </c>
    </row>
    <row r="150" spans="1:70" ht="14.25" customHeight="1" x14ac:dyDescent="0.45">
      <c r="A150" s="224">
        <f t="shared" si="147"/>
        <v>2024</v>
      </c>
      <c r="B150" s="315">
        <f t="shared" si="147"/>
        <v>9</v>
      </c>
      <c r="C150" s="282">
        <f t="shared" si="147"/>
        <v>8</v>
      </c>
      <c r="D150" s="320">
        <f t="shared" si="147"/>
        <v>0.4513888888888889</v>
      </c>
      <c r="E150" s="410" t="str">
        <f t="shared" si="147"/>
        <v>CPY9</v>
      </c>
      <c r="F150" s="411">
        <f t="shared" si="147"/>
        <v>13.514139999999999</v>
      </c>
      <c r="G150" s="271">
        <f t="shared" si="147"/>
        <v>100.61475</v>
      </c>
      <c r="H150" s="229">
        <f t="shared" si="147"/>
        <v>3.6</v>
      </c>
      <c r="I150" s="884" t="s">
        <v>73</v>
      </c>
      <c r="J150" s="412" t="s">
        <v>74</v>
      </c>
      <c r="K150" s="234">
        <v>3</v>
      </c>
      <c r="L150" s="232" t="s">
        <v>73</v>
      </c>
      <c r="M150" s="233" t="s">
        <v>73</v>
      </c>
      <c r="N150" s="883" t="s">
        <v>73</v>
      </c>
      <c r="O150" s="883" t="s">
        <v>73</v>
      </c>
      <c r="P150" s="883" t="s">
        <v>73</v>
      </c>
      <c r="Q150" s="883" t="s">
        <v>73</v>
      </c>
      <c r="R150" s="883" t="s">
        <v>73</v>
      </c>
      <c r="S150" s="897" t="s">
        <v>73</v>
      </c>
      <c r="T150" s="885" t="s">
        <v>73</v>
      </c>
      <c r="U150" s="244">
        <v>30.2</v>
      </c>
      <c r="V150" s="413">
        <v>30.08</v>
      </c>
      <c r="W150" s="244">
        <v>7.47</v>
      </c>
      <c r="X150" s="642" t="s">
        <v>73</v>
      </c>
      <c r="Y150" s="413">
        <v>10.8</v>
      </c>
      <c r="Z150" s="328">
        <v>11.855</v>
      </c>
      <c r="AA150" s="244">
        <v>3.67</v>
      </c>
      <c r="AB150" s="413">
        <v>3.23</v>
      </c>
      <c r="AC150" s="244">
        <f t="shared" ref="AC150:AC151" si="148">AB150*$AB$1+$AC$1</f>
        <v>4.2357041555584249</v>
      </c>
      <c r="AD150" s="241">
        <v>158.5</v>
      </c>
      <c r="AE150" s="559" t="s">
        <v>73</v>
      </c>
      <c r="AF150" s="530">
        <v>6.09</v>
      </c>
      <c r="AG150" s="898" t="s">
        <v>73</v>
      </c>
      <c r="AH150" s="244">
        <v>3.2029000000000001</v>
      </c>
      <c r="AI150" s="244">
        <v>156.0282</v>
      </c>
      <c r="AJ150" s="244">
        <v>8.1083999999999996</v>
      </c>
      <c r="AK150" s="244">
        <v>35.598500000000001</v>
      </c>
      <c r="AL150" s="244">
        <v>12.659000000000001</v>
      </c>
      <c r="AM150" s="244">
        <v>377.16969999999998</v>
      </c>
      <c r="AN150" s="248" t="s">
        <v>73</v>
      </c>
      <c r="AO150" s="530" t="s">
        <v>73</v>
      </c>
      <c r="AP150" s="895" t="s">
        <v>73</v>
      </c>
      <c r="AQ150" s="883" t="s">
        <v>73</v>
      </c>
      <c r="AR150" s="883" t="s">
        <v>73</v>
      </c>
      <c r="AS150" s="883" t="s">
        <v>73</v>
      </c>
      <c r="AT150" s="883" t="s">
        <v>73</v>
      </c>
      <c r="AU150" s="883" t="s">
        <v>73</v>
      </c>
      <c r="AV150" s="883" t="s">
        <v>73</v>
      </c>
      <c r="AW150" s="883" t="s">
        <v>73</v>
      </c>
      <c r="AX150" s="883" t="s">
        <v>73</v>
      </c>
      <c r="AY150" s="892" t="s">
        <v>73</v>
      </c>
      <c r="AZ150" s="893" t="s">
        <v>73</v>
      </c>
      <c r="BA150" s="893" t="s">
        <v>73</v>
      </c>
      <c r="BB150" s="896" t="s">
        <v>73</v>
      </c>
      <c r="BC150" s="883" t="s">
        <v>73</v>
      </c>
      <c r="BD150" s="883" t="s">
        <v>73</v>
      </c>
      <c r="BE150" s="883" t="s">
        <v>73</v>
      </c>
      <c r="BF150" s="883" t="s">
        <v>73</v>
      </c>
      <c r="BG150" s="883" t="s">
        <v>73</v>
      </c>
      <c r="BH150" s="883" t="s">
        <v>73</v>
      </c>
      <c r="BI150" s="883" t="s">
        <v>73</v>
      </c>
      <c r="BJ150" s="883" t="s">
        <v>73</v>
      </c>
      <c r="BK150" s="883" t="s">
        <v>73</v>
      </c>
      <c r="BL150" s="883" t="s">
        <v>73</v>
      </c>
      <c r="BM150" s="883" t="s">
        <v>73</v>
      </c>
      <c r="BN150" s="883" t="s">
        <v>73</v>
      </c>
      <c r="BO150" s="895" t="s">
        <v>73</v>
      </c>
      <c r="BP150" s="883" t="s">
        <v>73</v>
      </c>
      <c r="BQ150" s="883" t="s">
        <v>73</v>
      </c>
      <c r="BR150" s="897" t="s">
        <v>73</v>
      </c>
    </row>
    <row r="151" spans="1:70" ht="14.25" customHeight="1" x14ac:dyDescent="0.45">
      <c r="A151" s="224">
        <v>2024</v>
      </c>
      <c r="B151" s="315">
        <v>9</v>
      </c>
      <c r="C151" s="282">
        <v>8</v>
      </c>
      <c r="D151" s="320">
        <v>0.3888888888888889</v>
      </c>
      <c r="E151" s="410" t="s">
        <v>236</v>
      </c>
      <c r="F151" s="411">
        <v>13.501580000000001</v>
      </c>
      <c r="G151" s="271">
        <v>100.63078</v>
      </c>
      <c r="H151" s="229">
        <v>3.7</v>
      </c>
      <c r="I151" s="884">
        <v>2</v>
      </c>
      <c r="J151" s="412" t="s">
        <v>72</v>
      </c>
      <c r="K151" s="234">
        <v>0.5</v>
      </c>
      <c r="L151" s="232" t="s">
        <v>73</v>
      </c>
      <c r="M151" s="233" t="s">
        <v>73</v>
      </c>
      <c r="N151" s="883" t="s">
        <v>73</v>
      </c>
      <c r="O151" s="883" t="s">
        <v>73</v>
      </c>
      <c r="P151" s="883" t="s">
        <v>73</v>
      </c>
      <c r="Q151" s="883" t="s">
        <v>73</v>
      </c>
      <c r="R151" s="883" t="s">
        <v>73</v>
      </c>
      <c r="S151" s="897" t="s">
        <v>73</v>
      </c>
      <c r="T151" s="885">
        <v>0.2</v>
      </c>
      <c r="U151" s="244">
        <v>30.4</v>
      </c>
      <c r="V151" s="413">
        <v>30.452000000000002</v>
      </c>
      <c r="W151" s="244">
        <v>7.38</v>
      </c>
      <c r="X151" s="642" t="s">
        <v>73</v>
      </c>
      <c r="Y151" s="413">
        <v>2.4</v>
      </c>
      <c r="Z151" s="328">
        <v>2.6549999999999998</v>
      </c>
      <c r="AA151" s="244">
        <v>3.64</v>
      </c>
      <c r="AB151" s="413">
        <v>2.4489999999999998</v>
      </c>
      <c r="AC151" s="244">
        <f t="shared" si="148"/>
        <v>3.3722841418423894</v>
      </c>
      <c r="AD151" s="241">
        <v>117.25</v>
      </c>
      <c r="AE151" s="559" t="s">
        <v>73</v>
      </c>
      <c r="AF151" s="530">
        <v>9</v>
      </c>
      <c r="AG151" s="900" t="s">
        <v>73</v>
      </c>
      <c r="AH151" s="244">
        <v>2.3605999999999998</v>
      </c>
      <c r="AI151" s="244">
        <v>211.04750000000001</v>
      </c>
      <c r="AJ151" s="244">
        <v>7.2435</v>
      </c>
      <c r="AK151" s="244">
        <v>12.3626</v>
      </c>
      <c r="AL151" s="244">
        <v>28.770900000000001</v>
      </c>
      <c r="AM151" s="244">
        <v>313.11799999999999</v>
      </c>
      <c r="AN151" s="248" t="s">
        <v>73</v>
      </c>
      <c r="AO151" s="530" t="s">
        <v>73</v>
      </c>
      <c r="AP151" s="889" t="s">
        <v>73</v>
      </c>
      <c r="AQ151" s="890" t="s">
        <v>73</v>
      </c>
      <c r="AR151" s="890" t="s">
        <v>73</v>
      </c>
      <c r="AS151" s="890" t="s">
        <v>73</v>
      </c>
      <c r="AT151" s="891">
        <f t="shared" ref="AT151" si="149">SUM(BO151:BR151)</f>
        <v>658.19</v>
      </c>
      <c r="AU151" s="890" t="s">
        <v>73</v>
      </c>
      <c r="AV151" s="891">
        <f t="shared" ref="AV151" si="150">BE151+BH151+BK151+BN151</f>
        <v>522.71</v>
      </c>
      <c r="AW151" s="893">
        <v>0.34</v>
      </c>
      <c r="AX151" s="893">
        <v>1.78</v>
      </c>
      <c r="AY151" s="892">
        <v>2.92</v>
      </c>
      <c r="AZ151" s="893">
        <v>85.95</v>
      </c>
      <c r="BA151" s="893">
        <v>11.13</v>
      </c>
      <c r="BB151" s="705">
        <v>1.84</v>
      </c>
      <c r="BC151" s="701">
        <v>70.08</v>
      </c>
      <c r="BD151" s="701">
        <v>0.14000000000000001</v>
      </c>
      <c r="BE151" s="701">
        <v>70.22</v>
      </c>
      <c r="BF151" s="701">
        <v>64.5</v>
      </c>
      <c r="BG151" s="701">
        <v>0.68</v>
      </c>
      <c r="BH151" s="701">
        <v>65.180000000000007</v>
      </c>
      <c r="BI151" s="701">
        <v>43.92</v>
      </c>
      <c r="BJ151" s="701">
        <v>4.8899999999999997</v>
      </c>
      <c r="BK151" s="701">
        <v>48.8</v>
      </c>
      <c r="BL151" s="701">
        <v>337.89</v>
      </c>
      <c r="BM151" s="701">
        <v>0.62</v>
      </c>
      <c r="BN151" s="701">
        <v>338.51</v>
      </c>
      <c r="BO151" s="710">
        <v>21.05</v>
      </c>
      <c r="BP151" s="701">
        <v>562.46</v>
      </c>
      <c r="BQ151" s="701">
        <v>21.1</v>
      </c>
      <c r="BR151" s="711">
        <v>53.58</v>
      </c>
    </row>
    <row r="152" spans="1:70" ht="14.25" customHeight="1" x14ac:dyDescent="0.45">
      <c r="A152" s="224">
        <f t="shared" ref="A152:H153" si="151">A151</f>
        <v>2024</v>
      </c>
      <c r="B152" s="315">
        <f t="shared" si="151"/>
        <v>9</v>
      </c>
      <c r="C152" s="282">
        <f t="shared" si="151"/>
        <v>8</v>
      </c>
      <c r="D152" s="320">
        <f t="shared" si="151"/>
        <v>0.3888888888888889</v>
      </c>
      <c r="E152" s="410" t="str">
        <f t="shared" si="151"/>
        <v>CPY10</v>
      </c>
      <c r="F152" s="411">
        <f t="shared" si="151"/>
        <v>13.501580000000001</v>
      </c>
      <c r="G152" s="271">
        <f t="shared" si="151"/>
        <v>100.63078</v>
      </c>
      <c r="H152" s="229">
        <f t="shared" si="151"/>
        <v>3.7</v>
      </c>
      <c r="I152" s="884" t="s">
        <v>73</v>
      </c>
      <c r="J152" s="412" t="s">
        <v>75</v>
      </c>
      <c r="K152" s="234" t="s">
        <v>73</v>
      </c>
      <c r="L152" s="232" t="s">
        <v>73</v>
      </c>
      <c r="M152" s="233" t="s">
        <v>73</v>
      </c>
      <c r="N152" s="883" t="s">
        <v>73</v>
      </c>
      <c r="O152" s="883" t="s">
        <v>73</v>
      </c>
      <c r="P152" s="883" t="s">
        <v>73</v>
      </c>
      <c r="Q152" s="883" t="s">
        <v>73</v>
      </c>
      <c r="R152" s="883" t="s">
        <v>73</v>
      </c>
      <c r="S152" s="897" t="s">
        <v>73</v>
      </c>
      <c r="T152" s="885" t="s">
        <v>73</v>
      </c>
      <c r="U152" s="244" t="s">
        <v>73</v>
      </c>
      <c r="V152" s="413" t="s">
        <v>73</v>
      </c>
      <c r="W152" s="244" t="s">
        <v>73</v>
      </c>
      <c r="X152" s="642" t="s">
        <v>73</v>
      </c>
      <c r="Y152" s="413" t="s">
        <v>73</v>
      </c>
      <c r="Z152" s="328" t="s">
        <v>73</v>
      </c>
      <c r="AA152" s="244" t="s">
        <v>73</v>
      </c>
      <c r="AB152" s="413" t="s">
        <v>73</v>
      </c>
      <c r="AC152" s="244" t="s">
        <v>73</v>
      </c>
      <c r="AD152" s="241" t="s">
        <v>73</v>
      </c>
      <c r="AE152" s="559" t="s">
        <v>73</v>
      </c>
      <c r="AF152" s="530" t="s">
        <v>73</v>
      </c>
      <c r="AG152" s="898" t="s">
        <v>73</v>
      </c>
      <c r="AH152" s="244" t="s">
        <v>73</v>
      </c>
      <c r="AI152" s="244" t="s">
        <v>73</v>
      </c>
      <c r="AJ152" s="244" t="s">
        <v>73</v>
      </c>
      <c r="AK152" s="244" t="s">
        <v>73</v>
      </c>
      <c r="AL152" s="244" t="s">
        <v>73</v>
      </c>
      <c r="AM152" s="244" t="s">
        <v>73</v>
      </c>
      <c r="AN152" s="248" t="s">
        <v>73</v>
      </c>
      <c r="AO152" s="530" t="s">
        <v>73</v>
      </c>
      <c r="AP152" s="895" t="s">
        <v>73</v>
      </c>
      <c r="AQ152" s="883" t="s">
        <v>73</v>
      </c>
      <c r="AR152" s="883" t="s">
        <v>73</v>
      </c>
      <c r="AS152" s="883" t="s">
        <v>73</v>
      </c>
      <c r="AT152" s="883" t="s">
        <v>73</v>
      </c>
      <c r="AU152" s="883" t="s">
        <v>73</v>
      </c>
      <c r="AV152" s="883" t="s">
        <v>73</v>
      </c>
      <c r="AW152" s="883" t="s">
        <v>73</v>
      </c>
      <c r="AX152" s="883" t="s">
        <v>73</v>
      </c>
      <c r="AY152" s="892" t="s">
        <v>73</v>
      </c>
      <c r="AZ152" s="893" t="s">
        <v>73</v>
      </c>
      <c r="BA152" s="893" t="s">
        <v>73</v>
      </c>
      <c r="BB152" s="896" t="s">
        <v>73</v>
      </c>
      <c r="BC152" s="883" t="s">
        <v>73</v>
      </c>
      <c r="BD152" s="883" t="s">
        <v>73</v>
      </c>
      <c r="BE152" s="883" t="s">
        <v>73</v>
      </c>
      <c r="BF152" s="883" t="s">
        <v>73</v>
      </c>
      <c r="BG152" s="883" t="s">
        <v>73</v>
      </c>
      <c r="BH152" s="883" t="s">
        <v>73</v>
      </c>
      <c r="BI152" s="883" t="s">
        <v>73</v>
      </c>
      <c r="BJ152" s="883" t="s">
        <v>73</v>
      </c>
      <c r="BK152" s="883" t="s">
        <v>73</v>
      </c>
      <c r="BL152" s="883" t="s">
        <v>73</v>
      </c>
      <c r="BM152" s="883" t="s">
        <v>73</v>
      </c>
      <c r="BN152" s="883" t="s">
        <v>73</v>
      </c>
      <c r="BO152" s="895" t="s">
        <v>73</v>
      </c>
      <c r="BP152" s="883" t="s">
        <v>73</v>
      </c>
      <c r="BQ152" s="883" t="s">
        <v>73</v>
      </c>
      <c r="BR152" s="897" t="s">
        <v>73</v>
      </c>
    </row>
    <row r="153" spans="1:70" ht="14.25" customHeight="1" x14ac:dyDescent="0.45">
      <c r="A153" s="224">
        <f t="shared" si="151"/>
        <v>2024</v>
      </c>
      <c r="B153" s="315">
        <f t="shared" si="151"/>
        <v>9</v>
      </c>
      <c r="C153" s="282">
        <f t="shared" si="151"/>
        <v>8</v>
      </c>
      <c r="D153" s="320">
        <f t="shared" si="151"/>
        <v>0.3888888888888889</v>
      </c>
      <c r="E153" s="410" t="str">
        <f t="shared" si="151"/>
        <v>CPY10</v>
      </c>
      <c r="F153" s="411">
        <f t="shared" si="151"/>
        <v>13.501580000000001</v>
      </c>
      <c r="G153" s="271">
        <f t="shared" si="151"/>
        <v>100.63078</v>
      </c>
      <c r="H153" s="229">
        <f t="shared" si="151"/>
        <v>3.7</v>
      </c>
      <c r="I153" s="884" t="s">
        <v>73</v>
      </c>
      <c r="J153" s="412" t="s">
        <v>74</v>
      </c>
      <c r="K153" s="234">
        <v>3</v>
      </c>
      <c r="L153" s="232" t="s">
        <v>73</v>
      </c>
      <c r="M153" s="233" t="s">
        <v>73</v>
      </c>
      <c r="N153" s="883" t="s">
        <v>73</v>
      </c>
      <c r="O153" s="883" t="s">
        <v>73</v>
      </c>
      <c r="P153" s="883" t="s">
        <v>73</v>
      </c>
      <c r="Q153" s="883" t="s">
        <v>73</v>
      </c>
      <c r="R153" s="883" t="s">
        <v>73</v>
      </c>
      <c r="S153" s="897" t="s">
        <v>73</v>
      </c>
      <c r="T153" s="885" t="s">
        <v>73</v>
      </c>
      <c r="U153" s="244">
        <v>30.3</v>
      </c>
      <c r="V153" s="413">
        <v>30.460999999999999</v>
      </c>
      <c r="W153" s="244">
        <v>7.28</v>
      </c>
      <c r="X153" s="642" t="s">
        <v>73</v>
      </c>
      <c r="Y153" s="413">
        <v>9.8000000000000007</v>
      </c>
      <c r="Z153" s="328">
        <v>16.38</v>
      </c>
      <c r="AA153" s="244">
        <v>2.87</v>
      </c>
      <c r="AB153" s="413">
        <v>1.827</v>
      </c>
      <c r="AC153" s="244">
        <f t="shared" ref="AC153:AC154" si="152">AB153*$AB$1+$AC$1</f>
        <v>2.6846436187548424</v>
      </c>
      <c r="AD153" s="241">
        <v>66.999999999999972</v>
      </c>
      <c r="AE153" s="559" t="s">
        <v>73</v>
      </c>
      <c r="AF153" s="530">
        <v>6.58</v>
      </c>
      <c r="AG153" s="898" t="s">
        <v>73</v>
      </c>
      <c r="AH153" s="244">
        <v>3.2029000000000001</v>
      </c>
      <c r="AI153" s="244">
        <v>165.06120000000001</v>
      </c>
      <c r="AJ153" s="244">
        <v>7.8921999999999999</v>
      </c>
      <c r="AK153" s="244">
        <v>26.2148</v>
      </c>
      <c r="AL153" s="244">
        <v>16.555499999999999</v>
      </c>
      <c r="AM153" s="244">
        <v>382.51600000000002</v>
      </c>
      <c r="AN153" s="248" t="s">
        <v>73</v>
      </c>
      <c r="AO153" s="530" t="s">
        <v>73</v>
      </c>
      <c r="AP153" s="895" t="s">
        <v>73</v>
      </c>
      <c r="AQ153" s="883" t="s">
        <v>73</v>
      </c>
      <c r="AR153" s="883" t="s">
        <v>73</v>
      </c>
      <c r="AS153" s="883" t="s">
        <v>73</v>
      </c>
      <c r="AT153" s="883" t="s">
        <v>73</v>
      </c>
      <c r="AU153" s="883" t="s">
        <v>73</v>
      </c>
      <c r="AV153" s="883" t="s">
        <v>73</v>
      </c>
      <c r="AW153" s="883" t="s">
        <v>73</v>
      </c>
      <c r="AX153" s="883" t="s">
        <v>73</v>
      </c>
      <c r="AY153" s="892" t="s">
        <v>73</v>
      </c>
      <c r="AZ153" s="893" t="s">
        <v>73</v>
      </c>
      <c r="BA153" s="893" t="s">
        <v>73</v>
      </c>
      <c r="BB153" s="896" t="s">
        <v>73</v>
      </c>
      <c r="BC153" s="883" t="s">
        <v>73</v>
      </c>
      <c r="BD153" s="883" t="s">
        <v>73</v>
      </c>
      <c r="BE153" s="883" t="s">
        <v>73</v>
      </c>
      <c r="BF153" s="883" t="s">
        <v>73</v>
      </c>
      <c r="BG153" s="883" t="s">
        <v>73</v>
      </c>
      <c r="BH153" s="883" t="s">
        <v>73</v>
      </c>
      <c r="BI153" s="883" t="s">
        <v>73</v>
      </c>
      <c r="BJ153" s="883" t="s">
        <v>73</v>
      </c>
      <c r="BK153" s="883" t="s">
        <v>73</v>
      </c>
      <c r="BL153" s="883" t="s">
        <v>73</v>
      </c>
      <c r="BM153" s="883" t="s">
        <v>73</v>
      </c>
      <c r="BN153" s="883" t="s">
        <v>73</v>
      </c>
      <c r="BO153" s="895" t="s">
        <v>73</v>
      </c>
      <c r="BP153" s="883" t="s">
        <v>73</v>
      </c>
      <c r="BQ153" s="883" t="s">
        <v>73</v>
      </c>
      <c r="BR153" s="897" t="s">
        <v>73</v>
      </c>
    </row>
    <row r="154" spans="1:70" ht="14.25" customHeight="1" x14ac:dyDescent="0.45">
      <c r="A154" s="268">
        <v>2024</v>
      </c>
      <c r="B154" s="315">
        <v>9</v>
      </c>
      <c r="C154" s="282">
        <v>8</v>
      </c>
      <c r="D154" s="320">
        <v>0.36805555555555558</v>
      </c>
      <c r="E154" s="410" t="s">
        <v>237</v>
      </c>
      <c r="F154" s="411">
        <v>13.495100000000001</v>
      </c>
      <c r="G154" s="271">
        <v>100.6088</v>
      </c>
      <c r="H154" s="229">
        <v>3.2</v>
      </c>
      <c r="I154" s="884">
        <v>2</v>
      </c>
      <c r="J154" s="412" t="s">
        <v>72</v>
      </c>
      <c r="K154" s="234">
        <v>0.5</v>
      </c>
      <c r="L154" s="232" t="s">
        <v>73</v>
      </c>
      <c r="M154" s="233" t="s">
        <v>73</v>
      </c>
      <c r="N154" s="883" t="s">
        <v>73</v>
      </c>
      <c r="O154" s="883" t="s">
        <v>73</v>
      </c>
      <c r="P154" s="883" t="s">
        <v>73</v>
      </c>
      <c r="Q154" s="883" t="s">
        <v>73</v>
      </c>
      <c r="R154" s="883" t="s">
        <v>73</v>
      </c>
      <c r="S154" s="897" t="s">
        <v>73</v>
      </c>
      <c r="T154" s="885">
        <v>0.2</v>
      </c>
      <c r="U154" s="244">
        <v>30.2</v>
      </c>
      <c r="V154" s="413">
        <v>30.327999999999999</v>
      </c>
      <c r="W154" s="244">
        <v>7.35</v>
      </c>
      <c r="X154" s="642" t="s">
        <v>73</v>
      </c>
      <c r="Y154" s="413">
        <v>4.7</v>
      </c>
      <c r="Z154" s="328">
        <v>5.9649999999999999</v>
      </c>
      <c r="AA154" s="244">
        <v>4.01</v>
      </c>
      <c r="AB154" s="413">
        <v>2.891</v>
      </c>
      <c r="AC154" s="244">
        <f t="shared" si="152"/>
        <v>3.8609290151618363</v>
      </c>
      <c r="AD154" s="241">
        <v>60.000000000000014</v>
      </c>
      <c r="AE154" s="559" t="s">
        <v>73</v>
      </c>
      <c r="AF154" s="530">
        <v>6.93</v>
      </c>
      <c r="AG154" s="898" t="s">
        <v>73</v>
      </c>
      <c r="AH154" s="244">
        <v>2.9923000000000002</v>
      </c>
      <c r="AI154" s="244">
        <v>183.94839999999999</v>
      </c>
      <c r="AJ154" s="244">
        <v>7.4598000000000004</v>
      </c>
      <c r="AK154" s="244">
        <v>19.809999999999999</v>
      </c>
      <c r="AL154" s="244">
        <v>46.298999999999999</v>
      </c>
      <c r="AM154" s="244">
        <v>275.74700000000001</v>
      </c>
      <c r="AN154" s="248" t="s">
        <v>73</v>
      </c>
      <c r="AO154" s="530" t="s">
        <v>73</v>
      </c>
      <c r="AP154" s="889" t="s">
        <v>73</v>
      </c>
      <c r="AQ154" s="890" t="s">
        <v>73</v>
      </c>
      <c r="AR154" s="890" t="s">
        <v>73</v>
      </c>
      <c r="AS154" s="890" t="s">
        <v>73</v>
      </c>
      <c r="AT154" s="891">
        <f t="shared" ref="AT154" si="153">SUM(BO154:BR154)</f>
        <v>911</v>
      </c>
      <c r="AU154" s="890" t="s">
        <v>73</v>
      </c>
      <c r="AV154" s="891">
        <f t="shared" ref="AV154" si="154">BE154+BH154+BK154+BN154</f>
        <v>339.53</v>
      </c>
      <c r="AW154" s="893">
        <v>0.59</v>
      </c>
      <c r="AX154" s="893">
        <v>1.47</v>
      </c>
      <c r="AY154" s="892">
        <v>1.67</v>
      </c>
      <c r="AZ154" s="893">
        <v>86.14</v>
      </c>
      <c r="BA154" s="893">
        <v>12.2</v>
      </c>
      <c r="BB154" s="705">
        <v>1.1100000000000001</v>
      </c>
      <c r="BC154" s="701">
        <v>54.13</v>
      </c>
      <c r="BD154" s="701">
        <v>0.14000000000000001</v>
      </c>
      <c r="BE154" s="701">
        <v>54.27</v>
      </c>
      <c r="BF154" s="701">
        <v>50.04</v>
      </c>
      <c r="BG154" s="701">
        <v>0.94</v>
      </c>
      <c r="BH154" s="701">
        <v>50.98</v>
      </c>
      <c r="BI154" s="701">
        <v>36.53</v>
      </c>
      <c r="BJ154" s="701">
        <v>3.8</v>
      </c>
      <c r="BK154" s="701">
        <v>40.33</v>
      </c>
      <c r="BL154" s="701">
        <v>192.3</v>
      </c>
      <c r="BM154" s="701">
        <v>1.65</v>
      </c>
      <c r="BN154" s="701">
        <v>193.95</v>
      </c>
      <c r="BO154" s="710">
        <v>27.17</v>
      </c>
      <c r="BP154" s="701">
        <v>770.11</v>
      </c>
      <c r="BQ154" s="701">
        <v>34.619999999999997</v>
      </c>
      <c r="BR154" s="711">
        <v>79.099999999999994</v>
      </c>
    </row>
    <row r="155" spans="1:70" ht="14.25" customHeight="1" x14ac:dyDescent="0.45">
      <c r="A155" s="224">
        <f t="shared" ref="A155:H156" si="155">A154</f>
        <v>2024</v>
      </c>
      <c r="B155" s="315">
        <f t="shared" si="155"/>
        <v>9</v>
      </c>
      <c r="C155" s="282">
        <f t="shared" si="155"/>
        <v>8</v>
      </c>
      <c r="D155" s="320">
        <f t="shared" si="155"/>
        <v>0.36805555555555558</v>
      </c>
      <c r="E155" s="410" t="str">
        <f t="shared" si="155"/>
        <v>CPY11</v>
      </c>
      <c r="F155" s="411">
        <f t="shared" si="155"/>
        <v>13.495100000000001</v>
      </c>
      <c r="G155" s="271">
        <f t="shared" si="155"/>
        <v>100.6088</v>
      </c>
      <c r="H155" s="229">
        <f t="shared" si="155"/>
        <v>3.2</v>
      </c>
      <c r="I155" s="884" t="s">
        <v>73</v>
      </c>
      <c r="J155" s="412" t="s">
        <v>75</v>
      </c>
      <c r="K155" s="245" t="s">
        <v>73</v>
      </c>
      <c r="L155" s="232" t="s">
        <v>73</v>
      </c>
      <c r="M155" s="234" t="s">
        <v>73</v>
      </c>
      <c r="N155" s="883" t="s">
        <v>73</v>
      </c>
      <c r="O155" s="883" t="s">
        <v>73</v>
      </c>
      <c r="P155" s="883" t="s">
        <v>73</v>
      </c>
      <c r="Q155" s="883" t="s">
        <v>73</v>
      </c>
      <c r="R155" s="883" t="s">
        <v>73</v>
      </c>
      <c r="S155" s="897" t="s">
        <v>73</v>
      </c>
      <c r="T155" s="885" t="s">
        <v>73</v>
      </c>
      <c r="U155" s="244" t="s">
        <v>73</v>
      </c>
      <c r="V155" s="413" t="s">
        <v>73</v>
      </c>
      <c r="W155" s="244" t="s">
        <v>73</v>
      </c>
      <c r="X155" s="642" t="s">
        <v>73</v>
      </c>
      <c r="Y155" s="413" t="s">
        <v>73</v>
      </c>
      <c r="Z155" s="328" t="s">
        <v>73</v>
      </c>
      <c r="AA155" s="244" t="s">
        <v>73</v>
      </c>
      <c r="AB155" s="413" t="s">
        <v>73</v>
      </c>
      <c r="AC155" s="244" t="s">
        <v>73</v>
      </c>
      <c r="AD155" s="241" t="s">
        <v>73</v>
      </c>
      <c r="AE155" s="559" t="s">
        <v>73</v>
      </c>
      <c r="AF155" s="530" t="s">
        <v>73</v>
      </c>
      <c r="AG155" s="898" t="s">
        <v>73</v>
      </c>
      <c r="AH155" s="244" t="s">
        <v>73</v>
      </c>
      <c r="AI155" s="244" t="s">
        <v>73</v>
      </c>
      <c r="AJ155" s="244" t="s">
        <v>73</v>
      </c>
      <c r="AK155" s="244" t="s">
        <v>73</v>
      </c>
      <c r="AL155" s="244" t="s">
        <v>73</v>
      </c>
      <c r="AM155" s="244" t="s">
        <v>73</v>
      </c>
      <c r="AN155" s="248" t="s">
        <v>73</v>
      </c>
      <c r="AO155" s="530" t="s">
        <v>73</v>
      </c>
      <c r="AP155" s="895" t="s">
        <v>73</v>
      </c>
      <c r="AQ155" s="883" t="s">
        <v>73</v>
      </c>
      <c r="AR155" s="883" t="s">
        <v>73</v>
      </c>
      <c r="AS155" s="883" t="s">
        <v>73</v>
      </c>
      <c r="AT155" s="883" t="s">
        <v>73</v>
      </c>
      <c r="AU155" s="883" t="s">
        <v>73</v>
      </c>
      <c r="AV155" s="883" t="s">
        <v>73</v>
      </c>
      <c r="AW155" s="883" t="s">
        <v>73</v>
      </c>
      <c r="AX155" s="883" t="s">
        <v>73</v>
      </c>
      <c r="AY155" s="892" t="s">
        <v>73</v>
      </c>
      <c r="AZ155" s="893" t="s">
        <v>73</v>
      </c>
      <c r="BA155" s="893" t="s">
        <v>73</v>
      </c>
      <c r="BB155" s="896" t="s">
        <v>73</v>
      </c>
      <c r="BC155" s="883" t="s">
        <v>73</v>
      </c>
      <c r="BD155" s="883" t="s">
        <v>73</v>
      </c>
      <c r="BE155" s="883" t="s">
        <v>73</v>
      </c>
      <c r="BF155" s="883" t="s">
        <v>73</v>
      </c>
      <c r="BG155" s="883" t="s">
        <v>73</v>
      </c>
      <c r="BH155" s="883" t="s">
        <v>73</v>
      </c>
      <c r="BI155" s="883" t="s">
        <v>73</v>
      </c>
      <c r="BJ155" s="883" t="s">
        <v>73</v>
      </c>
      <c r="BK155" s="883" t="s">
        <v>73</v>
      </c>
      <c r="BL155" s="883" t="s">
        <v>73</v>
      </c>
      <c r="BM155" s="883" t="s">
        <v>73</v>
      </c>
      <c r="BN155" s="883" t="s">
        <v>73</v>
      </c>
      <c r="BO155" s="895" t="s">
        <v>73</v>
      </c>
      <c r="BP155" s="883" t="s">
        <v>73</v>
      </c>
      <c r="BQ155" s="883" t="s">
        <v>73</v>
      </c>
      <c r="BR155" s="897" t="s">
        <v>73</v>
      </c>
    </row>
    <row r="156" spans="1:70" ht="14.25" customHeight="1" x14ac:dyDescent="0.45">
      <c r="A156" s="224">
        <f t="shared" si="155"/>
        <v>2024</v>
      </c>
      <c r="B156" s="315">
        <f t="shared" si="155"/>
        <v>9</v>
      </c>
      <c r="C156" s="282">
        <f t="shared" si="155"/>
        <v>8</v>
      </c>
      <c r="D156" s="320">
        <f t="shared" si="155"/>
        <v>0.36805555555555558</v>
      </c>
      <c r="E156" s="410" t="str">
        <f t="shared" si="155"/>
        <v>CPY11</v>
      </c>
      <c r="F156" s="411">
        <f t="shared" si="155"/>
        <v>13.495100000000001</v>
      </c>
      <c r="G156" s="271">
        <f t="shared" si="155"/>
        <v>100.6088</v>
      </c>
      <c r="H156" s="229">
        <f t="shared" si="155"/>
        <v>3.2</v>
      </c>
      <c r="I156" s="884" t="s">
        <v>73</v>
      </c>
      <c r="J156" s="412" t="s">
        <v>74</v>
      </c>
      <c r="K156" s="234">
        <v>2.5</v>
      </c>
      <c r="L156" s="232" t="s">
        <v>73</v>
      </c>
      <c r="M156" s="234" t="s">
        <v>73</v>
      </c>
      <c r="N156" s="883" t="s">
        <v>73</v>
      </c>
      <c r="O156" s="883" t="s">
        <v>73</v>
      </c>
      <c r="P156" s="883" t="s">
        <v>73</v>
      </c>
      <c r="Q156" s="883" t="s">
        <v>73</v>
      </c>
      <c r="R156" s="883" t="s">
        <v>73</v>
      </c>
      <c r="S156" s="897" t="s">
        <v>73</v>
      </c>
      <c r="T156" s="885" t="s">
        <v>73</v>
      </c>
      <c r="U156" s="244">
        <v>30.1</v>
      </c>
      <c r="V156" s="413">
        <v>30.561</v>
      </c>
      <c r="W156" s="244">
        <v>7.54</v>
      </c>
      <c r="X156" s="642" t="s">
        <v>73</v>
      </c>
      <c r="Y156" s="413">
        <v>10</v>
      </c>
      <c r="Z156" s="328">
        <v>18.895</v>
      </c>
      <c r="AA156" s="244">
        <v>4.0599999999999996</v>
      </c>
      <c r="AB156" s="413">
        <v>2.8980000000000001</v>
      </c>
      <c r="AC156" s="244">
        <f t="shared" ref="AC156:AC157" si="156">AB156*$AB$1+$AC$1</f>
        <v>3.8686677348750402</v>
      </c>
      <c r="AD156" s="241">
        <v>58.500000000000007</v>
      </c>
      <c r="AE156" s="559" t="s">
        <v>73</v>
      </c>
      <c r="AF156" s="530">
        <v>9.82</v>
      </c>
      <c r="AG156" s="898" t="s">
        <v>73</v>
      </c>
      <c r="AH156" s="244">
        <v>3.6240000000000001</v>
      </c>
      <c r="AI156" s="244">
        <v>175.73660000000001</v>
      </c>
      <c r="AJ156" s="244">
        <v>8.5409000000000006</v>
      </c>
      <c r="AK156" s="244">
        <v>18.0227</v>
      </c>
      <c r="AL156" s="244">
        <v>20.375800000000002</v>
      </c>
      <c r="AM156" s="244">
        <v>324.92070000000001</v>
      </c>
      <c r="AN156" s="248" t="s">
        <v>73</v>
      </c>
      <c r="AO156" s="530" t="s">
        <v>73</v>
      </c>
      <c r="AP156" s="895" t="s">
        <v>73</v>
      </c>
      <c r="AQ156" s="883" t="s">
        <v>73</v>
      </c>
      <c r="AR156" s="883" t="s">
        <v>73</v>
      </c>
      <c r="AS156" s="883" t="s">
        <v>73</v>
      </c>
      <c r="AT156" s="883" t="s">
        <v>73</v>
      </c>
      <c r="AU156" s="883" t="s">
        <v>73</v>
      </c>
      <c r="AV156" s="883" t="s">
        <v>73</v>
      </c>
      <c r="AW156" s="883" t="s">
        <v>73</v>
      </c>
      <c r="AX156" s="883" t="s">
        <v>73</v>
      </c>
      <c r="AY156" s="892" t="s">
        <v>73</v>
      </c>
      <c r="AZ156" s="893" t="s">
        <v>73</v>
      </c>
      <c r="BA156" s="893" t="s">
        <v>73</v>
      </c>
      <c r="BB156" s="896" t="s">
        <v>73</v>
      </c>
      <c r="BC156" s="883" t="s">
        <v>73</v>
      </c>
      <c r="BD156" s="883" t="s">
        <v>73</v>
      </c>
      <c r="BE156" s="883" t="s">
        <v>73</v>
      </c>
      <c r="BF156" s="883" t="s">
        <v>73</v>
      </c>
      <c r="BG156" s="883" t="s">
        <v>73</v>
      </c>
      <c r="BH156" s="883" t="s">
        <v>73</v>
      </c>
      <c r="BI156" s="883" t="s">
        <v>73</v>
      </c>
      <c r="BJ156" s="883" t="s">
        <v>73</v>
      </c>
      <c r="BK156" s="883" t="s">
        <v>73</v>
      </c>
      <c r="BL156" s="883" t="s">
        <v>73</v>
      </c>
      <c r="BM156" s="883" t="s">
        <v>73</v>
      </c>
      <c r="BN156" s="883" t="s">
        <v>73</v>
      </c>
      <c r="BO156" s="895" t="s">
        <v>73</v>
      </c>
      <c r="BP156" s="883" t="s">
        <v>73</v>
      </c>
      <c r="BQ156" s="883" t="s">
        <v>73</v>
      </c>
      <c r="BR156" s="897" t="s">
        <v>73</v>
      </c>
    </row>
    <row r="157" spans="1:70" ht="14.25" customHeight="1" x14ac:dyDescent="0.45">
      <c r="A157" s="224">
        <v>2024</v>
      </c>
      <c r="B157" s="315">
        <v>9</v>
      </c>
      <c r="C157" s="282">
        <v>8</v>
      </c>
      <c r="D157" s="320">
        <v>0.34305555555555556</v>
      </c>
      <c r="E157" s="410" t="s">
        <v>238</v>
      </c>
      <c r="F157" s="411">
        <v>13.493740000000001</v>
      </c>
      <c r="G157" s="271">
        <v>100.58784</v>
      </c>
      <c r="H157" s="229">
        <v>3.3</v>
      </c>
      <c r="I157" s="884">
        <v>2</v>
      </c>
      <c r="J157" s="412" t="s">
        <v>72</v>
      </c>
      <c r="K157" s="234">
        <v>0.5</v>
      </c>
      <c r="L157" s="232" t="s">
        <v>73</v>
      </c>
      <c r="M157" s="234" t="s">
        <v>73</v>
      </c>
      <c r="N157" s="883" t="s">
        <v>73</v>
      </c>
      <c r="O157" s="883" t="s">
        <v>73</v>
      </c>
      <c r="P157" s="883" t="s">
        <v>73</v>
      </c>
      <c r="Q157" s="883" t="s">
        <v>73</v>
      </c>
      <c r="R157" s="883" t="s">
        <v>73</v>
      </c>
      <c r="S157" s="897" t="s">
        <v>73</v>
      </c>
      <c r="T157" s="885">
        <v>0.5</v>
      </c>
      <c r="U157" s="244">
        <v>30</v>
      </c>
      <c r="V157" s="413">
        <v>30.062999999999999</v>
      </c>
      <c r="W157" s="244">
        <v>7.76</v>
      </c>
      <c r="X157" s="642" t="s">
        <v>73</v>
      </c>
      <c r="Y157" s="413">
        <v>13.8</v>
      </c>
      <c r="Z157" s="328">
        <v>14.97</v>
      </c>
      <c r="AA157" s="244">
        <v>4.6900000000000004</v>
      </c>
      <c r="AB157" s="413">
        <v>3.6120000000000001</v>
      </c>
      <c r="AC157" s="244">
        <f t="shared" si="156"/>
        <v>4.6580171456218391</v>
      </c>
      <c r="AD157" s="241">
        <v>13.700000000000003</v>
      </c>
      <c r="AE157" s="559" t="s">
        <v>73</v>
      </c>
      <c r="AF157" s="530">
        <v>3.34</v>
      </c>
      <c r="AG157" s="900" t="s">
        <v>73</v>
      </c>
      <c r="AH157" s="244">
        <v>3.2029000000000001</v>
      </c>
      <c r="AI157" s="244">
        <v>116.2008</v>
      </c>
      <c r="AJ157" s="244">
        <v>8.4328000000000003</v>
      </c>
      <c r="AK157" s="244">
        <v>16.3842</v>
      </c>
      <c r="AL157" s="244">
        <v>12.5975</v>
      </c>
      <c r="AM157" s="244">
        <v>257.77359999999999</v>
      </c>
      <c r="AN157" s="248" t="s">
        <v>73</v>
      </c>
      <c r="AO157" s="530" t="s">
        <v>73</v>
      </c>
      <c r="AP157" s="889" t="s">
        <v>73</v>
      </c>
      <c r="AQ157" s="890" t="s">
        <v>73</v>
      </c>
      <c r="AR157" s="890" t="s">
        <v>73</v>
      </c>
      <c r="AS157" s="890" t="s">
        <v>73</v>
      </c>
      <c r="AT157" s="891">
        <f t="shared" ref="AT157" si="157">SUM(BO157:BR157)</f>
        <v>466.42</v>
      </c>
      <c r="AU157" s="890" t="s">
        <v>73</v>
      </c>
      <c r="AV157" s="891">
        <f t="shared" ref="AV157" si="158">BE157+BH157+BK157+BN157</f>
        <v>210.44</v>
      </c>
      <c r="AW157" s="893">
        <v>0.42</v>
      </c>
      <c r="AX157" s="893">
        <v>0.59</v>
      </c>
      <c r="AY157" s="892">
        <v>3.91</v>
      </c>
      <c r="AZ157" s="893">
        <v>63.24</v>
      </c>
      <c r="BA157" s="893">
        <v>32.86</v>
      </c>
      <c r="BB157" s="705">
        <v>1.41</v>
      </c>
      <c r="BC157" s="701">
        <v>25.42</v>
      </c>
      <c r="BD157" s="701">
        <v>0.08</v>
      </c>
      <c r="BE157" s="701">
        <v>25.49</v>
      </c>
      <c r="BF157" s="701">
        <v>35.25</v>
      </c>
      <c r="BG157" s="701">
        <v>1.84</v>
      </c>
      <c r="BH157" s="701">
        <v>37.090000000000003</v>
      </c>
      <c r="BI157" s="701">
        <v>21.72</v>
      </c>
      <c r="BJ157" s="701">
        <v>2.23</v>
      </c>
      <c r="BK157" s="701">
        <v>23.94</v>
      </c>
      <c r="BL157" s="701">
        <v>122.35</v>
      </c>
      <c r="BM157" s="701">
        <v>1.57</v>
      </c>
      <c r="BN157" s="701">
        <v>123.92</v>
      </c>
      <c r="BO157" s="710">
        <v>17.309999999999999</v>
      </c>
      <c r="BP157" s="701">
        <v>371.6</v>
      </c>
      <c r="BQ157" s="701">
        <v>18.25</v>
      </c>
      <c r="BR157" s="711">
        <v>59.26</v>
      </c>
    </row>
    <row r="158" spans="1:70" ht="14.25" customHeight="1" x14ac:dyDescent="0.45">
      <c r="A158" s="224">
        <f t="shared" ref="A158:H159" si="159">A157</f>
        <v>2024</v>
      </c>
      <c r="B158" s="315">
        <f t="shared" si="159"/>
        <v>9</v>
      </c>
      <c r="C158" s="282">
        <f t="shared" si="159"/>
        <v>8</v>
      </c>
      <c r="D158" s="320">
        <f t="shared" si="159"/>
        <v>0.34305555555555556</v>
      </c>
      <c r="E158" s="410" t="str">
        <f t="shared" si="159"/>
        <v>CPY12</v>
      </c>
      <c r="F158" s="411">
        <f t="shared" si="159"/>
        <v>13.493740000000001</v>
      </c>
      <c r="G158" s="271">
        <f t="shared" si="159"/>
        <v>100.58784</v>
      </c>
      <c r="H158" s="229">
        <f t="shared" si="159"/>
        <v>3.3</v>
      </c>
      <c r="I158" s="884" t="s">
        <v>73</v>
      </c>
      <c r="J158" s="412" t="s">
        <v>75</v>
      </c>
      <c r="K158" s="234" t="s">
        <v>73</v>
      </c>
      <c r="L158" s="232" t="s">
        <v>73</v>
      </c>
      <c r="M158" s="234" t="s">
        <v>73</v>
      </c>
      <c r="N158" s="883" t="s">
        <v>73</v>
      </c>
      <c r="O158" s="883" t="s">
        <v>73</v>
      </c>
      <c r="P158" s="883" t="s">
        <v>73</v>
      </c>
      <c r="Q158" s="883" t="s">
        <v>73</v>
      </c>
      <c r="R158" s="883" t="s">
        <v>73</v>
      </c>
      <c r="S158" s="897" t="s">
        <v>73</v>
      </c>
      <c r="T158" s="885" t="s">
        <v>73</v>
      </c>
      <c r="U158" s="244" t="s">
        <v>73</v>
      </c>
      <c r="V158" s="413" t="s">
        <v>73</v>
      </c>
      <c r="W158" s="244" t="s">
        <v>73</v>
      </c>
      <c r="X158" s="642" t="s">
        <v>73</v>
      </c>
      <c r="Y158" s="413" t="s">
        <v>73</v>
      </c>
      <c r="Z158" s="328" t="s">
        <v>73</v>
      </c>
      <c r="AA158" s="244" t="s">
        <v>73</v>
      </c>
      <c r="AB158" s="413" t="s">
        <v>73</v>
      </c>
      <c r="AC158" s="244" t="s">
        <v>73</v>
      </c>
      <c r="AD158" s="241" t="s">
        <v>73</v>
      </c>
      <c r="AE158" s="559" t="s">
        <v>73</v>
      </c>
      <c r="AF158" s="530" t="s">
        <v>73</v>
      </c>
      <c r="AG158" s="898" t="s">
        <v>73</v>
      </c>
      <c r="AH158" s="244" t="s">
        <v>73</v>
      </c>
      <c r="AI158" s="244" t="s">
        <v>73</v>
      </c>
      <c r="AJ158" s="244" t="s">
        <v>73</v>
      </c>
      <c r="AK158" s="244" t="s">
        <v>73</v>
      </c>
      <c r="AL158" s="244" t="s">
        <v>73</v>
      </c>
      <c r="AM158" s="244" t="s">
        <v>73</v>
      </c>
      <c r="AN158" s="248" t="s">
        <v>73</v>
      </c>
      <c r="AO158" s="530" t="s">
        <v>73</v>
      </c>
      <c r="AP158" s="895" t="s">
        <v>73</v>
      </c>
      <c r="AQ158" s="883" t="s">
        <v>73</v>
      </c>
      <c r="AR158" s="883" t="s">
        <v>73</v>
      </c>
      <c r="AS158" s="883" t="s">
        <v>73</v>
      </c>
      <c r="AT158" s="883" t="s">
        <v>73</v>
      </c>
      <c r="AU158" s="883" t="s">
        <v>73</v>
      </c>
      <c r="AV158" s="883" t="s">
        <v>73</v>
      </c>
      <c r="AW158" s="883" t="s">
        <v>73</v>
      </c>
      <c r="AX158" s="883" t="s">
        <v>73</v>
      </c>
      <c r="AY158" s="892" t="s">
        <v>73</v>
      </c>
      <c r="AZ158" s="893" t="s">
        <v>73</v>
      </c>
      <c r="BA158" s="893" t="s">
        <v>73</v>
      </c>
      <c r="BB158" s="896" t="s">
        <v>73</v>
      </c>
      <c r="BC158" s="883" t="s">
        <v>73</v>
      </c>
      <c r="BD158" s="883" t="s">
        <v>73</v>
      </c>
      <c r="BE158" s="883" t="s">
        <v>73</v>
      </c>
      <c r="BF158" s="883" t="s">
        <v>73</v>
      </c>
      <c r="BG158" s="883" t="s">
        <v>73</v>
      </c>
      <c r="BH158" s="883" t="s">
        <v>73</v>
      </c>
      <c r="BI158" s="883" t="s">
        <v>73</v>
      </c>
      <c r="BJ158" s="883" t="s">
        <v>73</v>
      </c>
      <c r="BK158" s="883" t="s">
        <v>73</v>
      </c>
      <c r="BL158" s="883" t="s">
        <v>73</v>
      </c>
      <c r="BM158" s="883" t="s">
        <v>73</v>
      </c>
      <c r="BN158" s="883" t="s">
        <v>73</v>
      </c>
      <c r="BO158" s="895" t="s">
        <v>73</v>
      </c>
      <c r="BP158" s="883" t="s">
        <v>73</v>
      </c>
      <c r="BQ158" s="883" t="s">
        <v>73</v>
      </c>
      <c r="BR158" s="897" t="s">
        <v>73</v>
      </c>
    </row>
    <row r="159" spans="1:70" ht="14.25" customHeight="1" x14ac:dyDescent="0.45">
      <c r="A159" s="224">
        <f t="shared" si="159"/>
        <v>2024</v>
      </c>
      <c r="B159" s="315">
        <f t="shared" si="159"/>
        <v>9</v>
      </c>
      <c r="C159" s="282">
        <f t="shared" si="159"/>
        <v>8</v>
      </c>
      <c r="D159" s="320">
        <f t="shared" si="159"/>
        <v>0.34305555555555556</v>
      </c>
      <c r="E159" s="410" t="str">
        <f t="shared" si="159"/>
        <v>CPY12</v>
      </c>
      <c r="F159" s="411">
        <f t="shared" si="159"/>
        <v>13.493740000000001</v>
      </c>
      <c r="G159" s="271">
        <f t="shared" si="159"/>
        <v>100.58784</v>
      </c>
      <c r="H159" s="229">
        <f t="shared" si="159"/>
        <v>3.3</v>
      </c>
      <c r="I159" s="884" t="s">
        <v>73</v>
      </c>
      <c r="J159" s="412" t="s">
        <v>74</v>
      </c>
      <c r="K159" s="234">
        <v>2.5</v>
      </c>
      <c r="L159" s="232" t="s">
        <v>73</v>
      </c>
      <c r="M159" s="234" t="s">
        <v>73</v>
      </c>
      <c r="N159" s="883" t="s">
        <v>73</v>
      </c>
      <c r="O159" s="883" t="s">
        <v>73</v>
      </c>
      <c r="P159" s="883" t="s">
        <v>73</v>
      </c>
      <c r="Q159" s="883" t="s">
        <v>73</v>
      </c>
      <c r="R159" s="883" t="s">
        <v>73</v>
      </c>
      <c r="S159" s="897" t="s">
        <v>73</v>
      </c>
      <c r="T159" s="885" t="s">
        <v>73</v>
      </c>
      <c r="U159" s="244">
        <v>30</v>
      </c>
      <c r="V159" s="413">
        <v>30.109000000000002</v>
      </c>
      <c r="W159" s="244">
        <v>7.8</v>
      </c>
      <c r="X159" s="642" t="s">
        <v>73</v>
      </c>
      <c r="Y159" s="413">
        <v>14.8</v>
      </c>
      <c r="Z159" s="328">
        <v>16.375</v>
      </c>
      <c r="AA159" s="244">
        <v>4.5199999999999996</v>
      </c>
      <c r="AB159" s="413">
        <v>3.5</v>
      </c>
      <c r="AC159" s="244">
        <f t="shared" ref="AC159:AC163" si="160">AB159*$AB$1+$AC$1</f>
        <v>4.534197630210576</v>
      </c>
      <c r="AD159" s="241">
        <v>25.999999999999996</v>
      </c>
      <c r="AE159" s="559" t="s">
        <v>73</v>
      </c>
      <c r="AF159" s="530">
        <v>3.54</v>
      </c>
      <c r="AG159" s="898" t="s">
        <v>73</v>
      </c>
      <c r="AH159" s="244">
        <v>3.5186999999999999</v>
      </c>
      <c r="AI159" s="244">
        <v>116.6114</v>
      </c>
      <c r="AJ159" s="244">
        <v>5.3516000000000004</v>
      </c>
      <c r="AK159" s="244">
        <v>32.768500000000003</v>
      </c>
      <c r="AL159" s="244">
        <v>13.05</v>
      </c>
      <c r="AM159" s="244">
        <v>243.54949999999999</v>
      </c>
      <c r="AN159" s="248" t="s">
        <v>73</v>
      </c>
      <c r="AO159" s="530" t="s">
        <v>73</v>
      </c>
      <c r="AP159" s="895" t="s">
        <v>73</v>
      </c>
      <c r="AQ159" s="883" t="s">
        <v>73</v>
      </c>
      <c r="AR159" s="883" t="s">
        <v>73</v>
      </c>
      <c r="AS159" s="883" t="s">
        <v>73</v>
      </c>
      <c r="AT159" s="883" t="s">
        <v>73</v>
      </c>
      <c r="AU159" s="883" t="s">
        <v>73</v>
      </c>
      <c r="AV159" s="883" t="s">
        <v>73</v>
      </c>
      <c r="AW159" s="883" t="s">
        <v>73</v>
      </c>
      <c r="AX159" s="883" t="s">
        <v>73</v>
      </c>
      <c r="AY159" s="892" t="s">
        <v>73</v>
      </c>
      <c r="AZ159" s="893" t="s">
        <v>73</v>
      </c>
      <c r="BA159" s="893" t="s">
        <v>73</v>
      </c>
      <c r="BB159" s="896" t="s">
        <v>73</v>
      </c>
      <c r="BC159" s="883" t="s">
        <v>73</v>
      </c>
      <c r="BD159" s="883" t="s">
        <v>73</v>
      </c>
      <c r="BE159" s="883" t="s">
        <v>73</v>
      </c>
      <c r="BF159" s="883" t="s">
        <v>73</v>
      </c>
      <c r="BG159" s="883" t="s">
        <v>73</v>
      </c>
      <c r="BH159" s="883" t="s">
        <v>73</v>
      </c>
      <c r="BI159" s="883" t="s">
        <v>73</v>
      </c>
      <c r="BJ159" s="883" t="s">
        <v>73</v>
      </c>
      <c r="BK159" s="883" t="s">
        <v>73</v>
      </c>
      <c r="BL159" s="883" t="s">
        <v>73</v>
      </c>
      <c r="BM159" s="883" t="s">
        <v>73</v>
      </c>
      <c r="BN159" s="883" t="s">
        <v>73</v>
      </c>
      <c r="BO159" s="895" t="s">
        <v>73</v>
      </c>
      <c r="BP159" s="883" t="s">
        <v>73</v>
      </c>
      <c r="BQ159" s="883" t="s">
        <v>73</v>
      </c>
      <c r="BR159" s="897" t="s">
        <v>73</v>
      </c>
    </row>
    <row r="160" spans="1:70" ht="14.25" customHeight="1" x14ac:dyDescent="0.45">
      <c r="A160" s="224">
        <v>2024</v>
      </c>
      <c r="B160" s="315">
        <v>9</v>
      </c>
      <c r="C160" s="282">
        <v>10</v>
      </c>
      <c r="D160" s="320">
        <v>0.30555555555555558</v>
      </c>
      <c r="E160" s="410" t="s">
        <v>239</v>
      </c>
      <c r="F160" s="411">
        <v>13.473800000000001</v>
      </c>
      <c r="G160" s="271">
        <v>100.97623</v>
      </c>
      <c r="H160" s="229">
        <v>5.8</v>
      </c>
      <c r="I160" s="884">
        <v>3</v>
      </c>
      <c r="J160" s="412" t="s">
        <v>72</v>
      </c>
      <c r="K160" s="234">
        <v>0.5</v>
      </c>
      <c r="L160" s="232" t="s">
        <v>73</v>
      </c>
      <c r="M160" s="234" t="s">
        <v>73</v>
      </c>
      <c r="N160" s="883" t="s">
        <v>73</v>
      </c>
      <c r="O160" s="883" t="s">
        <v>73</v>
      </c>
      <c r="P160" s="883" t="s">
        <v>73</v>
      </c>
      <c r="Q160" s="883" t="s">
        <v>73</v>
      </c>
      <c r="R160" s="883" t="s">
        <v>73</v>
      </c>
      <c r="S160" s="897" t="s">
        <v>73</v>
      </c>
      <c r="T160" s="885">
        <v>0.2</v>
      </c>
      <c r="U160" s="244">
        <v>29.9</v>
      </c>
      <c r="V160" s="413">
        <v>29.992999999999999</v>
      </c>
      <c r="W160" s="244">
        <v>6.49</v>
      </c>
      <c r="X160" s="642" t="s">
        <v>73</v>
      </c>
      <c r="Y160" s="413">
        <v>0.2</v>
      </c>
      <c r="Z160" s="328">
        <v>0.26100000000000001</v>
      </c>
      <c r="AA160" s="244">
        <v>3.66</v>
      </c>
      <c r="AB160" s="413">
        <v>2.4870000000000001</v>
      </c>
      <c r="AC160" s="244">
        <f t="shared" si="160"/>
        <v>3.4142943345712111</v>
      </c>
      <c r="AD160" s="241">
        <v>69.500000000000014</v>
      </c>
      <c r="AE160" s="559" t="s">
        <v>73</v>
      </c>
      <c r="AF160" s="530">
        <v>6.56</v>
      </c>
      <c r="AG160" s="900" t="s">
        <v>73</v>
      </c>
      <c r="AH160" s="244">
        <v>0.88660000000000005</v>
      </c>
      <c r="AI160" s="244">
        <v>157.6705</v>
      </c>
      <c r="AJ160" s="244">
        <v>6.1623999999999999</v>
      </c>
      <c r="AK160" s="244">
        <v>16.831099999999999</v>
      </c>
      <c r="AL160" s="244">
        <v>36.928400000000003</v>
      </c>
      <c r="AM160" s="244">
        <v>508.1155</v>
      </c>
      <c r="AN160" s="248" t="s">
        <v>73</v>
      </c>
      <c r="AO160" s="530" t="s">
        <v>73</v>
      </c>
      <c r="AP160" s="889" t="s">
        <v>73</v>
      </c>
      <c r="AQ160" s="890" t="s">
        <v>73</v>
      </c>
      <c r="AR160" s="890" t="s">
        <v>73</v>
      </c>
      <c r="AS160" s="890" t="s">
        <v>73</v>
      </c>
      <c r="AT160" s="891">
        <f t="shared" ref="AT160" si="161">SUM(BO160:BR160)</f>
        <v>645.81000000000006</v>
      </c>
      <c r="AU160" s="890" t="s">
        <v>73</v>
      </c>
      <c r="AV160" s="891">
        <f t="shared" ref="AV160" si="162">BE160+BH160+BK160+BN160</f>
        <v>530.06999999999994</v>
      </c>
      <c r="AW160" s="883">
        <v>0.63</v>
      </c>
      <c r="AX160" s="883">
        <v>1.76</v>
      </c>
      <c r="AY160" s="892">
        <v>0.4</v>
      </c>
      <c r="AZ160" s="893">
        <v>76.34</v>
      </c>
      <c r="BA160" s="893">
        <v>23.27</v>
      </c>
      <c r="BB160" s="705">
        <v>1.51</v>
      </c>
      <c r="BC160" s="701">
        <v>58.53</v>
      </c>
      <c r="BD160" s="701">
        <v>0.12</v>
      </c>
      <c r="BE160" s="701">
        <v>58.65</v>
      </c>
      <c r="BF160" s="701">
        <v>79.89</v>
      </c>
      <c r="BG160" s="701">
        <v>0.6</v>
      </c>
      <c r="BH160" s="701">
        <v>80.48</v>
      </c>
      <c r="BI160" s="701">
        <v>41.89</v>
      </c>
      <c r="BJ160" s="701">
        <v>2.91</v>
      </c>
      <c r="BK160" s="701">
        <v>44.8</v>
      </c>
      <c r="BL160" s="701">
        <v>345.22</v>
      </c>
      <c r="BM160" s="701">
        <v>0.92</v>
      </c>
      <c r="BN160" s="701">
        <v>346.14</v>
      </c>
      <c r="BO160" s="710">
        <v>44.55</v>
      </c>
      <c r="BP160" s="701">
        <v>474.42</v>
      </c>
      <c r="BQ160" s="701">
        <v>40.96</v>
      </c>
      <c r="BR160" s="711">
        <v>85.88</v>
      </c>
    </row>
    <row r="161" spans="1:70" ht="14.25" customHeight="1" x14ac:dyDescent="0.45">
      <c r="A161" s="224">
        <f t="shared" ref="A161:H162" si="163">A160</f>
        <v>2024</v>
      </c>
      <c r="B161" s="315">
        <f t="shared" si="163"/>
        <v>9</v>
      </c>
      <c r="C161" s="282">
        <f t="shared" si="163"/>
        <v>10</v>
      </c>
      <c r="D161" s="320">
        <f t="shared" si="163"/>
        <v>0.30555555555555558</v>
      </c>
      <c r="E161" s="410" t="str">
        <f t="shared" si="163"/>
        <v>BPK1</v>
      </c>
      <c r="F161" s="411">
        <f t="shared" si="163"/>
        <v>13.473800000000001</v>
      </c>
      <c r="G161" s="271">
        <f t="shared" si="163"/>
        <v>100.97623</v>
      </c>
      <c r="H161" s="229">
        <f t="shared" si="163"/>
        <v>5.8</v>
      </c>
      <c r="I161" s="884" t="s">
        <v>73</v>
      </c>
      <c r="J161" s="412" t="s">
        <v>75</v>
      </c>
      <c r="K161" s="234">
        <v>3</v>
      </c>
      <c r="L161" s="232" t="s">
        <v>73</v>
      </c>
      <c r="M161" s="234" t="s">
        <v>73</v>
      </c>
      <c r="N161" s="883" t="s">
        <v>73</v>
      </c>
      <c r="O161" s="883" t="s">
        <v>73</v>
      </c>
      <c r="P161" s="883" t="s">
        <v>73</v>
      </c>
      <c r="Q161" s="883" t="s">
        <v>73</v>
      </c>
      <c r="R161" s="883" t="s">
        <v>73</v>
      </c>
      <c r="S161" s="897" t="s">
        <v>73</v>
      </c>
      <c r="T161" s="885" t="s">
        <v>73</v>
      </c>
      <c r="U161" s="244">
        <v>29.9</v>
      </c>
      <c r="V161" s="413">
        <v>29.995999999999999</v>
      </c>
      <c r="W161" s="244">
        <v>6.47</v>
      </c>
      <c r="X161" s="642" t="s">
        <v>73</v>
      </c>
      <c r="Y161" s="413">
        <v>0.2</v>
      </c>
      <c r="Z161" s="328">
        <v>0.26100000000000001</v>
      </c>
      <c r="AA161" s="244">
        <v>3.29</v>
      </c>
      <c r="AB161" s="413">
        <v>2.4409999999999998</v>
      </c>
      <c r="AC161" s="244">
        <f t="shared" si="160"/>
        <v>3.363439890741585</v>
      </c>
      <c r="AD161" s="241">
        <v>77.999999999999943</v>
      </c>
      <c r="AE161" s="559" t="s">
        <v>73</v>
      </c>
      <c r="AF161" s="530">
        <v>6.84</v>
      </c>
      <c r="AG161" s="898" t="s">
        <v>73</v>
      </c>
      <c r="AH161" s="244">
        <v>0.25490000000000002</v>
      </c>
      <c r="AI161" s="244">
        <v>154.38579999999999</v>
      </c>
      <c r="AJ161" s="244">
        <v>6.4866999999999999</v>
      </c>
      <c r="AK161" s="244">
        <v>14.5969</v>
      </c>
      <c r="AL161" s="244">
        <v>35.046500000000002</v>
      </c>
      <c r="AM161" s="244">
        <v>636.22050000000002</v>
      </c>
      <c r="AN161" s="248" t="s">
        <v>73</v>
      </c>
      <c r="AO161" s="530" t="s">
        <v>73</v>
      </c>
      <c r="AP161" s="895" t="s">
        <v>73</v>
      </c>
      <c r="AQ161" s="883" t="s">
        <v>73</v>
      </c>
      <c r="AR161" s="883" t="s">
        <v>73</v>
      </c>
      <c r="AS161" s="883" t="s">
        <v>73</v>
      </c>
      <c r="AT161" s="883" t="s">
        <v>73</v>
      </c>
      <c r="AU161" s="883" t="s">
        <v>73</v>
      </c>
      <c r="AV161" s="883" t="s">
        <v>73</v>
      </c>
      <c r="AW161" s="883" t="s">
        <v>73</v>
      </c>
      <c r="AX161" s="883" t="s">
        <v>73</v>
      </c>
      <c r="AY161" s="892" t="s">
        <v>73</v>
      </c>
      <c r="AZ161" s="893" t="s">
        <v>73</v>
      </c>
      <c r="BA161" s="893" t="s">
        <v>73</v>
      </c>
      <c r="BB161" s="896" t="s">
        <v>73</v>
      </c>
      <c r="BC161" s="883" t="s">
        <v>73</v>
      </c>
      <c r="BD161" s="883" t="s">
        <v>73</v>
      </c>
      <c r="BE161" s="883" t="s">
        <v>73</v>
      </c>
      <c r="BF161" s="883" t="s">
        <v>73</v>
      </c>
      <c r="BG161" s="883" t="s">
        <v>73</v>
      </c>
      <c r="BH161" s="883" t="s">
        <v>73</v>
      </c>
      <c r="BI161" s="883" t="s">
        <v>73</v>
      </c>
      <c r="BJ161" s="883" t="s">
        <v>73</v>
      </c>
      <c r="BK161" s="883" t="s">
        <v>73</v>
      </c>
      <c r="BL161" s="883" t="s">
        <v>73</v>
      </c>
      <c r="BM161" s="883" t="s">
        <v>73</v>
      </c>
      <c r="BN161" s="883" t="s">
        <v>73</v>
      </c>
      <c r="BO161" s="895" t="s">
        <v>73</v>
      </c>
      <c r="BP161" s="883" t="s">
        <v>73</v>
      </c>
      <c r="BQ161" s="883" t="s">
        <v>73</v>
      </c>
      <c r="BR161" s="897" t="s">
        <v>73</v>
      </c>
    </row>
    <row r="162" spans="1:70" ht="14.25" customHeight="1" x14ac:dyDescent="0.45">
      <c r="A162" s="224">
        <f t="shared" si="163"/>
        <v>2024</v>
      </c>
      <c r="B162" s="315">
        <f t="shared" si="163"/>
        <v>9</v>
      </c>
      <c r="C162" s="282">
        <f t="shared" si="163"/>
        <v>10</v>
      </c>
      <c r="D162" s="320">
        <f t="shared" si="163"/>
        <v>0.30555555555555558</v>
      </c>
      <c r="E162" s="410" t="str">
        <f t="shared" si="163"/>
        <v>BPK1</v>
      </c>
      <c r="F162" s="411">
        <f t="shared" si="163"/>
        <v>13.473800000000001</v>
      </c>
      <c r="G162" s="271">
        <f t="shared" si="163"/>
        <v>100.97623</v>
      </c>
      <c r="H162" s="229">
        <f t="shared" si="163"/>
        <v>5.8</v>
      </c>
      <c r="I162" s="884" t="s">
        <v>73</v>
      </c>
      <c r="J162" s="412" t="s">
        <v>74</v>
      </c>
      <c r="K162" s="234">
        <v>5</v>
      </c>
      <c r="L162" s="232" t="s">
        <v>73</v>
      </c>
      <c r="M162" s="234" t="s">
        <v>73</v>
      </c>
      <c r="N162" s="883" t="s">
        <v>73</v>
      </c>
      <c r="O162" s="883" t="s">
        <v>73</v>
      </c>
      <c r="P162" s="883" t="s">
        <v>73</v>
      </c>
      <c r="Q162" s="883" t="s">
        <v>73</v>
      </c>
      <c r="R162" s="883" t="s">
        <v>73</v>
      </c>
      <c r="S162" s="897" t="s">
        <v>73</v>
      </c>
      <c r="T162" s="885" t="s">
        <v>73</v>
      </c>
      <c r="U162" s="244">
        <v>29.8</v>
      </c>
      <c r="V162" s="413">
        <v>29.995999999999999</v>
      </c>
      <c r="W162" s="244">
        <v>6.63</v>
      </c>
      <c r="X162" s="642" t="s">
        <v>73</v>
      </c>
      <c r="Y162" s="413">
        <v>0.3</v>
      </c>
      <c r="Z162" s="328">
        <v>0.26100000000000001</v>
      </c>
      <c r="AA162" s="244">
        <v>3.53</v>
      </c>
      <c r="AB162" s="413">
        <v>2.427</v>
      </c>
      <c r="AC162" s="244">
        <f t="shared" si="160"/>
        <v>3.3479624513151776</v>
      </c>
      <c r="AD162" s="241">
        <v>120.00000000000003</v>
      </c>
      <c r="AE162" s="559" t="s">
        <v>73</v>
      </c>
      <c r="AF162" s="530">
        <v>6.88</v>
      </c>
      <c r="AG162" s="898" t="s">
        <v>73</v>
      </c>
      <c r="AH162" s="244">
        <v>1.7289000000000001</v>
      </c>
      <c r="AI162" s="244">
        <v>156.0282</v>
      </c>
      <c r="AJ162" s="244">
        <v>7.7840999999999996</v>
      </c>
      <c r="AK162" s="244">
        <v>14.447900000000001</v>
      </c>
      <c r="AL162" s="244">
        <v>39.46</v>
      </c>
      <c r="AM162" s="244">
        <v>441.26490000000001</v>
      </c>
      <c r="AN162" s="248" t="s">
        <v>73</v>
      </c>
      <c r="AO162" s="530" t="s">
        <v>73</v>
      </c>
      <c r="AP162" s="895" t="s">
        <v>73</v>
      </c>
      <c r="AQ162" s="883" t="s">
        <v>73</v>
      </c>
      <c r="AR162" s="883" t="s">
        <v>73</v>
      </c>
      <c r="AS162" s="883" t="s">
        <v>73</v>
      </c>
      <c r="AT162" s="883" t="s">
        <v>73</v>
      </c>
      <c r="AU162" s="883" t="s">
        <v>73</v>
      </c>
      <c r="AV162" s="883" t="s">
        <v>73</v>
      </c>
      <c r="AW162" s="883" t="s">
        <v>73</v>
      </c>
      <c r="AX162" s="883" t="s">
        <v>73</v>
      </c>
      <c r="AY162" s="892" t="s">
        <v>73</v>
      </c>
      <c r="AZ162" s="893" t="s">
        <v>73</v>
      </c>
      <c r="BA162" s="893" t="s">
        <v>73</v>
      </c>
      <c r="BB162" s="896" t="s">
        <v>73</v>
      </c>
      <c r="BC162" s="883" t="s">
        <v>73</v>
      </c>
      <c r="BD162" s="883" t="s">
        <v>73</v>
      </c>
      <c r="BE162" s="883" t="s">
        <v>73</v>
      </c>
      <c r="BF162" s="883" t="s">
        <v>73</v>
      </c>
      <c r="BG162" s="883" t="s">
        <v>73</v>
      </c>
      <c r="BH162" s="883" t="s">
        <v>73</v>
      </c>
      <c r="BI162" s="883" t="s">
        <v>73</v>
      </c>
      <c r="BJ162" s="883" t="s">
        <v>73</v>
      </c>
      <c r="BK162" s="883" t="s">
        <v>73</v>
      </c>
      <c r="BL162" s="883" t="s">
        <v>73</v>
      </c>
      <c r="BM162" s="883" t="s">
        <v>73</v>
      </c>
      <c r="BN162" s="883" t="s">
        <v>73</v>
      </c>
      <c r="BO162" s="895" t="s">
        <v>73</v>
      </c>
      <c r="BP162" s="883" t="s">
        <v>73</v>
      </c>
      <c r="BQ162" s="883" t="s">
        <v>73</v>
      </c>
      <c r="BR162" s="897" t="s">
        <v>73</v>
      </c>
    </row>
    <row r="163" spans="1:70" ht="14.25" customHeight="1" x14ac:dyDescent="0.45">
      <c r="A163" s="224">
        <v>2024</v>
      </c>
      <c r="B163" s="315">
        <v>9</v>
      </c>
      <c r="C163" s="282">
        <v>10</v>
      </c>
      <c r="D163" s="320">
        <v>0.3298611111111111</v>
      </c>
      <c r="E163" s="410" t="s">
        <v>240</v>
      </c>
      <c r="F163" s="411">
        <v>13.46125</v>
      </c>
      <c r="G163" s="271">
        <v>100.96381</v>
      </c>
      <c r="H163" s="229">
        <v>4.0999999999999996</v>
      </c>
      <c r="I163" s="884">
        <v>2</v>
      </c>
      <c r="J163" s="412" t="s">
        <v>72</v>
      </c>
      <c r="K163" s="234">
        <v>0.5</v>
      </c>
      <c r="L163" s="232" t="s">
        <v>73</v>
      </c>
      <c r="M163" s="234" t="s">
        <v>73</v>
      </c>
      <c r="N163" s="883" t="s">
        <v>73</v>
      </c>
      <c r="O163" s="883" t="s">
        <v>73</v>
      </c>
      <c r="P163" s="883" t="s">
        <v>73</v>
      </c>
      <c r="Q163" s="883" t="s">
        <v>73</v>
      </c>
      <c r="R163" s="883" t="s">
        <v>73</v>
      </c>
      <c r="S163" s="897" t="s">
        <v>73</v>
      </c>
      <c r="T163" s="885">
        <v>0.1</v>
      </c>
      <c r="U163" s="244">
        <v>29.8</v>
      </c>
      <c r="V163" s="413">
        <v>29.933</v>
      </c>
      <c r="W163" s="244">
        <v>6.77</v>
      </c>
      <c r="X163" s="642" t="s">
        <v>73</v>
      </c>
      <c r="Y163" s="413">
        <v>0.2</v>
      </c>
      <c r="Z163" s="328">
        <v>0.28399999999999997</v>
      </c>
      <c r="AA163" s="244">
        <v>3.66</v>
      </c>
      <c r="AB163" s="413">
        <v>2.4830000000000001</v>
      </c>
      <c r="AC163" s="244">
        <f t="shared" si="160"/>
        <v>3.4098722090208087</v>
      </c>
      <c r="AD163" s="241">
        <v>166.49999999999997</v>
      </c>
      <c r="AE163" s="559" t="s">
        <v>73</v>
      </c>
      <c r="AF163" s="530">
        <v>11.23</v>
      </c>
      <c r="AG163" s="898" t="s">
        <v>73</v>
      </c>
      <c r="AH163" s="244">
        <v>1.9395</v>
      </c>
      <c r="AI163" s="244">
        <v>157.6705</v>
      </c>
      <c r="AJ163" s="244">
        <v>9.1896000000000004</v>
      </c>
      <c r="AK163" s="244">
        <v>18.0227</v>
      </c>
      <c r="AL163" s="244">
        <v>41.169499999999999</v>
      </c>
      <c r="AM163" s="244">
        <v>491.45060000000001</v>
      </c>
      <c r="AN163" s="248" t="s">
        <v>73</v>
      </c>
      <c r="AO163" s="530" t="s">
        <v>73</v>
      </c>
      <c r="AP163" s="895" t="s">
        <v>73</v>
      </c>
      <c r="AQ163" s="883" t="s">
        <v>73</v>
      </c>
      <c r="AR163" s="883" t="s">
        <v>73</v>
      </c>
      <c r="AS163" s="883" t="s">
        <v>73</v>
      </c>
      <c r="AT163" s="891">
        <f t="shared" ref="AT163" si="164">SUM(BO163:BR163)</f>
        <v>558.26</v>
      </c>
      <c r="AU163" s="890" t="s">
        <v>73</v>
      </c>
      <c r="AV163" s="891">
        <f t="shared" ref="AV163" si="165">BE163+BH163+BK163+BN163</f>
        <v>551.56999999999994</v>
      </c>
      <c r="AW163" s="883">
        <v>0.64</v>
      </c>
      <c r="AX163" s="883">
        <v>1.77</v>
      </c>
      <c r="AY163" s="892">
        <v>1.81</v>
      </c>
      <c r="AZ163" s="893">
        <v>92.55</v>
      </c>
      <c r="BA163" s="893">
        <v>5.64</v>
      </c>
      <c r="BB163" s="705">
        <v>1.69</v>
      </c>
      <c r="BC163" s="701">
        <v>75.3</v>
      </c>
      <c r="BD163" s="701">
        <v>0.05</v>
      </c>
      <c r="BE163" s="701">
        <v>75.349999999999994</v>
      </c>
      <c r="BF163" s="701">
        <v>71.150000000000006</v>
      </c>
      <c r="BG163" s="701">
        <v>1.1000000000000001</v>
      </c>
      <c r="BH163" s="701">
        <v>72.25</v>
      </c>
      <c r="BI163" s="701">
        <v>42.59</v>
      </c>
      <c r="BJ163" s="701">
        <v>3.13</v>
      </c>
      <c r="BK163" s="701">
        <v>45.72</v>
      </c>
      <c r="BL163" s="701">
        <v>357.36</v>
      </c>
      <c r="BM163" s="701">
        <v>0.89</v>
      </c>
      <c r="BN163" s="701">
        <v>358.25</v>
      </c>
      <c r="BO163" s="710">
        <v>20.83</v>
      </c>
      <c r="BP163" s="701">
        <v>426.79</v>
      </c>
      <c r="BQ163" s="701">
        <v>37.82</v>
      </c>
      <c r="BR163" s="711">
        <v>72.819999999999993</v>
      </c>
    </row>
    <row r="164" spans="1:70" ht="14.25" customHeight="1" x14ac:dyDescent="0.45">
      <c r="A164" s="224">
        <f t="shared" ref="A164:H165" si="166">A163</f>
        <v>2024</v>
      </c>
      <c r="B164" s="315">
        <f t="shared" si="166"/>
        <v>9</v>
      </c>
      <c r="C164" s="282">
        <f t="shared" si="166"/>
        <v>10</v>
      </c>
      <c r="D164" s="320">
        <f t="shared" si="166"/>
        <v>0.3298611111111111</v>
      </c>
      <c r="E164" s="410" t="str">
        <f t="shared" si="166"/>
        <v>BPK2</v>
      </c>
      <c r="F164" s="411">
        <f t="shared" si="166"/>
        <v>13.46125</v>
      </c>
      <c r="G164" s="271">
        <f t="shared" si="166"/>
        <v>100.96381</v>
      </c>
      <c r="H164" s="229">
        <f t="shared" si="166"/>
        <v>4.0999999999999996</v>
      </c>
      <c r="I164" s="884" t="s">
        <v>73</v>
      </c>
      <c r="J164" s="412" t="s">
        <v>75</v>
      </c>
      <c r="K164" s="234" t="s">
        <v>73</v>
      </c>
      <c r="L164" s="232" t="s">
        <v>73</v>
      </c>
      <c r="M164" s="234" t="s">
        <v>73</v>
      </c>
      <c r="N164" s="883" t="s">
        <v>73</v>
      </c>
      <c r="O164" s="883" t="s">
        <v>73</v>
      </c>
      <c r="P164" s="883" t="s">
        <v>73</v>
      </c>
      <c r="Q164" s="883" t="s">
        <v>73</v>
      </c>
      <c r="R164" s="883" t="s">
        <v>73</v>
      </c>
      <c r="S164" s="897" t="s">
        <v>73</v>
      </c>
      <c r="T164" s="885" t="s">
        <v>73</v>
      </c>
      <c r="U164" s="244" t="s">
        <v>73</v>
      </c>
      <c r="V164" s="413" t="s">
        <v>73</v>
      </c>
      <c r="W164" s="244" t="s">
        <v>73</v>
      </c>
      <c r="X164" s="642" t="s">
        <v>73</v>
      </c>
      <c r="Y164" s="413" t="s">
        <v>73</v>
      </c>
      <c r="Z164" s="328" t="s">
        <v>73</v>
      </c>
      <c r="AA164" s="244" t="s">
        <v>73</v>
      </c>
      <c r="AB164" s="413" t="s">
        <v>73</v>
      </c>
      <c r="AC164" s="244" t="s">
        <v>73</v>
      </c>
      <c r="AD164" s="241" t="s">
        <v>73</v>
      </c>
      <c r="AE164" s="559" t="s">
        <v>73</v>
      </c>
      <c r="AF164" s="530" t="s">
        <v>73</v>
      </c>
      <c r="AG164" s="898" t="s">
        <v>73</v>
      </c>
      <c r="AH164" s="244" t="s">
        <v>73</v>
      </c>
      <c r="AI164" s="244" t="s">
        <v>73</v>
      </c>
      <c r="AJ164" s="244" t="s">
        <v>73</v>
      </c>
      <c r="AK164" s="244" t="s">
        <v>73</v>
      </c>
      <c r="AL164" s="244" t="s">
        <v>73</v>
      </c>
      <c r="AM164" s="244" t="s">
        <v>73</v>
      </c>
      <c r="AN164" s="248" t="s">
        <v>73</v>
      </c>
      <c r="AO164" s="530" t="s">
        <v>73</v>
      </c>
      <c r="AP164" s="895" t="s">
        <v>73</v>
      </c>
      <c r="AQ164" s="883" t="s">
        <v>73</v>
      </c>
      <c r="AR164" s="883" t="s">
        <v>73</v>
      </c>
      <c r="AS164" s="883" t="s">
        <v>73</v>
      </c>
      <c r="AT164" s="883" t="s">
        <v>73</v>
      </c>
      <c r="AU164" s="883" t="s">
        <v>73</v>
      </c>
      <c r="AV164" s="883" t="s">
        <v>73</v>
      </c>
      <c r="AW164" s="883" t="s">
        <v>73</v>
      </c>
      <c r="AX164" s="883" t="s">
        <v>73</v>
      </c>
      <c r="AY164" s="892" t="s">
        <v>73</v>
      </c>
      <c r="AZ164" s="893" t="s">
        <v>73</v>
      </c>
      <c r="BA164" s="893" t="s">
        <v>73</v>
      </c>
      <c r="BB164" s="896" t="s">
        <v>73</v>
      </c>
      <c r="BC164" s="883" t="s">
        <v>73</v>
      </c>
      <c r="BD164" s="883" t="s">
        <v>73</v>
      </c>
      <c r="BE164" s="883" t="s">
        <v>73</v>
      </c>
      <c r="BF164" s="883" t="s">
        <v>73</v>
      </c>
      <c r="BG164" s="883" t="s">
        <v>73</v>
      </c>
      <c r="BH164" s="883" t="s">
        <v>73</v>
      </c>
      <c r="BI164" s="883" t="s">
        <v>73</v>
      </c>
      <c r="BJ164" s="883" t="s">
        <v>73</v>
      </c>
      <c r="BK164" s="883" t="s">
        <v>73</v>
      </c>
      <c r="BL164" s="883" t="s">
        <v>73</v>
      </c>
      <c r="BM164" s="883" t="s">
        <v>73</v>
      </c>
      <c r="BN164" s="883" t="s">
        <v>73</v>
      </c>
      <c r="BO164" s="895" t="s">
        <v>73</v>
      </c>
      <c r="BP164" s="883" t="s">
        <v>73</v>
      </c>
      <c r="BQ164" s="883" t="s">
        <v>73</v>
      </c>
      <c r="BR164" s="897" t="s">
        <v>73</v>
      </c>
    </row>
    <row r="165" spans="1:70" ht="14.25" customHeight="1" x14ac:dyDescent="0.45">
      <c r="A165" s="224">
        <f t="shared" si="166"/>
        <v>2024</v>
      </c>
      <c r="B165" s="315">
        <f t="shared" si="166"/>
        <v>9</v>
      </c>
      <c r="C165" s="282">
        <f t="shared" si="166"/>
        <v>10</v>
      </c>
      <c r="D165" s="320">
        <f t="shared" si="166"/>
        <v>0.3298611111111111</v>
      </c>
      <c r="E165" s="410" t="str">
        <f t="shared" si="166"/>
        <v>BPK2</v>
      </c>
      <c r="F165" s="411">
        <f t="shared" si="166"/>
        <v>13.46125</v>
      </c>
      <c r="G165" s="271">
        <f t="shared" si="166"/>
        <v>100.96381</v>
      </c>
      <c r="H165" s="229">
        <f t="shared" si="166"/>
        <v>4.0999999999999996</v>
      </c>
      <c r="I165" s="884" t="s">
        <v>73</v>
      </c>
      <c r="J165" s="412" t="s">
        <v>74</v>
      </c>
      <c r="K165" s="234">
        <v>3.5</v>
      </c>
      <c r="L165" s="232" t="s">
        <v>73</v>
      </c>
      <c r="M165" s="234" t="s">
        <v>73</v>
      </c>
      <c r="N165" s="883" t="s">
        <v>73</v>
      </c>
      <c r="O165" s="883" t="s">
        <v>73</v>
      </c>
      <c r="P165" s="883" t="s">
        <v>73</v>
      </c>
      <c r="Q165" s="883" t="s">
        <v>73</v>
      </c>
      <c r="R165" s="883" t="s">
        <v>73</v>
      </c>
      <c r="S165" s="897" t="s">
        <v>73</v>
      </c>
      <c r="T165" s="885" t="s">
        <v>73</v>
      </c>
      <c r="U165" s="244">
        <v>29.8</v>
      </c>
      <c r="V165" s="413">
        <v>29.901</v>
      </c>
      <c r="W165" s="244">
        <v>6.85</v>
      </c>
      <c r="X165" s="642" t="s">
        <v>73</v>
      </c>
      <c r="Y165" s="413">
        <v>0.2</v>
      </c>
      <c r="Z165" s="328">
        <v>0.29699999999999999</v>
      </c>
      <c r="AA165" s="244">
        <v>3.39</v>
      </c>
      <c r="AB165" s="413">
        <v>2.415</v>
      </c>
      <c r="AC165" s="244">
        <f t="shared" ref="AC165:AC166" si="167">AB165*$AB$1+$AC$1</f>
        <v>3.3346960746639707</v>
      </c>
      <c r="AD165" s="241">
        <v>186.99999999999994</v>
      </c>
      <c r="AE165" s="559" t="s">
        <v>73</v>
      </c>
      <c r="AF165" s="530">
        <v>16.23</v>
      </c>
      <c r="AG165" s="898" t="s">
        <v>73</v>
      </c>
      <c r="AH165" s="244">
        <v>1.7289000000000001</v>
      </c>
      <c r="AI165" s="244">
        <v>155.20699999999999</v>
      </c>
      <c r="AJ165" s="244">
        <v>8.6489999999999991</v>
      </c>
      <c r="AK165" s="244">
        <v>14.447900000000001</v>
      </c>
      <c r="AL165" s="244">
        <v>30.807600000000001</v>
      </c>
      <c r="AM165" s="244">
        <v>683.01549999999997</v>
      </c>
      <c r="AN165" s="248" t="s">
        <v>73</v>
      </c>
      <c r="AO165" s="530" t="s">
        <v>73</v>
      </c>
      <c r="AP165" s="895" t="s">
        <v>73</v>
      </c>
      <c r="AQ165" s="883" t="s">
        <v>73</v>
      </c>
      <c r="AR165" s="883" t="s">
        <v>73</v>
      </c>
      <c r="AS165" s="883" t="s">
        <v>73</v>
      </c>
      <c r="AT165" s="883" t="s">
        <v>73</v>
      </c>
      <c r="AU165" s="883" t="s">
        <v>73</v>
      </c>
      <c r="AV165" s="883" t="s">
        <v>73</v>
      </c>
      <c r="AW165" s="883" t="s">
        <v>73</v>
      </c>
      <c r="AX165" s="883" t="s">
        <v>73</v>
      </c>
      <c r="AY165" s="892" t="s">
        <v>73</v>
      </c>
      <c r="AZ165" s="893" t="s">
        <v>73</v>
      </c>
      <c r="BA165" s="893" t="s">
        <v>73</v>
      </c>
      <c r="BB165" s="896" t="s">
        <v>73</v>
      </c>
      <c r="BC165" s="883" t="s">
        <v>73</v>
      </c>
      <c r="BD165" s="883" t="s">
        <v>73</v>
      </c>
      <c r="BE165" s="883" t="s">
        <v>73</v>
      </c>
      <c r="BF165" s="883" t="s">
        <v>73</v>
      </c>
      <c r="BG165" s="883" t="s">
        <v>73</v>
      </c>
      <c r="BH165" s="883" t="s">
        <v>73</v>
      </c>
      <c r="BI165" s="883" t="s">
        <v>73</v>
      </c>
      <c r="BJ165" s="883" t="s">
        <v>73</v>
      </c>
      <c r="BK165" s="883" t="s">
        <v>73</v>
      </c>
      <c r="BL165" s="883" t="s">
        <v>73</v>
      </c>
      <c r="BM165" s="883" t="s">
        <v>73</v>
      </c>
      <c r="BN165" s="883" t="s">
        <v>73</v>
      </c>
      <c r="BO165" s="895" t="s">
        <v>73</v>
      </c>
      <c r="BP165" s="883" t="s">
        <v>73</v>
      </c>
      <c r="BQ165" s="883" t="s">
        <v>73</v>
      </c>
      <c r="BR165" s="897" t="s">
        <v>73</v>
      </c>
    </row>
    <row r="166" spans="1:70" ht="14.25" customHeight="1" x14ac:dyDescent="0.45">
      <c r="A166" s="224">
        <v>2024</v>
      </c>
      <c r="B166" s="315">
        <v>9</v>
      </c>
      <c r="C166" s="282">
        <v>10</v>
      </c>
      <c r="D166" s="320">
        <v>0.33750000000000002</v>
      </c>
      <c r="E166" s="410" t="s">
        <v>241</v>
      </c>
      <c r="F166" s="411">
        <v>13.455399999999999</v>
      </c>
      <c r="G166" s="271">
        <v>100.95972</v>
      </c>
      <c r="H166" s="229">
        <v>3.5</v>
      </c>
      <c r="I166" s="884">
        <v>2</v>
      </c>
      <c r="J166" s="412" t="s">
        <v>72</v>
      </c>
      <c r="K166" s="234">
        <v>0.5</v>
      </c>
      <c r="L166" s="232" t="s">
        <v>73</v>
      </c>
      <c r="M166" s="234" t="s">
        <v>73</v>
      </c>
      <c r="N166" s="883" t="s">
        <v>73</v>
      </c>
      <c r="O166" s="883" t="s">
        <v>73</v>
      </c>
      <c r="P166" s="883" t="s">
        <v>73</v>
      </c>
      <c r="Q166" s="883" t="s">
        <v>73</v>
      </c>
      <c r="R166" s="883" t="s">
        <v>73</v>
      </c>
      <c r="S166" s="897" t="s">
        <v>73</v>
      </c>
      <c r="T166" s="885">
        <v>0.1</v>
      </c>
      <c r="U166" s="244">
        <v>29.8</v>
      </c>
      <c r="V166" s="413">
        <v>29.95</v>
      </c>
      <c r="W166" s="244">
        <v>6.77</v>
      </c>
      <c r="X166" s="642" t="s">
        <v>73</v>
      </c>
      <c r="Y166" s="413">
        <v>0.2</v>
      </c>
      <c r="Z166" s="328">
        <v>0.28399999999999997</v>
      </c>
      <c r="AA166" s="244">
        <v>4.43</v>
      </c>
      <c r="AB166" s="413">
        <v>2.488</v>
      </c>
      <c r="AC166" s="244">
        <f t="shared" si="167"/>
        <v>3.4153998659588112</v>
      </c>
      <c r="AD166" s="241">
        <v>231.00000000000011</v>
      </c>
      <c r="AE166" s="559" t="s">
        <v>73</v>
      </c>
      <c r="AF166" s="530">
        <v>11.69</v>
      </c>
      <c r="AG166" s="900" t="s">
        <v>73</v>
      </c>
      <c r="AH166" s="244">
        <v>2.3605999999999998</v>
      </c>
      <c r="AI166" s="244">
        <v>159.31290000000001</v>
      </c>
      <c r="AJ166" s="244">
        <v>8.7570999999999994</v>
      </c>
      <c r="AK166" s="244">
        <v>18.9163</v>
      </c>
      <c r="AL166" s="244">
        <v>44.716999999999999</v>
      </c>
      <c r="AM166" s="244">
        <v>528.51499999999999</v>
      </c>
      <c r="AN166" s="248" t="s">
        <v>73</v>
      </c>
      <c r="AO166" s="530" t="s">
        <v>73</v>
      </c>
      <c r="AP166" s="895" t="s">
        <v>73</v>
      </c>
      <c r="AQ166" s="883" t="s">
        <v>73</v>
      </c>
      <c r="AR166" s="883" t="s">
        <v>73</v>
      </c>
      <c r="AS166" s="883" t="s">
        <v>73</v>
      </c>
      <c r="AT166" s="891">
        <f t="shared" ref="AT166" si="168">SUM(BO166:BR166)</f>
        <v>610.24</v>
      </c>
      <c r="AU166" s="890" t="s">
        <v>73</v>
      </c>
      <c r="AV166" s="891">
        <f t="shared" ref="AV166" si="169">BE166+BH166+BK166+BN166</f>
        <v>490.84000000000003</v>
      </c>
      <c r="AW166" s="883">
        <v>0.62</v>
      </c>
      <c r="AX166" s="883">
        <v>1.51</v>
      </c>
      <c r="AY166" s="892">
        <v>0.99</v>
      </c>
      <c r="AZ166" s="893">
        <v>82.56</v>
      </c>
      <c r="BA166" s="893">
        <v>16.46</v>
      </c>
      <c r="BB166" s="705">
        <v>1.29</v>
      </c>
      <c r="BC166" s="701">
        <v>79.069999999999993</v>
      </c>
      <c r="BD166" s="701">
        <v>7.0000000000000007E-2</v>
      </c>
      <c r="BE166" s="701">
        <v>79.13</v>
      </c>
      <c r="BF166" s="701">
        <v>66.31</v>
      </c>
      <c r="BG166" s="701">
        <v>0.55000000000000004</v>
      </c>
      <c r="BH166" s="701">
        <v>66.86</v>
      </c>
      <c r="BI166" s="701">
        <v>37.869999999999997</v>
      </c>
      <c r="BJ166" s="701">
        <v>2.82</v>
      </c>
      <c r="BK166" s="701">
        <v>40.69</v>
      </c>
      <c r="BL166" s="701">
        <v>303.47000000000003</v>
      </c>
      <c r="BM166" s="701">
        <v>0.68</v>
      </c>
      <c r="BN166" s="701">
        <v>304.16000000000003</v>
      </c>
      <c r="BO166" s="710">
        <v>24.61</v>
      </c>
      <c r="BP166" s="701">
        <v>473.42</v>
      </c>
      <c r="BQ166" s="701">
        <v>33.17</v>
      </c>
      <c r="BR166" s="711">
        <v>79.040000000000006</v>
      </c>
    </row>
    <row r="167" spans="1:70" ht="14.25" customHeight="1" x14ac:dyDescent="0.45">
      <c r="A167" s="224">
        <f t="shared" ref="A167:H168" si="170">A166</f>
        <v>2024</v>
      </c>
      <c r="B167" s="315">
        <f t="shared" si="170"/>
        <v>9</v>
      </c>
      <c r="C167" s="282">
        <f t="shared" si="170"/>
        <v>10</v>
      </c>
      <c r="D167" s="320">
        <f t="shared" si="170"/>
        <v>0.33750000000000002</v>
      </c>
      <c r="E167" s="410" t="str">
        <f t="shared" si="170"/>
        <v>BPK3</v>
      </c>
      <c r="F167" s="411">
        <f t="shared" si="170"/>
        <v>13.455399999999999</v>
      </c>
      <c r="G167" s="271">
        <f t="shared" si="170"/>
        <v>100.95972</v>
      </c>
      <c r="H167" s="229">
        <f t="shared" si="170"/>
        <v>3.5</v>
      </c>
      <c r="I167" s="884" t="s">
        <v>73</v>
      </c>
      <c r="J167" s="412" t="s">
        <v>75</v>
      </c>
      <c r="K167" s="899" t="s">
        <v>73</v>
      </c>
      <c r="L167" s="232" t="s">
        <v>73</v>
      </c>
      <c r="M167" s="234" t="s">
        <v>73</v>
      </c>
      <c r="N167" s="883" t="s">
        <v>73</v>
      </c>
      <c r="O167" s="883" t="s">
        <v>73</v>
      </c>
      <c r="P167" s="883" t="s">
        <v>73</v>
      </c>
      <c r="Q167" s="883" t="s">
        <v>73</v>
      </c>
      <c r="R167" s="883" t="s">
        <v>73</v>
      </c>
      <c r="S167" s="897" t="s">
        <v>73</v>
      </c>
      <c r="T167" s="885" t="s">
        <v>73</v>
      </c>
      <c r="U167" s="899" t="s">
        <v>73</v>
      </c>
      <c r="V167" s="412" t="s">
        <v>73</v>
      </c>
      <c r="W167" s="899" t="s">
        <v>73</v>
      </c>
      <c r="X167" s="901" t="s">
        <v>73</v>
      </c>
      <c r="Y167" s="412" t="s">
        <v>73</v>
      </c>
      <c r="Z167" s="321" t="s">
        <v>73</v>
      </c>
      <c r="AA167" s="899" t="s">
        <v>73</v>
      </c>
      <c r="AB167" s="412" t="s">
        <v>73</v>
      </c>
      <c r="AC167" s="899" t="s">
        <v>73</v>
      </c>
      <c r="AD167" s="241" t="s">
        <v>73</v>
      </c>
      <c r="AE167" s="559" t="s">
        <v>73</v>
      </c>
      <c r="AF167" s="530" t="s">
        <v>73</v>
      </c>
      <c r="AG167" s="898" t="s">
        <v>73</v>
      </c>
      <c r="AH167" s="244" t="s">
        <v>73</v>
      </c>
      <c r="AI167" s="244" t="s">
        <v>73</v>
      </c>
      <c r="AJ167" s="244" t="s">
        <v>73</v>
      </c>
      <c r="AK167" s="244" t="s">
        <v>73</v>
      </c>
      <c r="AL167" s="244" t="s">
        <v>73</v>
      </c>
      <c r="AM167" s="244" t="s">
        <v>73</v>
      </c>
      <c r="AN167" s="248" t="s">
        <v>73</v>
      </c>
      <c r="AO167" s="530" t="s">
        <v>73</v>
      </c>
      <c r="AP167" s="895" t="s">
        <v>73</v>
      </c>
      <c r="AQ167" s="883" t="s">
        <v>73</v>
      </c>
      <c r="AR167" s="883" t="s">
        <v>73</v>
      </c>
      <c r="AS167" s="883" t="s">
        <v>73</v>
      </c>
      <c r="AT167" s="883" t="s">
        <v>73</v>
      </c>
      <c r="AU167" s="883" t="s">
        <v>73</v>
      </c>
      <c r="AV167" s="883" t="s">
        <v>73</v>
      </c>
      <c r="AW167" s="883" t="s">
        <v>73</v>
      </c>
      <c r="AX167" s="883" t="s">
        <v>73</v>
      </c>
      <c r="AY167" s="892" t="s">
        <v>73</v>
      </c>
      <c r="AZ167" s="893" t="s">
        <v>73</v>
      </c>
      <c r="BA167" s="893" t="s">
        <v>73</v>
      </c>
      <c r="BB167" s="896" t="s">
        <v>73</v>
      </c>
      <c r="BC167" s="883" t="s">
        <v>73</v>
      </c>
      <c r="BD167" s="883" t="s">
        <v>73</v>
      </c>
      <c r="BE167" s="883" t="s">
        <v>73</v>
      </c>
      <c r="BF167" s="883" t="s">
        <v>73</v>
      </c>
      <c r="BG167" s="883" t="s">
        <v>73</v>
      </c>
      <c r="BH167" s="883" t="s">
        <v>73</v>
      </c>
      <c r="BI167" s="883" t="s">
        <v>73</v>
      </c>
      <c r="BJ167" s="883" t="s">
        <v>73</v>
      </c>
      <c r="BK167" s="883" t="s">
        <v>73</v>
      </c>
      <c r="BL167" s="883" t="s">
        <v>73</v>
      </c>
      <c r="BM167" s="883" t="s">
        <v>73</v>
      </c>
      <c r="BN167" s="883" t="s">
        <v>73</v>
      </c>
      <c r="BO167" s="895" t="s">
        <v>73</v>
      </c>
      <c r="BP167" s="883" t="s">
        <v>73</v>
      </c>
      <c r="BQ167" s="883" t="s">
        <v>73</v>
      </c>
      <c r="BR167" s="897" t="s">
        <v>73</v>
      </c>
    </row>
    <row r="168" spans="1:70" ht="14.25" customHeight="1" x14ac:dyDescent="0.45">
      <c r="A168" s="224">
        <f t="shared" si="170"/>
        <v>2024</v>
      </c>
      <c r="B168" s="315">
        <f t="shared" si="170"/>
        <v>9</v>
      </c>
      <c r="C168" s="282">
        <f t="shared" si="170"/>
        <v>10</v>
      </c>
      <c r="D168" s="320">
        <f t="shared" si="170"/>
        <v>0.33750000000000002</v>
      </c>
      <c r="E168" s="410" t="str">
        <f t="shared" si="170"/>
        <v>BPK3</v>
      </c>
      <c r="F168" s="411">
        <f t="shared" si="170"/>
        <v>13.455399999999999</v>
      </c>
      <c r="G168" s="271">
        <f t="shared" si="170"/>
        <v>100.95972</v>
      </c>
      <c r="H168" s="229">
        <f t="shared" si="170"/>
        <v>3.5</v>
      </c>
      <c r="I168" s="884" t="s">
        <v>73</v>
      </c>
      <c r="J168" s="412" t="s">
        <v>74</v>
      </c>
      <c r="K168" s="234">
        <v>2.5</v>
      </c>
      <c r="L168" s="232" t="s">
        <v>73</v>
      </c>
      <c r="M168" s="234" t="s">
        <v>73</v>
      </c>
      <c r="N168" s="883" t="s">
        <v>73</v>
      </c>
      <c r="O168" s="883" t="s">
        <v>73</v>
      </c>
      <c r="P168" s="883" t="s">
        <v>73</v>
      </c>
      <c r="Q168" s="883" t="s">
        <v>73</v>
      </c>
      <c r="R168" s="883" t="s">
        <v>73</v>
      </c>
      <c r="S168" s="897" t="s">
        <v>73</v>
      </c>
      <c r="T168" s="885" t="s">
        <v>73</v>
      </c>
      <c r="U168" s="244">
        <v>29.8</v>
      </c>
      <c r="V168" s="413">
        <v>29.92</v>
      </c>
      <c r="W168" s="244">
        <v>6.85</v>
      </c>
      <c r="X168" s="642" t="s">
        <v>73</v>
      </c>
      <c r="Y168" s="413">
        <v>0.2</v>
      </c>
      <c r="Z168" s="328">
        <v>0.28999999999999998</v>
      </c>
      <c r="AA168" s="244">
        <v>4.24</v>
      </c>
      <c r="AB168" s="413">
        <v>2.4620000000000002</v>
      </c>
      <c r="AC168" s="244">
        <f t="shared" ref="AC168:AC169" si="171">AB168*$AB$1+$AC$1</f>
        <v>3.3866560498811973</v>
      </c>
      <c r="AD168" s="241">
        <v>200.99999999999994</v>
      </c>
      <c r="AE168" s="559" t="s">
        <v>73</v>
      </c>
      <c r="AF168" s="530">
        <v>13.28</v>
      </c>
      <c r="AG168" s="898" t="s">
        <v>73</v>
      </c>
      <c r="AH168" s="244">
        <v>1.9395</v>
      </c>
      <c r="AI168" s="244">
        <v>167.5247</v>
      </c>
      <c r="AJ168" s="244">
        <v>8.7570999999999994</v>
      </c>
      <c r="AK168" s="244">
        <v>15.043699999999999</v>
      </c>
      <c r="AL168" s="244">
        <v>48.8703</v>
      </c>
      <c r="AM168" s="244">
        <v>522.4692</v>
      </c>
      <c r="AN168" s="248" t="s">
        <v>73</v>
      </c>
      <c r="AO168" s="530" t="s">
        <v>73</v>
      </c>
      <c r="AP168" s="895" t="s">
        <v>73</v>
      </c>
      <c r="AQ168" s="883" t="s">
        <v>73</v>
      </c>
      <c r="AR168" s="883" t="s">
        <v>73</v>
      </c>
      <c r="AS168" s="883" t="s">
        <v>73</v>
      </c>
      <c r="AT168" s="883" t="s">
        <v>73</v>
      </c>
      <c r="AU168" s="883" t="s">
        <v>73</v>
      </c>
      <c r="AV168" s="883" t="s">
        <v>73</v>
      </c>
      <c r="AW168" s="883" t="s">
        <v>73</v>
      </c>
      <c r="AX168" s="883" t="s">
        <v>73</v>
      </c>
      <c r="AY168" s="892" t="s">
        <v>73</v>
      </c>
      <c r="AZ168" s="893" t="s">
        <v>73</v>
      </c>
      <c r="BA168" s="893" t="s">
        <v>73</v>
      </c>
      <c r="BB168" s="896" t="s">
        <v>73</v>
      </c>
      <c r="BC168" s="883" t="s">
        <v>73</v>
      </c>
      <c r="BD168" s="883" t="s">
        <v>73</v>
      </c>
      <c r="BE168" s="883" t="s">
        <v>73</v>
      </c>
      <c r="BF168" s="883" t="s">
        <v>73</v>
      </c>
      <c r="BG168" s="883" t="s">
        <v>73</v>
      </c>
      <c r="BH168" s="883" t="s">
        <v>73</v>
      </c>
      <c r="BI168" s="883" t="s">
        <v>73</v>
      </c>
      <c r="BJ168" s="883" t="s">
        <v>73</v>
      </c>
      <c r="BK168" s="883" t="s">
        <v>73</v>
      </c>
      <c r="BL168" s="883" t="s">
        <v>73</v>
      </c>
      <c r="BM168" s="883" t="s">
        <v>73</v>
      </c>
      <c r="BN168" s="883" t="s">
        <v>73</v>
      </c>
      <c r="BO168" s="895" t="s">
        <v>73</v>
      </c>
      <c r="BP168" s="883" t="s">
        <v>73</v>
      </c>
      <c r="BQ168" s="883" t="s">
        <v>73</v>
      </c>
      <c r="BR168" s="897" t="s">
        <v>73</v>
      </c>
    </row>
    <row r="169" spans="1:70" ht="14.25" customHeight="1" x14ac:dyDescent="0.45">
      <c r="A169" s="224">
        <v>2024</v>
      </c>
      <c r="B169" s="315">
        <v>9</v>
      </c>
      <c r="C169" s="282">
        <v>10</v>
      </c>
      <c r="D169" s="320">
        <v>0.36805555555555558</v>
      </c>
      <c r="E169" s="410" t="s">
        <v>242</v>
      </c>
      <c r="F169" s="411">
        <v>13.44148</v>
      </c>
      <c r="G169" s="271">
        <v>100.95818</v>
      </c>
      <c r="H169" s="229">
        <v>2.1</v>
      </c>
      <c r="I169" s="884">
        <v>1</v>
      </c>
      <c r="J169" s="412" t="s">
        <v>72</v>
      </c>
      <c r="K169" s="234">
        <v>0.5</v>
      </c>
      <c r="L169" s="232" t="s">
        <v>73</v>
      </c>
      <c r="M169" s="234" t="s">
        <v>73</v>
      </c>
      <c r="N169" s="883" t="s">
        <v>73</v>
      </c>
      <c r="O169" s="883" t="s">
        <v>73</v>
      </c>
      <c r="P169" s="883" t="s">
        <v>73</v>
      </c>
      <c r="Q169" s="883" t="s">
        <v>73</v>
      </c>
      <c r="R169" s="883" t="s">
        <v>73</v>
      </c>
      <c r="S169" s="897" t="s">
        <v>73</v>
      </c>
      <c r="T169" s="885">
        <v>0.1</v>
      </c>
      <c r="U169" s="244">
        <v>29.6</v>
      </c>
      <c r="V169" s="413">
        <v>29.678000000000001</v>
      </c>
      <c r="W169" s="244">
        <v>7.11</v>
      </c>
      <c r="X169" s="642" t="s">
        <v>73</v>
      </c>
      <c r="Y169" s="413">
        <v>1</v>
      </c>
      <c r="Z169" s="328">
        <v>1.0820000000000001</v>
      </c>
      <c r="AA169" s="244">
        <v>5.01</v>
      </c>
      <c r="AB169" s="413">
        <v>3.653</v>
      </c>
      <c r="AC169" s="244">
        <f t="shared" si="171"/>
        <v>4.7033439325134605</v>
      </c>
      <c r="AD169" s="241">
        <v>229.00000000000006</v>
      </c>
      <c r="AE169" s="559" t="s">
        <v>73</v>
      </c>
      <c r="AF169" s="530">
        <v>14.2</v>
      </c>
      <c r="AG169" s="898" t="s">
        <v>73</v>
      </c>
      <c r="AH169" s="244">
        <v>2.7816999999999998</v>
      </c>
      <c r="AI169" s="244">
        <v>174.91540000000001</v>
      </c>
      <c r="AJ169" s="244">
        <v>7.3516000000000004</v>
      </c>
      <c r="AK169" s="244">
        <v>14.8948</v>
      </c>
      <c r="AL169" s="244">
        <v>58.5824</v>
      </c>
      <c r="AM169" s="244">
        <v>416.43700000000001</v>
      </c>
      <c r="AN169" s="248" t="s">
        <v>73</v>
      </c>
      <c r="AO169" s="530" t="s">
        <v>73</v>
      </c>
      <c r="AP169" s="895" t="s">
        <v>73</v>
      </c>
      <c r="AQ169" s="883" t="s">
        <v>73</v>
      </c>
      <c r="AR169" s="883" t="s">
        <v>73</v>
      </c>
      <c r="AS169" s="883" t="s">
        <v>73</v>
      </c>
      <c r="AT169" s="891">
        <f t="shared" ref="AT169" si="172">SUM(BO169:BR169)</f>
        <v>573.33999999999992</v>
      </c>
      <c r="AU169" s="890" t="s">
        <v>73</v>
      </c>
      <c r="AV169" s="891">
        <f t="shared" ref="AV169" si="173">BE169+BH169+BK169+BN169</f>
        <v>482.39</v>
      </c>
      <c r="AW169" s="883">
        <v>1.42</v>
      </c>
      <c r="AX169" s="883">
        <v>1.69</v>
      </c>
      <c r="AY169" s="892">
        <v>0.55000000000000004</v>
      </c>
      <c r="AZ169" s="893">
        <v>76.45</v>
      </c>
      <c r="BA169" s="893">
        <v>23.01</v>
      </c>
      <c r="BB169" s="705">
        <v>1.93</v>
      </c>
      <c r="BC169" s="701">
        <v>77.31</v>
      </c>
      <c r="BD169" s="701">
        <v>0.09</v>
      </c>
      <c r="BE169" s="701">
        <v>77.400000000000006</v>
      </c>
      <c r="BF169" s="701">
        <v>68.81</v>
      </c>
      <c r="BG169" s="701">
        <v>0.77</v>
      </c>
      <c r="BH169" s="701">
        <v>69.59</v>
      </c>
      <c r="BI169" s="701">
        <v>32.51</v>
      </c>
      <c r="BJ169" s="701">
        <v>2.34</v>
      </c>
      <c r="BK169" s="701">
        <v>34.85</v>
      </c>
      <c r="BL169" s="701">
        <v>300.07</v>
      </c>
      <c r="BM169" s="701">
        <v>0.48</v>
      </c>
      <c r="BN169" s="701">
        <v>300.55</v>
      </c>
      <c r="BO169" s="710">
        <v>41.18</v>
      </c>
      <c r="BP169" s="701">
        <v>414.14</v>
      </c>
      <c r="BQ169" s="701">
        <v>41.4</v>
      </c>
      <c r="BR169" s="711">
        <v>76.62</v>
      </c>
    </row>
    <row r="170" spans="1:70" ht="14.25" customHeight="1" x14ac:dyDescent="0.45">
      <c r="A170" s="224">
        <f t="shared" ref="A170:H171" si="174">A169</f>
        <v>2024</v>
      </c>
      <c r="B170" s="315">
        <f t="shared" si="174"/>
        <v>9</v>
      </c>
      <c r="C170" s="282">
        <f t="shared" si="174"/>
        <v>10</v>
      </c>
      <c r="D170" s="320">
        <f t="shared" si="174"/>
        <v>0.36805555555555558</v>
      </c>
      <c r="E170" s="410" t="str">
        <f t="shared" si="174"/>
        <v>BPK4</v>
      </c>
      <c r="F170" s="411">
        <f t="shared" si="174"/>
        <v>13.44148</v>
      </c>
      <c r="G170" s="271">
        <f t="shared" si="174"/>
        <v>100.95818</v>
      </c>
      <c r="H170" s="229">
        <f t="shared" si="174"/>
        <v>2.1</v>
      </c>
      <c r="I170" s="884" t="s">
        <v>73</v>
      </c>
      <c r="J170" s="412" t="s">
        <v>75</v>
      </c>
      <c r="K170" s="899" t="s">
        <v>73</v>
      </c>
      <c r="L170" s="232" t="s">
        <v>73</v>
      </c>
      <c r="M170" s="234" t="s">
        <v>73</v>
      </c>
      <c r="N170" s="883" t="s">
        <v>73</v>
      </c>
      <c r="O170" s="883" t="s">
        <v>73</v>
      </c>
      <c r="P170" s="883" t="s">
        <v>73</v>
      </c>
      <c r="Q170" s="883" t="s">
        <v>73</v>
      </c>
      <c r="R170" s="883" t="s">
        <v>73</v>
      </c>
      <c r="S170" s="897" t="s">
        <v>73</v>
      </c>
      <c r="T170" s="885" t="s">
        <v>73</v>
      </c>
      <c r="U170" s="244" t="s">
        <v>73</v>
      </c>
      <c r="V170" s="412" t="s">
        <v>73</v>
      </c>
      <c r="W170" s="244" t="s">
        <v>73</v>
      </c>
      <c r="X170" s="642" t="s">
        <v>73</v>
      </c>
      <c r="Y170" s="413" t="s">
        <v>73</v>
      </c>
      <c r="Z170" s="899" t="s">
        <v>73</v>
      </c>
      <c r="AA170" s="700" t="s">
        <v>73</v>
      </c>
      <c r="AB170" s="412" t="s">
        <v>73</v>
      </c>
      <c r="AC170" s="899" t="s">
        <v>73</v>
      </c>
      <c r="AD170" s="241" t="s">
        <v>73</v>
      </c>
      <c r="AE170" s="559" t="s">
        <v>73</v>
      </c>
      <c r="AF170" s="530" t="s">
        <v>73</v>
      </c>
      <c r="AG170" s="898" t="s">
        <v>73</v>
      </c>
      <c r="AH170" s="244" t="s">
        <v>73</v>
      </c>
      <c r="AI170" s="244" t="s">
        <v>73</v>
      </c>
      <c r="AJ170" s="244" t="s">
        <v>73</v>
      </c>
      <c r="AK170" s="244" t="s">
        <v>73</v>
      </c>
      <c r="AL170" s="244" t="s">
        <v>73</v>
      </c>
      <c r="AM170" s="244" t="s">
        <v>73</v>
      </c>
      <c r="AN170" s="248" t="s">
        <v>73</v>
      </c>
      <c r="AO170" s="530" t="s">
        <v>73</v>
      </c>
      <c r="AP170" s="895" t="s">
        <v>73</v>
      </c>
      <c r="AQ170" s="883" t="s">
        <v>73</v>
      </c>
      <c r="AR170" s="883" t="s">
        <v>73</v>
      </c>
      <c r="AS170" s="883" t="s">
        <v>73</v>
      </c>
      <c r="AT170" s="883" t="s">
        <v>73</v>
      </c>
      <c r="AU170" s="883" t="s">
        <v>73</v>
      </c>
      <c r="AV170" s="883" t="s">
        <v>73</v>
      </c>
      <c r="AW170" s="883" t="s">
        <v>73</v>
      </c>
      <c r="AX170" s="883" t="s">
        <v>73</v>
      </c>
      <c r="AY170" s="892" t="s">
        <v>73</v>
      </c>
      <c r="AZ170" s="893" t="s">
        <v>73</v>
      </c>
      <c r="BA170" s="893" t="s">
        <v>73</v>
      </c>
      <c r="BB170" s="896" t="s">
        <v>73</v>
      </c>
      <c r="BC170" s="883" t="s">
        <v>73</v>
      </c>
      <c r="BD170" s="883" t="s">
        <v>73</v>
      </c>
      <c r="BE170" s="883" t="s">
        <v>73</v>
      </c>
      <c r="BF170" s="883" t="s">
        <v>73</v>
      </c>
      <c r="BG170" s="883" t="s">
        <v>73</v>
      </c>
      <c r="BH170" s="883" t="s">
        <v>73</v>
      </c>
      <c r="BI170" s="883" t="s">
        <v>73</v>
      </c>
      <c r="BJ170" s="883" t="s">
        <v>73</v>
      </c>
      <c r="BK170" s="883" t="s">
        <v>73</v>
      </c>
      <c r="BL170" s="883" t="s">
        <v>73</v>
      </c>
      <c r="BM170" s="883" t="s">
        <v>73</v>
      </c>
      <c r="BN170" s="883" t="s">
        <v>73</v>
      </c>
      <c r="BO170" s="895" t="s">
        <v>73</v>
      </c>
      <c r="BP170" s="883" t="s">
        <v>73</v>
      </c>
      <c r="BQ170" s="883" t="s">
        <v>73</v>
      </c>
      <c r="BR170" s="897" t="s">
        <v>73</v>
      </c>
    </row>
    <row r="171" spans="1:70" ht="14.25" customHeight="1" x14ac:dyDescent="0.45">
      <c r="A171" s="224">
        <f t="shared" si="174"/>
        <v>2024</v>
      </c>
      <c r="B171" s="315">
        <f t="shared" si="174"/>
        <v>9</v>
      </c>
      <c r="C171" s="282">
        <f t="shared" si="174"/>
        <v>10</v>
      </c>
      <c r="D171" s="320">
        <f t="shared" si="174"/>
        <v>0.36805555555555558</v>
      </c>
      <c r="E171" s="410" t="str">
        <f t="shared" si="174"/>
        <v>BPK4</v>
      </c>
      <c r="F171" s="411">
        <f t="shared" si="174"/>
        <v>13.44148</v>
      </c>
      <c r="G171" s="271">
        <f t="shared" si="174"/>
        <v>100.95818</v>
      </c>
      <c r="H171" s="229">
        <f t="shared" si="174"/>
        <v>2.1</v>
      </c>
      <c r="I171" s="884" t="s">
        <v>73</v>
      </c>
      <c r="J171" s="412" t="s">
        <v>74</v>
      </c>
      <c r="K171" s="234" t="s">
        <v>73</v>
      </c>
      <c r="L171" s="232" t="s">
        <v>73</v>
      </c>
      <c r="M171" s="234" t="s">
        <v>73</v>
      </c>
      <c r="N171" s="883" t="s">
        <v>73</v>
      </c>
      <c r="O171" s="883" t="s">
        <v>73</v>
      </c>
      <c r="P171" s="883" t="s">
        <v>73</v>
      </c>
      <c r="Q171" s="883" t="s">
        <v>73</v>
      </c>
      <c r="R171" s="883" t="s">
        <v>73</v>
      </c>
      <c r="S171" s="897" t="s">
        <v>73</v>
      </c>
      <c r="T171" s="885" t="s">
        <v>73</v>
      </c>
      <c r="U171" s="244" t="s">
        <v>73</v>
      </c>
      <c r="V171" s="413" t="s">
        <v>73</v>
      </c>
      <c r="W171" s="244" t="s">
        <v>73</v>
      </c>
      <c r="X171" s="642" t="s">
        <v>73</v>
      </c>
      <c r="Y171" s="413" t="s">
        <v>73</v>
      </c>
      <c r="Z171" s="244" t="s">
        <v>73</v>
      </c>
      <c r="AA171" s="700" t="s">
        <v>73</v>
      </c>
      <c r="AB171" s="413" t="s">
        <v>73</v>
      </c>
      <c r="AC171" s="244" t="s">
        <v>73</v>
      </c>
      <c r="AD171" s="241" t="s">
        <v>73</v>
      </c>
      <c r="AE171" s="559" t="s">
        <v>73</v>
      </c>
      <c r="AF171" s="530" t="s">
        <v>73</v>
      </c>
      <c r="AG171" s="898" t="s">
        <v>73</v>
      </c>
      <c r="AH171" s="244" t="s">
        <v>73</v>
      </c>
      <c r="AI171" s="244" t="s">
        <v>73</v>
      </c>
      <c r="AJ171" s="244" t="s">
        <v>73</v>
      </c>
      <c r="AK171" s="244" t="s">
        <v>73</v>
      </c>
      <c r="AL171" s="244" t="s">
        <v>73</v>
      </c>
      <c r="AM171" s="244" t="s">
        <v>73</v>
      </c>
      <c r="AN171" s="248" t="s">
        <v>73</v>
      </c>
      <c r="AO171" s="530" t="s">
        <v>73</v>
      </c>
      <c r="AP171" s="895" t="s">
        <v>73</v>
      </c>
      <c r="AQ171" s="883" t="s">
        <v>73</v>
      </c>
      <c r="AR171" s="883" t="s">
        <v>73</v>
      </c>
      <c r="AS171" s="883" t="s">
        <v>73</v>
      </c>
      <c r="AT171" s="883" t="s">
        <v>73</v>
      </c>
      <c r="AU171" s="883" t="s">
        <v>73</v>
      </c>
      <c r="AV171" s="883" t="s">
        <v>73</v>
      </c>
      <c r="AW171" s="883" t="s">
        <v>73</v>
      </c>
      <c r="AX171" s="883" t="s">
        <v>73</v>
      </c>
      <c r="AY171" s="892" t="s">
        <v>73</v>
      </c>
      <c r="AZ171" s="893" t="s">
        <v>73</v>
      </c>
      <c r="BA171" s="893" t="s">
        <v>73</v>
      </c>
      <c r="BB171" s="896" t="s">
        <v>73</v>
      </c>
      <c r="BC171" s="883" t="s">
        <v>73</v>
      </c>
      <c r="BD171" s="883" t="s">
        <v>73</v>
      </c>
      <c r="BE171" s="883" t="s">
        <v>73</v>
      </c>
      <c r="BF171" s="883" t="s">
        <v>73</v>
      </c>
      <c r="BG171" s="883" t="s">
        <v>73</v>
      </c>
      <c r="BH171" s="883" t="s">
        <v>73</v>
      </c>
      <c r="BI171" s="883" t="s">
        <v>73</v>
      </c>
      <c r="BJ171" s="883" t="s">
        <v>73</v>
      </c>
      <c r="BK171" s="883" t="s">
        <v>73</v>
      </c>
      <c r="BL171" s="883" t="s">
        <v>73</v>
      </c>
      <c r="BM171" s="883" t="s">
        <v>73</v>
      </c>
      <c r="BN171" s="883" t="s">
        <v>73</v>
      </c>
      <c r="BO171" s="895" t="s">
        <v>73</v>
      </c>
      <c r="BP171" s="883" t="s">
        <v>73</v>
      </c>
      <c r="BQ171" s="883" t="s">
        <v>73</v>
      </c>
      <c r="BR171" s="897" t="s">
        <v>73</v>
      </c>
    </row>
    <row r="172" spans="1:70" ht="14.25" customHeight="1" x14ac:dyDescent="0.45">
      <c r="A172" s="224">
        <v>2024</v>
      </c>
      <c r="B172" s="315">
        <v>9</v>
      </c>
      <c r="C172" s="282">
        <v>10</v>
      </c>
      <c r="D172" s="320">
        <v>0.35416666666666669</v>
      </c>
      <c r="E172" s="410" t="s">
        <v>243</v>
      </c>
      <c r="F172" s="411">
        <v>13.448600000000001</v>
      </c>
      <c r="G172" s="271">
        <v>100.95247999999999</v>
      </c>
      <c r="H172" s="229">
        <v>3.6</v>
      </c>
      <c r="I172" s="884">
        <v>2</v>
      </c>
      <c r="J172" s="412" t="s">
        <v>72</v>
      </c>
      <c r="K172" s="234">
        <v>0.5</v>
      </c>
      <c r="L172" s="232" t="s">
        <v>73</v>
      </c>
      <c r="M172" s="234" t="s">
        <v>73</v>
      </c>
      <c r="N172" s="883" t="s">
        <v>73</v>
      </c>
      <c r="O172" s="883" t="s">
        <v>73</v>
      </c>
      <c r="P172" s="883" t="s">
        <v>73</v>
      </c>
      <c r="Q172" s="883" t="s">
        <v>73</v>
      </c>
      <c r="R172" s="883" t="s">
        <v>73</v>
      </c>
      <c r="S172" s="897" t="s">
        <v>73</v>
      </c>
      <c r="T172" s="885">
        <v>0.1</v>
      </c>
      <c r="U172" s="244">
        <v>29.8</v>
      </c>
      <c r="V172" s="413">
        <v>29.885999999999999</v>
      </c>
      <c r="W172" s="244">
        <v>6.85</v>
      </c>
      <c r="X172" s="642" t="s">
        <v>73</v>
      </c>
      <c r="Y172" s="413">
        <v>0.3</v>
      </c>
      <c r="Z172" s="244">
        <v>0.42299999999999999</v>
      </c>
      <c r="AA172" s="413">
        <v>4.26</v>
      </c>
      <c r="AB172" s="328">
        <v>2.8359999999999999</v>
      </c>
      <c r="AC172" s="244">
        <f>AB172*$AB$1+$AC$1</f>
        <v>3.8001247888438052</v>
      </c>
      <c r="AD172" s="241">
        <v>280</v>
      </c>
      <c r="AE172" s="559" t="s">
        <v>73</v>
      </c>
      <c r="AF172" s="530">
        <v>14.32</v>
      </c>
      <c r="AG172" s="900" t="s">
        <v>73</v>
      </c>
      <c r="AH172" s="244">
        <v>2.15</v>
      </c>
      <c r="AI172" s="244">
        <v>165.88239999999999</v>
      </c>
      <c r="AJ172" s="244">
        <v>8.1083999999999996</v>
      </c>
      <c r="AK172" s="244">
        <v>17.4269</v>
      </c>
      <c r="AL172" s="244">
        <v>48.9998</v>
      </c>
      <c r="AM172" s="244">
        <v>352.62889999999999</v>
      </c>
      <c r="AN172" s="248" t="s">
        <v>73</v>
      </c>
      <c r="AO172" s="530" t="s">
        <v>73</v>
      </c>
      <c r="AP172" s="889" t="s">
        <v>73</v>
      </c>
      <c r="AQ172" s="890" t="s">
        <v>73</v>
      </c>
      <c r="AR172" s="890" t="s">
        <v>73</v>
      </c>
      <c r="AS172" s="890" t="s">
        <v>73</v>
      </c>
      <c r="AT172" s="891">
        <f t="shared" ref="AT172" si="175">SUM(BO172:BR172)</f>
        <v>501.23</v>
      </c>
      <c r="AU172" s="890" t="s">
        <v>73</v>
      </c>
      <c r="AV172" s="891">
        <f t="shared" ref="AV172" si="176">BE172+BH172+BK172+BN172</f>
        <v>433.32000000000005</v>
      </c>
      <c r="AW172" s="883">
        <v>1.19</v>
      </c>
      <c r="AX172" s="883">
        <v>1.61</v>
      </c>
      <c r="AY172" s="892">
        <v>1.1200000000000001</v>
      </c>
      <c r="AZ172" s="893">
        <v>79.98</v>
      </c>
      <c r="BA172" s="893">
        <v>18.899999999999999</v>
      </c>
      <c r="BB172" s="705">
        <v>1.81</v>
      </c>
      <c r="BC172" s="701">
        <v>45.49</v>
      </c>
      <c r="BD172" s="701">
        <v>0.14000000000000001</v>
      </c>
      <c r="BE172" s="701">
        <v>45.63</v>
      </c>
      <c r="BF172" s="701">
        <v>44.27</v>
      </c>
      <c r="BG172" s="701">
        <v>0.91</v>
      </c>
      <c r="BH172" s="701">
        <v>45.17</v>
      </c>
      <c r="BI172" s="701">
        <v>31.85</v>
      </c>
      <c r="BJ172" s="701">
        <v>2.71</v>
      </c>
      <c r="BK172" s="701">
        <v>34.549999999999997</v>
      </c>
      <c r="BL172" s="701">
        <v>307.01</v>
      </c>
      <c r="BM172" s="701">
        <v>0.96</v>
      </c>
      <c r="BN172" s="701">
        <v>307.97000000000003</v>
      </c>
      <c r="BO172" s="710">
        <v>41.74</v>
      </c>
      <c r="BP172" s="701">
        <v>343.89</v>
      </c>
      <c r="BQ172" s="701">
        <v>35.299999999999997</v>
      </c>
      <c r="BR172" s="711">
        <v>80.3</v>
      </c>
    </row>
    <row r="173" spans="1:70" ht="14.25" customHeight="1" x14ac:dyDescent="0.45">
      <c r="A173" s="224">
        <f t="shared" ref="A173:H174" si="177">A172</f>
        <v>2024</v>
      </c>
      <c r="B173" s="315">
        <f t="shared" si="177"/>
        <v>9</v>
      </c>
      <c r="C173" s="282">
        <f t="shared" si="177"/>
        <v>10</v>
      </c>
      <c r="D173" s="320">
        <f t="shared" si="177"/>
        <v>0.35416666666666669</v>
      </c>
      <c r="E173" s="410" t="str">
        <f t="shared" si="177"/>
        <v>BPK5</v>
      </c>
      <c r="F173" s="411">
        <f t="shared" si="177"/>
        <v>13.448600000000001</v>
      </c>
      <c r="G173" s="271">
        <f t="shared" si="177"/>
        <v>100.95247999999999</v>
      </c>
      <c r="H173" s="229">
        <f t="shared" si="177"/>
        <v>3.6</v>
      </c>
      <c r="I173" s="884" t="s">
        <v>73</v>
      </c>
      <c r="J173" s="412" t="s">
        <v>75</v>
      </c>
      <c r="K173" s="320" t="s">
        <v>73</v>
      </c>
      <c r="L173" s="232" t="s">
        <v>73</v>
      </c>
      <c r="M173" s="234" t="s">
        <v>73</v>
      </c>
      <c r="N173" s="883" t="s">
        <v>73</v>
      </c>
      <c r="O173" s="883" t="s">
        <v>73</v>
      </c>
      <c r="P173" s="883" t="s">
        <v>73</v>
      </c>
      <c r="Q173" s="883" t="s">
        <v>73</v>
      </c>
      <c r="R173" s="883" t="s">
        <v>73</v>
      </c>
      <c r="S173" s="897" t="s">
        <v>73</v>
      </c>
      <c r="T173" s="885" t="s">
        <v>73</v>
      </c>
      <c r="U173" s="899" t="s">
        <v>73</v>
      </c>
      <c r="V173" s="412" t="s">
        <v>73</v>
      </c>
      <c r="W173" s="899" t="s">
        <v>73</v>
      </c>
      <c r="X173" s="901" t="s">
        <v>73</v>
      </c>
      <c r="Y173" s="412" t="s">
        <v>73</v>
      </c>
      <c r="Z173" s="899" t="s">
        <v>73</v>
      </c>
      <c r="AA173" s="412" t="s">
        <v>73</v>
      </c>
      <c r="AB173" s="321" t="s">
        <v>73</v>
      </c>
      <c r="AC173" s="899" t="s">
        <v>73</v>
      </c>
      <c r="AD173" s="241" t="s">
        <v>73</v>
      </c>
      <c r="AE173" s="559" t="s">
        <v>73</v>
      </c>
      <c r="AF173" s="530" t="s">
        <v>73</v>
      </c>
      <c r="AG173" s="898" t="s">
        <v>73</v>
      </c>
      <c r="AH173" s="244" t="s">
        <v>73</v>
      </c>
      <c r="AI173" s="244" t="s">
        <v>73</v>
      </c>
      <c r="AJ173" s="244" t="s">
        <v>73</v>
      </c>
      <c r="AK173" s="244" t="s">
        <v>73</v>
      </c>
      <c r="AL173" s="244" t="s">
        <v>73</v>
      </c>
      <c r="AM173" s="244" t="s">
        <v>73</v>
      </c>
      <c r="AN173" s="248" t="s">
        <v>73</v>
      </c>
      <c r="AO173" s="530" t="s">
        <v>73</v>
      </c>
      <c r="AP173" s="895" t="s">
        <v>73</v>
      </c>
      <c r="AQ173" s="883" t="s">
        <v>73</v>
      </c>
      <c r="AR173" s="883" t="s">
        <v>73</v>
      </c>
      <c r="AS173" s="883" t="s">
        <v>73</v>
      </c>
      <c r="AT173" s="883" t="s">
        <v>73</v>
      </c>
      <c r="AU173" s="883" t="s">
        <v>73</v>
      </c>
      <c r="AV173" s="883" t="s">
        <v>73</v>
      </c>
      <c r="AW173" s="883" t="s">
        <v>73</v>
      </c>
      <c r="AX173" s="883" t="s">
        <v>73</v>
      </c>
      <c r="AY173" s="892" t="s">
        <v>73</v>
      </c>
      <c r="AZ173" s="893" t="s">
        <v>73</v>
      </c>
      <c r="BA173" s="893" t="s">
        <v>73</v>
      </c>
      <c r="BB173" s="896" t="s">
        <v>73</v>
      </c>
      <c r="BC173" s="883" t="s">
        <v>73</v>
      </c>
      <c r="BD173" s="883" t="s">
        <v>73</v>
      </c>
      <c r="BE173" s="883" t="s">
        <v>73</v>
      </c>
      <c r="BF173" s="883" t="s">
        <v>73</v>
      </c>
      <c r="BG173" s="883" t="s">
        <v>73</v>
      </c>
      <c r="BH173" s="883" t="s">
        <v>73</v>
      </c>
      <c r="BI173" s="883" t="s">
        <v>73</v>
      </c>
      <c r="BJ173" s="883" t="s">
        <v>73</v>
      </c>
      <c r="BK173" s="883" t="s">
        <v>73</v>
      </c>
      <c r="BL173" s="883" t="s">
        <v>73</v>
      </c>
      <c r="BM173" s="883" t="s">
        <v>73</v>
      </c>
      <c r="BN173" s="883" t="s">
        <v>73</v>
      </c>
      <c r="BO173" s="895" t="s">
        <v>73</v>
      </c>
      <c r="BP173" s="883" t="s">
        <v>73</v>
      </c>
      <c r="BQ173" s="883" t="s">
        <v>73</v>
      </c>
      <c r="BR173" s="897" t="s">
        <v>73</v>
      </c>
    </row>
    <row r="174" spans="1:70" ht="14.25" customHeight="1" x14ac:dyDescent="0.45">
      <c r="A174" s="224">
        <f t="shared" si="177"/>
        <v>2024</v>
      </c>
      <c r="B174" s="315">
        <f t="shared" si="177"/>
        <v>9</v>
      </c>
      <c r="C174" s="282">
        <f t="shared" si="177"/>
        <v>10</v>
      </c>
      <c r="D174" s="320">
        <f t="shared" si="177"/>
        <v>0.35416666666666669</v>
      </c>
      <c r="E174" s="410" t="str">
        <f t="shared" si="177"/>
        <v>BPK5</v>
      </c>
      <c r="F174" s="411">
        <f t="shared" si="177"/>
        <v>13.448600000000001</v>
      </c>
      <c r="G174" s="271">
        <f t="shared" si="177"/>
        <v>100.95247999999999</v>
      </c>
      <c r="H174" s="229">
        <f t="shared" si="177"/>
        <v>3.6</v>
      </c>
      <c r="I174" s="884" t="s">
        <v>73</v>
      </c>
      <c r="J174" s="412" t="s">
        <v>74</v>
      </c>
      <c r="K174" s="234">
        <v>2.5</v>
      </c>
      <c r="L174" s="232" t="s">
        <v>73</v>
      </c>
      <c r="M174" s="234" t="s">
        <v>73</v>
      </c>
      <c r="N174" s="883" t="s">
        <v>73</v>
      </c>
      <c r="O174" s="883" t="s">
        <v>73</v>
      </c>
      <c r="P174" s="883" t="s">
        <v>73</v>
      </c>
      <c r="Q174" s="883" t="s">
        <v>73</v>
      </c>
      <c r="R174" s="883" t="s">
        <v>73</v>
      </c>
      <c r="S174" s="897" t="s">
        <v>73</v>
      </c>
      <c r="T174" s="885" t="s">
        <v>73</v>
      </c>
      <c r="U174" s="244">
        <v>29.7</v>
      </c>
      <c r="V174" s="413">
        <v>29.841000000000001</v>
      </c>
      <c r="W174" s="244">
        <v>6.92</v>
      </c>
      <c r="X174" s="642" t="s">
        <v>73</v>
      </c>
      <c r="Y174" s="413">
        <v>0.4</v>
      </c>
      <c r="Z174" s="244">
        <v>0.505</v>
      </c>
      <c r="AA174" s="413">
        <v>3.84</v>
      </c>
      <c r="AB174" s="328">
        <v>2.8029999999999999</v>
      </c>
      <c r="AC174" s="244">
        <f t="shared" ref="AC174:AC175" si="178">AB174*$AB$1+$AC$1</f>
        <v>3.7636422530529869</v>
      </c>
      <c r="AD174" s="241">
        <v>265.99999999999983</v>
      </c>
      <c r="AE174" s="559" t="s">
        <v>73</v>
      </c>
      <c r="AF174" s="530">
        <v>14.48</v>
      </c>
      <c r="AG174" s="898" t="s">
        <v>73</v>
      </c>
      <c r="AH174" s="244">
        <v>2.15</v>
      </c>
      <c r="AI174" s="244">
        <v>160.95529999999999</v>
      </c>
      <c r="AJ174" s="244">
        <v>7.7840999999999996</v>
      </c>
      <c r="AK174" s="244">
        <v>26.0412</v>
      </c>
      <c r="AL174" s="244">
        <v>51.400799999999997</v>
      </c>
      <c r="AM174" s="244">
        <v>538.81510000000003</v>
      </c>
      <c r="AN174" s="248" t="s">
        <v>73</v>
      </c>
      <c r="AO174" s="530" t="s">
        <v>73</v>
      </c>
      <c r="AP174" s="895" t="s">
        <v>73</v>
      </c>
      <c r="AQ174" s="883" t="s">
        <v>73</v>
      </c>
      <c r="AR174" s="883" t="s">
        <v>73</v>
      </c>
      <c r="AS174" s="883" t="s">
        <v>73</v>
      </c>
      <c r="AT174" s="883" t="s">
        <v>73</v>
      </c>
      <c r="AU174" s="883" t="s">
        <v>73</v>
      </c>
      <c r="AV174" s="883" t="s">
        <v>73</v>
      </c>
      <c r="AW174" s="883" t="s">
        <v>73</v>
      </c>
      <c r="AX174" s="883" t="s">
        <v>73</v>
      </c>
      <c r="AY174" s="892" t="s">
        <v>73</v>
      </c>
      <c r="AZ174" s="893" t="s">
        <v>73</v>
      </c>
      <c r="BA174" s="893" t="s">
        <v>73</v>
      </c>
      <c r="BB174" s="896" t="s">
        <v>73</v>
      </c>
      <c r="BC174" s="883" t="s">
        <v>73</v>
      </c>
      <c r="BD174" s="883" t="s">
        <v>73</v>
      </c>
      <c r="BE174" s="883" t="s">
        <v>73</v>
      </c>
      <c r="BF174" s="883" t="s">
        <v>73</v>
      </c>
      <c r="BG174" s="883" t="s">
        <v>73</v>
      </c>
      <c r="BH174" s="883" t="s">
        <v>73</v>
      </c>
      <c r="BI174" s="883" t="s">
        <v>73</v>
      </c>
      <c r="BJ174" s="883" t="s">
        <v>73</v>
      </c>
      <c r="BK174" s="883" t="s">
        <v>73</v>
      </c>
      <c r="BL174" s="883" t="s">
        <v>73</v>
      </c>
      <c r="BM174" s="883" t="s">
        <v>73</v>
      </c>
      <c r="BN174" s="883" t="s">
        <v>73</v>
      </c>
      <c r="BO174" s="895" t="s">
        <v>73</v>
      </c>
      <c r="BP174" s="883" t="s">
        <v>73</v>
      </c>
      <c r="BQ174" s="883" t="s">
        <v>73</v>
      </c>
      <c r="BR174" s="897" t="s">
        <v>73</v>
      </c>
    </row>
    <row r="175" spans="1:70" ht="14.25" customHeight="1" x14ac:dyDescent="0.45">
      <c r="A175" s="224">
        <v>2024</v>
      </c>
      <c r="B175" s="315">
        <v>9</v>
      </c>
      <c r="C175" s="282">
        <v>10</v>
      </c>
      <c r="D175" s="225">
        <v>0.47916666666666669</v>
      </c>
      <c r="E175" s="410" t="s">
        <v>244</v>
      </c>
      <c r="F175" s="411">
        <v>13.45542</v>
      </c>
      <c r="G175" s="271">
        <v>100.94629999999999</v>
      </c>
      <c r="H175" s="229">
        <v>2.8</v>
      </c>
      <c r="I175" s="884">
        <v>1</v>
      </c>
      <c r="J175" s="412" t="s">
        <v>72</v>
      </c>
      <c r="K175" s="245">
        <v>0.5</v>
      </c>
      <c r="L175" s="232" t="s">
        <v>73</v>
      </c>
      <c r="M175" s="233" t="s">
        <v>73</v>
      </c>
      <c r="N175" s="883" t="s">
        <v>73</v>
      </c>
      <c r="O175" s="883" t="s">
        <v>73</v>
      </c>
      <c r="P175" s="883" t="s">
        <v>73</v>
      </c>
      <c r="Q175" s="883" t="s">
        <v>73</v>
      </c>
      <c r="R175" s="883" t="s">
        <v>73</v>
      </c>
      <c r="S175" s="897" t="s">
        <v>73</v>
      </c>
      <c r="T175" s="885">
        <v>0.1</v>
      </c>
      <c r="U175" s="244">
        <v>29.7</v>
      </c>
      <c r="V175" s="413">
        <v>29.795999999999999</v>
      </c>
      <c r="W175" s="244">
        <v>7.24</v>
      </c>
      <c r="X175" s="642" t="s">
        <v>73</v>
      </c>
      <c r="Y175" s="413">
        <v>0.8</v>
      </c>
      <c r="Z175" s="244">
        <v>0.90400000000000003</v>
      </c>
      <c r="AA175" s="413">
        <v>5.34</v>
      </c>
      <c r="AB175" s="328">
        <v>4.3109999999999999</v>
      </c>
      <c r="AC175" s="244">
        <f t="shared" si="178"/>
        <v>5.4307835855546287</v>
      </c>
      <c r="AD175" s="241">
        <v>164.00000000000011</v>
      </c>
      <c r="AE175" s="559" t="s">
        <v>73</v>
      </c>
      <c r="AF175" s="530">
        <v>13.19</v>
      </c>
      <c r="AG175" s="898" t="s">
        <v>73</v>
      </c>
      <c r="AH175" s="244">
        <v>2.15</v>
      </c>
      <c r="AI175" s="244">
        <v>161.7765</v>
      </c>
      <c r="AJ175" s="244">
        <v>4.8651</v>
      </c>
      <c r="AK175" s="244">
        <v>12.660500000000001</v>
      </c>
      <c r="AL175" s="244">
        <v>55.358199999999997</v>
      </c>
      <c r="AM175" s="244">
        <v>345.44409999999999</v>
      </c>
      <c r="AN175" s="248" t="s">
        <v>73</v>
      </c>
      <c r="AO175" s="530" t="s">
        <v>73</v>
      </c>
      <c r="AP175" s="889" t="s">
        <v>73</v>
      </c>
      <c r="AQ175" s="890" t="s">
        <v>73</v>
      </c>
      <c r="AR175" s="890" t="s">
        <v>73</v>
      </c>
      <c r="AS175" s="890" t="s">
        <v>73</v>
      </c>
      <c r="AT175" s="891">
        <f t="shared" ref="AT175" si="179">SUM(BO175:BR175)</f>
        <v>493.28999999999996</v>
      </c>
      <c r="AU175" s="890" t="s">
        <v>73</v>
      </c>
      <c r="AV175" s="891">
        <f t="shared" ref="AV175" si="180">BE175+BH175+BK175+BN175</f>
        <v>363.25</v>
      </c>
      <c r="AW175" s="883">
        <v>2.2400000000000002</v>
      </c>
      <c r="AX175" s="883">
        <v>1.38</v>
      </c>
      <c r="AY175" s="892">
        <v>0.56999999999999995</v>
      </c>
      <c r="AZ175" s="893">
        <v>75.78</v>
      </c>
      <c r="BA175" s="893">
        <v>23.65</v>
      </c>
      <c r="BB175" s="705">
        <v>1.66</v>
      </c>
      <c r="BC175" s="701">
        <v>55.01</v>
      </c>
      <c r="BD175" s="701">
        <v>0.11</v>
      </c>
      <c r="BE175" s="701">
        <v>55.12</v>
      </c>
      <c r="BF175" s="701">
        <v>58.11</v>
      </c>
      <c r="BG175" s="701">
        <v>0.42</v>
      </c>
      <c r="BH175" s="701">
        <v>58.53</v>
      </c>
      <c r="BI175" s="701">
        <v>29.98</v>
      </c>
      <c r="BJ175" s="701">
        <v>1.5</v>
      </c>
      <c r="BK175" s="701">
        <v>31.48</v>
      </c>
      <c r="BL175" s="701">
        <v>215.52</v>
      </c>
      <c r="BM175" s="701">
        <v>2.6</v>
      </c>
      <c r="BN175" s="701">
        <v>218.12</v>
      </c>
      <c r="BO175" s="710">
        <v>45.69</v>
      </c>
      <c r="BP175" s="701">
        <v>330.62</v>
      </c>
      <c r="BQ175" s="701">
        <v>43.07</v>
      </c>
      <c r="BR175" s="711">
        <v>73.91</v>
      </c>
    </row>
    <row r="176" spans="1:70" ht="14.25" customHeight="1" x14ac:dyDescent="0.45">
      <c r="A176" s="224">
        <f t="shared" ref="A176:H177" si="181">A175</f>
        <v>2024</v>
      </c>
      <c r="B176" s="315">
        <f t="shared" si="181"/>
        <v>9</v>
      </c>
      <c r="C176" s="282">
        <f t="shared" si="181"/>
        <v>10</v>
      </c>
      <c r="D176" s="320">
        <f t="shared" si="181"/>
        <v>0.47916666666666669</v>
      </c>
      <c r="E176" s="410" t="str">
        <f t="shared" si="181"/>
        <v>BPK6</v>
      </c>
      <c r="F176" s="411">
        <f t="shared" si="181"/>
        <v>13.45542</v>
      </c>
      <c r="G176" s="271">
        <f t="shared" si="181"/>
        <v>100.94629999999999</v>
      </c>
      <c r="H176" s="229">
        <f t="shared" si="181"/>
        <v>2.8</v>
      </c>
      <c r="I176" s="884" t="s">
        <v>73</v>
      </c>
      <c r="J176" s="412" t="s">
        <v>75</v>
      </c>
      <c r="K176" s="234" t="s">
        <v>73</v>
      </c>
      <c r="L176" s="232" t="s">
        <v>73</v>
      </c>
      <c r="M176" s="233" t="s">
        <v>73</v>
      </c>
      <c r="N176" s="883" t="s">
        <v>73</v>
      </c>
      <c r="O176" s="883" t="s">
        <v>73</v>
      </c>
      <c r="P176" s="883" t="s">
        <v>73</v>
      </c>
      <c r="Q176" s="883" t="s">
        <v>73</v>
      </c>
      <c r="R176" s="883" t="s">
        <v>73</v>
      </c>
      <c r="S176" s="897" t="s">
        <v>73</v>
      </c>
      <c r="T176" s="885" t="s">
        <v>73</v>
      </c>
      <c r="U176" s="244" t="s">
        <v>73</v>
      </c>
      <c r="V176" s="413" t="s">
        <v>73</v>
      </c>
      <c r="W176" s="244" t="s">
        <v>73</v>
      </c>
      <c r="X176" s="642" t="s">
        <v>73</v>
      </c>
      <c r="Y176" s="413" t="s">
        <v>73</v>
      </c>
      <c r="Z176" s="244" t="s">
        <v>73</v>
      </c>
      <c r="AA176" s="413" t="s">
        <v>73</v>
      </c>
      <c r="AB176" s="328" t="s">
        <v>73</v>
      </c>
      <c r="AC176" s="244" t="s">
        <v>73</v>
      </c>
      <c r="AD176" s="241" t="s">
        <v>73</v>
      </c>
      <c r="AE176" s="559" t="s">
        <v>73</v>
      </c>
      <c r="AF176" s="530" t="s">
        <v>73</v>
      </c>
      <c r="AG176" s="898" t="s">
        <v>73</v>
      </c>
      <c r="AH176" s="244" t="s">
        <v>73</v>
      </c>
      <c r="AI176" s="244" t="s">
        <v>73</v>
      </c>
      <c r="AJ176" s="244" t="s">
        <v>73</v>
      </c>
      <c r="AK176" s="244" t="s">
        <v>73</v>
      </c>
      <c r="AL176" s="244" t="s">
        <v>73</v>
      </c>
      <c r="AM176" s="244" t="s">
        <v>73</v>
      </c>
      <c r="AN176" s="248" t="s">
        <v>73</v>
      </c>
      <c r="AO176" s="530" t="s">
        <v>73</v>
      </c>
      <c r="AP176" s="895" t="s">
        <v>73</v>
      </c>
      <c r="AQ176" s="883" t="s">
        <v>73</v>
      </c>
      <c r="AR176" s="883" t="s">
        <v>73</v>
      </c>
      <c r="AS176" s="883" t="s">
        <v>73</v>
      </c>
      <c r="AT176" s="883" t="s">
        <v>73</v>
      </c>
      <c r="AU176" s="883" t="s">
        <v>73</v>
      </c>
      <c r="AV176" s="883" t="s">
        <v>73</v>
      </c>
      <c r="AW176" s="883" t="s">
        <v>73</v>
      </c>
      <c r="AX176" s="883" t="s">
        <v>73</v>
      </c>
      <c r="AY176" s="892" t="s">
        <v>73</v>
      </c>
      <c r="AZ176" s="893" t="s">
        <v>73</v>
      </c>
      <c r="BA176" s="893" t="s">
        <v>73</v>
      </c>
      <c r="BB176" s="896" t="s">
        <v>73</v>
      </c>
      <c r="BC176" s="883" t="s">
        <v>73</v>
      </c>
      <c r="BD176" s="883" t="s">
        <v>73</v>
      </c>
      <c r="BE176" s="883" t="s">
        <v>73</v>
      </c>
      <c r="BF176" s="883" t="s">
        <v>73</v>
      </c>
      <c r="BG176" s="883" t="s">
        <v>73</v>
      </c>
      <c r="BH176" s="883" t="s">
        <v>73</v>
      </c>
      <c r="BI176" s="883" t="s">
        <v>73</v>
      </c>
      <c r="BJ176" s="883" t="s">
        <v>73</v>
      </c>
      <c r="BK176" s="883" t="s">
        <v>73</v>
      </c>
      <c r="BL176" s="883" t="s">
        <v>73</v>
      </c>
      <c r="BM176" s="883" t="s">
        <v>73</v>
      </c>
      <c r="BN176" s="883" t="s">
        <v>73</v>
      </c>
      <c r="BO176" s="895" t="s">
        <v>73</v>
      </c>
      <c r="BP176" s="883" t="s">
        <v>73</v>
      </c>
      <c r="BQ176" s="883" t="s">
        <v>73</v>
      </c>
      <c r="BR176" s="897" t="s">
        <v>73</v>
      </c>
    </row>
    <row r="177" spans="1:70" ht="14.25" customHeight="1" x14ac:dyDescent="0.45">
      <c r="A177" s="224">
        <f t="shared" si="181"/>
        <v>2024</v>
      </c>
      <c r="B177" s="315">
        <f t="shared" si="181"/>
        <v>9</v>
      </c>
      <c r="C177" s="282">
        <f t="shared" si="181"/>
        <v>10</v>
      </c>
      <c r="D177" s="320">
        <f t="shared" si="181"/>
        <v>0.47916666666666669</v>
      </c>
      <c r="E177" s="410" t="str">
        <f t="shared" si="181"/>
        <v>BPK6</v>
      </c>
      <c r="F177" s="411">
        <f t="shared" si="181"/>
        <v>13.45542</v>
      </c>
      <c r="G177" s="271">
        <f t="shared" si="181"/>
        <v>100.94629999999999</v>
      </c>
      <c r="H177" s="229">
        <f t="shared" si="181"/>
        <v>2.8</v>
      </c>
      <c r="I177" s="884" t="s">
        <v>73</v>
      </c>
      <c r="J177" s="412" t="s">
        <v>74</v>
      </c>
      <c r="K177" s="234" t="s">
        <v>73</v>
      </c>
      <c r="L177" s="232" t="s">
        <v>73</v>
      </c>
      <c r="M177" s="233" t="s">
        <v>73</v>
      </c>
      <c r="N177" s="883" t="s">
        <v>73</v>
      </c>
      <c r="O177" s="883" t="s">
        <v>73</v>
      </c>
      <c r="P177" s="883" t="s">
        <v>73</v>
      </c>
      <c r="Q177" s="883" t="s">
        <v>73</v>
      </c>
      <c r="R177" s="883" t="s">
        <v>73</v>
      </c>
      <c r="S177" s="897" t="s">
        <v>73</v>
      </c>
      <c r="T177" s="885" t="s">
        <v>73</v>
      </c>
      <c r="U177" s="244" t="s">
        <v>73</v>
      </c>
      <c r="V177" s="413" t="s">
        <v>73</v>
      </c>
      <c r="W177" s="244" t="s">
        <v>73</v>
      </c>
      <c r="X177" s="642" t="s">
        <v>73</v>
      </c>
      <c r="Y177" s="413" t="s">
        <v>73</v>
      </c>
      <c r="Z177" s="244" t="s">
        <v>73</v>
      </c>
      <c r="AA177" s="413" t="s">
        <v>73</v>
      </c>
      <c r="AB177" s="328" t="s">
        <v>73</v>
      </c>
      <c r="AC177" s="244" t="s">
        <v>73</v>
      </c>
      <c r="AD177" s="241" t="s">
        <v>73</v>
      </c>
      <c r="AE177" s="559" t="s">
        <v>73</v>
      </c>
      <c r="AF177" s="530" t="s">
        <v>73</v>
      </c>
      <c r="AG177" s="898" t="s">
        <v>73</v>
      </c>
      <c r="AH177" s="244" t="s">
        <v>73</v>
      </c>
      <c r="AI177" s="244" t="s">
        <v>73</v>
      </c>
      <c r="AJ177" s="244" t="s">
        <v>73</v>
      </c>
      <c r="AK177" s="244" t="s">
        <v>73</v>
      </c>
      <c r="AL177" s="244" t="s">
        <v>73</v>
      </c>
      <c r="AM177" s="244" t="s">
        <v>73</v>
      </c>
      <c r="AN177" s="248" t="s">
        <v>73</v>
      </c>
      <c r="AO177" s="530" t="s">
        <v>73</v>
      </c>
      <c r="AP177" s="895" t="s">
        <v>73</v>
      </c>
      <c r="AQ177" s="883" t="s">
        <v>73</v>
      </c>
      <c r="AR177" s="883" t="s">
        <v>73</v>
      </c>
      <c r="AS177" s="883" t="s">
        <v>73</v>
      </c>
      <c r="AT177" s="883" t="s">
        <v>73</v>
      </c>
      <c r="AU177" s="883" t="s">
        <v>73</v>
      </c>
      <c r="AV177" s="883" t="s">
        <v>73</v>
      </c>
      <c r="AW177" s="883" t="s">
        <v>73</v>
      </c>
      <c r="AX177" s="883" t="s">
        <v>73</v>
      </c>
      <c r="AY177" s="892" t="s">
        <v>73</v>
      </c>
      <c r="AZ177" s="893" t="s">
        <v>73</v>
      </c>
      <c r="BA177" s="893" t="s">
        <v>73</v>
      </c>
      <c r="BB177" s="896" t="s">
        <v>73</v>
      </c>
      <c r="BC177" s="883" t="s">
        <v>73</v>
      </c>
      <c r="BD177" s="883" t="s">
        <v>73</v>
      </c>
      <c r="BE177" s="883" t="s">
        <v>73</v>
      </c>
      <c r="BF177" s="883" t="s">
        <v>73</v>
      </c>
      <c r="BG177" s="883" t="s">
        <v>73</v>
      </c>
      <c r="BH177" s="883" t="s">
        <v>73</v>
      </c>
      <c r="BI177" s="883" t="s">
        <v>73</v>
      </c>
      <c r="BJ177" s="883" t="s">
        <v>73</v>
      </c>
      <c r="BK177" s="883" t="s">
        <v>73</v>
      </c>
      <c r="BL177" s="883" t="s">
        <v>73</v>
      </c>
      <c r="BM177" s="883" t="s">
        <v>73</v>
      </c>
      <c r="BN177" s="883" t="s">
        <v>73</v>
      </c>
      <c r="BO177" s="895" t="s">
        <v>73</v>
      </c>
      <c r="BP177" s="883" t="s">
        <v>73</v>
      </c>
      <c r="BQ177" s="883" t="s">
        <v>73</v>
      </c>
      <c r="BR177" s="897" t="s">
        <v>73</v>
      </c>
    </row>
    <row r="178" spans="1:70" ht="14.25" customHeight="1" x14ac:dyDescent="0.45">
      <c r="A178" s="224">
        <v>2024</v>
      </c>
      <c r="B178" s="315">
        <v>9</v>
      </c>
      <c r="C178" s="282">
        <v>10</v>
      </c>
      <c r="D178" s="225">
        <v>0.46736111111111112</v>
      </c>
      <c r="E178" s="410" t="s">
        <v>245</v>
      </c>
      <c r="F178" s="411">
        <v>13.453200000000001</v>
      </c>
      <c r="G178" s="271">
        <v>100.93553</v>
      </c>
      <c r="H178" s="229">
        <v>2.8</v>
      </c>
      <c r="I178" s="884">
        <v>1</v>
      </c>
      <c r="J178" s="412" t="s">
        <v>72</v>
      </c>
      <c r="K178" s="234">
        <v>0.5</v>
      </c>
      <c r="L178" s="232" t="s">
        <v>73</v>
      </c>
      <c r="M178" s="233" t="s">
        <v>73</v>
      </c>
      <c r="N178" s="883" t="s">
        <v>73</v>
      </c>
      <c r="O178" s="883" t="s">
        <v>73</v>
      </c>
      <c r="P178" s="883" t="s">
        <v>73</v>
      </c>
      <c r="Q178" s="883" t="s">
        <v>73</v>
      </c>
      <c r="R178" s="883" t="s">
        <v>73</v>
      </c>
      <c r="S178" s="897" t="s">
        <v>73</v>
      </c>
      <c r="T178" s="885">
        <v>0.1</v>
      </c>
      <c r="U178" s="244">
        <v>29.7</v>
      </c>
      <c r="V178" s="413">
        <v>29.826000000000001</v>
      </c>
      <c r="W178" s="244">
        <v>7.24</v>
      </c>
      <c r="X178" s="642" t="s">
        <v>73</v>
      </c>
      <c r="Y178" s="413">
        <v>0.8</v>
      </c>
      <c r="Z178" s="244">
        <v>0.85299999999999998</v>
      </c>
      <c r="AA178" s="413">
        <v>5.57</v>
      </c>
      <c r="AB178" s="328">
        <v>4.319</v>
      </c>
      <c r="AC178" s="244">
        <f>AB178*$AB$1+$AC$1</f>
        <v>5.4396278366554327</v>
      </c>
      <c r="AD178" s="241">
        <v>158.99999999999997</v>
      </c>
      <c r="AE178" s="559" t="s">
        <v>73</v>
      </c>
      <c r="AF178" s="530">
        <v>12.6</v>
      </c>
      <c r="AG178" s="898" t="s">
        <v>73</v>
      </c>
      <c r="AH178" s="244">
        <v>2.5712000000000002</v>
      </c>
      <c r="AI178" s="244">
        <v>162.5976</v>
      </c>
      <c r="AJ178" s="244">
        <v>4.9732000000000003</v>
      </c>
      <c r="AK178" s="244">
        <v>10.5008</v>
      </c>
      <c r="AL178" s="244">
        <v>43.828400000000002</v>
      </c>
      <c r="AM178" s="244">
        <v>409.51870000000002</v>
      </c>
      <c r="AN178" s="248" t="s">
        <v>73</v>
      </c>
      <c r="AO178" s="530" t="s">
        <v>73</v>
      </c>
      <c r="AP178" s="895" t="s">
        <v>73</v>
      </c>
      <c r="AQ178" s="883" t="s">
        <v>73</v>
      </c>
      <c r="AR178" s="883" t="s">
        <v>73</v>
      </c>
      <c r="AS178" s="883" t="s">
        <v>73</v>
      </c>
      <c r="AT178" s="891">
        <f t="shared" ref="AT178" si="182">SUM(BO178:BR178)</f>
        <v>659.17</v>
      </c>
      <c r="AU178" s="890" t="s">
        <v>73</v>
      </c>
      <c r="AV178" s="891">
        <f t="shared" ref="AV178" si="183">BE178+BH178+BK178+BN178</f>
        <v>522.79000000000008</v>
      </c>
      <c r="AW178" s="883">
        <v>1.34</v>
      </c>
      <c r="AX178" s="883">
        <v>1.61</v>
      </c>
      <c r="AY178" s="892">
        <v>1.08</v>
      </c>
      <c r="AZ178" s="893">
        <v>81.25</v>
      </c>
      <c r="BA178" s="893">
        <v>17.670000000000002</v>
      </c>
      <c r="BB178" s="705">
        <v>1.4</v>
      </c>
      <c r="BC178" s="701">
        <v>83.15</v>
      </c>
      <c r="BD178" s="701">
        <v>0.05</v>
      </c>
      <c r="BE178" s="701">
        <v>83.2</v>
      </c>
      <c r="BF178" s="701">
        <v>74.290000000000006</v>
      </c>
      <c r="BG178" s="701">
        <v>0.68</v>
      </c>
      <c r="BH178" s="701">
        <v>74.97</v>
      </c>
      <c r="BI178" s="701">
        <v>37.08</v>
      </c>
      <c r="BJ178" s="701">
        <v>3.38</v>
      </c>
      <c r="BK178" s="701">
        <v>40.46</v>
      </c>
      <c r="BL178" s="701">
        <v>323.27</v>
      </c>
      <c r="BM178" s="701">
        <v>0.89</v>
      </c>
      <c r="BN178" s="701">
        <v>324.16000000000003</v>
      </c>
      <c r="BO178" s="710">
        <v>54.41</v>
      </c>
      <c r="BP178" s="701">
        <v>464.88</v>
      </c>
      <c r="BQ178" s="701">
        <v>56.65</v>
      </c>
      <c r="BR178" s="711">
        <v>83.23</v>
      </c>
    </row>
    <row r="179" spans="1:70" ht="14.25" customHeight="1" x14ac:dyDescent="0.45">
      <c r="A179" s="224">
        <f t="shared" ref="A179:H180" si="184">A178</f>
        <v>2024</v>
      </c>
      <c r="B179" s="315">
        <f t="shared" si="184"/>
        <v>9</v>
      </c>
      <c r="C179" s="282">
        <f t="shared" si="184"/>
        <v>10</v>
      </c>
      <c r="D179" s="320">
        <f t="shared" si="184"/>
        <v>0.46736111111111112</v>
      </c>
      <c r="E179" s="410" t="str">
        <f t="shared" si="184"/>
        <v>BPK7</v>
      </c>
      <c r="F179" s="411">
        <f t="shared" si="184"/>
        <v>13.453200000000001</v>
      </c>
      <c r="G179" s="271">
        <f t="shared" si="184"/>
        <v>100.93553</v>
      </c>
      <c r="H179" s="229">
        <f t="shared" si="184"/>
        <v>2.8</v>
      </c>
      <c r="I179" s="884" t="s">
        <v>73</v>
      </c>
      <c r="J179" s="412" t="s">
        <v>75</v>
      </c>
      <c r="K179" s="234" t="s">
        <v>73</v>
      </c>
      <c r="L179" s="232" t="s">
        <v>73</v>
      </c>
      <c r="M179" s="233" t="s">
        <v>73</v>
      </c>
      <c r="N179" s="883" t="s">
        <v>73</v>
      </c>
      <c r="O179" s="883" t="s">
        <v>73</v>
      </c>
      <c r="P179" s="883" t="s">
        <v>73</v>
      </c>
      <c r="Q179" s="883" t="s">
        <v>73</v>
      </c>
      <c r="R179" s="883" t="s">
        <v>73</v>
      </c>
      <c r="S179" s="897" t="s">
        <v>73</v>
      </c>
      <c r="T179" s="885" t="s">
        <v>73</v>
      </c>
      <c r="U179" s="244" t="s">
        <v>73</v>
      </c>
      <c r="V179" s="413" t="s">
        <v>73</v>
      </c>
      <c r="W179" s="244" t="s">
        <v>73</v>
      </c>
      <c r="X179" s="642" t="s">
        <v>73</v>
      </c>
      <c r="Y179" s="413" t="s">
        <v>73</v>
      </c>
      <c r="Z179" s="244" t="s">
        <v>73</v>
      </c>
      <c r="AA179" s="413" t="s">
        <v>73</v>
      </c>
      <c r="AB179" s="328" t="s">
        <v>73</v>
      </c>
      <c r="AC179" s="244" t="s">
        <v>73</v>
      </c>
      <c r="AD179" s="241" t="s">
        <v>73</v>
      </c>
      <c r="AE179" s="559" t="s">
        <v>73</v>
      </c>
      <c r="AF179" s="530" t="s">
        <v>73</v>
      </c>
      <c r="AG179" s="898" t="s">
        <v>73</v>
      </c>
      <c r="AH179" s="244" t="s">
        <v>73</v>
      </c>
      <c r="AI179" s="244" t="s">
        <v>73</v>
      </c>
      <c r="AJ179" s="244" t="s">
        <v>73</v>
      </c>
      <c r="AK179" s="244" t="s">
        <v>73</v>
      </c>
      <c r="AL179" s="244" t="s">
        <v>73</v>
      </c>
      <c r="AM179" s="244" t="s">
        <v>73</v>
      </c>
      <c r="AN179" s="248" t="s">
        <v>73</v>
      </c>
      <c r="AO179" s="530" t="s">
        <v>73</v>
      </c>
      <c r="AP179" s="895" t="s">
        <v>73</v>
      </c>
      <c r="AQ179" s="883" t="s">
        <v>73</v>
      </c>
      <c r="AR179" s="883" t="s">
        <v>73</v>
      </c>
      <c r="AS179" s="883" t="s">
        <v>73</v>
      </c>
      <c r="AT179" s="883" t="s">
        <v>73</v>
      </c>
      <c r="AU179" s="883" t="s">
        <v>73</v>
      </c>
      <c r="AV179" s="883" t="s">
        <v>73</v>
      </c>
      <c r="AW179" s="883" t="s">
        <v>73</v>
      </c>
      <c r="AX179" s="883" t="s">
        <v>73</v>
      </c>
      <c r="AY179" s="892" t="s">
        <v>73</v>
      </c>
      <c r="AZ179" s="893" t="s">
        <v>73</v>
      </c>
      <c r="BA179" s="893" t="s">
        <v>73</v>
      </c>
      <c r="BB179" s="896" t="s">
        <v>73</v>
      </c>
      <c r="BC179" s="883" t="s">
        <v>73</v>
      </c>
      <c r="BD179" s="883" t="s">
        <v>73</v>
      </c>
      <c r="BE179" s="883" t="s">
        <v>73</v>
      </c>
      <c r="BF179" s="883" t="s">
        <v>73</v>
      </c>
      <c r="BG179" s="883" t="s">
        <v>73</v>
      </c>
      <c r="BH179" s="883" t="s">
        <v>73</v>
      </c>
      <c r="BI179" s="883" t="s">
        <v>73</v>
      </c>
      <c r="BJ179" s="883" t="s">
        <v>73</v>
      </c>
      <c r="BK179" s="883" t="s">
        <v>73</v>
      </c>
      <c r="BL179" s="883" t="s">
        <v>73</v>
      </c>
      <c r="BM179" s="883" t="s">
        <v>73</v>
      </c>
      <c r="BN179" s="883" t="s">
        <v>73</v>
      </c>
      <c r="BO179" s="895" t="s">
        <v>73</v>
      </c>
      <c r="BP179" s="883" t="s">
        <v>73</v>
      </c>
      <c r="BQ179" s="883" t="s">
        <v>73</v>
      </c>
      <c r="BR179" s="897" t="s">
        <v>73</v>
      </c>
    </row>
    <row r="180" spans="1:70" ht="14.25" customHeight="1" x14ac:dyDescent="0.45">
      <c r="A180" s="224">
        <f t="shared" si="184"/>
        <v>2024</v>
      </c>
      <c r="B180" s="315">
        <f t="shared" si="184"/>
        <v>9</v>
      </c>
      <c r="C180" s="282">
        <f t="shared" si="184"/>
        <v>10</v>
      </c>
      <c r="D180" s="320">
        <f t="shared" si="184"/>
        <v>0.46736111111111112</v>
      </c>
      <c r="E180" s="410" t="str">
        <f t="shared" si="184"/>
        <v>BPK7</v>
      </c>
      <c r="F180" s="411">
        <f t="shared" si="184"/>
        <v>13.453200000000001</v>
      </c>
      <c r="G180" s="271">
        <f t="shared" si="184"/>
        <v>100.93553</v>
      </c>
      <c r="H180" s="229">
        <f t="shared" si="184"/>
        <v>2.8</v>
      </c>
      <c r="I180" s="884" t="s">
        <v>73</v>
      </c>
      <c r="J180" s="412" t="s">
        <v>74</v>
      </c>
      <c r="K180" s="234" t="s">
        <v>73</v>
      </c>
      <c r="L180" s="232" t="s">
        <v>73</v>
      </c>
      <c r="M180" s="233" t="s">
        <v>73</v>
      </c>
      <c r="N180" s="883" t="s">
        <v>73</v>
      </c>
      <c r="O180" s="883" t="s">
        <v>73</v>
      </c>
      <c r="P180" s="883" t="s">
        <v>73</v>
      </c>
      <c r="Q180" s="883" t="s">
        <v>73</v>
      </c>
      <c r="R180" s="883" t="s">
        <v>73</v>
      </c>
      <c r="S180" s="897" t="s">
        <v>73</v>
      </c>
      <c r="T180" s="885" t="s">
        <v>73</v>
      </c>
      <c r="U180" s="244" t="s">
        <v>73</v>
      </c>
      <c r="V180" s="413" t="s">
        <v>73</v>
      </c>
      <c r="W180" s="244" t="s">
        <v>73</v>
      </c>
      <c r="X180" s="642" t="s">
        <v>73</v>
      </c>
      <c r="Y180" s="413" t="s">
        <v>73</v>
      </c>
      <c r="Z180" s="244" t="s">
        <v>73</v>
      </c>
      <c r="AA180" s="413" t="s">
        <v>73</v>
      </c>
      <c r="AB180" s="328" t="s">
        <v>73</v>
      </c>
      <c r="AC180" s="244" t="s">
        <v>73</v>
      </c>
      <c r="AD180" s="241" t="s">
        <v>73</v>
      </c>
      <c r="AE180" s="559" t="s">
        <v>73</v>
      </c>
      <c r="AF180" s="530" t="s">
        <v>73</v>
      </c>
      <c r="AG180" s="898" t="s">
        <v>73</v>
      </c>
      <c r="AH180" s="244" t="s">
        <v>73</v>
      </c>
      <c r="AI180" s="244" t="s">
        <v>73</v>
      </c>
      <c r="AJ180" s="244" t="s">
        <v>73</v>
      </c>
      <c r="AK180" s="244" t="s">
        <v>73</v>
      </c>
      <c r="AL180" s="244" t="s">
        <v>73</v>
      </c>
      <c r="AM180" s="244" t="s">
        <v>73</v>
      </c>
      <c r="AN180" s="248" t="s">
        <v>73</v>
      </c>
      <c r="AO180" s="530" t="s">
        <v>73</v>
      </c>
      <c r="AP180" s="895" t="s">
        <v>73</v>
      </c>
      <c r="AQ180" s="883" t="s">
        <v>73</v>
      </c>
      <c r="AR180" s="883" t="s">
        <v>73</v>
      </c>
      <c r="AS180" s="883" t="s">
        <v>73</v>
      </c>
      <c r="AT180" s="883" t="s">
        <v>73</v>
      </c>
      <c r="AU180" s="883" t="s">
        <v>73</v>
      </c>
      <c r="AV180" s="883" t="s">
        <v>73</v>
      </c>
      <c r="AW180" s="883" t="s">
        <v>73</v>
      </c>
      <c r="AX180" s="883" t="s">
        <v>73</v>
      </c>
      <c r="AY180" s="892" t="s">
        <v>73</v>
      </c>
      <c r="AZ180" s="893" t="s">
        <v>73</v>
      </c>
      <c r="BA180" s="893" t="s">
        <v>73</v>
      </c>
      <c r="BB180" s="896" t="s">
        <v>73</v>
      </c>
      <c r="BC180" s="883" t="s">
        <v>73</v>
      </c>
      <c r="BD180" s="883" t="s">
        <v>73</v>
      </c>
      <c r="BE180" s="883" t="s">
        <v>73</v>
      </c>
      <c r="BF180" s="883" t="s">
        <v>73</v>
      </c>
      <c r="BG180" s="883" t="s">
        <v>73</v>
      </c>
      <c r="BH180" s="883" t="s">
        <v>73</v>
      </c>
      <c r="BI180" s="883" t="s">
        <v>73</v>
      </c>
      <c r="BJ180" s="883" t="s">
        <v>73</v>
      </c>
      <c r="BK180" s="883" t="s">
        <v>73</v>
      </c>
      <c r="BL180" s="883" t="s">
        <v>73</v>
      </c>
      <c r="BM180" s="883" t="s">
        <v>73</v>
      </c>
      <c r="BN180" s="883" t="s">
        <v>73</v>
      </c>
      <c r="BO180" s="895" t="s">
        <v>73</v>
      </c>
      <c r="BP180" s="883" t="s">
        <v>73</v>
      </c>
      <c r="BQ180" s="883" t="s">
        <v>73</v>
      </c>
      <c r="BR180" s="897" t="s">
        <v>73</v>
      </c>
    </row>
    <row r="181" spans="1:70" ht="14.25" customHeight="1" x14ac:dyDescent="0.45">
      <c r="A181" s="224">
        <v>2024</v>
      </c>
      <c r="B181" s="315">
        <v>9</v>
      </c>
      <c r="C181" s="282">
        <v>10</v>
      </c>
      <c r="D181" s="225">
        <v>0.45833333333333331</v>
      </c>
      <c r="E181" s="410" t="s">
        <v>246</v>
      </c>
      <c r="F181" s="411">
        <v>13.442819999999999</v>
      </c>
      <c r="G181" s="271">
        <v>100.94482000000001</v>
      </c>
      <c r="H181" s="229">
        <v>4</v>
      </c>
      <c r="I181" s="884">
        <v>2</v>
      </c>
      <c r="J181" s="412" t="s">
        <v>72</v>
      </c>
      <c r="K181" s="234">
        <v>0.5</v>
      </c>
      <c r="L181" s="232" t="s">
        <v>73</v>
      </c>
      <c r="M181" s="233" t="s">
        <v>73</v>
      </c>
      <c r="N181" s="883" t="s">
        <v>73</v>
      </c>
      <c r="O181" s="883" t="s">
        <v>73</v>
      </c>
      <c r="P181" s="883" t="s">
        <v>73</v>
      </c>
      <c r="Q181" s="883" t="s">
        <v>73</v>
      </c>
      <c r="R181" s="883" t="s">
        <v>73</v>
      </c>
      <c r="S181" s="897" t="s">
        <v>73</v>
      </c>
      <c r="T181" s="885">
        <v>0.1</v>
      </c>
      <c r="U181" s="244">
        <v>29.9</v>
      </c>
      <c r="V181" s="413">
        <v>29.949000000000002</v>
      </c>
      <c r="W181" s="244">
        <v>7.18</v>
      </c>
      <c r="X181" s="642" t="s">
        <v>73</v>
      </c>
      <c r="Y181" s="413">
        <v>1.2</v>
      </c>
      <c r="Z181" s="244">
        <v>1.3560000000000001</v>
      </c>
      <c r="AA181" s="413">
        <v>5.48</v>
      </c>
      <c r="AB181" s="328">
        <v>3.97</v>
      </c>
      <c r="AC181" s="244">
        <f>AB181*$AB$1+$AC$1</f>
        <v>5.0537973823828377</v>
      </c>
      <c r="AD181" s="241">
        <v>135.00000000000006</v>
      </c>
      <c r="AE181" s="559" t="s">
        <v>73</v>
      </c>
      <c r="AF181" s="530">
        <v>12.12</v>
      </c>
      <c r="AG181" s="900" t="s">
        <v>73</v>
      </c>
      <c r="AH181" s="244">
        <v>1.7289000000000001</v>
      </c>
      <c r="AI181" s="244">
        <v>157.6705</v>
      </c>
      <c r="AJ181" s="244">
        <v>6.0542999999999996</v>
      </c>
      <c r="AK181" s="244">
        <v>13.703200000000001</v>
      </c>
      <c r="AL181" s="244">
        <v>49.496400000000001</v>
      </c>
      <c r="AM181" s="244">
        <v>435.0874</v>
      </c>
      <c r="AN181" s="248" t="s">
        <v>73</v>
      </c>
      <c r="AO181" s="530" t="s">
        <v>73</v>
      </c>
      <c r="AP181" s="895" t="s">
        <v>73</v>
      </c>
      <c r="AQ181" s="883" t="s">
        <v>73</v>
      </c>
      <c r="AR181" s="883" t="s">
        <v>73</v>
      </c>
      <c r="AS181" s="883" t="s">
        <v>73</v>
      </c>
      <c r="AT181" s="891">
        <f t="shared" ref="AT181" si="185">SUM(BO181:BR181)</f>
        <v>823.48</v>
      </c>
      <c r="AU181" s="890" t="s">
        <v>73</v>
      </c>
      <c r="AV181" s="891">
        <f t="shared" ref="AV181" si="186">BE181+BH181+BK181+BN181</f>
        <v>492.53</v>
      </c>
      <c r="AW181" s="883">
        <v>0.55000000000000004</v>
      </c>
      <c r="AX181" s="883">
        <v>1.78</v>
      </c>
      <c r="AY181" s="892">
        <v>0.99</v>
      </c>
      <c r="AZ181" s="893">
        <v>78.95</v>
      </c>
      <c r="BA181" s="893">
        <v>20.059999999999999</v>
      </c>
      <c r="BB181" s="705">
        <v>1.89</v>
      </c>
      <c r="BC181" s="701">
        <v>62.26</v>
      </c>
      <c r="BD181" s="701">
        <v>0.08</v>
      </c>
      <c r="BE181" s="701">
        <v>62.33</v>
      </c>
      <c r="BF181" s="701">
        <v>62.94</v>
      </c>
      <c r="BG181" s="701">
        <v>1.04</v>
      </c>
      <c r="BH181" s="701">
        <v>63.97</v>
      </c>
      <c r="BI181" s="701">
        <v>35.049999999999997</v>
      </c>
      <c r="BJ181" s="701">
        <v>2.71</v>
      </c>
      <c r="BK181" s="701">
        <v>37.770000000000003</v>
      </c>
      <c r="BL181" s="701">
        <v>327.43</v>
      </c>
      <c r="BM181" s="701">
        <v>1.03</v>
      </c>
      <c r="BN181" s="701">
        <v>328.46</v>
      </c>
      <c r="BO181" s="710">
        <v>29.52</v>
      </c>
      <c r="BP181" s="701">
        <v>660.94</v>
      </c>
      <c r="BQ181" s="701">
        <v>37.5</v>
      </c>
      <c r="BR181" s="711">
        <v>95.52</v>
      </c>
    </row>
    <row r="182" spans="1:70" ht="14.25" customHeight="1" x14ac:dyDescent="0.45">
      <c r="A182" s="224">
        <f t="shared" ref="A182:H183" si="187">A181</f>
        <v>2024</v>
      </c>
      <c r="B182" s="315">
        <f t="shared" si="187"/>
        <v>9</v>
      </c>
      <c r="C182" s="282">
        <f t="shared" si="187"/>
        <v>10</v>
      </c>
      <c r="D182" s="320">
        <f t="shared" si="187"/>
        <v>0.45833333333333331</v>
      </c>
      <c r="E182" s="410" t="str">
        <f t="shared" si="187"/>
        <v>BPK8</v>
      </c>
      <c r="F182" s="411">
        <f t="shared" si="187"/>
        <v>13.442819999999999</v>
      </c>
      <c r="G182" s="271">
        <f t="shared" si="187"/>
        <v>100.94482000000001</v>
      </c>
      <c r="H182" s="229">
        <f t="shared" si="187"/>
        <v>4</v>
      </c>
      <c r="I182" s="884" t="s">
        <v>73</v>
      </c>
      <c r="J182" s="412" t="s">
        <v>75</v>
      </c>
      <c r="K182" s="234" t="s">
        <v>73</v>
      </c>
      <c r="L182" s="232" t="s">
        <v>73</v>
      </c>
      <c r="M182" s="233" t="s">
        <v>73</v>
      </c>
      <c r="N182" s="883" t="s">
        <v>73</v>
      </c>
      <c r="O182" s="883" t="s">
        <v>73</v>
      </c>
      <c r="P182" s="883" t="s">
        <v>73</v>
      </c>
      <c r="Q182" s="883" t="s">
        <v>73</v>
      </c>
      <c r="R182" s="883" t="s">
        <v>73</v>
      </c>
      <c r="S182" s="897" t="s">
        <v>73</v>
      </c>
      <c r="T182" s="885" t="s">
        <v>73</v>
      </c>
      <c r="U182" s="244" t="s">
        <v>73</v>
      </c>
      <c r="V182" s="413" t="s">
        <v>73</v>
      </c>
      <c r="W182" s="244" t="s">
        <v>73</v>
      </c>
      <c r="X182" s="642" t="s">
        <v>73</v>
      </c>
      <c r="Y182" s="413" t="s">
        <v>73</v>
      </c>
      <c r="Z182" s="244" t="s">
        <v>73</v>
      </c>
      <c r="AA182" s="413" t="s">
        <v>73</v>
      </c>
      <c r="AB182" s="328" t="s">
        <v>73</v>
      </c>
      <c r="AC182" s="244" t="s">
        <v>73</v>
      </c>
      <c r="AD182" s="241" t="s">
        <v>73</v>
      </c>
      <c r="AE182" s="559" t="s">
        <v>73</v>
      </c>
      <c r="AF182" s="530" t="s">
        <v>73</v>
      </c>
      <c r="AG182" s="898" t="s">
        <v>73</v>
      </c>
      <c r="AH182" s="244" t="s">
        <v>73</v>
      </c>
      <c r="AI182" s="244" t="s">
        <v>73</v>
      </c>
      <c r="AJ182" s="244" t="s">
        <v>73</v>
      </c>
      <c r="AK182" s="244" t="s">
        <v>73</v>
      </c>
      <c r="AL182" s="244" t="s">
        <v>73</v>
      </c>
      <c r="AM182" s="244" t="s">
        <v>73</v>
      </c>
      <c r="AN182" s="248" t="s">
        <v>73</v>
      </c>
      <c r="AO182" s="530" t="s">
        <v>73</v>
      </c>
      <c r="AP182" s="895" t="s">
        <v>73</v>
      </c>
      <c r="AQ182" s="883" t="s">
        <v>73</v>
      </c>
      <c r="AR182" s="883" t="s">
        <v>73</v>
      </c>
      <c r="AS182" s="883" t="s">
        <v>73</v>
      </c>
      <c r="AT182" s="883" t="s">
        <v>73</v>
      </c>
      <c r="AU182" s="883" t="s">
        <v>73</v>
      </c>
      <c r="AV182" s="883" t="s">
        <v>73</v>
      </c>
      <c r="AW182" s="883" t="s">
        <v>73</v>
      </c>
      <c r="AX182" s="883" t="s">
        <v>73</v>
      </c>
      <c r="AY182" s="892" t="s">
        <v>73</v>
      </c>
      <c r="AZ182" s="893" t="s">
        <v>73</v>
      </c>
      <c r="BA182" s="893" t="s">
        <v>73</v>
      </c>
      <c r="BB182" s="896" t="s">
        <v>73</v>
      </c>
      <c r="BC182" s="883" t="s">
        <v>73</v>
      </c>
      <c r="BD182" s="883" t="s">
        <v>73</v>
      </c>
      <c r="BE182" s="883" t="s">
        <v>73</v>
      </c>
      <c r="BF182" s="883" t="s">
        <v>73</v>
      </c>
      <c r="BG182" s="883" t="s">
        <v>73</v>
      </c>
      <c r="BH182" s="883" t="s">
        <v>73</v>
      </c>
      <c r="BI182" s="883" t="s">
        <v>73</v>
      </c>
      <c r="BJ182" s="883" t="s">
        <v>73</v>
      </c>
      <c r="BK182" s="883" t="s">
        <v>73</v>
      </c>
      <c r="BL182" s="883" t="s">
        <v>73</v>
      </c>
      <c r="BM182" s="883" t="s">
        <v>73</v>
      </c>
      <c r="BN182" s="883" t="s">
        <v>73</v>
      </c>
      <c r="BO182" s="895" t="s">
        <v>73</v>
      </c>
      <c r="BP182" s="883" t="s">
        <v>73</v>
      </c>
      <c r="BQ182" s="883" t="s">
        <v>73</v>
      </c>
      <c r="BR182" s="897" t="s">
        <v>73</v>
      </c>
    </row>
    <row r="183" spans="1:70" ht="14.25" customHeight="1" x14ac:dyDescent="0.45">
      <c r="A183" s="224">
        <f t="shared" si="187"/>
        <v>2024</v>
      </c>
      <c r="B183" s="315">
        <f t="shared" si="187"/>
        <v>9</v>
      </c>
      <c r="C183" s="282">
        <f t="shared" si="187"/>
        <v>10</v>
      </c>
      <c r="D183" s="320">
        <f t="shared" si="187"/>
        <v>0.45833333333333331</v>
      </c>
      <c r="E183" s="410" t="str">
        <f t="shared" si="187"/>
        <v>BPK8</v>
      </c>
      <c r="F183" s="411">
        <f t="shared" si="187"/>
        <v>13.442819999999999</v>
      </c>
      <c r="G183" s="271">
        <f t="shared" si="187"/>
        <v>100.94482000000001</v>
      </c>
      <c r="H183" s="229">
        <f t="shared" si="187"/>
        <v>4</v>
      </c>
      <c r="I183" s="884" t="s">
        <v>73</v>
      </c>
      <c r="J183" s="412" t="s">
        <v>74</v>
      </c>
      <c r="K183" s="234">
        <v>3</v>
      </c>
      <c r="L183" s="232" t="s">
        <v>73</v>
      </c>
      <c r="M183" s="233" t="s">
        <v>73</v>
      </c>
      <c r="N183" s="883" t="s">
        <v>73</v>
      </c>
      <c r="O183" s="883" t="s">
        <v>73</v>
      </c>
      <c r="P183" s="883" t="s">
        <v>73</v>
      </c>
      <c r="Q183" s="883" t="s">
        <v>73</v>
      </c>
      <c r="R183" s="883" t="s">
        <v>73</v>
      </c>
      <c r="S183" s="897" t="s">
        <v>73</v>
      </c>
      <c r="T183" s="885" t="s">
        <v>73</v>
      </c>
      <c r="U183" s="244">
        <v>29.6</v>
      </c>
      <c r="V183" s="413">
        <v>29.57</v>
      </c>
      <c r="W183" s="244">
        <v>7.19</v>
      </c>
      <c r="X183" s="642" t="s">
        <v>73</v>
      </c>
      <c r="Y183" s="413">
        <v>2.2999999999999998</v>
      </c>
      <c r="Z183" s="244">
        <v>2.8370000000000002</v>
      </c>
      <c r="AA183" s="413">
        <v>5.81</v>
      </c>
      <c r="AB183" s="328">
        <v>4.0410000000000004</v>
      </c>
      <c r="AC183" s="244">
        <f t="shared" ref="AC183:AC184" si="188">AB183*$AB$1+$AC$1</f>
        <v>5.1322901109024777</v>
      </c>
      <c r="AD183" s="241">
        <v>135.00000000000011</v>
      </c>
      <c r="AE183" s="559" t="s">
        <v>73</v>
      </c>
      <c r="AF183" s="530">
        <v>10.08</v>
      </c>
      <c r="AG183" s="898" t="s">
        <v>73</v>
      </c>
      <c r="AH183" s="244">
        <v>2.2553000000000001</v>
      </c>
      <c r="AI183" s="244">
        <v>163.4188</v>
      </c>
      <c r="AJ183" s="244">
        <v>7.1353999999999997</v>
      </c>
      <c r="AK183" s="244">
        <v>14.001099999999999</v>
      </c>
      <c r="AL183" s="244">
        <v>43.223700000000001</v>
      </c>
      <c r="AM183" s="244">
        <v>392.59140000000002</v>
      </c>
      <c r="AN183" s="248" t="s">
        <v>73</v>
      </c>
      <c r="AO183" s="530" t="s">
        <v>73</v>
      </c>
      <c r="AP183" s="895" t="s">
        <v>73</v>
      </c>
      <c r="AQ183" s="883" t="s">
        <v>73</v>
      </c>
      <c r="AR183" s="883" t="s">
        <v>73</v>
      </c>
      <c r="AS183" s="883" t="s">
        <v>73</v>
      </c>
      <c r="AT183" s="883" t="s">
        <v>73</v>
      </c>
      <c r="AU183" s="883" t="s">
        <v>73</v>
      </c>
      <c r="AV183" s="883" t="s">
        <v>73</v>
      </c>
      <c r="AW183" s="883" t="s">
        <v>73</v>
      </c>
      <c r="AX183" s="883" t="s">
        <v>73</v>
      </c>
      <c r="AY183" s="892" t="s">
        <v>73</v>
      </c>
      <c r="AZ183" s="893" t="s">
        <v>73</v>
      </c>
      <c r="BA183" s="893" t="s">
        <v>73</v>
      </c>
      <c r="BB183" s="896" t="s">
        <v>73</v>
      </c>
      <c r="BC183" s="883" t="s">
        <v>73</v>
      </c>
      <c r="BD183" s="883" t="s">
        <v>73</v>
      </c>
      <c r="BE183" s="883" t="s">
        <v>73</v>
      </c>
      <c r="BF183" s="883" t="s">
        <v>73</v>
      </c>
      <c r="BG183" s="883" t="s">
        <v>73</v>
      </c>
      <c r="BH183" s="883" t="s">
        <v>73</v>
      </c>
      <c r="BI183" s="883" t="s">
        <v>73</v>
      </c>
      <c r="BJ183" s="883" t="s">
        <v>73</v>
      </c>
      <c r="BK183" s="883" t="s">
        <v>73</v>
      </c>
      <c r="BL183" s="883" t="s">
        <v>73</v>
      </c>
      <c r="BM183" s="883" t="s">
        <v>73</v>
      </c>
      <c r="BN183" s="883" t="s">
        <v>73</v>
      </c>
      <c r="BO183" s="895" t="s">
        <v>73</v>
      </c>
      <c r="BP183" s="883" t="s">
        <v>73</v>
      </c>
      <c r="BQ183" s="883" t="s">
        <v>73</v>
      </c>
      <c r="BR183" s="897" t="s">
        <v>73</v>
      </c>
    </row>
    <row r="184" spans="1:70" ht="14.25" customHeight="1" x14ac:dyDescent="0.45">
      <c r="A184" s="224">
        <v>2024</v>
      </c>
      <c r="B184" s="315">
        <v>9</v>
      </c>
      <c r="C184" s="282">
        <v>10</v>
      </c>
      <c r="D184" s="225">
        <v>0.4513888888888889</v>
      </c>
      <c r="E184" s="410" t="s">
        <v>247</v>
      </c>
      <c r="F184" s="411">
        <v>13.438750000000001</v>
      </c>
      <c r="G184" s="271">
        <v>100.93761000000001</v>
      </c>
      <c r="H184" s="229">
        <v>3.8</v>
      </c>
      <c r="I184" s="884">
        <v>2</v>
      </c>
      <c r="J184" s="412" t="s">
        <v>72</v>
      </c>
      <c r="K184" s="234">
        <v>0.5</v>
      </c>
      <c r="L184" s="232" t="s">
        <v>73</v>
      </c>
      <c r="M184" s="233" t="s">
        <v>73</v>
      </c>
      <c r="N184" s="883" t="s">
        <v>73</v>
      </c>
      <c r="O184" s="883" t="s">
        <v>73</v>
      </c>
      <c r="P184" s="883" t="s">
        <v>73</v>
      </c>
      <c r="Q184" s="883" t="s">
        <v>73</v>
      </c>
      <c r="R184" s="883" t="s">
        <v>73</v>
      </c>
      <c r="S184" s="897" t="s">
        <v>73</v>
      </c>
      <c r="T184" s="885">
        <v>0.1</v>
      </c>
      <c r="U184" s="244">
        <v>29.8</v>
      </c>
      <c r="V184" s="413">
        <v>29.859000000000002</v>
      </c>
      <c r="W184" s="244">
        <v>7.3</v>
      </c>
      <c r="X184" s="642" t="s">
        <v>73</v>
      </c>
      <c r="Y184" s="413">
        <v>2.1</v>
      </c>
      <c r="Z184" s="244">
        <v>2.3540000000000001</v>
      </c>
      <c r="AA184" s="413">
        <v>5.74</v>
      </c>
      <c r="AB184" s="328">
        <v>4.2750000000000004</v>
      </c>
      <c r="AC184" s="244">
        <f t="shared" si="188"/>
        <v>5.3909844556010089</v>
      </c>
      <c r="AD184" s="241">
        <v>83.999999999999972</v>
      </c>
      <c r="AE184" s="559" t="s">
        <v>73</v>
      </c>
      <c r="AF184" s="530">
        <v>9.1199999999999992</v>
      </c>
      <c r="AG184" s="900" t="s">
        <v>73</v>
      </c>
      <c r="AH184" s="244">
        <v>2.15</v>
      </c>
      <c r="AI184" s="244">
        <v>154.38579999999999</v>
      </c>
      <c r="AJ184" s="244">
        <v>6.8110999999999997</v>
      </c>
      <c r="AK184" s="244">
        <v>14.730399999999999</v>
      </c>
      <c r="AL184" s="244">
        <v>28.4922</v>
      </c>
      <c r="AM184" s="244">
        <v>345.95100000000002</v>
      </c>
      <c r="AN184" s="248" t="s">
        <v>73</v>
      </c>
      <c r="AO184" s="530" t="s">
        <v>73</v>
      </c>
      <c r="AP184" s="895" t="s">
        <v>73</v>
      </c>
      <c r="AQ184" s="883" t="s">
        <v>73</v>
      </c>
      <c r="AR184" s="883" t="s">
        <v>73</v>
      </c>
      <c r="AS184" s="883" t="s">
        <v>73</v>
      </c>
      <c r="AT184" s="891" t="s">
        <v>73</v>
      </c>
      <c r="AU184" s="890" t="s">
        <v>73</v>
      </c>
      <c r="AV184" s="891" t="s">
        <v>73</v>
      </c>
      <c r="AW184" s="883" t="s">
        <v>73</v>
      </c>
      <c r="AX184" s="883" t="s">
        <v>73</v>
      </c>
      <c r="AY184" s="892" t="s">
        <v>73</v>
      </c>
      <c r="AZ184" s="893" t="s">
        <v>73</v>
      </c>
      <c r="BA184" s="893" t="s">
        <v>73</v>
      </c>
      <c r="BB184" s="896" t="s">
        <v>73</v>
      </c>
      <c r="BC184" s="883" t="s">
        <v>73</v>
      </c>
      <c r="BD184" s="883" t="s">
        <v>73</v>
      </c>
      <c r="BE184" s="883" t="s">
        <v>73</v>
      </c>
      <c r="BF184" s="883" t="s">
        <v>73</v>
      </c>
      <c r="BG184" s="883" t="s">
        <v>73</v>
      </c>
      <c r="BH184" s="883" t="s">
        <v>73</v>
      </c>
      <c r="BI184" s="883" t="s">
        <v>73</v>
      </c>
      <c r="BJ184" s="883" t="s">
        <v>73</v>
      </c>
      <c r="BK184" s="883" t="s">
        <v>73</v>
      </c>
      <c r="BL184" s="883" t="s">
        <v>73</v>
      </c>
      <c r="BM184" s="883" t="s">
        <v>73</v>
      </c>
      <c r="BN184" s="883" t="s">
        <v>73</v>
      </c>
      <c r="BO184" s="895" t="s">
        <v>73</v>
      </c>
      <c r="BP184" s="883" t="s">
        <v>73</v>
      </c>
      <c r="BQ184" s="883" t="s">
        <v>73</v>
      </c>
      <c r="BR184" s="897" t="s">
        <v>73</v>
      </c>
    </row>
    <row r="185" spans="1:70" ht="14.25" customHeight="1" x14ac:dyDescent="0.45">
      <c r="A185" s="224">
        <f t="shared" ref="A185:H186" si="189">A184</f>
        <v>2024</v>
      </c>
      <c r="B185" s="315">
        <f t="shared" si="189"/>
        <v>9</v>
      </c>
      <c r="C185" s="282">
        <f t="shared" si="189"/>
        <v>10</v>
      </c>
      <c r="D185" s="320">
        <f t="shared" si="189"/>
        <v>0.4513888888888889</v>
      </c>
      <c r="E185" s="410" t="str">
        <f t="shared" si="189"/>
        <v>BPK8a</v>
      </c>
      <c r="F185" s="411">
        <f t="shared" si="189"/>
        <v>13.438750000000001</v>
      </c>
      <c r="G185" s="271">
        <f t="shared" si="189"/>
        <v>100.93761000000001</v>
      </c>
      <c r="H185" s="229">
        <f t="shared" si="189"/>
        <v>3.8</v>
      </c>
      <c r="I185" s="884" t="s">
        <v>73</v>
      </c>
      <c r="J185" s="412" t="s">
        <v>75</v>
      </c>
      <c r="K185" s="234" t="s">
        <v>73</v>
      </c>
      <c r="L185" s="232" t="s">
        <v>73</v>
      </c>
      <c r="M185" s="233" t="s">
        <v>73</v>
      </c>
      <c r="N185" s="883" t="s">
        <v>73</v>
      </c>
      <c r="O185" s="883" t="s">
        <v>73</v>
      </c>
      <c r="P185" s="883" t="s">
        <v>73</v>
      </c>
      <c r="Q185" s="883" t="s">
        <v>73</v>
      </c>
      <c r="R185" s="883" t="s">
        <v>73</v>
      </c>
      <c r="S185" s="897" t="s">
        <v>73</v>
      </c>
      <c r="T185" s="885" t="s">
        <v>73</v>
      </c>
      <c r="U185" s="244" t="s">
        <v>73</v>
      </c>
      <c r="V185" s="413" t="s">
        <v>73</v>
      </c>
      <c r="W185" s="244" t="s">
        <v>73</v>
      </c>
      <c r="X185" s="642" t="s">
        <v>73</v>
      </c>
      <c r="Y185" s="413" t="s">
        <v>73</v>
      </c>
      <c r="Z185" s="244" t="s">
        <v>73</v>
      </c>
      <c r="AA185" s="413" t="s">
        <v>73</v>
      </c>
      <c r="AB185" s="328" t="s">
        <v>73</v>
      </c>
      <c r="AC185" s="244" t="s">
        <v>73</v>
      </c>
      <c r="AD185" s="241" t="s">
        <v>73</v>
      </c>
      <c r="AE185" s="559" t="s">
        <v>73</v>
      </c>
      <c r="AF185" s="530" t="s">
        <v>73</v>
      </c>
      <c r="AG185" s="898" t="s">
        <v>73</v>
      </c>
      <c r="AH185" s="244" t="s">
        <v>73</v>
      </c>
      <c r="AI185" s="244" t="s">
        <v>73</v>
      </c>
      <c r="AJ185" s="244" t="s">
        <v>73</v>
      </c>
      <c r="AK185" s="244" t="s">
        <v>73</v>
      </c>
      <c r="AL185" s="244" t="s">
        <v>73</v>
      </c>
      <c r="AM185" s="244" t="s">
        <v>73</v>
      </c>
      <c r="AN185" s="248" t="s">
        <v>73</v>
      </c>
      <c r="AO185" s="530" t="s">
        <v>73</v>
      </c>
      <c r="AP185" s="895" t="s">
        <v>73</v>
      </c>
      <c r="AQ185" s="883" t="s">
        <v>73</v>
      </c>
      <c r="AR185" s="883" t="s">
        <v>73</v>
      </c>
      <c r="AS185" s="883" t="s">
        <v>73</v>
      </c>
      <c r="AT185" s="883" t="s">
        <v>73</v>
      </c>
      <c r="AU185" s="883" t="s">
        <v>73</v>
      </c>
      <c r="AV185" s="883" t="s">
        <v>73</v>
      </c>
      <c r="AW185" s="883" t="s">
        <v>73</v>
      </c>
      <c r="AX185" s="883" t="s">
        <v>73</v>
      </c>
      <c r="AY185" s="892" t="s">
        <v>73</v>
      </c>
      <c r="AZ185" s="893" t="s">
        <v>73</v>
      </c>
      <c r="BA185" s="893" t="s">
        <v>73</v>
      </c>
      <c r="BB185" s="896" t="s">
        <v>73</v>
      </c>
      <c r="BC185" s="883" t="s">
        <v>73</v>
      </c>
      <c r="BD185" s="883" t="s">
        <v>73</v>
      </c>
      <c r="BE185" s="883" t="s">
        <v>73</v>
      </c>
      <c r="BF185" s="883" t="s">
        <v>73</v>
      </c>
      <c r="BG185" s="883" t="s">
        <v>73</v>
      </c>
      <c r="BH185" s="883" t="s">
        <v>73</v>
      </c>
      <c r="BI185" s="883" t="s">
        <v>73</v>
      </c>
      <c r="BJ185" s="883" t="s">
        <v>73</v>
      </c>
      <c r="BK185" s="883" t="s">
        <v>73</v>
      </c>
      <c r="BL185" s="883" t="s">
        <v>73</v>
      </c>
      <c r="BM185" s="883" t="s">
        <v>73</v>
      </c>
      <c r="BN185" s="883" t="s">
        <v>73</v>
      </c>
      <c r="BO185" s="895" t="s">
        <v>73</v>
      </c>
      <c r="BP185" s="883" t="s">
        <v>73</v>
      </c>
      <c r="BQ185" s="883" t="s">
        <v>73</v>
      </c>
      <c r="BR185" s="897" t="s">
        <v>73</v>
      </c>
    </row>
    <row r="186" spans="1:70" ht="14.25" customHeight="1" x14ac:dyDescent="0.45">
      <c r="A186" s="224">
        <f t="shared" si="189"/>
        <v>2024</v>
      </c>
      <c r="B186" s="315">
        <f t="shared" si="189"/>
        <v>9</v>
      </c>
      <c r="C186" s="282">
        <f t="shared" si="189"/>
        <v>10</v>
      </c>
      <c r="D186" s="320">
        <f t="shared" si="189"/>
        <v>0.4513888888888889</v>
      </c>
      <c r="E186" s="410" t="str">
        <f t="shared" si="189"/>
        <v>BPK8a</v>
      </c>
      <c r="F186" s="411">
        <f t="shared" si="189"/>
        <v>13.438750000000001</v>
      </c>
      <c r="G186" s="271">
        <f t="shared" si="189"/>
        <v>100.93761000000001</v>
      </c>
      <c r="H186" s="229">
        <f t="shared" si="189"/>
        <v>3.8</v>
      </c>
      <c r="I186" s="884" t="s">
        <v>73</v>
      </c>
      <c r="J186" s="412" t="s">
        <v>74</v>
      </c>
      <c r="K186" s="234">
        <v>3</v>
      </c>
      <c r="L186" s="232" t="s">
        <v>73</v>
      </c>
      <c r="M186" s="233" t="s">
        <v>73</v>
      </c>
      <c r="N186" s="883" t="s">
        <v>73</v>
      </c>
      <c r="O186" s="883" t="s">
        <v>73</v>
      </c>
      <c r="P186" s="883" t="s">
        <v>73</v>
      </c>
      <c r="Q186" s="883" t="s">
        <v>73</v>
      </c>
      <c r="R186" s="883" t="s">
        <v>73</v>
      </c>
      <c r="S186" s="897" t="s">
        <v>73</v>
      </c>
      <c r="T186" s="885" t="s">
        <v>73</v>
      </c>
      <c r="U186" s="244">
        <v>29.5</v>
      </c>
      <c r="V186" s="413">
        <v>29.61</v>
      </c>
      <c r="W186" s="244">
        <v>7.31</v>
      </c>
      <c r="X186" s="642" t="s">
        <v>73</v>
      </c>
      <c r="Y186" s="413">
        <v>2.8</v>
      </c>
      <c r="Z186" s="244">
        <v>3.1179999999999999</v>
      </c>
      <c r="AA186" s="413">
        <v>5.53</v>
      </c>
      <c r="AB186" s="328">
        <v>4.32</v>
      </c>
      <c r="AC186" s="244">
        <f t="shared" ref="AC186:AC187" si="190">AB186*$AB$1+$AC$1</f>
        <v>5.4407333680430341</v>
      </c>
      <c r="AD186" s="241">
        <v>215.8</v>
      </c>
      <c r="AE186" s="559" t="s">
        <v>73</v>
      </c>
      <c r="AF186" s="530">
        <v>7.13</v>
      </c>
      <c r="AG186" s="898" t="s">
        <v>73</v>
      </c>
      <c r="AH186" s="244">
        <v>2.5712000000000002</v>
      </c>
      <c r="AI186" s="244">
        <v>150.2799</v>
      </c>
      <c r="AJ186" s="244">
        <v>5.4055999999999997</v>
      </c>
      <c r="AK186" s="244">
        <v>10.7242</v>
      </c>
      <c r="AL186" s="244">
        <v>22.110199999999999</v>
      </c>
      <c r="AM186" s="244">
        <v>563.71469999999999</v>
      </c>
      <c r="AN186" s="248" t="s">
        <v>73</v>
      </c>
      <c r="AO186" s="530" t="s">
        <v>73</v>
      </c>
      <c r="AP186" s="895" t="s">
        <v>73</v>
      </c>
      <c r="AQ186" s="883" t="s">
        <v>73</v>
      </c>
      <c r="AR186" s="883" t="s">
        <v>73</v>
      </c>
      <c r="AS186" s="883" t="s">
        <v>73</v>
      </c>
      <c r="AT186" s="883" t="s">
        <v>73</v>
      </c>
      <c r="AU186" s="883" t="s">
        <v>73</v>
      </c>
      <c r="AV186" s="883" t="s">
        <v>73</v>
      </c>
      <c r="AW186" s="883" t="s">
        <v>73</v>
      </c>
      <c r="AX186" s="883" t="s">
        <v>73</v>
      </c>
      <c r="AY186" s="892" t="s">
        <v>73</v>
      </c>
      <c r="AZ186" s="893" t="s">
        <v>73</v>
      </c>
      <c r="BA186" s="893" t="s">
        <v>73</v>
      </c>
      <c r="BB186" s="896" t="s">
        <v>73</v>
      </c>
      <c r="BC186" s="883" t="s">
        <v>73</v>
      </c>
      <c r="BD186" s="883" t="s">
        <v>73</v>
      </c>
      <c r="BE186" s="883" t="s">
        <v>73</v>
      </c>
      <c r="BF186" s="883" t="s">
        <v>73</v>
      </c>
      <c r="BG186" s="883" t="s">
        <v>73</v>
      </c>
      <c r="BH186" s="883" t="s">
        <v>73</v>
      </c>
      <c r="BI186" s="883" t="s">
        <v>73</v>
      </c>
      <c r="BJ186" s="883" t="s">
        <v>73</v>
      </c>
      <c r="BK186" s="883" t="s">
        <v>73</v>
      </c>
      <c r="BL186" s="883" t="s">
        <v>73</v>
      </c>
      <c r="BM186" s="883" t="s">
        <v>73</v>
      </c>
      <c r="BN186" s="883" t="s">
        <v>73</v>
      </c>
      <c r="BO186" s="895" t="s">
        <v>73</v>
      </c>
      <c r="BP186" s="883" t="s">
        <v>73</v>
      </c>
      <c r="BQ186" s="883" t="s">
        <v>73</v>
      </c>
      <c r="BR186" s="897" t="s">
        <v>73</v>
      </c>
    </row>
    <row r="187" spans="1:70" ht="14.25" customHeight="1" x14ac:dyDescent="0.45">
      <c r="A187" s="224">
        <v>2024</v>
      </c>
      <c r="B187" s="315">
        <v>9</v>
      </c>
      <c r="C187" s="282">
        <v>10</v>
      </c>
      <c r="D187" s="225">
        <v>0.37916666666666665</v>
      </c>
      <c r="E187" s="410" t="s">
        <v>248</v>
      </c>
      <c r="F187" s="411">
        <v>13.431900000000001</v>
      </c>
      <c r="G187" s="271">
        <v>100.95348</v>
      </c>
      <c r="H187" s="229">
        <v>2.2000000000000002</v>
      </c>
      <c r="I187" s="884">
        <v>1</v>
      </c>
      <c r="J187" s="412" t="s">
        <v>72</v>
      </c>
      <c r="K187" s="234">
        <v>0.5</v>
      </c>
      <c r="L187" s="232" t="s">
        <v>73</v>
      </c>
      <c r="M187" s="233" t="s">
        <v>73</v>
      </c>
      <c r="N187" s="883" t="s">
        <v>73</v>
      </c>
      <c r="O187" s="883" t="s">
        <v>73</v>
      </c>
      <c r="P187" s="883" t="s">
        <v>73</v>
      </c>
      <c r="Q187" s="883" t="s">
        <v>73</v>
      </c>
      <c r="R187" s="883" t="s">
        <v>73</v>
      </c>
      <c r="S187" s="897" t="s">
        <v>73</v>
      </c>
      <c r="T187" s="885">
        <v>0.1</v>
      </c>
      <c r="U187" s="244">
        <v>29.5</v>
      </c>
      <c r="V187" s="413">
        <v>29.648</v>
      </c>
      <c r="W187" s="244">
        <v>7.24</v>
      </c>
      <c r="X187" s="642" t="s">
        <v>73</v>
      </c>
      <c r="Y187" s="413">
        <v>1.7</v>
      </c>
      <c r="Z187" s="244">
        <v>1.9850000000000001</v>
      </c>
      <c r="AA187" s="413">
        <v>5.37</v>
      </c>
      <c r="AB187" s="328">
        <v>4.1449999999999996</v>
      </c>
      <c r="AC187" s="244">
        <f t="shared" si="190"/>
        <v>5.247265375212935</v>
      </c>
      <c r="AD187" s="241">
        <v>156.49999999999997</v>
      </c>
      <c r="AE187" s="559" t="s">
        <v>73</v>
      </c>
      <c r="AF187" s="530">
        <v>11.22</v>
      </c>
      <c r="AG187" s="898" t="s">
        <v>73</v>
      </c>
      <c r="AH187" s="244">
        <v>2.3605999999999998</v>
      </c>
      <c r="AI187" s="244">
        <v>157.6705</v>
      </c>
      <c r="AJ187" s="244">
        <v>5.4055999999999997</v>
      </c>
      <c r="AK187" s="244">
        <v>11.171099999999999</v>
      </c>
      <c r="AL187" s="244">
        <v>29.8977</v>
      </c>
      <c r="AM187" s="244">
        <v>332.70429999999999</v>
      </c>
      <c r="AN187" s="248" t="s">
        <v>73</v>
      </c>
      <c r="AO187" s="530" t="s">
        <v>73</v>
      </c>
      <c r="AP187" s="895" t="s">
        <v>73</v>
      </c>
      <c r="AQ187" s="883" t="s">
        <v>73</v>
      </c>
      <c r="AR187" s="883" t="s">
        <v>73</v>
      </c>
      <c r="AS187" s="883" t="s">
        <v>73</v>
      </c>
      <c r="AT187" s="891">
        <f t="shared" ref="AT187" si="191">SUM(BO187:BR187)</f>
        <v>478.76</v>
      </c>
      <c r="AU187" s="890" t="s">
        <v>73</v>
      </c>
      <c r="AV187" s="891">
        <f t="shared" ref="AV187" si="192">BE187+BH187+BK187+BN187</f>
        <v>295.31</v>
      </c>
      <c r="AW187" s="883">
        <v>1.73</v>
      </c>
      <c r="AX187" s="883">
        <v>1.08</v>
      </c>
      <c r="AY187" s="892">
        <v>0.67</v>
      </c>
      <c r="AZ187" s="893">
        <v>72.61</v>
      </c>
      <c r="BA187" s="893">
        <v>26.72</v>
      </c>
      <c r="BB187" s="705">
        <v>1.29</v>
      </c>
      <c r="BC187" s="701">
        <v>48.89</v>
      </c>
      <c r="BD187" s="701">
        <v>0.09</v>
      </c>
      <c r="BE187" s="701">
        <v>48.98</v>
      </c>
      <c r="BF187" s="701">
        <v>42.76</v>
      </c>
      <c r="BG187" s="701">
        <v>0.84</v>
      </c>
      <c r="BH187" s="701">
        <v>43.6</v>
      </c>
      <c r="BI187" s="701">
        <v>28.56</v>
      </c>
      <c r="BJ187" s="701">
        <v>1.32</v>
      </c>
      <c r="BK187" s="701">
        <v>29.88</v>
      </c>
      <c r="BL187" s="701">
        <v>171.27</v>
      </c>
      <c r="BM187" s="701">
        <v>1.58</v>
      </c>
      <c r="BN187" s="701">
        <v>172.85</v>
      </c>
      <c r="BO187" s="710">
        <v>26.47</v>
      </c>
      <c r="BP187" s="701">
        <v>330.12</v>
      </c>
      <c r="BQ187" s="701">
        <v>41.76</v>
      </c>
      <c r="BR187" s="711">
        <v>80.41</v>
      </c>
    </row>
    <row r="188" spans="1:70" ht="14.25" customHeight="1" x14ac:dyDescent="0.45">
      <c r="A188" s="224">
        <f t="shared" ref="A188:H189" si="193">A187</f>
        <v>2024</v>
      </c>
      <c r="B188" s="315">
        <f t="shared" si="193"/>
        <v>9</v>
      </c>
      <c r="C188" s="282">
        <f t="shared" si="193"/>
        <v>10</v>
      </c>
      <c r="D188" s="320">
        <f t="shared" si="193"/>
        <v>0.37916666666666665</v>
      </c>
      <c r="E188" s="410" t="str">
        <f t="shared" si="193"/>
        <v>BPK9</v>
      </c>
      <c r="F188" s="411">
        <f t="shared" si="193"/>
        <v>13.431900000000001</v>
      </c>
      <c r="G188" s="271">
        <f t="shared" si="193"/>
        <v>100.95348</v>
      </c>
      <c r="H188" s="229">
        <f t="shared" si="193"/>
        <v>2.2000000000000002</v>
      </c>
      <c r="I188" s="884" t="s">
        <v>73</v>
      </c>
      <c r="J188" s="412" t="s">
        <v>75</v>
      </c>
      <c r="K188" s="234" t="s">
        <v>73</v>
      </c>
      <c r="L188" s="232" t="s">
        <v>73</v>
      </c>
      <c r="M188" s="233" t="s">
        <v>73</v>
      </c>
      <c r="N188" s="883" t="s">
        <v>73</v>
      </c>
      <c r="O188" s="883" t="s">
        <v>73</v>
      </c>
      <c r="P188" s="883" t="s">
        <v>73</v>
      </c>
      <c r="Q188" s="883" t="s">
        <v>73</v>
      </c>
      <c r="R188" s="883" t="s">
        <v>73</v>
      </c>
      <c r="S188" s="897" t="s">
        <v>73</v>
      </c>
      <c r="T188" s="885" t="s">
        <v>73</v>
      </c>
      <c r="U188" s="244" t="s">
        <v>73</v>
      </c>
      <c r="V188" s="413" t="s">
        <v>73</v>
      </c>
      <c r="W188" s="244" t="s">
        <v>73</v>
      </c>
      <c r="X188" s="642" t="s">
        <v>73</v>
      </c>
      <c r="Y188" s="413" t="s">
        <v>73</v>
      </c>
      <c r="Z188" s="244" t="s">
        <v>73</v>
      </c>
      <c r="AA188" s="413" t="s">
        <v>73</v>
      </c>
      <c r="AB188" s="328" t="s">
        <v>73</v>
      </c>
      <c r="AC188" s="244" t="s">
        <v>73</v>
      </c>
      <c r="AD188" s="241" t="s">
        <v>73</v>
      </c>
      <c r="AE188" s="559" t="s">
        <v>73</v>
      </c>
      <c r="AF188" s="530" t="s">
        <v>73</v>
      </c>
      <c r="AG188" s="898" t="s">
        <v>73</v>
      </c>
      <c r="AH188" s="244" t="s">
        <v>73</v>
      </c>
      <c r="AI188" s="244" t="s">
        <v>73</v>
      </c>
      <c r="AJ188" s="244" t="s">
        <v>73</v>
      </c>
      <c r="AK188" s="244" t="s">
        <v>73</v>
      </c>
      <c r="AL188" s="244" t="s">
        <v>73</v>
      </c>
      <c r="AM188" s="244" t="s">
        <v>73</v>
      </c>
      <c r="AN188" s="248" t="s">
        <v>73</v>
      </c>
      <c r="AO188" s="530" t="s">
        <v>73</v>
      </c>
      <c r="AP188" s="895" t="s">
        <v>73</v>
      </c>
      <c r="AQ188" s="883" t="s">
        <v>73</v>
      </c>
      <c r="AR188" s="883" t="s">
        <v>73</v>
      </c>
      <c r="AS188" s="883" t="s">
        <v>73</v>
      </c>
      <c r="AT188" s="883" t="s">
        <v>73</v>
      </c>
      <c r="AU188" s="883" t="s">
        <v>73</v>
      </c>
      <c r="AV188" s="883" t="s">
        <v>73</v>
      </c>
      <c r="AW188" s="883" t="s">
        <v>73</v>
      </c>
      <c r="AX188" s="883" t="s">
        <v>73</v>
      </c>
      <c r="AY188" s="892" t="s">
        <v>73</v>
      </c>
      <c r="AZ188" s="893" t="s">
        <v>73</v>
      </c>
      <c r="BA188" s="893" t="s">
        <v>73</v>
      </c>
      <c r="BB188" s="896" t="s">
        <v>73</v>
      </c>
      <c r="BC188" s="883" t="s">
        <v>73</v>
      </c>
      <c r="BD188" s="883" t="s">
        <v>73</v>
      </c>
      <c r="BE188" s="883" t="s">
        <v>73</v>
      </c>
      <c r="BF188" s="883" t="s">
        <v>73</v>
      </c>
      <c r="BG188" s="883" t="s">
        <v>73</v>
      </c>
      <c r="BH188" s="883" t="s">
        <v>73</v>
      </c>
      <c r="BI188" s="883" t="s">
        <v>73</v>
      </c>
      <c r="BJ188" s="883" t="s">
        <v>73</v>
      </c>
      <c r="BK188" s="883" t="s">
        <v>73</v>
      </c>
      <c r="BL188" s="883" t="s">
        <v>73</v>
      </c>
      <c r="BM188" s="883" t="s">
        <v>73</v>
      </c>
      <c r="BN188" s="883" t="s">
        <v>73</v>
      </c>
      <c r="BO188" s="895" t="s">
        <v>73</v>
      </c>
      <c r="BP188" s="883" t="s">
        <v>73</v>
      </c>
      <c r="BQ188" s="883" t="s">
        <v>73</v>
      </c>
      <c r="BR188" s="897" t="s">
        <v>73</v>
      </c>
    </row>
    <row r="189" spans="1:70" ht="14.25" customHeight="1" x14ac:dyDescent="0.45">
      <c r="A189" s="224">
        <f t="shared" si="193"/>
        <v>2024</v>
      </c>
      <c r="B189" s="315">
        <f t="shared" si="193"/>
        <v>9</v>
      </c>
      <c r="C189" s="282">
        <f t="shared" si="193"/>
        <v>10</v>
      </c>
      <c r="D189" s="320">
        <f t="shared" si="193"/>
        <v>0.37916666666666665</v>
      </c>
      <c r="E189" s="410" t="str">
        <f t="shared" si="193"/>
        <v>BPK9</v>
      </c>
      <c r="F189" s="411">
        <f t="shared" si="193"/>
        <v>13.431900000000001</v>
      </c>
      <c r="G189" s="271">
        <f t="shared" si="193"/>
        <v>100.95348</v>
      </c>
      <c r="H189" s="229">
        <f t="shared" si="193"/>
        <v>2.2000000000000002</v>
      </c>
      <c r="I189" s="884" t="s">
        <v>73</v>
      </c>
      <c r="J189" s="412" t="s">
        <v>74</v>
      </c>
      <c r="K189" s="234" t="s">
        <v>73</v>
      </c>
      <c r="L189" s="232" t="s">
        <v>73</v>
      </c>
      <c r="M189" s="233" t="s">
        <v>73</v>
      </c>
      <c r="N189" s="883" t="s">
        <v>73</v>
      </c>
      <c r="O189" s="883" t="s">
        <v>73</v>
      </c>
      <c r="P189" s="883" t="s">
        <v>73</v>
      </c>
      <c r="Q189" s="883" t="s">
        <v>73</v>
      </c>
      <c r="R189" s="883" t="s">
        <v>73</v>
      </c>
      <c r="S189" s="897" t="s">
        <v>73</v>
      </c>
      <c r="T189" s="885" t="s">
        <v>73</v>
      </c>
      <c r="U189" s="244" t="s">
        <v>73</v>
      </c>
      <c r="V189" s="413" t="s">
        <v>73</v>
      </c>
      <c r="W189" s="244" t="s">
        <v>73</v>
      </c>
      <c r="X189" s="642" t="s">
        <v>73</v>
      </c>
      <c r="Y189" s="413" t="s">
        <v>73</v>
      </c>
      <c r="Z189" s="244" t="s">
        <v>73</v>
      </c>
      <c r="AA189" s="413" t="s">
        <v>73</v>
      </c>
      <c r="AB189" s="328" t="s">
        <v>73</v>
      </c>
      <c r="AC189" s="244" t="s">
        <v>73</v>
      </c>
      <c r="AD189" s="241" t="s">
        <v>73</v>
      </c>
      <c r="AE189" s="559" t="s">
        <v>73</v>
      </c>
      <c r="AF189" s="530" t="s">
        <v>73</v>
      </c>
      <c r="AG189" s="898" t="s">
        <v>73</v>
      </c>
      <c r="AH189" s="244" t="s">
        <v>73</v>
      </c>
      <c r="AI189" s="244" t="s">
        <v>73</v>
      </c>
      <c r="AJ189" s="244" t="s">
        <v>73</v>
      </c>
      <c r="AK189" s="244" t="s">
        <v>73</v>
      </c>
      <c r="AL189" s="244" t="s">
        <v>73</v>
      </c>
      <c r="AM189" s="244" t="s">
        <v>73</v>
      </c>
      <c r="AN189" s="248" t="s">
        <v>73</v>
      </c>
      <c r="AO189" s="530" t="s">
        <v>73</v>
      </c>
      <c r="AP189" s="895" t="s">
        <v>73</v>
      </c>
      <c r="AQ189" s="883" t="s">
        <v>73</v>
      </c>
      <c r="AR189" s="883" t="s">
        <v>73</v>
      </c>
      <c r="AS189" s="883" t="s">
        <v>73</v>
      </c>
      <c r="AT189" s="883" t="s">
        <v>73</v>
      </c>
      <c r="AU189" s="883" t="s">
        <v>73</v>
      </c>
      <c r="AV189" s="883" t="s">
        <v>73</v>
      </c>
      <c r="AW189" s="883" t="s">
        <v>73</v>
      </c>
      <c r="AX189" s="883" t="s">
        <v>73</v>
      </c>
      <c r="AY189" s="892" t="s">
        <v>73</v>
      </c>
      <c r="AZ189" s="893" t="s">
        <v>73</v>
      </c>
      <c r="BA189" s="893" t="s">
        <v>73</v>
      </c>
      <c r="BB189" s="896" t="s">
        <v>73</v>
      </c>
      <c r="BC189" s="883" t="s">
        <v>73</v>
      </c>
      <c r="BD189" s="883" t="s">
        <v>73</v>
      </c>
      <c r="BE189" s="883" t="s">
        <v>73</v>
      </c>
      <c r="BF189" s="883" t="s">
        <v>73</v>
      </c>
      <c r="BG189" s="883" t="s">
        <v>73</v>
      </c>
      <c r="BH189" s="883" t="s">
        <v>73</v>
      </c>
      <c r="BI189" s="883" t="s">
        <v>73</v>
      </c>
      <c r="BJ189" s="883" t="s">
        <v>73</v>
      </c>
      <c r="BK189" s="883" t="s">
        <v>73</v>
      </c>
      <c r="BL189" s="883" t="s">
        <v>73</v>
      </c>
      <c r="BM189" s="883" t="s">
        <v>73</v>
      </c>
      <c r="BN189" s="883" t="s">
        <v>73</v>
      </c>
      <c r="BO189" s="895" t="s">
        <v>73</v>
      </c>
      <c r="BP189" s="883" t="s">
        <v>73</v>
      </c>
      <c r="BQ189" s="883" t="s">
        <v>73</v>
      </c>
      <c r="BR189" s="897" t="s">
        <v>73</v>
      </c>
    </row>
    <row r="190" spans="1:70" ht="14.25" customHeight="1" x14ac:dyDescent="0.45">
      <c r="A190" s="224">
        <v>2024</v>
      </c>
      <c r="B190" s="315">
        <v>9</v>
      </c>
      <c r="C190" s="282">
        <v>10</v>
      </c>
      <c r="D190" s="225">
        <v>0.3923611111111111</v>
      </c>
      <c r="E190" s="410" t="s">
        <v>249</v>
      </c>
      <c r="F190" s="411">
        <v>13.41628</v>
      </c>
      <c r="G190" s="271">
        <v>100.9443</v>
      </c>
      <c r="H190" s="229">
        <v>2.7</v>
      </c>
      <c r="I190" s="884">
        <v>1</v>
      </c>
      <c r="J190" s="412" t="s">
        <v>72</v>
      </c>
      <c r="K190" s="234">
        <v>0.5</v>
      </c>
      <c r="L190" s="232" t="s">
        <v>73</v>
      </c>
      <c r="M190" s="233" t="s">
        <v>73</v>
      </c>
      <c r="N190" s="883" t="s">
        <v>73</v>
      </c>
      <c r="O190" s="883" t="s">
        <v>73</v>
      </c>
      <c r="P190" s="883" t="s">
        <v>73</v>
      </c>
      <c r="Q190" s="883" t="s">
        <v>73</v>
      </c>
      <c r="R190" s="883" t="s">
        <v>73</v>
      </c>
      <c r="S190" s="897" t="s">
        <v>73</v>
      </c>
      <c r="T190" s="885">
        <v>0.2</v>
      </c>
      <c r="U190" s="244">
        <v>29.6</v>
      </c>
      <c r="V190" s="413">
        <v>29.663</v>
      </c>
      <c r="W190" s="244">
        <v>7.37</v>
      </c>
      <c r="X190" s="642" t="s">
        <v>73</v>
      </c>
      <c r="Y190" s="413">
        <v>3.1</v>
      </c>
      <c r="Z190" s="244">
        <v>3.3319999999999999</v>
      </c>
      <c r="AA190" s="413">
        <v>5.75</v>
      </c>
      <c r="AB190" s="328">
        <v>4.3860000000000001</v>
      </c>
      <c r="AC190" s="244">
        <f>AB190*$AB$1+$AC$1</f>
        <v>5.5136984396246707</v>
      </c>
      <c r="AD190" s="241">
        <v>114</v>
      </c>
      <c r="AE190" s="559" t="s">
        <v>73</v>
      </c>
      <c r="AF190" s="530">
        <v>6.74</v>
      </c>
      <c r="AG190" s="900" t="s">
        <v>73</v>
      </c>
      <c r="AH190" s="244">
        <v>1.7289000000000001</v>
      </c>
      <c r="AI190" s="244">
        <v>152.74340000000001</v>
      </c>
      <c r="AJ190" s="244">
        <v>6.1623999999999999</v>
      </c>
      <c r="AK190" s="244">
        <v>33.513199999999998</v>
      </c>
      <c r="AL190" s="244">
        <v>32.255899999999997</v>
      </c>
      <c r="AM190" s="244">
        <v>263.21390000000002</v>
      </c>
      <c r="AN190" s="248" t="s">
        <v>73</v>
      </c>
      <c r="AO190" s="530" t="s">
        <v>73</v>
      </c>
      <c r="AP190" s="889" t="s">
        <v>73</v>
      </c>
      <c r="AQ190" s="890" t="s">
        <v>73</v>
      </c>
      <c r="AR190" s="890" t="s">
        <v>73</v>
      </c>
      <c r="AS190" s="890" t="s">
        <v>73</v>
      </c>
      <c r="AT190" s="891">
        <f t="shared" ref="AT190" si="194">SUM(BO190:BR190)</f>
        <v>634.13</v>
      </c>
      <c r="AU190" s="890" t="s">
        <v>73</v>
      </c>
      <c r="AV190" s="891">
        <f t="shared" ref="AV190" si="195">BE190+BH190+BK190+BN190</f>
        <v>279.85000000000002</v>
      </c>
      <c r="AW190" s="883">
        <v>2</v>
      </c>
      <c r="AX190" s="883">
        <v>1.1499999999999999</v>
      </c>
      <c r="AY190" s="892">
        <v>0.7</v>
      </c>
      <c r="AZ190" s="893">
        <v>65.95</v>
      </c>
      <c r="BA190" s="893">
        <v>33.35</v>
      </c>
      <c r="BB190" s="705">
        <v>1.41</v>
      </c>
      <c r="BC190" s="701">
        <v>34.85</v>
      </c>
      <c r="BD190" s="701">
        <v>0.09</v>
      </c>
      <c r="BE190" s="701">
        <v>34.94</v>
      </c>
      <c r="BF190" s="701">
        <v>35.21</v>
      </c>
      <c r="BG190" s="701">
        <v>1.69</v>
      </c>
      <c r="BH190" s="701">
        <v>36.9</v>
      </c>
      <c r="BI190" s="701">
        <v>20.93</v>
      </c>
      <c r="BJ190" s="701">
        <v>1.03</v>
      </c>
      <c r="BK190" s="701">
        <v>21.95</v>
      </c>
      <c r="BL190" s="701">
        <v>184.68</v>
      </c>
      <c r="BM190" s="701">
        <v>1.38</v>
      </c>
      <c r="BN190" s="701">
        <v>186.06</v>
      </c>
      <c r="BO190" s="710">
        <v>29.86</v>
      </c>
      <c r="BP190" s="701">
        <v>415.23</v>
      </c>
      <c r="BQ190" s="701">
        <v>58.45</v>
      </c>
      <c r="BR190" s="711">
        <v>130.59</v>
      </c>
    </row>
    <row r="191" spans="1:70" ht="14.25" customHeight="1" x14ac:dyDescent="0.45">
      <c r="A191" s="224">
        <f t="shared" ref="A191:H192" si="196">A190</f>
        <v>2024</v>
      </c>
      <c r="B191" s="315">
        <f t="shared" si="196"/>
        <v>9</v>
      </c>
      <c r="C191" s="282">
        <f t="shared" si="196"/>
        <v>10</v>
      </c>
      <c r="D191" s="320">
        <f t="shared" si="196"/>
        <v>0.3923611111111111</v>
      </c>
      <c r="E191" s="410" t="str">
        <f t="shared" si="196"/>
        <v>BPK10</v>
      </c>
      <c r="F191" s="411">
        <f t="shared" si="196"/>
        <v>13.41628</v>
      </c>
      <c r="G191" s="271">
        <f t="shared" si="196"/>
        <v>100.9443</v>
      </c>
      <c r="H191" s="229">
        <f t="shared" si="196"/>
        <v>2.7</v>
      </c>
      <c r="I191" s="884" t="s">
        <v>73</v>
      </c>
      <c r="J191" s="412" t="s">
        <v>75</v>
      </c>
      <c r="K191" s="234" t="s">
        <v>73</v>
      </c>
      <c r="L191" s="232" t="s">
        <v>73</v>
      </c>
      <c r="M191" s="233" t="s">
        <v>73</v>
      </c>
      <c r="N191" s="883" t="s">
        <v>73</v>
      </c>
      <c r="O191" s="883" t="s">
        <v>73</v>
      </c>
      <c r="P191" s="883" t="s">
        <v>73</v>
      </c>
      <c r="Q191" s="883" t="s">
        <v>73</v>
      </c>
      <c r="R191" s="883" t="s">
        <v>73</v>
      </c>
      <c r="S191" s="897" t="s">
        <v>73</v>
      </c>
      <c r="T191" s="885" t="s">
        <v>73</v>
      </c>
      <c r="U191" s="244" t="s">
        <v>73</v>
      </c>
      <c r="V191" s="413" t="s">
        <v>73</v>
      </c>
      <c r="W191" s="244" t="s">
        <v>73</v>
      </c>
      <c r="X191" s="642" t="s">
        <v>73</v>
      </c>
      <c r="Y191" s="413" t="s">
        <v>73</v>
      </c>
      <c r="Z191" s="244" t="s">
        <v>73</v>
      </c>
      <c r="AA191" s="413" t="s">
        <v>73</v>
      </c>
      <c r="AB191" s="328" t="s">
        <v>73</v>
      </c>
      <c r="AC191" s="244" t="s">
        <v>73</v>
      </c>
      <c r="AD191" s="241" t="s">
        <v>73</v>
      </c>
      <c r="AE191" s="559" t="s">
        <v>73</v>
      </c>
      <c r="AF191" s="530" t="s">
        <v>73</v>
      </c>
      <c r="AG191" s="898" t="s">
        <v>73</v>
      </c>
      <c r="AH191" s="244" t="s">
        <v>73</v>
      </c>
      <c r="AI191" s="244" t="s">
        <v>73</v>
      </c>
      <c r="AJ191" s="244" t="s">
        <v>73</v>
      </c>
      <c r="AK191" s="244" t="s">
        <v>73</v>
      </c>
      <c r="AL191" s="244" t="s">
        <v>73</v>
      </c>
      <c r="AM191" s="244" t="s">
        <v>73</v>
      </c>
      <c r="AN191" s="248" t="s">
        <v>73</v>
      </c>
      <c r="AO191" s="530" t="s">
        <v>73</v>
      </c>
      <c r="AP191" s="895" t="s">
        <v>73</v>
      </c>
      <c r="AQ191" s="883" t="s">
        <v>73</v>
      </c>
      <c r="AR191" s="883" t="s">
        <v>73</v>
      </c>
      <c r="AS191" s="883" t="s">
        <v>73</v>
      </c>
      <c r="AT191" s="883" t="s">
        <v>73</v>
      </c>
      <c r="AU191" s="883" t="s">
        <v>73</v>
      </c>
      <c r="AV191" s="883" t="s">
        <v>73</v>
      </c>
      <c r="AW191" s="883" t="s">
        <v>73</v>
      </c>
      <c r="AX191" s="883" t="s">
        <v>73</v>
      </c>
      <c r="AY191" s="892" t="s">
        <v>73</v>
      </c>
      <c r="AZ191" s="893" t="s">
        <v>73</v>
      </c>
      <c r="BA191" s="893" t="s">
        <v>73</v>
      </c>
      <c r="BB191" s="896" t="s">
        <v>73</v>
      </c>
      <c r="BC191" s="883" t="s">
        <v>73</v>
      </c>
      <c r="BD191" s="883" t="s">
        <v>73</v>
      </c>
      <c r="BE191" s="883" t="s">
        <v>73</v>
      </c>
      <c r="BF191" s="883" t="s">
        <v>73</v>
      </c>
      <c r="BG191" s="883" t="s">
        <v>73</v>
      </c>
      <c r="BH191" s="883" t="s">
        <v>73</v>
      </c>
      <c r="BI191" s="883" t="s">
        <v>73</v>
      </c>
      <c r="BJ191" s="883" t="s">
        <v>73</v>
      </c>
      <c r="BK191" s="883" t="s">
        <v>73</v>
      </c>
      <c r="BL191" s="883" t="s">
        <v>73</v>
      </c>
      <c r="BM191" s="883" t="s">
        <v>73</v>
      </c>
      <c r="BN191" s="883" t="s">
        <v>73</v>
      </c>
      <c r="BO191" s="895" t="s">
        <v>73</v>
      </c>
      <c r="BP191" s="883" t="s">
        <v>73</v>
      </c>
      <c r="BQ191" s="883" t="s">
        <v>73</v>
      </c>
      <c r="BR191" s="897" t="s">
        <v>73</v>
      </c>
    </row>
    <row r="192" spans="1:70" ht="14.25" customHeight="1" x14ac:dyDescent="0.45">
      <c r="A192" s="224">
        <f t="shared" si="196"/>
        <v>2024</v>
      </c>
      <c r="B192" s="315">
        <f t="shared" si="196"/>
        <v>9</v>
      </c>
      <c r="C192" s="282">
        <f t="shared" si="196"/>
        <v>10</v>
      </c>
      <c r="D192" s="320">
        <f t="shared" si="196"/>
        <v>0.3923611111111111</v>
      </c>
      <c r="E192" s="410" t="str">
        <f t="shared" si="196"/>
        <v>BPK10</v>
      </c>
      <c r="F192" s="411">
        <f t="shared" si="196"/>
        <v>13.41628</v>
      </c>
      <c r="G192" s="271">
        <f t="shared" si="196"/>
        <v>100.9443</v>
      </c>
      <c r="H192" s="229">
        <f t="shared" si="196"/>
        <v>2.7</v>
      </c>
      <c r="I192" s="884" t="s">
        <v>73</v>
      </c>
      <c r="J192" s="412" t="s">
        <v>74</v>
      </c>
      <c r="K192" s="234" t="s">
        <v>73</v>
      </c>
      <c r="L192" s="232" t="s">
        <v>73</v>
      </c>
      <c r="M192" s="233" t="s">
        <v>73</v>
      </c>
      <c r="N192" s="883" t="s">
        <v>73</v>
      </c>
      <c r="O192" s="883" t="s">
        <v>73</v>
      </c>
      <c r="P192" s="883" t="s">
        <v>73</v>
      </c>
      <c r="Q192" s="883" t="s">
        <v>73</v>
      </c>
      <c r="R192" s="883" t="s">
        <v>73</v>
      </c>
      <c r="S192" s="897" t="s">
        <v>73</v>
      </c>
      <c r="T192" s="885" t="s">
        <v>73</v>
      </c>
      <c r="U192" s="244" t="s">
        <v>73</v>
      </c>
      <c r="V192" s="413" t="s">
        <v>73</v>
      </c>
      <c r="W192" s="244" t="s">
        <v>73</v>
      </c>
      <c r="X192" s="642" t="s">
        <v>73</v>
      </c>
      <c r="Y192" s="413" t="s">
        <v>73</v>
      </c>
      <c r="Z192" s="244" t="s">
        <v>73</v>
      </c>
      <c r="AA192" s="413" t="s">
        <v>73</v>
      </c>
      <c r="AB192" s="328" t="s">
        <v>73</v>
      </c>
      <c r="AC192" s="244" t="s">
        <v>73</v>
      </c>
      <c r="AD192" s="241" t="s">
        <v>73</v>
      </c>
      <c r="AE192" s="559" t="s">
        <v>73</v>
      </c>
      <c r="AF192" s="530" t="s">
        <v>73</v>
      </c>
      <c r="AG192" s="898" t="s">
        <v>73</v>
      </c>
      <c r="AH192" s="244" t="s">
        <v>73</v>
      </c>
      <c r="AI192" s="244" t="s">
        <v>73</v>
      </c>
      <c r="AJ192" s="244" t="s">
        <v>73</v>
      </c>
      <c r="AK192" s="244" t="s">
        <v>73</v>
      </c>
      <c r="AL192" s="244" t="s">
        <v>73</v>
      </c>
      <c r="AM192" s="244" t="s">
        <v>73</v>
      </c>
      <c r="AN192" s="248" t="s">
        <v>73</v>
      </c>
      <c r="AO192" s="530" t="s">
        <v>73</v>
      </c>
      <c r="AP192" s="895" t="s">
        <v>73</v>
      </c>
      <c r="AQ192" s="883" t="s">
        <v>73</v>
      </c>
      <c r="AR192" s="883" t="s">
        <v>73</v>
      </c>
      <c r="AS192" s="883" t="s">
        <v>73</v>
      </c>
      <c r="AT192" s="883" t="s">
        <v>73</v>
      </c>
      <c r="AU192" s="883" t="s">
        <v>73</v>
      </c>
      <c r="AV192" s="883" t="s">
        <v>73</v>
      </c>
      <c r="AW192" s="883" t="s">
        <v>73</v>
      </c>
      <c r="AX192" s="883" t="s">
        <v>73</v>
      </c>
      <c r="AY192" s="892" t="s">
        <v>73</v>
      </c>
      <c r="AZ192" s="893" t="s">
        <v>73</v>
      </c>
      <c r="BA192" s="893" t="s">
        <v>73</v>
      </c>
      <c r="BB192" s="896" t="s">
        <v>73</v>
      </c>
      <c r="BC192" s="883" t="s">
        <v>73</v>
      </c>
      <c r="BD192" s="883" t="s">
        <v>73</v>
      </c>
      <c r="BE192" s="883" t="s">
        <v>73</v>
      </c>
      <c r="BF192" s="883" t="s">
        <v>73</v>
      </c>
      <c r="BG192" s="883" t="s">
        <v>73</v>
      </c>
      <c r="BH192" s="883" t="s">
        <v>73</v>
      </c>
      <c r="BI192" s="883" t="s">
        <v>73</v>
      </c>
      <c r="BJ192" s="883" t="s">
        <v>73</v>
      </c>
      <c r="BK192" s="883" t="s">
        <v>73</v>
      </c>
      <c r="BL192" s="883" t="s">
        <v>73</v>
      </c>
      <c r="BM192" s="883" t="s">
        <v>73</v>
      </c>
      <c r="BN192" s="883" t="s">
        <v>73</v>
      </c>
      <c r="BO192" s="895" t="s">
        <v>73</v>
      </c>
      <c r="BP192" s="883" t="s">
        <v>73</v>
      </c>
      <c r="BQ192" s="883" t="s">
        <v>73</v>
      </c>
      <c r="BR192" s="897" t="s">
        <v>73</v>
      </c>
    </row>
    <row r="193" spans="1:70" ht="14.25" customHeight="1" x14ac:dyDescent="0.45">
      <c r="A193" s="224">
        <v>2024</v>
      </c>
      <c r="B193" s="315">
        <v>9</v>
      </c>
      <c r="C193" s="282">
        <v>10</v>
      </c>
      <c r="D193" s="225">
        <v>0.41111111111111109</v>
      </c>
      <c r="E193" s="410" t="s">
        <v>250</v>
      </c>
      <c r="F193" s="411">
        <v>13.433529999999999</v>
      </c>
      <c r="G193" s="271">
        <v>100.9297</v>
      </c>
      <c r="H193" s="229">
        <v>3.6</v>
      </c>
      <c r="I193" s="884">
        <v>2</v>
      </c>
      <c r="J193" s="412" t="s">
        <v>72</v>
      </c>
      <c r="K193" s="234">
        <v>0.5</v>
      </c>
      <c r="L193" s="232" t="s">
        <v>73</v>
      </c>
      <c r="M193" s="233" t="s">
        <v>73</v>
      </c>
      <c r="N193" s="883" t="s">
        <v>73</v>
      </c>
      <c r="O193" s="883" t="s">
        <v>73</v>
      </c>
      <c r="P193" s="883" t="s">
        <v>73</v>
      </c>
      <c r="Q193" s="883" t="s">
        <v>73</v>
      </c>
      <c r="R193" s="883" t="s">
        <v>73</v>
      </c>
      <c r="S193" s="897" t="s">
        <v>73</v>
      </c>
      <c r="T193" s="885">
        <v>0.2</v>
      </c>
      <c r="U193" s="244">
        <v>29.5</v>
      </c>
      <c r="V193" s="413">
        <v>29.667999999999999</v>
      </c>
      <c r="W193" s="244">
        <v>7.34</v>
      </c>
      <c r="X193" s="642" t="s">
        <v>73</v>
      </c>
      <c r="Y193" s="413">
        <v>2.9</v>
      </c>
      <c r="Z193" s="244">
        <v>3.1739999999999999</v>
      </c>
      <c r="AA193" s="413">
        <v>5.54</v>
      </c>
      <c r="AB193" s="328">
        <v>4.282</v>
      </c>
      <c r="AC193" s="244">
        <f>AB193*$AB$1+$AC$1</f>
        <v>5.3987231753142115</v>
      </c>
      <c r="AD193" s="241">
        <v>52.499999999999979</v>
      </c>
      <c r="AE193" s="559" t="s">
        <v>73</v>
      </c>
      <c r="AF193" s="530">
        <v>6.15</v>
      </c>
      <c r="AG193" s="898" t="s">
        <v>73</v>
      </c>
      <c r="AH193" s="244">
        <v>2.3605999999999998</v>
      </c>
      <c r="AI193" s="244">
        <v>151.92230000000001</v>
      </c>
      <c r="AJ193" s="244">
        <v>7.2435</v>
      </c>
      <c r="AK193" s="244">
        <v>18.9163</v>
      </c>
      <c r="AL193" s="244">
        <v>31.693899999999999</v>
      </c>
      <c r="AM193" s="244">
        <v>323.35890000000001</v>
      </c>
      <c r="AN193" s="248" t="s">
        <v>73</v>
      </c>
      <c r="AO193" s="530" t="s">
        <v>73</v>
      </c>
      <c r="AP193" s="889" t="s">
        <v>73</v>
      </c>
      <c r="AQ193" s="890" t="s">
        <v>73</v>
      </c>
      <c r="AR193" s="890" t="s">
        <v>73</v>
      </c>
      <c r="AS193" s="890" t="s">
        <v>73</v>
      </c>
      <c r="AT193" s="891">
        <f t="shared" ref="AT193" si="197">SUM(BO193:BR193)</f>
        <v>437.98999999999995</v>
      </c>
      <c r="AU193" s="890" t="s">
        <v>73</v>
      </c>
      <c r="AV193" s="891">
        <f t="shared" ref="AV193" si="198">BE193+BH193+BK193+BN193</f>
        <v>426.81</v>
      </c>
      <c r="AW193" s="883">
        <v>1.81</v>
      </c>
      <c r="AX193" s="883">
        <v>1.72</v>
      </c>
      <c r="AY193" s="892">
        <v>0.99</v>
      </c>
      <c r="AZ193" s="893">
        <v>77.44</v>
      </c>
      <c r="BA193" s="893">
        <v>21.57</v>
      </c>
      <c r="BB193" s="705">
        <v>1.84</v>
      </c>
      <c r="BC193" s="701">
        <v>29.15</v>
      </c>
      <c r="BD193" s="701">
        <v>0.14000000000000001</v>
      </c>
      <c r="BE193" s="701">
        <v>29.29</v>
      </c>
      <c r="BF193" s="701">
        <v>44.76</v>
      </c>
      <c r="BG193" s="701">
        <v>0.48</v>
      </c>
      <c r="BH193" s="701">
        <v>45.24</v>
      </c>
      <c r="BI193" s="701">
        <v>27.04</v>
      </c>
      <c r="BJ193" s="701">
        <v>2.04</v>
      </c>
      <c r="BK193" s="701">
        <v>29.09</v>
      </c>
      <c r="BL193" s="701">
        <v>322.37</v>
      </c>
      <c r="BM193" s="701">
        <v>0.82</v>
      </c>
      <c r="BN193" s="701">
        <v>323.19</v>
      </c>
      <c r="BO193" s="710">
        <v>42.4</v>
      </c>
      <c r="BP193" s="701">
        <v>284.27999999999997</v>
      </c>
      <c r="BQ193" s="701">
        <v>41.02</v>
      </c>
      <c r="BR193" s="711">
        <v>70.290000000000006</v>
      </c>
    </row>
    <row r="194" spans="1:70" ht="14.25" customHeight="1" x14ac:dyDescent="0.45">
      <c r="A194" s="224">
        <f t="shared" ref="A194:H195" si="199">A193</f>
        <v>2024</v>
      </c>
      <c r="B194" s="315">
        <f t="shared" si="199"/>
        <v>9</v>
      </c>
      <c r="C194" s="282">
        <f t="shared" si="199"/>
        <v>10</v>
      </c>
      <c r="D194" s="320">
        <f t="shared" si="199"/>
        <v>0.41111111111111109</v>
      </c>
      <c r="E194" s="410" t="str">
        <f t="shared" si="199"/>
        <v>BPK11</v>
      </c>
      <c r="F194" s="411">
        <f t="shared" si="199"/>
        <v>13.433529999999999</v>
      </c>
      <c r="G194" s="271">
        <f t="shared" si="199"/>
        <v>100.9297</v>
      </c>
      <c r="H194" s="229">
        <f t="shared" si="199"/>
        <v>3.6</v>
      </c>
      <c r="I194" s="884" t="s">
        <v>73</v>
      </c>
      <c r="J194" s="412" t="s">
        <v>75</v>
      </c>
      <c r="K194" s="234" t="s">
        <v>73</v>
      </c>
      <c r="L194" s="232" t="s">
        <v>73</v>
      </c>
      <c r="M194" s="233" t="s">
        <v>73</v>
      </c>
      <c r="N194" s="883" t="s">
        <v>73</v>
      </c>
      <c r="O194" s="883" t="s">
        <v>73</v>
      </c>
      <c r="P194" s="883" t="s">
        <v>73</v>
      </c>
      <c r="Q194" s="883" t="s">
        <v>73</v>
      </c>
      <c r="R194" s="883" t="s">
        <v>73</v>
      </c>
      <c r="S194" s="897" t="s">
        <v>73</v>
      </c>
      <c r="T194" s="885" t="s">
        <v>73</v>
      </c>
      <c r="U194" s="244" t="s">
        <v>73</v>
      </c>
      <c r="V194" s="413" t="s">
        <v>73</v>
      </c>
      <c r="W194" s="244" t="s">
        <v>73</v>
      </c>
      <c r="X194" s="642" t="s">
        <v>73</v>
      </c>
      <c r="Y194" s="413" t="s">
        <v>73</v>
      </c>
      <c r="Z194" s="244" t="s">
        <v>73</v>
      </c>
      <c r="AA194" s="413" t="s">
        <v>73</v>
      </c>
      <c r="AB194" s="328" t="s">
        <v>73</v>
      </c>
      <c r="AC194" s="244" t="s">
        <v>73</v>
      </c>
      <c r="AD194" s="241" t="s">
        <v>73</v>
      </c>
      <c r="AE194" s="559" t="s">
        <v>73</v>
      </c>
      <c r="AF194" s="530" t="s">
        <v>73</v>
      </c>
      <c r="AG194" s="898" t="s">
        <v>73</v>
      </c>
      <c r="AH194" s="244" t="s">
        <v>73</v>
      </c>
      <c r="AI194" s="244" t="s">
        <v>73</v>
      </c>
      <c r="AJ194" s="244" t="s">
        <v>73</v>
      </c>
      <c r="AK194" s="244" t="s">
        <v>73</v>
      </c>
      <c r="AL194" s="244" t="s">
        <v>73</v>
      </c>
      <c r="AM194" s="244" t="s">
        <v>73</v>
      </c>
      <c r="AN194" s="248" t="s">
        <v>73</v>
      </c>
      <c r="AO194" s="530" t="s">
        <v>73</v>
      </c>
      <c r="AP194" s="895" t="s">
        <v>73</v>
      </c>
      <c r="AQ194" s="883" t="s">
        <v>73</v>
      </c>
      <c r="AR194" s="883" t="s">
        <v>73</v>
      </c>
      <c r="AS194" s="883" t="s">
        <v>73</v>
      </c>
      <c r="AT194" s="883" t="s">
        <v>73</v>
      </c>
      <c r="AU194" s="883" t="s">
        <v>73</v>
      </c>
      <c r="AV194" s="883" t="s">
        <v>73</v>
      </c>
      <c r="AW194" s="883" t="s">
        <v>73</v>
      </c>
      <c r="AX194" s="883" t="s">
        <v>73</v>
      </c>
      <c r="AY194" s="892" t="s">
        <v>73</v>
      </c>
      <c r="AZ194" s="893" t="s">
        <v>73</v>
      </c>
      <c r="BA194" s="893" t="s">
        <v>73</v>
      </c>
      <c r="BB194" s="896" t="s">
        <v>73</v>
      </c>
      <c r="BC194" s="883" t="s">
        <v>73</v>
      </c>
      <c r="BD194" s="883" t="s">
        <v>73</v>
      </c>
      <c r="BE194" s="883" t="s">
        <v>73</v>
      </c>
      <c r="BF194" s="883" t="s">
        <v>73</v>
      </c>
      <c r="BG194" s="883" t="s">
        <v>73</v>
      </c>
      <c r="BH194" s="883" t="s">
        <v>73</v>
      </c>
      <c r="BI194" s="883" t="s">
        <v>73</v>
      </c>
      <c r="BJ194" s="883" t="s">
        <v>73</v>
      </c>
      <c r="BK194" s="883" t="s">
        <v>73</v>
      </c>
      <c r="BL194" s="883" t="s">
        <v>73</v>
      </c>
      <c r="BM194" s="883" t="s">
        <v>73</v>
      </c>
      <c r="BN194" s="883" t="s">
        <v>73</v>
      </c>
      <c r="BO194" s="895" t="s">
        <v>73</v>
      </c>
      <c r="BP194" s="883" t="s">
        <v>73</v>
      </c>
      <c r="BQ194" s="883" t="s">
        <v>73</v>
      </c>
      <c r="BR194" s="897" t="s">
        <v>73</v>
      </c>
    </row>
    <row r="195" spans="1:70" ht="14.25" customHeight="1" x14ac:dyDescent="0.45">
      <c r="A195" s="224">
        <f t="shared" si="199"/>
        <v>2024</v>
      </c>
      <c r="B195" s="315">
        <f t="shared" si="199"/>
        <v>9</v>
      </c>
      <c r="C195" s="282">
        <f t="shared" si="199"/>
        <v>10</v>
      </c>
      <c r="D195" s="320">
        <f t="shared" si="199"/>
        <v>0.41111111111111109</v>
      </c>
      <c r="E195" s="410" t="str">
        <f t="shared" si="199"/>
        <v>BPK11</v>
      </c>
      <c r="F195" s="411">
        <f t="shared" si="199"/>
        <v>13.433529999999999</v>
      </c>
      <c r="G195" s="271">
        <f t="shared" si="199"/>
        <v>100.9297</v>
      </c>
      <c r="H195" s="229">
        <f t="shared" si="199"/>
        <v>3.6</v>
      </c>
      <c r="I195" s="884" t="s">
        <v>73</v>
      </c>
      <c r="J195" s="412" t="s">
        <v>74</v>
      </c>
      <c r="K195" s="234">
        <v>2.5</v>
      </c>
      <c r="L195" s="232" t="s">
        <v>73</v>
      </c>
      <c r="M195" s="233" t="s">
        <v>73</v>
      </c>
      <c r="N195" s="883" t="s">
        <v>73</v>
      </c>
      <c r="O195" s="883" t="s">
        <v>73</v>
      </c>
      <c r="P195" s="883" t="s">
        <v>73</v>
      </c>
      <c r="Q195" s="883" t="s">
        <v>73</v>
      </c>
      <c r="R195" s="883" t="s">
        <v>73</v>
      </c>
      <c r="S195" s="897" t="s">
        <v>73</v>
      </c>
      <c r="T195" s="885" t="s">
        <v>73</v>
      </c>
      <c r="U195" s="244">
        <v>29.5</v>
      </c>
      <c r="V195" s="413">
        <v>29.652999999999999</v>
      </c>
      <c r="W195" s="244">
        <v>7.28</v>
      </c>
      <c r="X195" s="642" t="s">
        <v>73</v>
      </c>
      <c r="Y195" s="413">
        <v>3.1</v>
      </c>
      <c r="Z195" s="244">
        <v>3.3140000000000001</v>
      </c>
      <c r="AA195" s="413">
        <v>5.67</v>
      </c>
      <c r="AB195" s="328">
        <v>4.1779999999999999</v>
      </c>
      <c r="AC195" s="244">
        <f t="shared" ref="AC195:AC196" si="200">AB195*$AB$1+$AC$1</f>
        <v>5.2837479110037542</v>
      </c>
      <c r="AD195" s="241">
        <v>100.00000000000003</v>
      </c>
      <c r="AE195" s="559" t="s">
        <v>73</v>
      </c>
      <c r="AF195" s="530">
        <v>6.54</v>
      </c>
      <c r="AG195" s="898" t="s">
        <v>73</v>
      </c>
      <c r="AH195" s="244">
        <v>1.9395</v>
      </c>
      <c r="AI195" s="244">
        <v>156.0282</v>
      </c>
      <c r="AJ195" s="244">
        <v>7.4598000000000004</v>
      </c>
      <c r="AK195" s="244">
        <v>9.6815999999999995</v>
      </c>
      <c r="AL195" s="244">
        <v>44.7164</v>
      </c>
      <c r="AM195" s="244">
        <v>268.73230000000001</v>
      </c>
      <c r="AN195" s="248" t="s">
        <v>73</v>
      </c>
      <c r="AO195" s="530" t="s">
        <v>73</v>
      </c>
      <c r="AP195" s="895" t="s">
        <v>73</v>
      </c>
      <c r="AQ195" s="883" t="s">
        <v>73</v>
      </c>
      <c r="AR195" s="883" t="s">
        <v>73</v>
      </c>
      <c r="AS195" s="883" t="s">
        <v>73</v>
      </c>
      <c r="AT195" s="883" t="s">
        <v>73</v>
      </c>
      <c r="AU195" s="883" t="s">
        <v>73</v>
      </c>
      <c r="AV195" s="883" t="s">
        <v>73</v>
      </c>
      <c r="AW195" s="883" t="s">
        <v>73</v>
      </c>
      <c r="AX195" s="883" t="s">
        <v>73</v>
      </c>
      <c r="AY195" s="892" t="s">
        <v>73</v>
      </c>
      <c r="AZ195" s="893" t="s">
        <v>73</v>
      </c>
      <c r="BA195" s="893" t="s">
        <v>73</v>
      </c>
      <c r="BB195" s="896" t="s">
        <v>73</v>
      </c>
      <c r="BC195" s="883" t="s">
        <v>73</v>
      </c>
      <c r="BD195" s="883" t="s">
        <v>73</v>
      </c>
      <c r="BE195" s="883" t="s">
        <v>73</v>
      </c>
      <c r="BF195" s="883" t="s">
        <v>73</v>
      </c>
      <c r="BG195" s="883" t="s">
        <v>73</v>
      </c>
      <c r="BH195" s="883" t="s">
        <v>73</v>
      </c>
      <c r="BI195" s="883" t="s">
        <v>73</v>
      </c>
      <c r="BJ195" s="883" t="s">
        <v>73</v>
      </c>
      <c r="BK195" s="883" t="s">
        <v>73</v>
      </c>
      <c r="BL195" s="883" t="s">
        <v>73</v>
      </c>
      <c r="BM195" s="883" t="s">
        <v>73</v>
      </c>
      <c r="BN195" s="883" t="s">
        <v>73</v>
      </c>
      <c r="BO195" s="895" t="s">
        <v>73</v>
      </c>
      <c r="BP195" s="883" t="s">
        <v>73</v>
      </c>
      <c r="BQ195" s="883" t="s">
        <v>73</v>
      </c>
      <c r="BR195" s="897" t="s">
        <v>73</v>
      </c>
    </row>
    <row r="196" spans="1:70" ht="14.25" customHeight="1" x14ac:dyDescent="0.45">
      <c r="A196" s="224">
        <v>2024</v>
      </c>
      <c r="B196" s="315">
        <v>9</v>
      </c>
      <c r="C196" s="282">
        <v>10</v>
      </c>
      <c r="D196" s="225">
        <v>0.42708333333333331</v>
      </c>
      <c r="E196" s="410" t="s">
        <v>251</v>
      </c>
      <c r="F196" s="411">
        <v>13.45063</v>
      </c>
      <c r="G196" s="271">
        <v>100.91403</v>
      </c>
      <c r="H196" s="229">
        <v>2.9</v>
      </c>
      <c r="I196" s="884">
        <v>1</v>
      </c>
      <c r="J196" s="412" t="s">
        <v>72</v>
      </c>
      <c r="K196" s="234">
        <v>0.5</v>
      </c>
      <c r="L196" s="232" t="s">
        <v>73</v>
      </c>
      <c r="M196" s="233" t="s">
        <v>73</v>
      </c>
      <c r="N196" s="883" t="s">
        <v>73</v>
      </c>
      <c r="O196" s="883" t="s">
        <v>73</v>
      </c>
      <c r="P196" s="883" t="s">
        <v>73</v>
      </c>
      <c r="Q196" s="883" t="s">
        <v>73</v>
      </c>
      <c r="R196" s="883" t="s">
        <v>73</v>
      </c>
      <c r="S196" s="897" t="s">
        <v>73</v>
      </c>
      <c r="T196" s="885">
        <v>0.1</v>
      </c>
      <c r="U196" s="244">
        <v>29.5</v>
      </c>
      <c r="V196" s="413">
        <v>29.573</v>
      </c>
      <c r="W196" s="244">
        <v>7.39</v>
      </c>
      <c r="X196" s="642" t="s">
        <v>73</v>
      </c>
      <c r="Y196" s="413">
        <v>2.2000000000000002</v>
      </c>
      <c r="Z196" s="244">
        <v>2.4289999999999998</v>
      </c>
      <c r="AA196" s="413">
        <v>6.15</v>
      </c>
      <c r="AB196" s="328">
        <v>4.4889999999999999</v>
      </c>
      <c r="AC196" s="244">
        <f t="shared" si="200"/>
        <v>5.6275681725475284</v>
      </c>
      <c r="AD196" s="241">
        <v>121</v>
      </c>
      <c r="AE196" s="559" t="s">
        <v>73</v>
      </c>
      <c r="AF196" s="530">
        <v>10.61</v>
      </c>
      <c r="AG196" s="900" t="s">
        <v>73</v>
      </c>
      <c r="AH196" s="244">
        <v>1.9395</v>
      </c>
      <c r="AI196" s="244">
        <v>156.0282</v>
      </c>
      <c r="AJ196" s="244">
        <v>6.0542999999999996</v>
      </c>
      <c r="AK196" s="244">
        <v>13.2563</v>
      </c>
      <c r="AL196" s="244">
        <v>48.458100000000002</v>
      </c>
      <c r="AM196" s="244">
        <v>262.0421</v>
      </c>
      <c r="AN196" s="248" t="s">
        <v>73</v>
      </c>
      <c r="AO196" s="530" t="s">
        <v>73</v>
      </c>
      <c r="AP196" s="889" t="s">
        <v>73</v>
      </c>
      <c r="AQ196" s="890" t="s">
        <v>73</v>
      </c>
      <c r="AR196" s="890" t="s">
        <v>73</v>
      </c>
      <c r="AS196" s="890" t="s">
        <v>73</v>
      </c>
      <c r="AT196" s="891">
        <f t="shared" ref="AT196" si="201">SUM(BO196:BR196)</f>
        <v>433.42999999999995</v>
      </c>
      <c r="AU196" s="890" t="s">
        <v>73</v>
      </c>
      <c r="AV196" s="891">
        <f t="shared" ref="AV196" si="202">BE196+BH196+BK196+BN196</f>
        <v>560.75</v>
      </c>
      <c r="AW196" s="883">
        <v>0.91</v>
      </c>
      <c r="AX196" s="883">
        <v>1.69</v>
      </c>
      <c r="AY196" s="892">
        <v>0.62</v>
      </c>
      <c r="AZ196" s="893">
        <v>60.34</v>
      </c>
      <c r="BA196" s="893">
        <v>39.049999999999997</v>
      </c>
      <c r="BB196" s="705">
        <v>1.82</v>
      </c>
      <c r="BC196" s="701">
        <v>70.22</v>
      </c>
      <c r="BD196" s="701">
        <v>7.0000000000000007E-2</v>
      </c>
      <c r="BE196" s="701">
        <v>70.290000000000006</v>
      </c>
      <c r="BF196" s="701">
        <v>62.21</v>
      </c>
      <c r="BG196" s="701">
        <v>1.35</v>
      </c>
      <c r="BH196" s="701">
        <v>63.55</v>
      </c>
      <c r="BI196" s="701">
        <v>36.549999999999997</v>
      </c>
      <c r="BJ196" s="701">
        <v>3.32</v>
      </c>
      <c r="BK196" s="701">
        <v>39.869999999999997</v>
      </c>
      <c r="BL196" s="701">
        <v>386.42</v>
      </c>
      <c r="BM196" s="701">
        <v>0.62</v>
      </c>
      <c r="BN196" s="701">
        <v>387.04</v>
      </c>
      <c r="BO196" s="710">
        <v>41.59</v>
      </c>
      <c r="BP196" s="701">
        <v>290.2</v>
      </c>
      <c r="BQ196" s="701">
        <v>35.44</v>
      </c>
      <c r="BR196" s="711">
        <v>66.2</v>
      </c>
    </row>
    <row r="197" spans="1:70" ht="14.25" customHeight="1" x14ac:dyDescent="0.45">
      <c r="A197" s="224">
        <f t="shared" ref="A197:H198" si="203">A196</f>
        <v>2024</v>
      </c>
      <c r="B197" s="315">
        <f t="shared" si="203"/>
        <v>9</v>
      </c>
      <c r="C197" s="282">
        <f t="shared" si="203"/>
        <v>10</v>
      </c>
      <c r="D197" s="320">
        <f t="shared" si="203"/>
        <v>0.42708333333333331</v>
      </c>
      <c r="E197" s="410" t="str">
        <f t="shared" si="203"/>
        <v>BPK12</v>
      </c>
      <c r="F197" s="411">
        <f t="shared" si="203"/>
        <v>13.45063</v>
      </c>
      <c r="G197" s="271">
        <f t="shared" si="203"/>
        <v>100.91403</v>
      </c>
      <c r="H197" s="229">
        <f t="shared" si="203"/>
        <v>2.9</v>
      </c>
      <c r="I197" s="884" t="s">
        <v>73</v>
      </c>
      <c r="J197" s="412" t="s">
        <v>75</v>
      </c>
      <c r="K197" s="899" t="s">
        <v>73</v>
      </c>
      <c r="L197" s="232" t="s">
        <v>73</v>
      </c>
      <c r="M197" s="233" t="s">
        <v>73</v>
      </c>
      <c r="N197" s="883" t="s">
        <v>73</v>
      </c>
      <c r="O197" s="883" t="s">
        <v>73</v>
      </c>
      <c r="P197" s="883" t="s">
        <v>73</v>
      </c>
      <c r="Q197" s="883" t="s">
        <v>73</v>
      </c>
      <c r="R197" s="883" t="s">
        <v>73</v>
      </c>
      <c r="S197" s="897" t="s">
        <v>73</v>
      </c>
      <c r="T197" s="885" t="s">
        <v>73</v>
      </c>
      <c r="U197" s="244" t="s">
        <v>73</v>
      </c>
      <c r="V197" s="412" t="s">
        <v>73</v>
      </c>
      <c r="W197" s="244" t="s">
        <v>73</v>
      </c>
      <c r="X197" s="642" t="s">
        <v>73</v>
      </c>
      <c r="Y197" s="413" t="s">
        <v>73</v>
      </c>
      <c r="Z197" s="899" t="s">
        <v>73</v>
      </c>
      <c r="AA197" s="413" t="s">
        <v>73</v>
      </c>
      <c r="AB197" s="321" t="s">
        <v>73</v>
      </c>
      <c r="AC197" s="899" t="s">
        <v>73</v>
      </c>
      <c r="AD197" s="241" t="s">
        <v>73</v>
      </c>
      <c r="AE197" s="559" t="s">
        <v>73</v>
      </c>
      <c r="AF197" s="530" t="s">
        <v>73</v>
      </c>
      <c r="AG197" s="898" t="s">
        <v>73</v>
      </c>
      <c r="AH197" s="244" t="s">
        <v>73</v>
      </c>
      <c r="AI197" s="244" t="s">
        <v>73</v>
      </c>
      <c r="AJ197" s="244" t="s">
        <v>73</v>
      </c>
      <c r="AK197" s="244" t="s">
        <v>73</v>
      </c>
      <c r="AL197" s="244" t="s">
        <v>73</v>
      </c>
      <c r="AM197" s="244" t="s">
        <v>73</v>
      </c>
      <c r="AN197" s="248" t="s">
        <v>73</v>
      </c>
      <c r="AO197" s="530" t="s">
        <v>73</v>
      </c>
      <c r="AP197" s="903" t="s">
        <v>73</v>
      </c>
      <c r="AQ197" s="530" t="s">
        <v>73</v>
      </c>
      <c r="AR197" s="530" t="s">
        <v>73</v>
      </c>
      <c r="AS197" s="530" t="s">
        <v>73</v>
      </c>
      <c r="AT197" s="883" t="s">
        <v>73</v>
      </c>
      <c r="AU197" s="883" t="s">
        <v>73</v>
      </c>
      <c r="AV197" s="883" t="s">
        <v>73</v>
      </c>
      <c r="AW197" s="530" t="s">
        <v>73</v>
      </c>
      <c r="AX197" s="530" t="s">
        <v>73</v>
      </c>
      <c r="AY197" s="341" t="s">
        <v>73</v>
      </c>
      <c r="AZ197" s="331" t="s">
        <v>73</v>
      </c>
      <c r="BA197" s="331" t="s">
        <v>73</v>
      </c>
      <c r="BB197" s="904" t="s">
        <v>73</v>
      </c>
      <c r="BC197" s="530" t="s">
        <v>73</v>
      </c>
      <c r="BD197" s="530" t="s">
        <v>73</v>
      </c>
      <c r="BE197" s="530" t="s">
        <v>73</v>
      </c>
      <c r="BF197" s="530" t="s">
        <v>73</v>
      </c>
      <c r="BG197" s="530" t="s">
        <v>73</v>
      </c>
      <c r="BH197" s="530" t="s">
        <v>73</v>
      </c>
      <c r="BI197" s="530" t="s">
        <v>73</v>
      </c>
      <c r="BJ197" s="530" t="s">
        <v>73</v>
      </c>
      <c r="BK197" s="530" t="s">
        <v>73</v>
      </c>
      <c r="BL197" s="530" t="s">
        <v>73</v>
      </c>
      <c r="BM197" s="530" t="s">
        <v>73</v>
      </c>
      <c r="BN197" s="530" t="s">
        <v>73</v>
      </c>
      <c r="BO197" s="903" t="s">
        <v>73</v>
      </c>
      <c r="BP197" s="530" t="s">
        <v>73</v>
      </c>
      <c r="BQ197" s="530" t="s">
        <v>73</v>
      </c>
      <c r="BR197" s="894" t="s">
        <v>73</v>
      </c>
    </row>
    <row r="198" spans="1:70" s="287" customFormat="1" ht="14.25" customHeight="1" x14ac:dyDescent="0.45">
      <c r="A198" s="285">
        <f t="shared" si="203"/>
        <v>2024</v>
      </c>
      <c r="B198" s="416">
        <f t="shared" si="203"/>
        <v>9</v>
      </c>
      <c r="C198" s="417">
        <f t="shared" si="203"/>
        <v>10</v>
      </c>
      <c r="D198" s="346">
        <f t="shared" si="203"/>
        <v>0.42708333333333331</v>
      </c>
      <c r="E198" s="418" t="str">
        <f t="shared" si="203"/>
        <v>BPK12</v>
      </c>
      <c r="F198" s="419">
        <f t="shared" si="203"/>
        <v>13.45063</v>
      </c>
      <c r="G198" s="291">
        <f t="shared" si="203"/>
        <v>100.91403</v>
      </c>
      <c r="H198" s="292">
        <f t="shared" si="203"/>
        <v>2.9</v>
      </c>
      <c r="I198" s="905" t="s">
        <v>73</v>
      </c>
      <c r="J198" s="420" t="s">
        <v>74</v>
      </c>
      <c r="K198" s="297" t="s">
        <v>73</v>
      </c>
      <c r="L198" s="295" t="s">
        <v>73</v>
      </c>
      <c r="M198" s="296" t="s">
        <v>73</v>
      </c>
      <c r="N198" s="906" t="s">
        <v>73</v>
      </c>
      <c r="O198" s="906" t="s">
        <v>73</v>
      </c>
      <c r="P198" s="906" t="s">
        <v>73</v>
      </c>
      <c r="Q198" s="906" t="s">
        <v>73</v>
      </c>
      <c r="R198" s="906" t="s">
        <v>73</v>
      </c>
      <c r="S198" s="907" t="s">
        <v>73</v>
      </c>
      <c r="T198" s="908" t="s">
        <v>73</v>
      </c>
      <c r="U198" s="306" t="s">
        <v>73</v>
      </c>
      <c r="V198" s="421" t="s">
        <v>73</v>
      </c>
      <c r="W198" s="306" t="s">
        <v>73</v>
      </c>
      <c r="X198" s="643" t="s">
        <v>73</v>
      </c>
      <c r="Y198" s="421" t="s">
        <v>73</v>
      </c>
      <c r="Z198" s="306" t="s">
        <v>73</v>
      </c>
      <c r="AA198" s="421" t="s">
        <v>73</v>
      </c>
      <c r="AB198" s="909" t="s">
        <v>73</v>
      </c>
      <c r="AC198" s="306" t="s">
        <v>73</v>
      </c>
      <c r="AD198" s="303" t="s">
        <v>73</v>
      </c>
      <c r="AE198" s="560" t="s">
        <v>73</v>
      </c>
      <c r="AF198" s="293" t="s">
        <v>73</v>
      </c>
      <c r="AG198" s="910" t="s">
        <v>73</v>
      </c>
      <c r="AH198" s="306" t="s">
        <v>73</v>
      </c>
      <c r="AI198" s="306" t="s">
        <v>73</v>
      </c>
      <c r="AJ198" s="306" t="s">
        <v>73</v>
      </c>
      <c r="AK198" s="306" t="s">
        <v>73</v>
      </c>
      <c r="AL198" s="306" t="s">
        <v>73</v>
      </c>
      <c r="AM198" s="306" t="s">
        <v>73</v>
      </c>
      <c r="AN198" s="309" t="s">
        <v>73</v>
      </c>
      <c r="AO198" s="293" t="s">
        <v>73</v>
      </c>
      <c r="AP198" s="911" t="s">
        <v>73</v>
      </c>
      <c r="AQ198" s="293" t="s">
        <v>73</v>
      </c>
      <c r="AR198" s="293" t="s">
        <v>73</v>
      </c>
      <c r="AS198" s="293" t="s">
        <v>73</v>
      </c>
      <c r="AT198" s="906" t="s">
        <v>73</v>
      </c>
      <c r="AU198" s="906" t="s">
        <v>73</v>
      </c>
      <c r="AV198" s="906" t="s">
        <v>73</v>
      </c>
      <c r="AW198" s="293" t="s">
        <v>73</v>
      </c>
      <c r="AX198" s="293" t="s">
        <v>73</v>
      </c>
      <c r="AY198" s="471" t="s">
        <v>73</v>
      </c>
      <c r="AZ198" s="306" t="s">
        <v>73</v>
      </c>
      <c r="BA198" s="306" t="s">
        <v>73</v>
      </c>
      <c r="BB198" s="912" t="s">
        <v>73</v>
      </c>
      <c r="BC198" s="293" t="s">
        <v>73</v>
      </c>
      <c r="BD198" s="293" t="s">
        <v>73</v>
      </c>
      <c r="BE198" s="293" t="s">
        <v>73</v>
      </c>
      <c r="BF198" s="293" t="s">
        <v>73</v>
      </c>
      <c r="BG198" s="293" t="s">
        <v>73</v>
      </c>
      <c r="BH198" s="293" t="s">
        <v>73</v>
      </c>
      <c r="BI198" s="293" t="s">
        <v>73</v>
      </c>
      <c r="BJ198" s="293" t="s">
        <v>73</v>
      </c>
      <c r="BK198" s="293" t="s">
        <v>73</v>
      </c>
      <c r="BL198" s="293" t="s">
        <v>73</v>
      </c>
      <c r="BM198" s="293" t="s">
        <v>73</v>
      </c>
      <c r="BN198" s="293" t="s">
        <v>73</v>
      </c>
      <c r="BO198" s="911" t="s">
        <v>73</v>
      </c>
      <c r="BP198" s="293" t="s">
        <v>73</v>
      </c>
      <c r="BQ198" s="293" t="s">
        <v>73</v>
      </c>
      <c r="BR198" s="913" t="s">
        <v>73</v>
      </c>
    </row>
    <row r="199" spans="1:70" ht="14.25" customHeight="1" x14ac:dyDescent="0.45">
      <c r="E199" s="423"/>
      <c r="F199" s="281"/>
      <c r="G199" s="281"/>
      <c r="T199" s="268"/>
      <c r="AD199" s="268"/>
      <c r="AE199" s="561"/>
      <c r="AF199" s="367"/>
      <c r="AG199" s="372"/>
      <c r="AN199" s="268"/>
      <c r="AO199" s="268"/>
    </row>
    <row r="200" spans="1:70" ht="14.25" customHeight="1" x14ac:dyDescent="0.45">
      <c r="E200" s="423"/>
      <c r="F200" s="281"/>
      <c r="G200" s="281"/>
      <c r="T200" s="268"/>
      <c r="AD200" s="268"/>
      <c r="AE200" s="561"/>
      <c r="AF200" s="367"/>
      <c r="AG200" s="372"/>
      <c r="AN200" s="268"/>
      <c r="AO200" s="268"/>
    </row>
    <row r="201" spans="1:70" ht="14.25" customHeight="1" x14ac:dyDescent="0.45">
      <c r="E201" s="423"/>
      <c r="F201" s="281"/>
      <c r="G201" s="281"/>
      <c r="T201" s="268"/>
      <c r="AD201" s="268"/>
      <c r="AE201" s="561"/>
      <c r="AF201" s="367"/>
      <c r="AG201" s="372"/>
      <c r="AN201" s="268"/>
      <c r="AO201" s="268"/>
    </row>
    <row r="202" spans="1:70" ht="14.25" customHeight="1" x14ac:dyDescent="0.45">
      <c r="E202" s="423"/>
      <c r="F202" s="281"/>
      <c r="G202" s="281"/>
      <c r="T202" s="268"/>
      <c r="AD202" s="268"/>
      <c r="AE202" s="561"/>
      <c r="AF202" s="367"/>
      <c r="AG202" s="372"/>
      <c r="AN202" s="268"/>
      <c r="AO202" s="268"/>
    </row>
    <row r="203" spans="1:70" ht="14.25" customHeight="1" x14ac:dyDescent="0.45">
      <c r="E203" s="423"/>
      <c r="F203" s="281"/>
      <c r="G203" s="281"/>
      <c r="T203" s="268"/>
      <c r="AD203" s="268"/>
      <c r="AE203" s="561"/>
      <c r="AF203" s="367"/>
      <c r="AG203" s="372"/>
      <c r="AN203" s="268"/>
      <c r="AO203" s="268"/>
    </row>
    <row r="204" spans="1:70" ht="14.25" customHeight="1" x14ac:dyDescent="0.45">
      <c r="E204" s="423"/>
      <c r="F204" s="281"/>
      <c r="G204" s="281"/>
      <c r="T204" s="268"/>
      <c r="AD204" s="268"/>
      <c r="AE204" s="561"/>
      <c r="AF204" s="367"/>
      <c r="AG204" s="372"/>
      <c r="AN204" s="268"/>
      <c r="AO204" s="268"/>
    </row>
    <row r="205" spans="1:70" ht="14.25" customHeight="1" x14ac:dyDescent="0.45">
      <c r="E205" s="423"/>
      <c r="F205" s="281"/>
      <c r="G205" s="281"/>
      <c r="T205" s="268"/>
      <c r="AD205" s="268"/>
      <c r="AE205" s="561"/>
      <c r="AF205" s="367"/>
      <c r="AG205" s="372"/>
      <c r="AN205" s="268"/>
      <c r="AO205" s="268"/>
    </row>
    <row r="206" spans="1:70" ht="14.25" customHeight="1" x14ac:dyDescent="0.45">
      <c r="E206" s="423"/>
      <c r="F206" s="281"/>
      <c r="G206" s="281"/>
      <c r="T206" s="268"/>
      <c r="AD206" s="268"/>
      <c r="AE206" s="561"/>
      <c r="AF206" s="367"/>
      <c r="AG206" s="372"/>
      <c r="AN206" s="268"/>
      <c r="AO206" s="268"/>
    </row>
    <row r="207" spans="1:70" ht="14.25" customHeight="1" x14ac:dyDescent="0.45">
      <c r="E207" s="423"/>
      <c r="F207" s="281"/>
      <c r="G207" s="281"/>
      <c r="T207" s="268"/>
      <c r="AD207" s="268"/>
      <c r="AE207" s="561"/>
      <c r="AF207" s="367"/>
      <c r="AG207" s="372"/>
      <c r="AN207" s="268"/>
      <c r="AO207" s="268"/>
    </row>
    <row r="208" spans="1:70" ht="14.25" customHeight="1" x14ac:dyDescent="0.45">
      <c r="E208" s="423"/>
      <c r="F208" s="281"/>
      <c r="G208" s="281"/>
      <c r="T208" s="268"/>
      <c r="AD208" s="268"/>
      <c r="AE208" s="561"/>
      <c r="AF208" s="367"/>
      <c r="AG208" s="372"/>
      <c r="AN208" s="268"/>
      <c r="AO208" s="268"/>
    </row>
    <row r="209" spans="5:41" ht="14.25" customHeight="1" x14ac:dyDescent="0.45">
      <c r="E209" s="423"/>
      <c r="F209" s="281"/>
      <c r="G209" s="281"/>
      <c r="T209" s="268"/>
      <c r="AD209" s="268"/>
      <c r="AE209" s="561"/>
      <c r="AF209" s="367"/>
      <c r="AG209" s="372"/>
      <c r="AN209" s="268"/>
      <c r="AO209" s="268"/>
    </row>
    <row r="210" spans="5:41" ht="14.25" customHeight="1" x14ac:dyDescent="0.45">
      <c r="E210" s="423"/>
      <c r="F210" s="281"/>
      <c r="G210" s="281"/>
      <c r="T210" s="268"/>
      <c r="AD210" s="268"/>
      <c r="AE210" s="561"/>
      <c r="AF210" s="367"/>
      <c r="AG210" s="372"/>
      <c r="AN210" s="268"/>
      <c r="AO210" s="268"/>
    </row>
    <row r="211" spans="5:41" ht="14.25" customHeight="1" x14ac:dyDescent="0.45">
      <c r="E211" s="423"/>
      <c r="F211" s="281"/>
      <c r="G211" s="281"/>
      <c r="T211" s="268"/>
      <c r="AD211" s="268"/>
      <c r="AE211" s="561"/>
      <c r="AF211" s="367"/>
      <c r="AG211" s="372"/>
      <c r="AN211" s="268"/>
      <c r="AO211" s="268"/>
    </row>
    <row r="212" spans="5:41" ht="14.25" customHeight="1" x14ac:dyDescent="0.45">
      <c r="E212" s="423"/>
      <c r="F212" s="281"/>
      <c r="G212" s="281"/>
      <c r="T212" s="268"/>
      <c r="AD212" s="268"/>
      <c r="AE212" s="561"/>
      <c r="AF212" s="367"/>
      <c r="AG212" s="372"/>
      <c r="AN212" s="268"/>
      <c r="AO212" s="268"/>
    </row>
    <row r="213" spans="5:41" ht="14.25" customHeight="1" x14ac:dyDescent="0.45">
      <c r="E213" s="423"/>
      <c r="F213" s="281"/>
      <c r="G213" s="281"/>
      <c r="T213" s="268"/>
      <c r="AD213" s="268"/>
      <c r="AE213" s="561"/>
      <c r="AF213" s="367"/>
      <c r="AG213" s="372"/>
      <c r="AN213" s="268"/>
      <c r="AO213" s="268"/>
    </row>
    <row r="214" spans="5:41" ht="14.25" customHeight="1" x14ac:dyDescent="0.45">
      <c r="E214" s="423"/>
      <c r="F214" s="281"/>
      <c r="G214" s="281"/>
      <c r="T214" s="268"/>
      <c r="AD214" s="268"/>
      <c r="AE214" s="561"/>
      <c r="AF214" s="367"/>
      <c r="AG214" s="372"/>
      <c r="AN214" s="268"/>
      <c r="AO214" s="268"/>
    </row>
    <row r="215" spans="5:41" ht="14.25" customHeight="1" x14ac:dyDescent="0.45">
      <c r="E215" s="423"/>
      <c r="F215" s="281"/>
      <c r="G215" s="281"/>
      <c r="T215" s="268"/>
      <c r="AD215" s="268"/>
      <c r="AE215" s="561"/>
      <c r="AF215" s="367"/>
      <c r="AG215" s="372"/>
      <c r="AN215" s="268"/>
      <c r="AO215" s="268"/>
    </row>
    <row r="216" spans="5:41" ht="14.25" customHeight="1" x14ac:dyDescent="0.45">
      <c r="E216" s="423"/>
      <c r="F216" s="281"/>
      <c r="G216" s="281"/>
      <c r="T216" s="268"/>
      <c r="AD216" s="268"/>
      <c r="AE216" s="561"/>
      <c r="AF216" s="367"/>
      <c r="AG216" s="372"/>
      <c r="AN216" s="268"/>
      <c r="AO216" s="268"/>
    </row>
    <row r="217" spans="5:41" ht="14.25" customHeight="1" x14ac:dyDescent="0.45">
      <c r="E217" s="423"/>
      <c r="F217" s="281"/>
      <c r="G217" s="281"/>
      <c r="T217" s="268"/>
      <c r="AD217" s="268"/>
      <c r="AE217" s="561"/>
      <c r="AF217" s="367"/>
      <c r="AG217" s="372"/>
      <c r="AN217" s="268"/>
      <c r="AO217" s="268"/>
    </row>
    <row r="218" spans="5:41" ht="14.25" customHeight="1" x14ac:dyDescent="0.45">
      <c r="E218" s="423"/>
      <c r="F218" s="281"/>
      <c r="G218" s="281"/>
      <c r="T218" s="268"/>
      <c r="AD218" s="268"/>
      <c r="AE218" s="561"/>
      <c r="AF218" s="367"/>
      <c r="AG218" s="372"/>
      <c r="AN218" s="268"/>
      <c r="AO218" s="268"/>
    </row>
    <row r="219" spans="5:41" ht="14.25" customHeight="1" x14ac:dyDescent="0.45">
      <c r="E219" s="423"/>
      <c r="F219" s="281"/>
      <c r="G219" s="281"/>
      <c r="T219" s="268"/>
      <c r="AD219" s="268"/>
      <c r="AE219" s="561"/>
      <c r="AF219" s="367"/>
      <c r="AG219" s="372"/>
      <c r="AN219" s="268"/>
      <c r="AO219" s="268"/>
    </row>
    <row r="220" spans="5:41" ht="14.25" customHeight="1" x14ac:dyDescent="0.45">
      <c r="E220" s="423"/>
      <c r="F220" s="281"/>
      <c r="G220" s="281"/>
      <c r="T220" s="268"/>
      <c r="AD220" s="268"/>
      <c r="AE220" s="561"/>
      <c r="AF220" s="367"/>
      <c r="AG220" s="372"/>
      <c r="AN220" s="268"/>
      <c r="AO220" s="268"/>
    </row>
    <row r="221" spans="5:41" ht="14.25" customHeight="1" x14ac:dyDescent="0.45">
      <c r="E221" s="423"/>
      <c r="F221" s="281"/>
      <c r="G221" s="281"/>
      <c r="T221" s="268"/>
      <c r="AD221" s="268"/>
      <c r="AE221" s="561"/>
      <c r="AF221" s="367"/>
      <c r="AG221" s="372"/>
      <c r="AN221" s="268"/>
      <c r="AO221" s="268"/>
    </row>
    <row r="222" spans="5:41" ht="14.25" customHeight="1" x14ac:dyDescent="0.45">
      <c r="E222" s="423"/>
      <c r="F222" s="281"/>
      <c r="G222" s="281"/>
      <c r="T222" s="268"/>
      <c r="AD222" s="268"/>
      <c r="AE222" s="561"/>
      <c r="AF222" s="367"/>
      <c r="AG222" s="372"/>
      <c r="AN222" s="268"/>
      <c r="AO222" s="268"/>
    </row>
    <row r="223" spans="5:41" ht="14.25" customHeight="1" x14ac:dyDescent="0.45">
      <c r="E223" s="423"/>
      <c r="F223" s="281"/>
      <c r="G223" s="281"/>
      <c r="T223" s="268"/>
      <c r="AD223" s="268"/>
      <c r="AE223" s="561"/>
      <c r="AF223" s="367"/>
      <c r="AG223" s="372"/>
      <c r="AN223" s="268"/>
      <c r="AO223" s="268"/>
    </row>
    <row r="224" spans="5:41" ht="14.25" customHeight="1" x14ac:dyDescent="0.45">
      <c r="E224" s="423"/>
      <c r="F224" s="281"/>
      <c r="G224" s="281"/>
      <c r="T224" s="268"/>
      <c r="AD224" s="268"/>
      <c r="AE224" s="561"/>
      <c r="AF224" s="367"/>
      <c r="AG224" s="372"/>
      <c r="AN224" s="268"/>
      <c r="AO224" s="268"/>
    </row>
    <row r="225" spans="5:41" ht="14.25" customHeight="1" x14ac:dyDescent="0.45">
      <c r="E225" s="423"/>
      <c r="F225" s="281"/>
      <c r="G225" s="281"/>
      <c r="T225" s="268"/>
      <c r="AD225" s="268"/>
      <c r="AE225" s="561"/>
      <c r="AF225" s="367"/>
      <c r="AG225" s="372"/>
      <c r="AN225" s="268"/>
      <c r="AO225" s="268"/>
    </row>
    <row r="226" spans="5:41" ht="14.25" customHeight="1" x14ac:dyDescent="0.45">
      <c r="E226" s="423"/>
      <c r="F226" s="281"/>
      <c r="G226" s="281"/>
      <c r="T226" s="268"/>
      <c r="AD226" s="268"/>
      <c r="AE226" s="561"/>
      <c r="AF226" s="367"/>
      <c r="AG226" s="372"/>
      <c r="AN226" s="268"/>
      <c r="AO226" s="268"/>
    </row>
    <row r="227" spans="5:41" ht="14.25" customHeight="1" x14ac:dyDescent="0.45">
      <c r="E227" s="423"/>
      <c r="F227" s="281"/>
      <c r="G227" s="281"/>
      <c r="T227" s="268"/>
      <c r="AD227" s="268"/>
      <c r="AE227" s="561"/>
      <c r="AF227" s="367"/>
      <c r="AG227" s="372"/>
      <c r="AN227" s="268"/>
      <c r="AO227" s="268"/>
    </row>
    <row r="228" spans="5:41" ht="14.25" customHeight="1" x14ac:dyDescent="0.45">
      <c r="E228" s="423"/>
      <c r="F228" s="281"/>
      <c r="G228" s="281"/>
      <c r="T228" s="268"/>
      <c r="AD228" s="268"/>
      <c r="AE228" s="561"/>
      <c r="AF228" s="367"/>
      <c r="AG228" s="372"/>
      <c r="AN228" s="268"/>
      <c r="AO228" s="268"/>
    </row>
    <row r="229" spans="5:41" ht="14.25" customHeight="1" x14ac:dyDescent="0.45">
      <c r="E229" s="423"/>
      <c r="F229" s="281"/>
      <c r="G229" s="281"/>
      <c r="T229" s="268"/>
      <c r="AD229" s="268"/>
      <c r="AE229" s="561"/>
      <c r="AF229" s="367"/>
      <c r="AG229" s="372"/>
      <c r="AN229" s="268"/>
      <c r="AO229" s="268"/>
    </row>
    <row r="230" spans="5:41" ht="14.25" customHeight="1" x14ac:dyDescent="0.45">
      <c r="E230" s="423"/>
      <c r="F230" s="281"/>
      <c r="G230" s="281"/>
      <c r="T230" s="268"/>
      <c r="AD230" s="268"/>
      <c r="AE230" s="561"/>
      <c r="AF230" s="367"/>
      <c r="AG230" s="372"/>
      <c r="AN230" s="268"/>
      <c r="AO230" s="268"/>
    </row>
    <row r="231" spans="5:41" ht="14.25" customHeight="1" x14ac:dyDescent="0.45">
      <c r="E231" s="423"/>
      <c r="F231" s="281"/>
      <c r="G231" s="281"/>
      <c r="T231" s="268"/>
      <c r="AD231" s="268"/>
      <c r="AE231" s="561"/>
      <c r="AF231" s="367"/>
      <c r="AG231" s="372"/>
      <c r="AN231" s="268"/>
      <c r="AO231" s="268"/>
    </row>
    <row r="232" spans="5:41" ht="14.25" customHeight="1" x14ac:dyDescent="0.45">
      <c r="E232" s="423"/>
      <c r="F232" s="281"/>
      <c r="G232" s="281"/>
      <c r="T232" s="268"/>
      <c r="AD232" s="268"/>
      <c r="AE232" s="561"/>
      <c r="AF232" s="367"/>
      <c r="AG232" s="372"/>
      <c r="AN232" s="268"/>
      <c r="AO232" s="268"/>
    </row>
    <row r="233" spans="5:41" ht="14.25" customHeight="1" x14ac:dyDescent="0.45">
      <c r="E233" s="423"/>
      <c r="F233" s="281"/>
      <c r="G233" s="281"/>
      <c r="T233" s="268"/>
      <c r="AD233" s="268"/>
      <c r="AE233" s="561"/>
      <c r="AF233" s="367"/>
      <c r="AG233" s="372"/>
      <c r="AN233" s="268"/>
      <c r="AO233" s="268"/>
    </row>
    <row r="234" spans="5:41" ht="14.25" customHeight="1" x14ac:dyDescent="0.45">
      <c r="E234" s="423"/>
      <c r="F234" s="281"/>
      <c r="G234" s="281"/>
      <c r="T234" s="268"/>
      <c r="AD234" s="268"/>
      <c r="AE234" s="561"/>
      <c r="AF234" s="367"/>
      <c r="AG234" s="372"/>
      <c r="AN234" s="268"/>
      <c r="AO234" s="268"/>
    </row>
    <row r="235" spans="5:41" ht="14.25" customHeight="1" x14ac:dyDescent="0.45">
      <c r="E235" s="423"/>
      <c r="F235" s="281"/>
      <c r="G235" s="281"/>
      <c r="T235" s="268"/>
      <c r="AD235" s="268"/>
      <c r="AE235" s="561"/>
      <c r="AF235" s="367"/>
      <c r="AG235" s="372"/>
      <c r="AN235" s="268"/>
      <c r="AO235" s="268"/>
    </row>
    <row r="236" spans="5:41" ht="14.25" customHeight="1" x14ac:dyDescent="0.45">
      <c r="E236" s="423"/>
      <c r="F236" s="281"/>
      <c r="G236" s="281"/>
      <c r="T236" s="268"/>
      <c r="AD236" s="268"/>
      <c r="AE236" s="561"/>
      <c r="AF236" s="367"/>
      <c r="AG236" s="372"/>
      <c r="AN236" s="268"/>
      <c r="AO236" s="268"/>
    </row>
    <row r="237" spans="5:41" ht="14.25" customHeight="1" x14ac:dyDescent="0.45">
      <c r="E237" s="423"/>
      <c r="F237" s="281"/>
      <c r="G237" s="281"/>
      <c r="T237" s="268"/>
      <c r="AD237" s="268"/>
      <c r="AE237" s="561"/>
      <c r="AF237" s="367"/>
      <c r="AG237" s="372"/>
      <c r="AN237" s="268"/>
      <c r="AO237" s="268"/>
    </row>
    <row r="238" spans="5:41" ht="14.25" customHeight="1" x14ac:dyDescent="0.45">
      <c r="E238" s="423"/>
      <c r="F238" s="281"/>
      <c r="G238" s="281"/>
      <c r="T238" s="268"/>
      <c r="AD238" s="268"/>
      <c r="AE238" s="561"/>
      <c r="AF238" s="367"/>
      <c r="AG238" s="372"/>
      <c r="AN238" s="268"/>
      <c r="AO238" s="268"/>
    </row>
    <row r="239" spans="5:41" ht="14.25" customHeight="1" x14ac:dyDescent="0.45">
      <c r="E239" s="423"/>
      <c r="F239" s="281"/>
      <c r="G239" s="281"/>
      <c r="T239" s="268"/>
      <c r="AD239" s="268"/>
      <c r="AE239" s="561"/>
      <c r="AF239" s="367"/>
      <c r="AG239" s="372"/>
      <c r="AN239" s="268"/>
      <c r="AO239" s="268"/>
    </row>
    <row r="240" spans="5:41" ht="14.25" customHeight="1" x14ac:dyDescent="0.45">
      <c r="E240" s="423"/>
      <c r="F240" s="281"/>
      <c r="G240" s="281"/>
      <c r="T240" s="268"/>
      <c r="AD240" s="268"/>
      <c r="AE240" s="561"/>
      <c r="AF240" s="367"/>
      <c r="AG240" s="372"/>
      <c r="AN240" s="268"/>
      <c r="AO240" s="268"/>
    </row>
    <row r="241" spans="5:41" ht="14.25" customHeight="1" x14ac:dyDescent="0.45">
      <c r="E241" s="423"/>
      <c r="F241" s="281"/>
      <c r="G241" s="281"/>
      <c r="T241" s="268"/>
      <c r="AD241" s="268"/>
      <c r="AE241" s="561"/>
      <c r="AF241" s="367"/>
      <c r="AG241" s="372"/>
      <c r="AN241" s="268"/>
      <c r="AO241" s="268"/>
    </row>
    <row r="242" spans="5:41" ht="14.25" customHeight="1" x14ac:dyDescent="0.45">
      <c r="E242" s="423"/>
      <c r="F242" s="281"/>
      <c r="G242" s="281"/>
      <c r="T242" s="268"/>
      <c r="AD242" s="268"/>
      <c r="AE242" s="561"/>
      <c r="AF242" s="367"/>
      <c r="AG242" s="372"/>
      <c r="AN242" s="268"/>
      <c r="AO242" s="268"/>
    </row>
    <row r="243" spans="5:41" ht="14.25" customHeight="1" x14ac:dyDescent="0.45">
      <c r="E243" s="423"/>
      <c r="F243" s="281"/>
      <c r="G243" s="281"/>
      <c r="T243" s="268"/>
      <c r="AD243" s="268"/>
      <c r="AE243" s="561"/>
      <c r="AF243" s="367"/>
      <c r="AG243" s="372"/>
      <c r="AN243" s="268"/>
      <c r="AO243" s="268"/>
    </row>
    <row r="244" spans="5:41" ht="14.25" customHeight="1" x14ac:dyDescent="0.45">
      <c r="E244" s="423"/>
      <c r="F244" s="281"/>
      <c r="G244" s="281"/>
      <c r="T244" s="268"/>
      <c r="AD244" s="268"/>
      <c r="AE244" s="561"/>
      <c r="AF244" s="367"/>
      <c r="AG244" s="372"/>
      <c r="AN244" s="268"/>
      <c r="AO244" s="268"/>
    </row>
    <row r="245" spans="5:41" ht="14.25" customHeight="1" x14ac:dyDescent="0.45">
      <c r="E245" s="423"/>
      <c r="F245" s="281"/>
      <c r="G245" s="281"/>
      <c r="T245" s="268"/>
      <c r="AD245" s="268"/>
      <c r="AE245" s="561"/>
      <c r="AF245" s="367"/>
      <c r="AG245" s="372"/>
      <c r="AN245" s="268"/>
      <c r="AO245" s="268"/>
    </row>
    <row r="246" spans="5:41" ht="14.25" customHeight="1" x14ac:dyDescent="0.45">
      <c r="E246" s="423"/>
      <c r="F246" s="281"/>
      <c r="G246" s="281"/>
      <c r="T246" s="268"/>
      <c r="AD246" s="268"/>
      <c r="AE246" s="561"/>
      <c r="AF246" s="367"/>
      <c r="AG246" s="372"/>
      <c r="AN246" s="268"/>
      <c r="AO246" s="268"/>
    </row>
    <row r="247" spans="5:41" ht="14.25" customHeight="1" x14ac:dyDescent="0.45">
      <c r="E247" s="423"/>
      <c r="F247" s="281"/>
      <c r="G247" s="281"/>
      <c r="T247" s="268"/>
      <c r="AD247" s="268"/>
      <c r="AE247" s="561"/>
      <c r="AF247" s="367"/>
      <c r="AG247" s="372"/>
      <c r="AN247" s="268"/>
      <c r="AO247" s="268"/>
    </row>
    <row r="248" spans="5:41" ht="14.25" customHeight="1" x14ac:dyDescent="0.45">
      <c r="E248" s="423"/>
      <c r="F248" s="281"/>
      <c r="G248" s="281"/>
      <c r="T248" s="268"/>
      <c r="AD248" s="268"/>
      <c r="AE248" s="561"/>
      <c r="AF248" s="367"/>
      <c r="AG248" s="372"/>
      <c r="AN248" s="268"/>
      <c r="AO248" s="268"/>
    </row>
    <row r="249" spans="5:41" ht="14.25" customHeight="1" x14ac:dyDescent="0.45">
      <c r="E249" s="423"/>
      <c r="F249" s="281"/>
      <c r="G249" s="281"/>
      <c r="T249" s="268"/>
      <c r="AD249" s="268"/>
      <c r="AE249" s="561"/>
      <c r="AF249" s="367"/>
      <c r="AG249" s="372"/>
      <c r="AN249" s="268"/>
      <c r="AO249" s="268"/>
    </row>
    <row r="250" spans="5:41" ht="14.25" customHeight="1" x14ac:dyDescent="0.45">
      <c r="E250" s="423"/>
      <c r="F250" s="281"/>
      <c r="G250" s="281"/>
      <c r="T250" s="268"/>
      <c r="AD250" s="268"/>
      <c r="AE250" s="561"/>
      <c r="AF250" s="367"/>
      <c r="AG250" s="372"/>
      <c r="AN250" s="268"/>
      <c r="AO250" s="268"/>
    </row>
    <row r="251" spans="5:41" ht="14.25" customHeight="1" x14ac:dyDescent="0.45">
      <c r="E251" s="423"/>
      <c r="F251" s="281"/>
      <c r="G251" s="281"/>
      <c r="T251" s="268"/>
      <c r="AD251" s="268"/>
      <c r="AE251" s="561"/>
      <c r="AF251" s="367"/>
      <c r="AG251" s="372"/>
      <c r="AN251" s="268"/>
      <c r="AO251" s="268"/>
    </row>
    <row r="252" spans="5:41" ht="14.25" customHeight="1" x14ac:dyDescent="0.45">
      <c r="E252" s="423"/>
      <c r="F252" s="281"/>
      <c r="G252" s="281"/>
      <c r="T252" s="268"/>
      <c r="AD252" s="268"/>
      <c r="AE252" s="561"/>
      <c r="AF252" s="367"/>
      <c r="AG252" s="372"/>
      <c r="AN252" s="268"/>
      <c r="AO252" s="268"/>
    </row>
    <row r="253" spans="5:41" ht="14.25" customHeight="1" x14ac:dyDescent="0.45">
      <c r="E253" s="423"/>
      <c r="F253" s="281"/>
      <c r="G253" s="281"/>
      <c r="T253" s="268"/>
      <c r="AD253" s="268"/>
      <c r="AE253" s="561"/>
      <c r="AF253" s="367"/>
      <c r="AG253" s="372"/>
      <c r="AN253" s="268"/>
      <c r="AO253" s="268"/>
    </row>
    <row r="254" spans="5:41" ht="14.25" customHeight="1" x14ac:dyDescent="0.45">
      <c r="E254" s="423"/>
      <c r="F254" s="281"/>
      <c r="G254" s="281"/>
      <c r="T254" s="268"/>
      <c r="AD254" s="268"/>
      <c r="AE254" s="561"/>
      <c r="AF254" s="367"/>
      <c r="AG254" s="372"/>
      <c r="AN254" s="268"/>
      <c r="AO254" s="268"/>
    </row>
    <row r="255" spans="5:41" ht="14.25" customHeight="1" x14ac:dyDescent="0.45">
      <c r="E255" s="423"/>
      <c r="F255" s="281"/>
      <c r="G255" s="281"/>
      <c r="T255" s="268"/>
      <c r="AD255" s="268"/>
      <c r="AE255" s="561"/>
      <c r="AF255" s="367"/>
      <c r="AG255" s="372"/>
      <c r="AN255" s="268"/>
      <c r="AO255" s="268"/>
    </row>
    <row r="256" spans="5:41" ht="14.25" customHeight="1" x14ac:dyDescent="0.45">
      <c r="E256" s="423"/>
      <c r="F256" s="281"/>
      <c r="G256" s="281"/>
      <c r="T256" s="268"/>
      <c r="AD256" s="268"/>
      <c r="AE256" s="561"/>
      <c r="AF256" s="367"/>
      <c r="AG256" s="372"/>
      <c r="AN256" s="268"/>
      <c r="AO256" s="268"/>
    </row>
    <row r="257" spans="5:41" ht="14.25" customHeight="1" x14ac:dyDescent="0.45">
      <c r="E257" s="423"/>
      <c r="F257" s="281"/>
      <c r="G257" s="281"/>
      <c r="T257" s="268"/>
      <c r="AD257" s="268"/>
      <c r="AE257" s="561"/>
      <c r="AF257" s="367"/>
      <c r="AG257" s="372"/>
      <c r="AN257" s="268"/>
      <c r="AO257" s="268"/>
    </row>
    <row r="258" spans="5:41" ht="14.25" customHeight="1" x14ac:dyDescent="0.45">
      <c r="E258" s="423"/>
      <c r="F258" s="281"/>
      <c r="G258" s="281"/>
      <c r="T258" s="268"/>
      <c r="AD258" s="268"/>
      <c r="AE258" s="561"/>
      <c r="AF258" s="367"/>
      <c r="AG258" s="372"/>
      <c r="AN258" s="268"/>
      <c r="AO258" s="268"/>
    </row>
    <row r="259" spans="5:41" ht="14.25" customHeight="1" x14ac:dyDescent="0.45">
      <c r="E259" s="423"/>
      <c r="F259" s="281"/>
      <c r="G259" s="281"/>
      <c r="T259" s="268"/>
      <c r="AD259" s="268"/>
      <c r="AE259" s="561"/>
      <c r="AF259" s="367"/>
      <c r="AG259" s="372"/>
      <c r="AN259" s="268"/>
      <c r="AO259" s="268"/>
    </row>
    <row r="260" spans="5:41" ht="14.25" customHeight="1" x14ac:dyDescent="0.45">
      <c r="E260" s="423"/>
      <c r="F260" s="281"/>
      <c r="G260" s="281"/>
      <c r="T260" s="268"/>
      <c r="AD260" s="268"/>
      <c r="AE260" s="561"/>
      <c r="AF260" s="367"/>
      <c r="AG260" s="372"/>
      <c r="AN260" s="268"/>
      <c r="AO260" s="268"/>
    </row>
    <row r="261" spans="5:41" ht="14.25" customHeight="1" x14ac:dyDescent="0.45">
      <c r="E261" s="423"/>
      <c r="F261" s="281"/>
      <c r="G261" s="281"/>
      <c r="T261" s="268"/>
      <c r="AD261" s="268"/>
      <c r="AE261" s="561"/>
      <c r="AF261" s="367"/>
      <c r="AG261" s="372"/>
      <c r="AN261" s="268"/>
      <c r="AO261" s="268"/>
    </row>
    <row r="262" spans="5:41" ht="14.25" customHeight="1" x14ac:dyDescent="0.45">
      <c r="E262" s="423"/>
      <c r="F262" s="281"/>
      <c r="G262" s="281"/>
      <c r="T262" s="268"/>
      <c r="AD262" s="268"/>
      <c r="AE262" s="561"/>
      <c r="AF262" s="367"/>
      <c r="AG262" s="372"/>
      <c r="AN262" s="268"/>
      <c r="AO262" s="268"/>
    </row>
    <row r="263" spans="5:41" ht="14.25" customHeight="1" x14ac:dyDescent="0.45">
      <c r="E263" s="423"/>
      <c r="F263" s="281"/>
      <c r="G263" s="281"/>
      <c r="T263" s="268"/>
      <c r="AD263" s="268"/>
      <c r="AE263" s="561"/>
      <c r="AF263" s="367"/>
      <c r="AG263" s="372"/>
      <c r="AN263" s="268"/>
      <c r="AO263" s="268"/>
    </row>
    <row r="264" spans="5:41" ht="14.25" customHeight="1" x14ac:dyDescent="0.45">
      <c r="E264" s="423"/>
      <c r="F264" s="281"/>
      <c r="G264" s="281"/>
      <c r="T264" s="268"/>
      <c r="AD264" s="268"/>
      <c r="AE264" s="561"/>
      <c r="AF264" s="367"/>
      <c r="AG264" s="372"/>
      <c r="AN264" s="268"/>
      <c r="AO264" s="268"/>
    </row>
    <row r="265" spans="5:41" ht="14.25" customHeight="1" x14ac:dyDescent="0.45">
      <c r="E265" s="423"/>
      <c r="F265" s="281"/>
      <c r="G265" s="281"/>
      <c r="T265" s="268"/>
      <c r="AD265" s="268"/>
      <c r="AE265" s="561"/>
      <c r="AF265" s="367"/>
      <c r="AG265" s="372"/>
      <c r="AN265" s="268"/>
      <c r="AO265" s="268"/>
    </row>
    <row r="266" spans="5:41" ht="14.25" customHeight="1" x14ac:dyDescent="0.45">
      <c r="E266" s="423"/>
      <c r="F266" s="281"/>
      <c r="G266" s="281"/>
      <c r="T266" s="268"/>
      <c r="AD266" s="268"/>
      <c r="AE266" s="561"/>
      <c r="AF266" s="367"/>
      <c r="AG266" s="372"/>
      <c r="AN266" s="268"/>
      <c r="AO266" s="268"/>
    </row>
    <row r="267" spans="5:41" ht="14.25" customHeight="1" x14ac:dyDescent="0.45">
      <c r="E267" s="423"/>
      <c r="F267" s="281"/>
      <c r="G267" s="281"/>
      <c r="T267" s="268"/>
      <c r="AD267" s="268"/>
      <c r="AE267" s="561"/>
      <c r="AF267" s="367"/>
      <c r="AG267" s="372"/>
      <c r="AN267" s="268"/>
      <c r="AO267" s="268"/>
    </row>
    <row r="268" spans="5:41" ht="14.25" customHeight="1" x14ac:dyDescent="0.45">
      <c r="E268" s="423"/>
      <c r="F268" s="281"/>
      <c r="G268" s="281"/>
      <c r="T268" s="268"/>
      <c r="AD268" s="268"/>
      <c r="AE268" s="561"/>
      <c r="AF268" s="367"/>
      <c r="AG268" s="372"/>
      <c r="AN268" s="268"/>
      <c r="AO268" s="268"/>
    </row>
    <row r="269" spans="5:41" ht="14.25" customHeight="1" x14ac:dyDescent="0.45">
      <c r="E269" s="423"/>
      <c r="F269" s="281"/>
      <c r="G269" s="281"/>
      <c r="T269" s="268"/>
      <c r="AD269" s="268"/>
      <c r="AE269" s="561"/>
      <c r="AF269" s="367"/>
      <c r="AG269" s="372"/>
      <c r="AN269" s="268"/>
      <c r="AO269" s="268"/>
    </row>
    <row r="270" spans="5:41" ht="14.25" customHeight="1" x14ac:dyDescent="0.45">
      <c r="E270" s="423"/>
      <c r="F270" s="281"/>
      <c r="G270" s="281"/>
      <c r="T270" s="268"/>
      <c r="AD270" s="268"/>
      <c r="AE270" s="561"/>
      <c r="AF270" s="367"/>
      <c r="AG270" s="372"/>
      <c r="AN270" s="268"/>
      <c r="AO270" s="268"/>
    </row>
    <row r="271" spans="5:41" ht="14.25" customHeight="1" x14ac:dyDescent="0.45">
      <c r="E271" s="423"/>
      <c r="F271" s="281"/>
      <c r="G271" s="281"/>
      <c r="T271" s="268"/>
      <c r="AD271" s="268"/>
      <c r="AE271" s="561"/>
      <c r="AF271" s="367"/>
      <c r="AG271" s="372"/>
      <c r="AN271" s="268"/>
      <c r="AO271" s="268"/>
    </row>
    <row r="272" spans="5:41" ht="14.25" customHeight="1" x14ac:dyDescent="0.45">
      <c r="E272" s="423"/>
      <c r="F272" s="281"/>
      <c r="G272" s="281"/>
      <c r="T272" s="268"/>
      <c r="AD272" s="268"/>
      <c r="AE272" s="561"/>
      <c r="AF272" s="367"/>
      <c r="AG272" s="372"/>
      <c r="AN272" s="268"/>
      <c r="AO272" s="268"/>
    </row>
    <row r="273" spans="5:41" ht="14.25" customHeight="1" x14ac:dyDescent="0.45">
      <c r="E273" s="423"/>
      <c r="F273" s="281"/>
      <c r="G273" s="281"/>
      <c r="T273" s="268"/>
      <c r="AD273" s="268"/>
      <c r="AE273" s="561"/>
      <c r="AF273" s="367"/>
      <c r="AG273" s="372"/>
      <c r="AN273" s="268"/>
      <c r="AO273" s="268"/>
    </row>
    <row r="274" spans="5:41" ht="14.25" customHeight="1" x14ac:dyDescent="0.45">
      <c r="E274" s="423"/>
      <c r="F274" s="281"/>
      <c r="G274" s="281"/>
      <c r="T274" s="268"/>
      <c r="AD274" s="268"/>
      <c r="AE274" s="561"/>
      <c r="AF274" s="367"/>
      <c r="AG274" s="372"/>
      <c r="AN274" s="268"/>
      <c r="AO274" s="268"/>
    </row>
    <row r="275" spans="5:41" ht="14.25" customHeight="1" x14ac:dyDescent="0.45">
      <c r="E275" s="423"/>
      <c r="F275" s="281"/>
      <c r="G275" s="281"/>
      <c r="T275" s="268"/>
      <c r="AD275" s="268"/>
      <c r="AE275" s="561"/>
      <c r="AF275" s="367"/>
      <c r="AG275" s="372"/>
      <c r="AN275" s="268"/>
      <c r="AO275" s="268"/>
    </row>
    <row r="276" spans="5:41" ht="14.25" customHeight="1" x14ac:dyDescent="0.45">
      <c r="E276" s="423"/>
      <c r="F276" s="281"/>
      <c r="G276" s="281"/>
      <c r="T276" s="268"/>
      <c r="AD276" s="268"/>
      <c r="AE276" s="561"/>
      <c r="AF276" s="367"/>
      <c r="AG276" s="372"/>
      <c r="AN276" s="268"/>
      <c r="AO276" s="268"/>
    </row>
    <row r="277" spans="5:41" ht="14.25" customHeight="1" x14ac:dyDescent="0.45">
      <c r="E277" s="423"/>
      <c r="F277" s="281"/>
      <c r="G277" s="281"/>
      <c r="T277" s="268"/>
      <c r="AD277" s="268"/>
      <c r="AE277" s="561"/>
      <c r="AF277" s="367"/>
      <c r="AG277" s="372"/>
      <c r="AN277" s="268"/>
      <c r="AO277" s="268"/>
    </row>
    <row r="278" spans="5:41" ht="14.25" customHeight="1" x14ac:dyDescent="0.45">
      <c r="E278" s="423"/>
      <c r="F278" s="281"/>
      <c r="G278" s="281"/>
      <c r="T278" s="268"/>
      <c r="AD278" s="268"/>
      <c r="AE278" s="561"/>
      <c r="AF278" s="367"/>
      <c r="AG278" s="372"/>
      <c r="AN278" s="268"/>
      <c r="AO278" s="268"/>
    </row>
    <row r="279" spans="5:41" ht="14.25" customHeight="1" x14ac:dyDescent="0.45">
      <c r="E279" s="423"/>
      <c r="F279" s="281"/>
      <c r="G279" s="281"/>
      <c r="T279" s="268"/>
      <c r="AD279" s="268"/>
      <c r="AE279" s="561"/>
      <c r="AF279" s="367"/>
      <c r="AG279" s="372"/>
      <c r="AN279" s="268"/>
      <c r="AO279" s="268"/>
    </row>
    <row r="280" spans="5:41" ht="14.25" customHeight="1" x14ac:dyDescent="0.45">
      <c r="E280" s="423"/>
      <c r="F280" s="281"/>
      <c r="G280" s="281"/>
      <c r="T280" s="268"/>
      <c r="AD280" s="268"/>
      <c r="AE280" s="561"/>
      <c r="AF280" s="367"/>
      <c r="AG280" s="372"/>
      <c r="AN280" s="268"/>
      <c r="AO280" s="268"/>
    </row>
    <row r="281" spans="5:41" ht="14.25" customHeight="1" x14ac:dyDescent="0.45">
      <c r="E281" s="423"/>
      <c r="F281" s="281"/>
      <c r="G281" s="281"/>
      <c r="T281" s="268"/>
      <c r="AD281" s="268"/>
      <c r="AE281" s="561"/>
      <c r="AF281" s="367"/>
      <c r="AG281" s="372"/>
      <c r="AN281" s="268"/>
      <c r="AO281" s="268"/>
    </row>
    <row r="282" spans="5:41" ht="14.25" customHeight="1" x14ac:dyDescent="0.45">
      <c r="E282" s="423"/>
      <c r="F282" s="281"/>
      <c r="G282" s="281"/>
      <c r="T282" s="268"/>
      <c r="AD282" s="268"/>
      <c r="AE282" s="561"/>
      <c r="AF282" s="367"/>
      <c r="AG282" s="372"/>
      <c r="AN282" s="268"/>
      <c r="AO282" s="268"/>
    </row>
    <row r="283" spans="5:41" ht="14.25" customHeight="1" x14ac:dyDescent="0.45">
      <c r="E283" s="423"/>
      <c r="F283" s="281"/>
      <c r="G283" s="281"/>
      <c r="T283" s="268"/>
      <c r="AD283" s="268"/>
      <c r="AE283" s="561"/>
      <c r="AF283" s="367"/>
      <c r="AG283" s="372"/>
      <c r="AN283" s="268"/>
      <c r="AO283" s="268"/>
    </row>
    <row r="284" spans="5:41" ht="14.25" customHeight="1" x14ac:dyDescent="0.45">
      <c r="E284" s="423"/>
      <c r="F284" s="281"/>
      <c r="G284" s="281"/>
      <c r="T284" s="268"/>
      <c r="AD284" s="268"/>
      <c r="AE284" s="561"/>
      <c r="AF284" s="367"/>
      <c r="AG284" s="372"/>
      <c r="AN284" s="268"/>
      <c r="AO284" s="268"/>
    </row>
    <row r="285" spans="5:41" ht="14.25" customHeight="1" x14ac:dyDescent="0.45">
      <c r="E285" s="423"/>
      <c r="F285" s="281"/>
      <c r="G285" s="281"/>
      <c r="T285" s="268"/>
      <c r="AD285" s="268"/>
      <c r="AE285" s="561"/>
      <c r="AF285" s="367"/>
      <c r="AG285" s="372"/>
      <c r="AN285" s="268"/>
      <c r="AO285" s="268"/>
    </row>
    <row r="286" spans="5:41" ht="14.25" customHeight="1" x14ac:dyDescent="0.45">
      <c r="E286" s="423"/>
      <c r="F286" s="281"/>
      <c r="G286" s="281"/>
      <c r="T286" s="268"/>
      <c r="AD286" s="268"/>
      <c r="AE286" s="561"/>
      <c r="AF286" s="367"/>
      <c r="AG286" s="372"/>
      <c r="AN286" s="268"/>
      <c r="AO286" s="268"/>
    </row>
    <row r="287" spans="5:41" ht="14.25" customHeight="1" x14ac:dyDescent="0.45">
      <c r="E287" s="423"/>
      <c r="F287" s="281"/>
      <c r="G287" s="281"/>
      <c r="T287" s="268"/>
      <c r="AD287" s="268"/>
      <c r="AE287" s="561"/>
      <c r="AF287" s="367"/>
      <c r="AG287" s="372"/>
      <c r="AN287" s="268"/>
      <c r="AO287" s="268"/>
    </row>
    <row r="288" spans="5:41" ht="14.25" customHeight="1" x14ac:dyDescent="0.45">
      <c r="E288" s="423"/>
      <c r="F288" s="281"/>
      <c r="G288" s="281"/>
      <c r="T288" s="268"/>
      <c r="AD288" s="268"/>
      <c r="AE288" s="561"/>
      <c r="AF288" s="367"/>
      <c r="AG288" s="372"/>
      <c r="AN288" s="268"/>
      <c r="AO288" s="268"/>
    </row>
    <row r="289" spans="5:41" ht="14.25" customHeight="1" x14ac:dyDescent="0.45">
      <c r="E289" s="423"/>
      <c r="F289" s="281"/>
      <c r="G289" s="281"/>
      <c r="T289" s="268"/>
      <c r="AD289" s="268"/>
      <c r="AE289" s="561"/>
      <c r="AF289" s="367"/>
      <c r="AG289" s="372"/>
      <c r="AN289" s="268"/>
      <c r="AO289" s="268"/>
    </row>
    <row r="290" spans="5:41" ht="14.25" customHeight="1" x14ac:dyDescent="0.45">
      <c r="E290" s="423"/>
      <c r="F290" s="281"/>
      <c r="G290" s="281"/>
      <c r="T290" s="268"/>
      <c r="AD290" s="268"/>
      <c r="AE290" s="561"/>
      <c r="AF290" s="367"/>
      <c r="AG290" s="372"/>
      <c r="AN290" s="268"/>
      <c r="AO290" s="268"/>
    </row>
    <row r="291" spans="5:41" ht="14.25" customHeight="1" x14ac:dyDescent="0.45">
      <c r="E291" s="423"/>
      <c r="F291" s="281"/>
      <c r="G291" s="281"/>
      <c r="T291" s="268"/>
      <c r="AD291" s="268"/>
      <c r="AE291" s="561"/>
      <c r="AF291" s="367"/>
      <c r="AG291" s="372"/>
      <c r="AN291" s="268"/>
      <c r="AO291" s="268"/>
    </row>
    <row r="292" spans="5:41" ht="14.25" customHeight="1" x14ac:dyDescent="0.45">
      <c r="E292" s="423"/>
      <c r="F292" s="281"/>
      <c r="G292" s="281"/>
      <c r="T292" s="268"/>
      <c r="AD292" s="268"/>
      <c r="AE292" s="561"/>
      <c r="AF292" s="367"/>
      <c r="AG292" s="372"/>
      <c r="AN292" s="268"/>
      <c r="AO292" s="268"/>
    </row>
    <row r="293" spans="5:41" ht="14.25" customHeight="1" x14ac:dyDescent="0.45">
      <c r="E293" s="423"/>
      <c r="F293" s="281"/>
      <c r="G293" s="281"/>
      <c r="T293" s="268"/>
      <c r="AD293" s="268"/>
      <c r="AE293" s="561"/>
      <c r="AF293" s="367"/>
      <c r="AG293" s="372"/>
      <c r="AN293" s="268"/>
      <c r="AO293" s="268"/>
    </row>
    <row r="294" spans="5:41" ht="14.25" customHeight="1" x14ac:dyDescent="0.45">
      <c r="E294" s="423"/>
      <c r="F294" s="281"/>
      <c r="G294" s="281"/>
      <c r="T294" s="268"/>
      <c r="AD294" s="268"/>
      <c r="AE294" s="561"/>
      <c r="AF294" s="367"/>
      <c r="AG294" s="372"/>
      <c r="AN294" s="268"/>
      <c r="AO294" s="268"/>
    </row>
    <row r="295" spans="5:41" ht="14.25" customHeight="1" x14ac:dyDescent="0.45">
      <c r="E295" s="423"/>
      <c r="F295" s="281"/>
      <c r="G295" s="281"/>
      <c r="T295" s="268"/>
      <c r="AD295" s="268"/>
      <c r="AE295" s="561"/>
      <c r="AF295" s="367"/>
      <c r="AG295" s="372"/>
      <c r="AN295" s="268"/>
      <c r="AO295" s="268"/>
    </row>
    <row r="296" spans="5:41" ht="14.25" customHeight="1" x14ac:dyDescent="0.45">
      <c r="E296" s="423"/>
      <c r="F296" s="281"/>
      <c r="G296" s="281"/>
      <c r="T296" s="268"/>
      <c r="AD296" s="268"/>
      <c r="AE296" s="561"/>
      <c r="AF296" s="367"/>
      <c r="AG296" s="372"/>
      <c r="AN296" s="268"/>
      <c r="AO296" s="268"/>
    </row>
    <row r="297" spans="5:41" ht="14.25" customHeight="1" x14ac:dyDescent="0.45">
      <c r="E297" s="423"/>
      <c r="F297" s="281"/>
      <c r="G297" s="281"/>
      <c r="T297" s="268"/>
      <c r="AD297" s="268"/>
      <c r="AE297" s="561"/>
      <c r="AF297" s="367"/>
      <c r="AG297" s="372"/>
      <c r="AN297" s="268"/>
      <c r="AO297" s="268"/>
    </row>
    <row r="298" spans="5:41" ht="14.25" customHeight="1" x14ac:dyDescent="0.45">
      <c r="E298" s="423"/>
      <c r="F298" s="281"/>
      <c r="G298" s="281"/>
      <c r="T298" s="268"/>
      <c r="AD298" s="268"/>
      <c r="AE298" s="561"/>
      <c r="AF298" s="367"/>
      <c r="AG298" s="372"/>
      <c r="AN298" s="268"/>
      <c r="AO298" s="268"/>
    </row>
    <row r="299" spans="5:41" ht="14.25" customHeight="1" x14ac:dyDescent="0.45">
      <c r="E299" s="423"/>
      <c r="F299" s="281"/>
      <c r="G299" s="281"/>
      <c r="T299" s="268"/>
      <c r="AD299" s="268"/>
      <c r="AE299" s="561"/>
      <c r="AF299" s="367"/>
      <c r="AG299" s="372"/>
      <c r="AN299" s="268"/>
      <c r="AO299" s="268"/>
    </row>
    <row r="300" spans="5:41" ht="14.25" customHeight="1" x14ac:dyDescent="0.45">
      <c r="E300" s="423"/>
      <c r="F300" s="281"/>
      <c r="G300" s="281"/>
      <c r="T300" s="268"/>
      <c r="AD300" s="268"/>
      <c r="AE300" s="561"/>
      <c r="AF300" s="367"/>
      <c r="AG300" s="372"/>
      <c r="AN300" s="268"/>
      <c r="AO300" s="268"/>
    </row>
    <row r="301" spans="5:41" ht="14.25" customHeight="1" x14ac:dyDescent="0.45">
      <c r="E301" s="423"/>
      <c r="F301" s="281"/>
      <c r="G301" s="281"/>
      <c r="T301" s="268"/>
      <c r="AD301" s="268"/>
      <c r="AE301" s="561"/>
      <c r="AF301" s="367"/>
      <c r="AG301" s="372"/>
      <c r="AN301" s="268"/>
      <c r="AO301" s="268"/>
    </row>
    <row r="302" spans="5:41" ht="14.25" customHeight="1" x14ac:dyDescent="0.45">
      <c r="E302" s="423"/>
      <c r="F302" s="281"/>
      <c r="G302" s="281"/>
      <c r="T302" s="268"/>
      <c r="AD302" s="268"/>
      <c r="AE302" s="561"/>
      <c r="AF302" s="367"/>
      <c r="AG302" s="372"/>
      <c r="AN302" s="268"/>
      <c r="AO302" s="268"/>
    </row>
    <row r="303" spans="5:41" ht="14.25" customHeight="1" x14ac:dyDescent="0.45">
      <c r="E303" s="423"/>
      <c r="F303" s="281"/>
      <c r="G303" s="281"/>
      <c r="T303" s="268"/>
      <c r="AD303" s="268"/>
      <c r="AE303" s="561"/>
      <c r="AF303" s="367"/>
      <c r="AG303" s="372"/>
      <c r="AN303" s="268"/>
      <c r="AO303" s="268"/>
    </row>
    <row r="304" spans="5:41" ht="14.25" customHeight="1" x14ac:dyDescent="0.45">
      <c r="E304" s="423"/>
      <c r="F304" s="281"/>
      <c r="G304" s="281"/>
      <c r="T304" s="268"/>
      <c r="AD304" s="268"/>
      <c r="AE304" s="561"/>
      <c r="AF304" s="367"/>
      <c r="AG304" s="372"/>
      <c r="AN304" s="268"/>
      <c r="AO304" s="268"/>
    </row>
    <row r="305" spans="5:41" ht="14.25" customHeight="1" x14ac:dyDescent="0.45">
      <c r="E305" s="423"/>
      <c r="F305" s="281"/>
      <c r="G305" s="281"/>
      <c r="T305" s="268"/>
      <c r="AD305" s="268"/>
      <c r="AE305" s="561"/>
      <c r="AF305" s="367"/>
      <c r="AG305" s="372"/>
      <c r="AN305" s="268"/>
      <c r="AO305" s="268"/>
    </row>
    <row r="306" spans="5:41" ht="14.25" customHeight="1" x14ac:dyDescent="0.45">
      <c r="E306" s="423"/>
      <c r="F306" s="281"/>
      <c r="G306" s="281"/>
      <c r="T306" s="268"/>
      <c r="AD306" s="268"/>
      <c r="AE306" s="561"/>
      <c r="AF306" s="367"/>
      <c r="AG306" s="372"/>
      <c r="AN306" s="268"/>
      <c r="AO306" s="268"/>
    </row>
    <row r="307" spans="5:41" ht="14.25" customHeight="1" x14ac:dyDescent="0.45">
      <c r="E307" s="423"/>
      <c r="F307" s="281"/>
      <c r="G307" s="281"/>
      <c r="T307" s="268"/>
      <c r="AD307" s="268"/>
      <c r="AE307" s="561"/>
      <c r="AF307" s="367"/>
      <c r="AG307" s="372"/>
      <c r="AN307" s="268"/>
      <c r="AO307" s="268"/>
    </row>
    <row r="308" spans="5:41" ht="14.25" customHeight="1" x14ac:dyDescent="0.45">
      <c r="E308" s="423"/>
      <c r="F308" s="281"/>
      <c r="G308" s="281"/>
      <c r="T308" s="268"/>
      <c r="AD308" s="268"/>
      <c r="AE308" s="561"/>
      <c r="AF308" s="367"/>
      <c r="AG308" s="372"/>
      <c r="AN308" s="268"/>
      <c r="AO308" s="268"/>
    </row>
    <row r="309" spans="5:41" ht="14.25" customHeight="1" x14ac:dyDescent="0.45">
      <c r="E309" s="423"/>
      <c r="F309" s="281"/>
      <c r="G309" s="281"/>
      <c r="T309" s="268"/>
      <c r="AD309" s="268"/>
      <c r="AE309" s="561"/>
      <c r="AF309" s="367"/>
      <c r="AG309" s="372"/>
      <c r="AN309" s="268"/>
      <c r="AO309" s="268"/>
    </row>
    <row r="310" spans="5:41" ht="14.25" customHeight="1" x14ac:dyDescent="0.45">
      <c r="E310" s="423"/>
      <c r="F310" s="281"/>
      <c r="G310" s="281"/>
      <c r="T310" s="268"/>
      <c r="AD310" s="268"/>
      <c r="AE310" s="561"/>
      <c r="AF310" s="367"/>
      <c r="AG310" s="372"/>
      <c r="AN310" s="268"/>
      <c r="AO310" s="268"/>
    </row>
    <row r="311" spans="5:41" ht="14.25" customHeight="1" x14ac:dyDescent="0.45">
      <c r="E311" s="423"/>
      <c r="F311" s="281"/>
      <c r="G311" s="281"/>
      <c r="T311" s="268"/>
      <c r="AD311" s="268"/>
      <c r="AE311" s="561"/>
      <c r="AF311" s="367"/>
      <c r="AG311" s="372"/>
      <c r="AN311" s="268"/>
      <c r="AO311" s="268"/>
    </row>
    <row r="312" spans="5:41" ht="14.25" customHeight="1" x14ac:dyDescent="0.45">
      <c r="E312" s="423"/>
      <c r="F312" s="281"/>
      <c r="G312" s="281"/>
      <c r="T312" s="268"/>
      <c r="AD312" s="268"/>
      <c r="AE312" s="561"/>
      <c r="AF312" s="367"/>
      <c r="AG312" s="372"/>
      <c r="AN312" s="268"/>
      <c r="AO312" s="268"/>
    </row>
    <row r="313" spans="5:41" ht="14.25" customHeight="1" x14ac:dyDescent="0.45">
      <c r="E313" s="423"/>
      <c r="F313" s="281"/>
      <c r="G313" s="281"/>
      <c r="T313" s="268"/>
      <c r="AD313" s="268"/>
      <c r="AE313" s="561"/>
      <c r="AF313" s="367"/>
      <c r="AG313" s="372"/>
      <c r="AN313" s="268"/>
      <c r="AO313" s="268"/>
    </row>
    <row r="314" spans="5:41" ht="14.25" customHeight="1" x14ac:dyDescent="0.45">
      <c r="E314" s="423"/>
      <c r="F314" s="281"/>
      <c r="G314" s="281"/>
      <c r="T314" s="268"/>
      <c r="AD314" s="268"/>
      <c r="AE314" s="561"/>
      <c r="AF314" s="367"/>
      <c r="AG314" s="372"/>
      <c r="AN314" s="268"/>
      <c r="AO314" s="268"/>
    </row>
    <row r="315" spans="5:41" ht="14.25" customHeight="1" x14ac:dyDescent="0.45">
      <c r="E315" s="423"/>
      <c r="F315" s="281"/>
      <c r="G315" s="281"/>
      <c r="T315" s="268"/>
      <c r="AD315" s="268"/>
      <c r="AE315" s="561"/>
      <c r="AF315" s="367"/>
      <c r="AG315" s="372"/>
      <c r="AN315" s="268"/>
      <c r="AO315" s="268"/>
    </row>
    <row r="316" spans="5:41" ht="14.25" customHeight="1" x14ac:dyDescent="0.45">
      <c r="E316" s="423"/>
      <c r="F316" s="281"/>
      <c r="G316" s="281"/>
      <c r="T316" s="268"/>
      <c r="AD316" s="268"/>
      <c r="AE316" s="561"/>
      <c r="AF316" s="367"/>
      <c r="AG316" s="372"/>
      <c r="AN316" s="268"/>
      <c r="AO316" s="268"/>
    </row>
    <row r="317" spans="5:41" ht="14.25" customHeight="1" x14ac:dyDescent="0.45">
      <c r="E317" s="423"/>
      <c r="F317" s="281"/>
      <c r="G317" s="281"/>
      <c r="T317" s="268"/>
      <c r="AD317" s="268"/>
      <c r="AE317" s="561"/>
      <c r="AF317" s="367"/>
      <c r="AG317" s="372"/>
      <c r="AN317" s="268"/>
      <c r="AO317" s="268"/>
    </row>
    <row r="318" spans="5:41" ht="14.25" customHeight="1" x14ac:dyDescent="0.45">
      <c r="E318" s="423"/>
      <c r="F318" s="281"/>
      <c r="G318" s="281"/>
      <c r="T318" s="268"/>
      <c r="AD318" s="268"/>
      <c r="AE318" s="561"/>
      <c r="AF318" s="367"/>
      <c r="AG318" s="372"/>
      <c r="AN318" s="268"/>
      <c r="AO318" s="268"/>
    </row>
    <row r="319" spans="5:41" ht="14.25" customHeight="1" x14ac:dyDescent="0.45">
      <c r="E319" s="423"/>
      <c r="F319" s="281"/>
      <c r="G319" s="281"/>
      <c r="T319" s="268"/>
      <c r="AD319" s="268"/>
      <c r="AE319" s="561"/>
      <c r="AF319" s="367"/>
      <c r="AG319" s="372"/>
      <c r="AN319" s="268"/>
      <c r="AO319" s="268"/>
    </row>
    <row r="320" spans="5:41" ht="14.25" customHeight="1" x14ac:dyDescent="0.45">
      <c r="E320" s="423"/>
      <c r="F320" s="281"/>
      <c r="G320" s="281"/>
      <c r="T320" s="268"/>
      <c r="AD320" s="268"/>
      <c r="AE320" s="561"/>
      <c r="AF320" s="367"/>
      <c r="AG320" s="372"/>
      <c r="AN320" s="268"/>
      <c r="AO320" s="268"/>
    </row>
    <row r="321" spans="5:41" ht="14.25" customHeight="1" x14ac:dyDescent="0.45">
      <c r="E321" s="423"/>
      <c r="F321" s="281"/>
      <c r="G321" s="281"/>
      <c r="T321" s="268"/>
      <c r="AD321" s="268"/>
      <c r="AE321" s="561"/>
      <c r="AF321" s="367"/>
      <c r="AG321" s="372"/>
      <c r="AN321" s="268"/>
      <c r="AO321" s="268"/>
    </row>
    <row r="322" spans="5:41" ht="14.25" customHeight="1" x14ac:dyDescent="0.45">
      <c r="E322" s="423"/>
      <c r="F322" s="281"/>
      <c r="G322" s="281"/>
      <c r="T322" s="268"/>
      <c r="AD322" s="268"/>
      <c r="AE322" s="561"/>
      <c r="AF322" s="367"/>
      <c r="AG322" s="372"/>
      <c r="AN322" s="268"/>
      <c r="AO322" s="268"/>
    </row>
    <row r="323" spans="5:41" ht="14.25" customHeight="1" x14ac:dyDescent="0.45">
      <c r="E323" s="423"/>
      <c r="F323" s="281"/>
      <c r="G323" s="281"/>
      <c r="T323" s="268"/>
      <c r="AD323" s="268"/>
      <c r="AE323" s="561"/>
      <c r="AF323" s="367"/>
      <c r="AG323" s="372"/>
      <c r="AN323" s="268"/>
      <c r="AO323" s="268"/>
    </row>
    <row r="324" spans="5:41" ht="14.25" customHeight="1" x14ac:dyDescent="0.45">
      <c r="E324" s="423"/>
      <c r="F324" s="281"/>
      <c r="G324" s="281"/>
      <c r="T324" s="268"/>
      <c r="AD324" s="268"/>
      <c r="AE324" s="561"/>
      <c r="AF324" s="367"/>
      <c r="AG324" s="372"/>
      <c r="AN324" s="268"/>
      <c r="AO324" s="268"/>
    </row>
    <row r="325" spans="5:41" ht="14.25" customHeight="1" x14ac:dyDescent="0.45">
      <c r="E325" s="423"/>
      <c r="F325" s="281"/>
      <c r="G325" s="281"/>
      <c r="T325" s="268"/>
      <c r="AD325" s="268"/>
      <c r="AE325" s="561"/>
      <c r="AF325" s="367"/>
      <c r="AG325" s="372"/>
      <c r="AN325" s="268"/>
      <c r="AO325" s="268"/>
    </row>
    <row r="326" spans="5:41" ht="14.25" customHeight="1" x14ac:dyDescent="0.45">
      <c r="E326" s="423"/>
      <c r="F326" s="281"/>
      <c r="G326" s="281"/>
      <c r="T326" s="268"/>
      <c r="AD326" s="268"/>
      <c r="AE326" s="561"/>
      <c r="AF326" s="367"/>
      <c r="AG326" s="372"/>
      <c r="AN326" s="268"/>
      <c r="AO326" s="268"/>
    </row>
    <row r="327" spans="5:41" ht="14.25" customHeight="1" x14ac:dyDescent="0.45">
      <c r="E327" s="423"/>
      <c r="F327" s="281"/>
      <c r="G327" s="281"/>
      <c r="T327" s="268"/>
      <c r="AD327" s="268"/>
      <c r="AE327" s="561"/>
      <c r="AF327" s="367"/>
      <c r="AG327" s="372"/>
      <c r="AN327" s="268"/>
      <c r="AO327" s="268"/>
    </row>
    <row r="328" spans="5:41" ht="14.25" customHeight="1" x14ac:dyDescent="0.45">
      <c r="E328" s="423"/>
      <c r="F328" s="281"/>
      <c r="G328" s="281"/>
      <c r="T328" s="268"/>
      <c r="AD328" s="268"/>
      <c r="AE328" s="561"/>
      <c r="AF328" s="367"/>
      <c r="AG328" s="372"/>
      <c r="AN328" s="268"/>
      <c r="AO328" s="268"/>
    </row>
    <row r="329" spans="5:41" ht="14.25" customHeight="1" x14ac:dyDescent="0.45">
      <c r="E329" s="423"/>
      <c r="F329" s="281"/>
      <c r="G329" s="281"/>
      <c r="T329" s="268"/>
      <c r="AD329" s="268"/>
      <c r="AE329" s="561"/>
      <c r="AF329" s="367"/>
      <c r="AG329" s="372"/>
      <c r="AN329" s="268"/>
      <c r="AO329" s="268"/>
    </row>
    <row r="330" spans="5:41" ht="14.25" customHeight="1" x14ac:dyDescent="0.45">
      <c r="E330" s="423"/>
      <c r="F330" s="281"/>
      <c r="G330" s="281"/>
      <c r="T330" s="268"/>
      <c r="AD330" s="268"/>
      <c r="AE330" s="561"/>
      <c r="AF330" s="367"/>
      <c r="AG330" s="372"/>
      <c r="AN330" s="268"/>
      <c r="AO330" s="268"/>
    </row>
    <row r="331" spans="5:41" ht="14.25" customHeight="1" x14ac:dyDescent="0.45">
      <c r="E331" s="423"/>
      <c r="F331" s="281"/>
      <c r="G331" s="281"/>
      <c r="T331" s="268"/>
      <c r="AD331" s="268"/>
      <c r="AE331" s="561"/>
      <c r="AF331" s="367"/>
      <c r="AG331" s="372"/>
      <c r="AN331" s="268"/>
      <c r="AO331" s="268"/>
    </row>
    <row r="332" spans="5:41" ht="14.25" customHeight="1" x14ac:dyDescent="0.45">
      <c r="E332" s="423"/>
      <c r="F332" s="281"/>
      <c r="G332" s="281"/>
      <c r="T332" s="268"/>
      <c r="AD332" s="268"/>
      <c r="AE332" s="561"/>
      <c r="AF332" s="367"/>
      <c r="AG332" s="372"/>
      <c r="AN332" s="268"/>
      <c r="AO332" s="268"/>
    </row>
    <row r="333" spans="5:41" ht="14.25" customHeight="1" x14ac:dyDescent="0.45">
      <c r="E333" s="423"/>
      <c r="F333" s="281"/>
      <c r="G333" s="281"/>
      <c r="T333" s="268"/>
      <c r="AD333" s="268"/>
      <c r="AE333" s="561"/>
      <c r="AF333" s="367"/>
      <c r="AG333" s="372"/>
      <c r="AN333" s="268"/>
      <c r="AO333" s="268"/>
    </row>
    <row r="334" spans="5:41" ht="14.25" customHeight="1" x14ac:dyDescent="0.45">
      <c r="E334" s="423"/>
      <c r="F334" s="281"/>
      <c r="G334" s="281"/>
      <c r="T334" s="268"/>
      <c r="AD334" s="268"/>
      <c r="AE334" s="561"/>
      <c r="AF334" s="367"/>
      <c r="AG334" s="372"/>
      <c r="AN334" s="268"/>
      <c r="AO334" s="268"/>
    </row>
    <row r="335" spans="5:41" ht="14.25" customHeight="1" x14ac:dyDescent="0.45">
      <c r="E335" s="423"/>
      <c r="F335" s="281"/>
      <c r="G335" s="281"/>
      <c r="T335" s="268"/>
      <c r="AD335" s="268"/>
      <c r="AE335" s="561"/>
      <c r="AF335" s="367"/>
      <c r="AG335" s="372"/>
      <c r="AN335" s="268"/>
      <c r="AO335" s="268"/>
    </row>
    <row r="336" spans="5:41" ht="14.25" customHeight="1" x14ac:dyDescent="0.45">
      <c r="E336" s="423"/>
      <c r="F336" s="281"/>
      <c r="G336" s="281"/>
      <c r="T336" s="268"/>
      <c r="AD336" s="268"/>
      <c r="AE336" s="561"/>
      <c r="AF336" s="367"/>
      <c r="AG336" s="372"/>
      <c r="AN336" s="268"/>
      <c r="AO336" s="268"/>
    </row>
    <row r="337" spans="5:41" ht="14.25" customHeight="1" x14ac:dyDescent="0.45">
      <c r="E337" s="423"/>
      <c r="F337" s="281"/>
      <c r="G337" s="281"/>
      <c r="T337" s="268"/>
      <c r="AD337" s="268"/>
      <c r="AE337" s="561"/>
      <c r="AF337" s="367"/>
      <c r="AG337" s="372"/>
      <c r="AN337" s="268"/>
      <c r="AO337" s="268"/>
    </row>
    <row r="338" spans="5:41" ht="14.25" customHeight="1" x14ac:dyDescent="0.45">
      <c r="E338" s="423"/>
      <c r="F338" s="281"/>
      <c r="G338" s="281"/>
      <c r="T338" s="268"/>
      <c r="AD338" s="268"/>
      <c r="AE338" s="561"/>
      <c r="AF338" s="367"/>
      <c r="AG338" s="372"/>
      <c r="AN338" s="268"/>
      <c r="AO338" s="268"/>
    </row>
    <row r="339" spans="5:41" ht="14.25" customHeight="1" x14ac:dyDescent="0.45">
      <c r="E339" s="423"/>
      <c r="F339" s="281"/>
      <c r="G339" s="281"/>
      <c r="T339" s="268"/>
      <c r="AD339" s="268"/>
      <c r="AE339" s="561"/>
      <c r="AF339" s="367"/>
      <c r="AG339" s="372"/>
      <c r="AN339" s="268"/>
      <c r="AO339" s="268"/>
    </row>
    <row r="340" spans="5:41" ht="14.25" customHeight="1" x14ac:dyDescent="0.45">
      <c r="E340" s="423"/>
      <c r="F340" s="281"/>
      <c r="G340" s="281"/>
      <c r="T340" s="268"/>
      <c r="AD340" s="268"/>
      <c r="AE340" s="561"/>
      <c r="AF340" s="367"/>
      <c r="AG340" s="372"/>
      <c r="AN340" s="268"/>
      <c r="AO340" s="268"/>
    </row>
    <row r="341" spans="5:41" ht="14.25" customHeight="1" x14ac:dyDescent="0.45">
      <c r="E341" s="423"/>
      <c r="F341" s="281"/>
      <c r="G341" s="281"/>
      <c r="T341" s="268"/>
      <c r="AD341" s="268"/>
      <c r="AE341" s="561"/>
      <c r="AF341" s="367"/>
      <c r="AG341" s="372"/>
      <c r="AN341" s="268"/>
      <c r="AO341" s="268"/>
    </row>
    <row r="342" spans="5:41" ht="14.25" customHeight="1" x14ac:dyDescent="0.45">
      <c r="E342" s="423"/>
      <c r="F342" s="281"/>
      <c r="G342" s="281"/>
      <c r="T342" s="268"/>
      <c r="AD342" s="268"/>
      <c r="AE342" s="561"/>
      <c r="AF342" s="367"/>
      <c r="AG342" s="372"/>
      <c r="AN342" s="268"/>
      <c r="AO342" s="268"/>
    </row>
    <row r="343" spans="5:41" ht="14.25" customHeight="1" x14ac:dyDescent="0.45">
      <c r="E343" s="423"/>
      <c r="F343" s="281"/>
      <c r="G343" s="281"/>
      <c r="T343" s="268"/>
      <c r="AD343" s="268"/>
      <c r="AE343" s="561"/>
      <c r="AF343" s="367"/>
      <c r="AG343" s="372"/>
      <c r="AN343" s="268"/>
      <c r="AO343" s="268"/>
    </row>
    <row r="344" spans="5:41" ht="14.25" customHeight="1" x14ac:dyDescent="0.45">
      <c r="E344" s="423"/>
      <c r="F344" s="281"/>
      <c r="G344" s="281"/>
      <c r="T344" s="268"/>
      <c r="AD344" s="268"/>
      <c r="AE344" s="561"/>
      <c r="AF344" s="367"/>
      <c r="AG344" s="372"/>
      <c r="AN344" s="268"/>
      <c r="AO344" s="268"/>
    </row>
    <row r="345" spans="5:41" ht="14.25" customHeight="1" x14ac:dyDescent="0.45">
      <c r="E345" s="423"/>
      <c r="F345" s="281"/>
      <c r="G345" s="281"/>
      <c r="T345" s="268"/>
      <c r="AD345" s="268"/>
      <c r="AE345" s="561"/>
      <c r="AF345" s="367"/>
      <c r="AG345" s="372"/>
      <c r="AN345" s="268"/>
      <c r="AO345" s="268"/>
    </row>
    <row r="346" spans="5:41" ht="14.25" customHeight="1" x14ac:dyDescent="0.45">
      <c r="E346" s="423"/>
      <c r="F346" s="281"/>
      <c r="G346" s="281"/>
      <c r="T346" s="268"/>
      <c r="AD346" s="268"/>
      <c r="AE346" s="561"/>
      <c r="AF346" s="367"/>
      <c r="AG346" s="372"/>
      <c r="AN346" s="268"/>
      <c r="AO346" s="268"/>
    </row>
    <row r="347" spans="5:41" ht="14.25" customHeight="1" x14ac:dyDescent="0.45">
      <c r="E347" s="423"/>
      <c r="F347" s="281"/>
      <c r="G347" s="281"/>
      <c r="T347" s="268"/>
      <c r="AD347" s="268"/>
      <c r="AE347" s="561"/>
      <c r="AF347" s="367"/>
      <c r="AG347" s="372"/>
      <c r="AN347" s="268"/>
      <c r="AO347" s="268"/>
    </row>
    <row r="348" spans="5:41" ht="14.25" customHeight="1" x14ac:dyDescent="0.45">
      <c r="E348" s="423"/>
      <c r="F348" s="281"/>
      <c r="G348" s="281"/>
      <c r="T348" s="268"/>
      <c r="AD348" s="268"/>
      <c r="AE348" s="561"/>
      <c r="AF348" s="367"/>
      <c r="AG348" s="372"/>
      <c r="AN348" s="268"/>
      <c r="AO348" s="268"/>
    </row>
    <row r="349" spans="5:41" ht="14.25" customHeight="1" x14ac:dyDescent="0.45">
      <c r="E349" s="423"/>
      <c r="F349" s="281"/>
      <c r="G349" s="281"/>
      <c r="T349" s="268"/>
      <c r="AD349" s="268"/>
      <c r="AE349" s="561"/>
      <c r="AF349" s="367"/>
      <c r="AG349" s="372"/>
      <c r="AN349" s="268"/>
      <c r="AO349" s="268"/>
    </row>
    <row r="350" spans="5:41" ht="14.25" customHeight="1" x14ac:dyDescent="0.45">
      <c r="E350" s="423"/>
      <c r="F350" s="281"/>
      <c r="G350" s="281"/>
      <c r="T350" s="268"/>
      <c r="AD350" s="268"/>
      <c r="AE350" s="561"/>
      <c r="AF350" s="367"/>
      <c r="AG350" s="372"/>
      <c r="AN350" s="268"/>
      <c r="AO350" s="268"/>
    </row>
    <row r="351" spans="5:41" ht="14.25" customHeight="1" x14ac:dyDescent="0.45">
      <c r="E351" s="423"/>
      <c r="F351" s="281"/>
      <c r="G351" s="281"/>
      <c r="T351" s="268"/>
      <c r="AD351" s="268"/>
      <c r="AE351" s="561"/>
      <c r="AF351" s="367"/>
      <c r="AG351" s="372"/>
      <c r="AN351" s="268"/>
      <c r="AO351" s="268"/>
    </row>
    <row r="352" spans="5:41" ht="14.25" customHeight="1" x14ac:dyDescent="0.45">
      <c r="E352" s="423"/>
      <c r="F352" s="281"/>
      <c r="G352" s="281"/>
      <c r="T352" s="268"/>
      <c r="AD352" s="268"/>
      <c r="AE352" s="561"/>
      <c r="AF352" s="367"/>
      <c r="AG352" s="372"/>
      <c r="AN352" s="268"/>
      <c r="AO352" s="268"/>
    </row>
    <row r="353" spans="5:41" ht="14.25" customHeight="1" x14ac:dyDescent="0.45">
      <c r="E353" s="423"/>
      <c r="F353" s="281"/>
      <c r="G353" s="281"/>
      <c r="T353" s="268"/>
      <c r="AD353" s="268"/>
      <c r="AE353" s="561"/>
      <c r="AF353" s="367"/>
      <c r="AG353" s="372"/>
      <c r="AN353" s="268"/>
      <c r="AO353" s="268"/>
    </row>
    <row r="354" spans="5:41" ht="14.25" customHeight="1" x14ac:dyDescent="0.45">
      <c r="E354" s="423"/>
      <c r="F354" s="281"/>
      <c r="G354" s="281"/>
      <c r="T354" s="268"/>
      <c r="AD354" s="268"/>
      <c r="AE354" s="561"/>
      <c r="AF354" s="367"/>
      <c r="AG354" s="372"/>
      <c r="AN354" s="268"/>
      <c r="AO354" s="268"/>
    </row>
    <row r="355" spans="5:41" ht="14.25" customHeight="1" x14ac:dyDescent="0.45">
      <c r="E355" s="423"/>
      <c r="F355" s="281"/>
      <c r="G355" s="281"/>
      <c r="T355" s="268"/>
      <c r="AD355" s="268"/>
      <c r="AE355" s="561"/>
      <c r="AF355" s="367"/>
      <c r="AG355" s="372"/>
      <c r="AN355" s="268"/>
      <c r="AO355" s="268"/>
    </row>
    <row r="356" spans="5:41" ht="14.25" customHeight="1" x14ac:dyDescent="0.45">
      <c r="E356" s="423"/>
      <c r="F356" s="281"/>
      <c r="G356" s="281"/>
      <c r="T356" s="268"/>
      <c r="AD356" s="268"/>
      <c r="AE356" s="561"/>
      <c r="AF356" s="367"/>
      <c r="AG356" s="372"/>
      <c r="AN356" s="268"/>
      <c r="AO356" s="268"/>
    </row>
    <row r="357" spans="5:41" ht="14.25" customHeight="1" x14ac:dyDescent="0.45">
      <c r="E357" s="423"/>
      <c r="F357" s="281"/>
      <c r="G357" s="281"/>
      <c r="T357" s="268"/>
      <c r="AD357" s="268"/>
      <c r="AE357" s="561"/>
      <c r="AF357" s="367"/>
      <c r="AG357" s="372"/>
      <c r="AN357" s="268"/>
      <c r="AO357" s="268"/>
    </row>
    <row r="358" spans="5:41" ht="14.25" customHeight="1" x14ac:dyDescent="0.45">
      <c r="E358" s="423"/>
      <c r="F358" s="281"/>
      <c r="G358" s="281"/>
      <c r="T358" s="268"/>
      <c r="AD358" s="268"/>
      <c r="AE358" s="561"/>
      <c r="AF358" s="367"/>
      <c r="AG358" s="372"/>
      <c r="AN358" s="268"/>
      <c r="AO358" s="268"/>
    </row>
    <row r="359" spans="5:41" ht="14.25" customHeight="1" x14ac:dyDescent="0.45">
      <c r="E359" s="423"/>
      <c r="F359" s="281"/>
      <c r="G359" s="281"/>
      <c r="T359" s="268"/>
      <c r="AD359" s="268"/>
      <c r="AE359" s="561"/>
      <c r="AF359" s="367"/>
      <c r="AG359" s="372"/>
      <c r="AN359" s="268"/>
      <c r="AO359" s="268"/>
    </row>
    <row r="360" spans="5:41" ht="14.25" customHeight="1" x14ac:dyDescent="0.45">
      <c r="E360" s="423"/>
      <c r="F360" s="281"/>
      <c r="G360" s="281"/>
      <c r="T360" s="268"/>
      <c r="AD360" s="268"/>
      <c r="AE360" s="561"/>
      <c r="AF360" s="367"/>
      <c r="AG360" s="372"/>
      <c r="AN360" s="268"/>
      <c r="AO360" s="268"/>
    </row>
    <row r="361" spans="5:41" ht="14.25" customHeight="1" x14ac:dyDescent="0.45">
      <c r="E361" s="423"/>
      <c r="F361" s="281"/>
      <c r="G361" s="281"/>
      <c r="T361" s="268"/>
      <c r="AD361" s="268"/>
      <c r="AE361" s="561"/>
      <c r="AF361" s="367"/>
      <c r="AG361" s="372"/>
      <c r="AN361" s="268"/>
      <c r="AO361" s="268"/>
    </row>
    <row r="362" spans="5:41" ht="14.25" customHeight="1" x14ac:dyDescent="0.45">
      <c r="E362" s="423"/>
      <c r="F362" s="281"/>
      <c r="G362" s="281"/>
      <c r="T362" s="268"/>
      <c r="AD362" s="268"/>
      <c r="AE362" s="561"/>
      <c r="AF362" s="367"/>
      <c r="AG362" s="372"/>
      <c r="AN362" s="268"/>
      <c r="AO362" s="268"/>
    </row>
    <row r="363" spans="5:41" ht="14.25" customHeight="1" x14ac:dyDescent="0.45">
      <c r="E363" s="423"/>
      <c r="F363" s="281"/>
      <c r="G363" s="281"/>
      <c r="T363" s="268"/>
      <c r="AD363" s="268"/>
      <c r="AE363" s="561"/>
      <c r="AF363" s="367"/>
      <c r="AG363" s="372"/>
      <c r="AN363" s="268"/>
      <c r="AO363" s="268"/>
    </row>
    <row r="364" spans="5:41" ht="14.25" customHeight="1" x14ac:dyDescent="0.45">
      <c r="E364" s="423"/>
      <c r="F364" s="281"/>
      <c r="G364" s="281"/>
      <c r="T364" s="268"/>
      <c r="AD364" s="268"/>
      <c r="AE364" s="561"/>
      <c r="AF364" s="367"/>
      <c r="AG364" s="372"/>
      <c r="AN364" s="268"/>
      <c r="AO364" s="268"/>
    </row>
    <row r="365" spans="5:41" ht="14.25" customHeight="1" x14ac:dyDescent="0.45">
      <c r="E365" s="423"/>
      <c r="F365" s="281"/>
      <c r="G365" s="281"/>
      <c r="T365" s="268"/>
      <c r="AD365" s="268"/>
      <c r="AE365" s="561"/>
      <c r="AF365" s="367"/>
      <c r="AG365" s="372"/>
      <c r="AN365" s="268"/>
      <c r="AO365" s="268"/>
    </row>
    <row r="366" spans="5:41" ht="14.25" customHeight="1" x14ac:dyDescent="0.45">
      <c r="E366" s="423"/>
      <c r="F366" s="281"/>
      <c r="G366" s="281"/>
      <c r="T366" s="268"/>
      <c r="AD366" s="268"/>
      <c r="AE366" s="561"/>
      <c r="AF366" s="367"/>
      <c r="AG366" s="372"/>
      <c r="AN366" s="268"/>
      <c r="AO366" s="268"/>
    </row>
    <row r="367" spans="5:41" ht="14.25" customHeight="1" x14ac:dyDescent="0.45">
      <c r="E367" s="423"/>
      <c r="F367" s="281"/>
      <c r="G367" s="281"/>
      <c r="T367" s="268"/>
      <c r="AD367" s="268"/>
      <c r="AE367" s="561"/>
      <c r="AF367" s="367"/>
      <c r="AG367" s="372"/>
      <c r="AN367" s="268"/>
      <c r="AO367" s="268"/>
    </row>
    <row r="368" spans="5:41" ht="14.25" customHeight="1" x14ac:dyDescent="0.45">
      <c r="E368" s="423"/>
      <c r="F368" s="281"/>
      <c r="G368" s="281"/>
      <c r="T368" s="268"/>
      <c r="AD368" s="268"/>
      <c r="AE368" s="561"/>
      <c r="AF368" s="367"/>
      <c r="AG368" s="372"/>
      <c r="AN368" s="268"/>
      <c r="AO368" s="268"/>
    </row>
    <row r="369" spans="5:41" ht="14.25" customHeight="1" x14ac:dyDescent="0.45">
      <c r="E369" s="423"/>
      <c r="F369" s="281"/>
      <c r="G369" s="281"/>
      <c r="T369" s="268"/>
      <c r="AD369" s="268"/>
      <c r="AE369" s="561"/>
      <c r="AF369" s="367"/>
      <c r="AG369" s="372"/>
      <c r="AN369" s="268"/>
      <c r="AO369" s="268"/>
    </row>
    <row r="370" spans="5:41" ht="14.25" customHeight="1" x14ac:dyDescent="0.45">
      <c r="E370" s="423"/>
      <c r="F370" s="281"/>
      <c r="G370" s="281"/>
      <c r="T370" s="268"/>
      <c r="AD370" s="268"/>
      <c r="AE370" s="561"/>
      <c r="AF370" s="367"/>
      <c r="AG370" s="372"/>
      <c r="AN370" s="268"/>
      <c r="AO370" s="268"/>
    </row>
    <row r="371" spans="5:41" ht="14.25" customHeight="1" x14ac:dyDescent="0.45">
      <c r="E371" s="423"/>
      <c r="F371" s="281"/>
      <c r="G371" s="281"/>
      <c r="T371" s="268"/>
      <c r="AD371" s="268"/>
      <c r="AE371" s="561"/>
      <c r="AF371" s="367"/>
      <c r="AG371" s="372"/>
      <c r="AN371" s="268"/>
      <c r="AO371" s="268"/>
    </row>
    <row r="372" spans="5:41" ht="14.25" customHeight="1" x14ac:dyDescent="0.45">
      <c r="E372" s="423"/>
      <c r="F372" s="281"/>
      <c r="G372" s="281"/>
      <c r="T372" s="268"/>
      <c r="AD372" s="268"/>
      <c r="AE372" s="561"/>
      <c r="AF372" s="367"/>
      <c r="AG372" s="372"/>
      <c r="AN372" s="268"/>
      <c r="AO372" s="268"/>
    </row>
    <row r="373" spans="5:41" ht="14.25" customHeight="1" x14ac:dyDescent="0.45">
      <c r="E373" s="423"/>
      <c r="F373" s="281"/>
      <c r="G373" s="281"/>
      <c r="T373" s="268"/>
      <c r="AD373" s="268"/>
      <c r="AE373" s="561"/>
      <c r="AF373" s="367"/>
      <c r="AG373" s="372"/>
      <c r="AN373" s="268"/>
      <c r="AO373" s="268"/>
    </row>
    <row r="374" spans="5:41" ht="14.25" customHeight="1" x14ac:dyDescent="0.45">
      <c r="E374" s="423"/>
      <c r="F374" s="281"/>
      <c r="G374" s="281"/>
      <c r="T374" s="268"/>
      <c r="AD374" s="268"/>
      <c r="AE374" s="561"/>
      <c r="AF374" s="367"/>
      <c r="AG374" s="372"/>
      <c r="AN374" s="268"/>
      <c r="AO374" s="268"/>
    </row>
    <row r="375" spans="5:41" ht="14.25" customHeight="1" x14ac:dyDescent="0.45">
      <c r="E375" s="423"/>
      <c r="F375" s="281"/>
      <c r="G375" s="281"/>
      <c r="T375" s="268"/>
      <c r="AD375" s="268"/>
      <c r="AE375" s="561"/>
      <c r="AF375" s="367"/>
      <c r="AG375" s="372"/>
      <c r="AN375" s="268"/>
      <c r="AO375" s="268"/>
    </row>
    <row r="376" spans="5:41" ht="14.25" customHeight="1" x14ac:dyDescent="0.45">
      <c r="E376" s="423"/>
      <c r="F376" s="281"/>
      <c r="G376" s="281"/>
      <c r="T376" s="268"/>
      <c r="AD376" s="268"/>
      <c r="AE376" s="561"/>
      <c r="AF376" s="367"/>
      <c r="AG376" s="372"/>
      <c r="AN376" s="268"/>
      <c r="AO376" s="268"/>
    </row>
    <row r="377" spans="5:41" ht="14.25" customHeight="1" x14ac:dyDescent="0.45">
      <c r="E377" s="423"/>
      <c r="F377" s="281"/>
      <c r="G377" s="281"/>
      <c r="T377" s="268"/>
      <c r="AD377" s="268"/>
      <c r="AE377" s="561"/>
      <c r="AF377" s="367"/>
      <c r="AG377" s="372"/>
      <c r="AN377" s="268"/>
      <c r="AO377" s="268"/>
    </row>
    <row r="378" spans="5:41" ht="14.25" customHeight="1" x14ac:dyDescent="0.45">
      <c r="E378" s="423"/>
      <c r="F378" s="281"/>
      <c r="G378" s="281"/>
      <c r="T378" s="268"/>
      <c r="AD378" s="268"/>
      <c r="AE378" s="561"/>
      <c r="AF378" s="367"/>
      <c r="AG378" s="372"/>
      <c r="AN378" s="268"/>
      <c r="AO378" s="268"/>
    </row>
    <row r="379" spans="5:41" ht="14.25" customHeight="1" x14ac:dyDescent="0.45">
      <c r="E379" s="423"/>
      <c r="F379" s="281"/>
      <c r="G379" s="281"/>
      <c r="T379" s="268"/>
      <c r="AD379" s="268"/>
      <c r="AE379" s="561"/>
      <c r="AF379" s="367"/>
      <c r="AG379" s="372"/>
      <c r="AN379" s="268"/>
      <c r="AO379" s="268"/>
    </row>
    <row r="380" spans="5:41" ht="14.25" customHeight="1" x14ac:dyDescent="0.45">
      <c r="E380" s="423"/>
      <c r="F380" s="281"/>
      <c r="G380" s="281"/>
      <c r="T380" s="268"/>
      <c r="AD380" s="268"/>
      <c r="AE380" s="561"/>
      <c r="AF380" s="367"/>
      <c r="AG380" s="372"/>
      <c r="AN380" s="268"/>
      <c r="AO380" s="268"/>
    </row>
    <row r="381" spans="5:41" ht="14.25" customHeight="1" x14ac:dyDescent="0.45">
      <c r="E381" s="423"/>
      <c r="F381" s="281"/>
      <c r="G381" s="281"/>
      <c r="T381" s="268"/>
      <c r="AD381" s="268"/>
      <c r="AE381" s="561"/>
      <c r="AF381" s="367"/>
      <c r="AG381" s="372"/>
      <c r="AN381" s="268"/>
      <c r="AO381" s="268"/>
    </row>
    <row r="382" spans="5:41" ht="14.25" customHeight="1" x14ac:dyDescent="0.45">
      <c r="E382" s="423"/>
      <c r="F382" s="281"/>
      <c r="G382" s="281"/>
      <c r="T382" s="268"/>
      <c r="AD382" s="268"/>
      <c r="AE382" s="561"/>
      <c r="AF382" s="367"/>
      <c r="AG382" s="372"/>
      <c r="AN382" s="268"/>
      <c r="AO382" s="268"/>
    </row>
    <row r="383" spans="5:41" ht="14.25" customHeight="1" x14ac:dyDescent="0.45">
      <c r="E383" s="423"/>
      <c r="F383" s="281"/>
      <c r="G383" s="281"/>
      <c r="T383" s="268"/>
      <c r="AD383" s="268"/>
      <c r="AE383" s="561"/>
      <c r="AF383" s="367"/>
      <c r="AG383" s="372"/>
      <c r="AN383" s="268"/>
      <c r="AO383" s="268"/>
    </row>
    <row r="384" spans="5:41" ht="14.25" customHeight="1" x14ac:dyDescent="0.45">
      <c r="E384" s="423"/>
      <c r="F384" s="281"/>
      <c r="G384" s="281"/>
      <c r="T384" s="268"/>
      <c r="AD384" s="268"/>
      <c r="AE384" s="561"/>
      <c r="AF384" s="367"/>
      <c r="AG384" s="372"/>
      <c r="AN384" s="268"/>
      <c r="AO384" s="268"/>
    </row>
    <row r="385" spans="5:41" ht="14.25" customHeight="1" x14ac:dyDescent="0.45">
      <c r="E385" s="423"/>
      <c r="F385" s="281"/>
      <c r="G385" s="281"/>
      <c r="T385" s="268"/>
      <c r="AD385" s="268"/>
      <c r="AE385" s="561"/>
      <c r="AF385" s="367"/>
      <c r="AG385" s="372"/>
      <c r="AN385" s="268"/>
      <c r="AO385" s="268"/>
    </row>
    <row r="386" spans="5:41" ht="14.25" customHeight="1" x14ac:dyDescent="0.45">
      <c r="E386" s="423"/>
      <c r="F386" s="281"/>
      <c r="G386" s="281"/>
      <c r="T386" s="268"/>
      <c r="AD386" s="268"/>
      <c r="AE386" s="561"/>
      <c r="AF386" s="367"/>
      <c r="AG386" s="372"/>
      <c r="AN386" s="268"/>
      <c r="AO386" s="268"/>
    </row>
    <row r="387" spans="5:41" ht="14.25" customHeight="1" x14ac:dyDescent="0.45">
      <c r="E387" s="423"/>
      <c r="F387" s="281"/>
      <c r="G387" s="281"/>
      <c r="T387" s="268"/>
      <c r="AD387" s="268"/>
      <c r="AE387" s="561"/>
      <c r="AF387" s="367"/>
      <c r="AG387" s="372"/>
      <c r="AN387" s="268"/>
      <c r="AO387" s="268"/>
    </row>
    <row r="388" spans="5:41" ht="14.25" customHeight="1" x14ac:dyDescent="0.45">
      <c r="E388" s="423"/>
      <c r="F388" s="281"/>
      <c r="G388" s="281"/>
      <c r="T388" s="268"/>
      <c r="AD388" s="268"/>
      <c r="AE388" s="561"/>
      <c r="AF388" s="367"/>
      <c r="AG388" s="372"/>
      <c r="AN388" s="268"/>
      <c r="AO388" s="268"/>
    </row>
    <row r="389" spans="5:41" ht="14.25" customHeight="1" x14ac:dyDescent="0.45">
      <c r="E389" s="423"/>
      <c r="F389" s="281"/>
      <c r="G389" s="281"/>
      <c r="T389" s="268"/>
      <c r="AD389" s="268"/>
      <c r="AE389" s="561"/>
      <c r="AF389" s="367"/>
      <c r="AG389" s="372"/>
      <c r="AN389" s="268"/>
      <c r="AO389" s="268"/>
    </row>
    <row r="390" spans="5:41" ht="14.25" customHeight="1" x14ac:dyDescent="0.45">
      <c r="E390" s="423"/>
      <c r="F390" s="281"/>
      <c r="G390" s="281"/>
      <c r="T390" s="268"/>
      <c r="AD390" s="268"/>
      <c r="AE390" s="561"/>
      <c r="AF390" s="367"/>
      <c r="AG390" s="372"/>
      <c r="AN390" s="268"/>
      <c r="AO390" s="268"/>
    </row>
    <row r="391" spans="5:41" ht="14.25" customHeight="1" x14ac:dyDescent="0.45">
      <c r="E391" s="423"/>
      <c r="F391" s="281"/>
      <c r="G391" s="281"/>
      <c r="T391" s="268"/>
      <c r="AD391" s="268"/>
      <c r="AE391" s="561"/>
      <c r="AF391" s="367"/>
      <c r="AG391" s="372"/>
      <c r="AN391" s="268"/>
      <c r="AO391" s="268"/>
    </row>
    <row r="392" spans="5:41" ht="14.25" customHeight="1" x14ac:dyDescent="0.45">
      <c r="E392" s="423"/>
      <c r="F392" s="281"/>
      <c r="G392" s="281"/>
      <c r="T392" s="268"/>
      <c r="AD392" s="268"/>
      <c r="AE392" s="561"/>
      <c r="AF392" s="367"/>
      <c r="AG392" s="372"/>
      <c r="AN392" s="268"/>
      <c r="AO392" s="268"/>
    </row>
    <row r="393" spans="5:41" ht="14.25" customHeight="1" x14ac:dyDescent="0.45">
      <c r="E393" s="423"/>
      <c r="F393" s="281"/>
      <c r="G393" s="281"/>
      <c r="T393" s="268"/>
      <c r="AD393" s="268"/>
      <c r="AE393" s="561"/>
      <c r="AF393" s="367"/>
      <c r="AG393" s="372"/>
      <c r="AN393" s="268"/>
      <c r="AO393" s="268"/>
    </row>
    <row r="394" spans="5:41" ht="14.25" customHeight="1" x14ac:dyDescent="0.45">
      <c r="E394" s="423"/>
      <c r="F394" s="281"/>
      <c r="G394" s="281"/>
      <c r="T394" s="268"/>
      <c r="AD394" s="268"/>
      <c r="AE394" s="561"/>
      <c r="AF394" s="367"/>
      <c r="AG394" s="372"/>
      <c r="AN394" s="268"/>
      <c r="AO394" s="268"/>
    </row>
    <row r="395" spans="5:41" ht="14.25" customHeight="1" x14ac:dyDescent="0.45">
      <c r="E395" s="423"/>
      <c r="F395" s="281"/>
      <c r="G395" s="281"/>
      <c r="T395" s="268"/>
      <c r="AD395" s="268"/>
      <c r="AE395" s="561"/>
      <c r="AF395" s="367"/>
      <c r="AG395" s="372"/>
      <c r="AN395" s="268"/>
      <c r="AO395" s="268"/>
    </row>
    <row r="396" spans="5:41" ht="14.25" customHeight="1" x14ac:dyDescent="0.45">
      <c r="E396" s="423"/>
      <c r="F396" s="281"/>
      <c r="G396" s="281"/>
      <c r="T396" s="268"/>
      <c r="AD396" s="268"/>
      <c r="AE396" s="561"/>
      <c r="AF396" s="367"/>
      <c r="AG396" s="372"/>
      <c r="AN396" s="268"/>
      <c r="AO396" s="268"/>
    </row>
    <row r="397" spans="5:41" ht="14.25" customHeight="1" x14ac:dyDescent="0.45">
      <c r="E397" s="423"/>
      <c r="F397" s="281"/>
      <c r="G397" s="281"/>
      <c r="T397" s="268"/>
      <c r="AD397" s="268"/>
      <c r="AE397" s="561"/>
      <c r="AF397" s="367"/>
      <c r="AG397" s="372"/>
      <c r="AN397" s="268"/>
      <c r="AO397" s="268"/>
    </row>
    <row r="398" spans="5:41" ht="14.25" customHeight="1" x14ac:dyDescent="0.45">
      <c r="E398" s="423"/>
      <c r="F398" s="281"/>
      <c r="G398" s="281"/>
      <c r="T398" s="268"/>
      <c r="AD398" s="268"/>
      <c r="AE398" s="561"/>
      <c r="AF398" s="367"/>
      <c r="AG398" s="372"/>
      <c r="AN398" s="268"/>
      <c r="AO398" s="268"/>
    </row>
    <row r="399" spans="5:41" ht="14.25" customHeight="1" x14ac:dyDescent="0.45">
      <c r="E399" s="423"/>
      <c r="F399" s="281"/>
      <c r="G399" s="281"/>
      <c r="T399" s="268"/>
      <c r="AD399" s="268"/>
      <c r="AE399" s="561"/>
      <c r="AF399" s="367"/>
      <c r="AG399" s="372"/>
      <c r="AN399" s="268"/>
      <c r="AO399" s="268"/>
    </row>
    <row r="400" spans="5:41" ht="14.25" customHeight="1" x14ac:dyDescent="0.45">
      <c r="E400" s="423"/>
      <c r="F400" s="281"/>
      <c r="G400" s="281"/>
      <c r="T400" s="268"/>
      <c r="AD400" s="268"/>
      <c r="AE400" s="561"/>
      <c r="AF400" s="367"/>
      <c r="AG400" s="372"/>
      <c r="AN400" s="268"/>
      <c r="AO400" s="268"/>
    </row>
    <row r="401" spans="5:41" ht="14.25" customHeight="1" x14ac:dyDescent="0.45">
      <c r="E401" s="423"/>
      <c r="F401" s="281"/>
      <c r="G401" s="281"/>
      <c r="T401" s="268"/>
      <c r="AD401" s="268"/>
      <c r="AE401" s="561"/>
      <c r="AF401" s="367"/>
      <c r="AG401" s="372"/>
      <c r="AN401" s="268"/>
      <c r="AO401" s="268"/>
    </row>
    <row r="402" spans="5:41" ht="14.25" customHeight="1" x14ac:dyDescent="0.45">
      <c r="E402" s="423"/>
      <c r="F402" s="281"/>
      <c r="G402" s="281"/>
      <c r="T402" s="268"/>
      <c r="AD402" s="268"/>
      <c r="AE402" s="561"/>
      <c r="AF402" s="367"/>
      <c r="AG402" s="372"/>
      <c r="AN402" s="268"/>
      <c r="AO402" s="268"/>
    </row>
    <row r="403" spans="5:41" ht="14.25" customHeight="1" x14ac:dyDescent="0.45">
      <c r="E403" s="423"/>
      <c r="F403" s="281"/>
      <c r="G403" s="281"/>
      <c r="T403" s="268"/>
      <c r="AD403" s="268"/>
      <c r="AE403" s="561"/>
      <c r="AF403" s="367"/>
      <c r="AG403" s="372"/>
      <c r="AN403" s="268"/>
      <c r="AO403" s="268"/>
    </row>
    <row r="404" spans="5:41" ht="14.25" customHeight="1" x14ac:dyDescent="0.45">
      <c r="E404" s="423"/>
      <c r="F404" s="281"/>
      <c r="G404" s="281"/>
      <c r="T404" s="268"/>
      <c r="AD404" s="268"/>
      <c r="AE404" s="561"/>
      <c r="AF404" s="367"/>
      <c r="AG404" s="372"/>
      <c r="AN404" s="268"/>
      <c r="AO404" s="268"/>
    </row>
    <row r="405" spans="5:41" ht="14.25" customHeight="1" x14ac:dyDescent="0.45">
      <c r="E405" s="423"/>
      <c r="F405" s="281"/>
      <c r="G405" s="281"/>
      <c r="T405" s="268"/>
      <c r="AD405" s="268"/>
      <c r="AE405" s="561"/>
      <c r="AF405" s="367"/>
      <c r="AG405" s="372"/>
      <c r="AN405" s="268"/>
      <c r="AO405" s="268"/>
    </row>
    <row r="406" spans="5:41" ht="14.25" customHeight="1" x14ac:dyDescent="0.45">
      <c r="E406" s="423"/>
      <c r="F406" s="281"/>
      <c r="G406" s="281"/>
      <c r="T406" s="268"/>
      <c r="AD406" s="268"/>
      <c r="AE406" s="561"/>
      <c r="AF406" s="367"/>
      <c r="AG406" s="372"/>
      <c r="AN406" s="268"/>
      <c r="AO406" s="268"/>
    </row>
    <row r="407" spans="5:41" ht="14.25" customHeight="1" x14ac:dyDescent="0.45">
      <c r="E407" s="423"/>
      <c r="F407" s="281"/>
      <c r="G407" s="281"/>
      <c r="T407" s="268"/>
      <c r="AD407" s="268"/>
      <c r="AE407" s="561"/>
      <c r="AF407" s="367"/>
      <c r="AG407" s="372"/>
      <c r="AN407" s="268"/>
      <c r="AO407" s="268"/>
    </row>
    <row r="408" spans="5:41" ht="14.25" customHeight="1" x14ac:dyDescent="0.45">
      <c r="E408" s="423"/>
      <c r="F408" s="281"/>
      <c r="G408" s="281"/>
      <c r="T408" s="268"/>
      <c r="AD408" s="268"/>
      <c r="AE408" s="561"/>
      <c r="AF408" s="367"/>
      <c r="AG408" s="372"/>
      <c r="AN408" s="268"/>
      <c r="AO408" s="268"/>
    </row>
    <row r="409" spans="5:41" ht="14.25" customHeight="1" x14ac:dyDescent="0.45">
      <c r="E409" s="423"/>
      <c r="F409" s="281"/>
      <c r="G409" s="281"/>
      <c r="T409" s="268"/>
      <c r="AD409" s="268"/>
      <c r="AE409" s="561"/>
      <c r="AF409" s="367"/>
      <c r="AG409" s="372"/>
      <c r="AN409" s="268"/>
      <c r="AO409" s="268"/>
    </row>
    <row r="410" spans="5:41" ht="14.25" customHeight="1" x14ac:dyDescent="0.45">
      <c r="E410" s="423"/>
      <c r="F410" s="281"/>
      <c r="G410" s="281"/>
      <c r="T410" s="268"/>
      <c r="AD410" s="268"/>
      <c r="AE410" s="561"/>
      <c r="AF410" s="367"/>
      <c r="AG410" s="372"/>
      <c r="AN410" s="268"/>
      <c r="AO410" s="268"/>
    </row>
    <row r="411" spans="5:41" ht="14.25" customHeight="1" x14ac:dyDescent="0.45">
      <c r="E411" s="423"/>
      <c r="F411" s="281"/>
      <c r="G411" s="281"/>
      <c r="T411" s="268"/>
      <c r="AD411" s="268"/>
      <c r="AE411" s="561"/>
      <c r="AF411" s="367"/>
      <c r="AG411" s="372"/>
      <c r="AN411" s="268"/>
      <c r="AO411" s="268"/>
    </row>
    <row r="412" spans="5:41" ht="14.25" customHeight="1" x14ac:dyDescent="0.45">
      <c r="E412" s="423"/>
      <c r="F412" s="281"/>
      <c r="G412" s="281"/>
      <c r="T412" s="268"/>
      <c r="AD412" s="268"/>
      <c r="AE412" s="561"/>
      <c r="AF412" s="367"/>
      <c r="AG412" s="372"/>
      <c r="AN412" s="268"/>
      <c r="AO412" s="268"/>
    </row>
    <row r="413" spans="5:41" ht="14.25" customHeight="1" x14ac:dyDescent="0.45">
      <c r="E413" s="423"/>
      <c r="F413" s="281"/>
      <c r="G413" s="281"/>
      <c r="T413" s="268"/>
      <c r="AD413" s="268"/>
      <c r="AE413" s="561"/>
      <c r="AF413" s="367"/>
      <c r="AG413" s="372"/>
      <c r="AN413" s="268"/>
      <c r="AO413" s="268"/>
    </row>
    <row r="414" spans="5:41" ht="14.25" customHeight="1" x14ac:dyDescent="0.45">
      <c r="E414" s="423"/>
      <c r="F414" s="281"/>
      <c r="G414" s="281"/>
      <c r="T414" s="268"/>
      <c r="AD414" s="268"/>
      <c r="AE414" s="561"/>
      <c r="AF414" s="367"/>
      <c r="AG414" s="372"/>
      <c r="AN414" s="268"/>
      <c r="AO414" s="268"/>
    </row>
    <row r="415" spans="5:41" ht="14.25" customHeight="1" x14ac:dyDescent="0.45">
      <c r="E415" s="423"/>
      <c r="F415" s="281"/>
      <c r="G415" s="281"/>
      <c r="T415" s="268"/>
      <c r="AD415" s="268"/>
      <c r="AE415" s="561"/>
      <c r="AF415" s="367"/>
      <c r="AG415" s="372"/>
      <c r="AN415" s="268"/>
      <c r="AO415" s="268"/>
    </row>
    <row r="416" spans="5:41" ht="14.25" customHeight="1" x14ac:dyDescent="0.45">
      <c r="E416" s="423"/>
      <c r="F416" s="281"/>
      <c r="G416" s="281"/>
      <c r="T416" s="268"/>
      <c r="AD416" s="268"/>
      <c r="AE416" s="561"/>
      <c r="AF416" s="367"/>
      <c r="AG416" s="372"/>
      <c r="AN416" s="268"/>
      <c r="AO416" s="268"/>
    </row>
    <row r="417" spans="5:41" ht="14.25" customHeight="1" x14ac:dyDescent="0.45">
      <c r="E417" s="423"/>
      <c r="F417" s="281"/>
      <c r="G417" s="281"/>
      <c r="T417" s="268"/>
      <c r="AD417" s="268"/>
      <c r="AE417" s="561"/>
      <c r="AF417" s="367"/>
      <c r="AG417" s="372"/>
      <c r="AN417" s="268"/>
      <c r="AO417" s="268"/>
    </row>
    <row r="418" spans="5:41" ht="14.25" customHeight="1" x14ac:dyDescent="0.45">
      <c r="E418" s="423"/>
      <c r="F418" s="281"/>
      <c r="G418" s="281"/>
      <c r="T418" s="268"/>
      <c r="AD418" s="268"/>
      <c r="AE418" s="561"/>
      <c r="AF418" s="367"/>
      <c r="AG418" s="372"/>
      <c r="AN418" s="268"/>
      <c r="AO418" s="268"/>
    </row>
    <row r="419" spans="5:41" ht="14.25" customHeight="1" x14ac:dyDescent="0.45">
      <c r="E419" s="423"/>
      <c r="F419" s="281"/>
      <c r="G419" s="281"/>
      <c r="T419" s="268"/>
      <c r="AD419" s="268"/>
      <c r="AE419" s="561"/>
      <c r="AF419" s="367"/>
      <c r="AG419" s="372"/>
      <c r="AN419" s="268"/>
      <c r="AO419" s="268"/>
    </row>
    <row r="420" spans="5:41" ht="14.25" customHeight="1" x14ac:dyDescent="0.45">
      <c r="E420" s="423"/>
      <c r="F420" s="281"/>
      <c r="G420" s="281"/>
      <c r="T420" s="268"/>
      <c r="AD420" s="268"/>
      <c r="AE420" s="561"/>
      <c r="AF420" s="367"/>
      <c r="AG420" s="372"/>
      <c r="AN420" s="268"/>
      <c r="AO420" s="268"/>
    </row>
    <row r="421" spans="5:41" ht="14.25" customHeight="1" x14ac:dyDescent="0.45">
      <c r="E421" s="423"/>
      <c r="F421" s="281"/>
      <c r="G421" s="281"/>
      <c r="T421" s="268"/>
      <c r="AD421" s="268"/>
      <c r="AE421" s="561"/>
      <c r="AF421" s="367"/>
      <c r="AG421" s="372"/>
      <c r="AN421" s="268"/>
      <c r="AO421" s="268"/>
    </row>
    <row r="422" spans="5:41" ht="14.25" customHeight="1" x14ac:dyDescent="0.45">
      <c r="E422" s="423"/>
      <c r="F422" s="281"/>
      <c r="G422" s="281"/>
      <c r="T422" s="268"/>
      <c r="AD422" s="268"/>
      <c r="AE422" s="561"/>
      <c r="AF422" s="367"/>
      <c r="AG422" s="372"/>
      <c r="AN422" s="268"/>
      <c r="AO422" s="268"/>
    </row>
    <row r="423" spans="5:41" ht="14.25" customHeight="1" x14ac:dyDescent="0.45">
      <c r="E423" s="423"/>
      <c r="F423" s="281"/>
      <c r="G423" s="281"/>
      <c r="T423" s="268"/>
      <c r="AD423" s="268"/>
      <c r="AE423" s="561"/>
      <c r="AF423" s="367"/>
      <c r="AG423" s="372"/>
      <c r="AN423" s="268"/>
      <c r="AO423" s="268"/>
    </row>
    <row r="424" spans="5:41" ht="14.25" customHeight="1" x14ac:dyDescent="0.45">
      <c r="E424" s="423"/>
      <c r="F424" s="281"/>
      <c r="G424" s="281"/>
      <c r="T424" s="268"/>
      <c r="AD424" s="268"/>
      <c r="AE424" s="561"/>
      <c r="AF424" s="367"/>
      <c r="AG424" s="372"/>
      <c r="AN424" s="268"/>
      <c r="AO424" s="268"/>
    </row>
    <row r="425" spans="5:41" ht="14.25" customHeight="1" x14ac:dyDescent="0.45">
      <c r="E425" s="423"/>
      <c r="F425" s="281"/>
      <c r="G425" s="281"/>
      <c r="T425" s="268"/>
      <c r="AD425" s="268"/>
      <c r="AE425" s="561"/>
      <c r="AF425" s="367"/>
      <c r="AG425" s="372"/>
      <c r="AN425" s="268"/>
      <c r="AO425" s="268"/>
    </row>
    <row r="426" spans="5:41" ht="14.25" customHeight="1" x14ac:dyDescent="0.45">
      <c r="E426" s="423"/>
      <c r="F426" s="281"/>
      <c r="G426" s="281"/>
      <c r="T426" s="268"/>
      <c r="AD426" s="268"/>
      <c r="AE426" s="561"/>
      <c r="AF426" s="367"/>
      <c r="AG426" s="372"/>
      <c r="AN426" s="268"/>
      <c r="AO426" s="268"/>
    </row>
    <row r="427" spans="5:41" ht="14.25" customHeight="1" x14ac:dyDescent="0.45">
      <c r="E427" s="423"/>
      <c r="F427" s="281"/>
      <c r="G427" s="281"/>
      <c r="T427" s="268"/>
      <c r="AD427" s="268"/>
      <c r="AE427" s="561"/>
      <c r="AF427" s="367"/>
      <c r="AG427" s="372"/>
      <c r="AN427" s="268"/>
      <c r="AO427" s="268"/>
    </row>
    <row r="428" spans="5:41" ht="14.25" customHeight="1" x14ac:dyDescent="0.45">
      <c r="E428" s="423"/>
      <c r="F428" s="281"/>
      <c r="G428" s="281"/>
      <c r="T428" s="268"/>
      <c r="AD428" s="268"/>
      <c r="AE428" s="561"/>
      <c r="AF428" s="367"/>
      <c r="AG428" s="372"/>
      <c r="AN428" s="268"/>
      <c r="AO428" s="268"/>
    </row>
    <row r="429" spans="5:41" ht="14.25" customHeight="1" x14ac:dyDescent="0.45">
      <c r="E429" s="423"/>
      <c r="F429" s="281"/>
      <c r="G429" s="281"/>
      <c r="T429" s="268"/>
      <c r="AD429" s="268"/>
      <c r="AE429" s="561"/>
      <c r="AF429" s="367"/>
      <c r="AG429" s="372"/>
      <c r="AN429" s="268"/>
      <c r="AO429" s="268"/>
    </row>
    <row r="430" spans="5:41" ht="14.25" customHeight="1" x14ac:dyDescent="0.45">
      <c r="E430" s="423"/>
      <c r="F430" s="281"/>
      <c r="G430" s="281"/>
      <c r="T430" s="268"/>
      <c r="AD430" s="268"/>
      <c r="AE430" s="561"/>
      <c r="AF430" s="367"/>
      <c r="AG430" s="372"/>
      <c r="AN430" s="268"/>
      <c r="AO430" s="268"/>
    </row>
    <row r="431" spans="5:41" ht="14.25" customHeight="1" x14ac:dyDescent="0.45">
      <c r="E431" s="423"/>
      <c r="F431" s="281"/>
      <c r="G431" s="281"/>
      <c r="T431" s="268"/>
      <c r="AD431" s="268"/>
      <c r="AE431" s="561"/>
      <c r="AF431" s="367"/>
      <c r="AG431" s="372"/>
      <c r="AN431" s="268"/>
      <c r="AO431" s="268"/>
    </row>
    <row r="432" spans="5:41" ht="14.25" customHeight="1" x14ac:dyDescent="0.45">
      <c r="E432" s="423"/>
      <c r="F432" s="281"/>
      <c r="G432" s="281"/>
      <c r="T432" s="268"/>
      <c r="AD432" s="268"/>
      <c r="AE432" s="561"/>
      <c r="AF432" s="367"/>
      <c r="AG432" s="372"/>
      <c r="AN432" s="268"/>
      <c r="AO432" s="268"/>
    </row>
    <row r="433" spans="5:41" ht="14.25" customHeight="1" x14ac:dyDescent="0.45">
      <c r="E433" s="423"/>
      <c r="F433" s="281"/>
      <c r="G433" s="281"/>
      <c r="T433" s="268"/>
      <c r="AD433" s="268"/>
      <c r="AE433" s="561"/>
      <c r="AF433" s="367"/>
      <c r="AG433" s="372"/>
      <c r="AN433" s="268"/>
      <c r="AO433" s="268"/>
    </row>
    <row r="434" spans="5:41" ht="14.25" customHeight="1" x14ac:dyDescent="0.45">
      <c r="E434" s="423"/>
      <c r="F434" s="281"/>
      <c r="G434" s="281"/>
      <c r="T434" s="268"/>
      <c r="AD434" s="268"/>
      <c r="AE434" s="561"/>
      <c r="AF434" s="367"/>
      <c r="AG434" s="372"/>
      <c r="AN434" s="268"/>
      <c r="AO434" s="268"/>
    </row>
    <row r="435" spans="5:41" ht="14.25" customHeight="1" x14ac:dyDescent="0.45">
      <c r="E435" s="423"/>
      <c r="F435" s="281"/>
      <c r="G435" s="281"/>
      <c r="T435" s="268"/>
      <c r="AD435" s="268"/>
      <c r="AE435" s="561"/>
      <c r="AF435" s="367"/>
      <c r="AG435" s="372"/>
      <c r="AN435" s="268"/>
      <c r="AO435" s="268"/>
    </row>
    <row r="436" spans="5:41" ht="14.25" customHeight="1" x14ac:dyDescent="0.45">
      <c r="E436" s="423"/>
      <c r="F436" s="281"/>
      <c r="G436" s="281"/>
      <c r="T436" s="268"/>
      <c r="AD436" s="268"/>
      <c r="AE436" s="561"/>
      <c r="AF436" s="367"/>
      <c r="AG436" s="372"/>
      <c r="AN436" s="268"/>
      <c r="AO436" s="268"/>
    </row>
    <row r="437" spans="5:41" ht="14.25" customHeight="1" x14ac:dyDescent="0.45">
      <c r="E437" s="423"/>
      <c r="F437" s="281"/>
      <c r="G437" s="281"/>
      <c r="T437" s="268"/>
      <c r="AD437" s="268"/>
      <c r="AE437" s="561"/>
      <c r="AF437" s="367"/>
      <c r="AG437" s="372"/>
      <c r="AN437" s="268"/>
      <c r="AO437" s="268"/>
    </row>
    <row r="438" spans="5:41" ht="14.25" customHeight="1" x14ac:dyDescent="0.45">
      <c r="E438" s="423"/>
      <c r="F438" s="281"/>
      <c r="G438" s="281"/>
      <c r="T438" s="268"/>
      <c r="AD438" s="268"/>
      <c r="AE438" s="561"/>
      <c r="AF438" s="367"/>
      <c r="AG438" s="372"/>
      <c r="AN438" s="268"/>
      <c r="AO438" s="268"/>
    </row>
    <row r="439" spans="5:41" ht="14.25" customHeight="1" x14ac:dyDescent="0.45">
      <c r="E439" s="423"/>
      <c r="F439" s="281"/>
      <c r="G439" s="281"/>
      <c r="T439" s="268"/>
      <c r="AD439" s="268"/>
      <c r="AE439" s="561"/>
      <c r="AF439" s="367"/>
      <c r="AG439" s="372"/>
      <c r="AN439" s="268"/>
      <c r="AO439" s="268"/>
    </row>
    <row r="440" spans="5:41" ht="14.25" customHeight="1" x14ac:dyDescent="0.45">
      <c r="E440" s="423"/>
      <c r="F440" s="281"/>
      <c r="G440" s="281"/>
      <c r="T440" s="268"/>
      <c r="AD440" s="268"/>
      <c r="AE440" s="561"/>
      <c r="AF440" s="367"/>
      <c r="AG440" s="372"/>
      <c r="AN440" s="268"/>
      <c r="AO440" s="268"/>
    </row>
    <row r="441" spans="5:41" ht="14.25" customHeight="1" x14ac:dyDescent="0.45">
      <c r="E441" s="423"/>
      <c r="F441" s="281"/>
      <c r="G441" s="281"/>
      <c r="T441" s="268"/>
      <c r="AD441" s="268"/>
      <c r="AE441" s="561"/>
      <c r="AF441" s="367"/>
      <c r="AG441" s="372"/>
      <c r="AN441" s="268"/>
      <c r="AO441" s="268"/>
    </row>
    <row r="442" spans="5:41" ht="14.25" customHeight="1" x14ac:dyDescent="0.45">
      <c r="E442" s="423"/>
      <c r="F442" s="281"/>
      <c r="G442" s="281"/>
      <c r="T442" s="268"/>
      <c r="AD442" s="268"/>
      <c r="AE442" s="561"/>
      <c r="AF442" s="367"/>
      <c r="AG442" s="372"/>
      <c r="AN442" s="268"/>
      <c r="AO442" s="268"/>
    </row>
    <row r="443" spans="5:41" ht="14.25" customHeight="1" x14ac:dyDescent="0.45">
      <c r="E443" s="423"/>
      <c r="F443" s="281"/>
      <c r="G443" s="281"/>
      <c r="T443" s="268"/>
      <c r="AD443" s="268"/>
      <c r="AE443" s="561"/>
      <c r="AF443" s="367"/>
      <c r="AG443" s="372"/>
      <c r="AN443" s="268"/>
      <c r="AO443" s="268"/>
    </row>
    <row r="444" spans="5:41" ht="14.25" customHeight="1" x14ac:dyDescent="0.45">
      <c r="E444" s="423"/>
      <c r="F444" s="281"/>
      <c r="G444" s="281"/>
      <c r="T444" s="268"/>
      <c r="AD444" s="268"/>
      <c r="AE444" s="561"/>
      <c r="AF444" s="367"/>
      <c r="AG444" s="372"/>
      <c r="AN444" s="268"/>
      <c r="AO444" s="268"/>
    </row>
    <row r="445" spans="5:41" ht="14.25" customHeight="1" x14ac:dyDescent="0.45">
      <c r="E445" s="423"/>
      <c r="F445" s="281"/>
      <c r="G445" s="281"/>
      <c r="T445" s="268"/>
      <c r="AD445" s="268"/>
      <c r="AE445" s="561"/>
      <c r="AF445" s="367"/>
      <c r="AG445" s="372"/>
      <c r="AN445" s="268"/>
      <c r="AO445" s="268"/>
    </row>
    <row r="446" spans="5:41" ht="14.25" customHeight="1" x14ac:dyDescent="0.45">
      <c r="E446" s="423"/>
      <c r="F446" s="281"/>
      <c r="G446" s="281"/>
      <c r="T446" s="268"/>
      <c r="AD446" s="268"/>
      <c r="AE446" s="561"/>
      <c r="AF446" s="367"/>
      <c r="AG446" s="372"/>
      <c r="AN446" s="268"/>
      <c r="AO446" s="268"/>
    </row>
    <row r="447" spans="5:41" ht="14.25" customHeight="1" x14ac:dyDescent="0.45">
      <c r="E447" s="423"/>
      <c r="F447" s="281"/>
      <c r="G447" s="281"/>
      <c r="T447" s="268"/>
      <c r="AD447" s="268"/>
      <c r="AE447" s="561"/>
      <c r="AF447" s="367"/>
      <c r="AG447" s="372"/>
      <c r="AN447" s="268"/>
      <c r="AO447" s="268"/>
    </row>
    <row r="448" spans="5:41" ht="14.25" customHeight="1" x14ac:dyDescent="0.45">
      <c r="E448" s="423"/>
      <c r="F448" s="281"/>
      <c r="G448" s="281"/>
      <c r="T448" s="268"/>
      <c r="AD448" s="268"/>
      <c r="AE448" s="561"/>
      <c r="AF448" s="367"/>
      <c r="AG448" s="372"/>
      <c r="AN448" s="268"/>
      <c r="AO448" s="268"/>
    </row>
    <row r="449" spans="5:41" ht="14.25" customHeight="1" x14ac:dyDescent="0.45">
      <c r="E449" s="423"/>
      <c r="F449" s="281"/>
      <c r="G449" s="281"/>
      <c r="T449" s="268"/>
      <c r="AD449" s="268"/>
      <c r="AE449" s="561"/>
      <c r="AF449" s="367"/>
      <c r="AG449" s="372"/>
      <c r="AN449" s="268"/>
      <c r="AO449" s="268"/>
    </row>
    <row r="450" spans="5:41" ht="14.25" customHeight="1" x14ac:dyDescent="0.45">
      <c r="E450" s="423"/>
      <c r="F450" s="281"/>
      <c r="G450" s="281"/>
      <c r="T450" s="268"/>
      <c r="AD450" s="268"/>
      <c r="AE450" s="561"/>
      <c r="AF450" s="367"/>
      <c r="AG450" s="372"/>
      <c r="AN450" s="268"/>
      <c r="AO450" s="268"/>
    </row>
    <row r="451" spans="5:41" ht="14.25" customHeight="1" x14ac:dyDescent="0.45">
      <c r="E451" s="423"/>
      <c r="F451" s="281"/>
      <c r="G451" s="281"/>
      <c r="T451" s="268"/>
      <c r="AD451" s="268"/>
      <c r="AE451" s="561"/>
      <c r="AF451" s="367"/>
      <c r="AG451" s="372"/>
      <c r="AN451" s="268"/>
      <c r="AO451" s="268"/>
    </row>
    <row r="452" spans="5:41" ht="14.25" customHeight="1" x14ac:dyDescent="0.45">
      <c r="E452" s="423"/>
      <c r="F452" s="281"/>
      <c r="G452" s="281"/>
      <c r="T452" s="268"/>
      <c r="AD452" s="268"/>
      <c r="AE452" s="561"/>
      <c r="AF452" s="367"/>
      <c r="AG452" s="372"/>
      <c r="AN452" s="268"/>
      <c r="AO452" s="268"/>
    </row>
    <row r="453" spans="5:41" ht="14.25" customHeight="1" x14ac:dyDescent="0.45">
      <c r="E453" s="423"/>
      <c r="F453" s="281"/>
      <c r="G453" s="281"/>
      <c r="T453" s="268"/>
      <c r="AD453" s="268"/>
      <c r="AE453" s="561"/>
      <c r="AF453" s="367"/>
      <c r="AG453" s="372"/>
      <c r="AN453" s="268"/>
      <c r="AO453" s="268"/>
    </row>
    <row r="454" spans="5:41" ht="14.25" customHeight="1" x14ac:dyDescent="0.45">
      <c r="E454" s="423"/>
      <c r="F454" s="281"/>
      <c r="G454" s="281"/>
      <c r="T454" s="268"/>
      <c r="AD454" s="268"/>
      <c r="AE454" s="561"/>
      <c r="AF454" s="367"/>
      <c r="AG454" s="372"/>
      <c r="AN454" s="268"/>
      <c r="AO454" s="268"/>
    </row>
    <row r="455" spans="5:41" ht="14.25" customHeight="1" x14ac:dyDescent="0.45">
      <c r="E455" s="423"/>
      <c r="F455" s="281"/>
      <c r="G455" s="281"/>
      <c r="T455" s="268"/>
      <c r="AD455" s="268"/>
      <c r="AE455" s="561"/>
      <c r="AF455" s="367"/>
      <c r="AG455" s="372"/>
      <c r="AN455" s="268"/>
      <c r="AO455" s="268"/>
    </row>
    <row r="456" spans="5:41" ht="14.25" customHeight="1" x14ac:dyDescent="0.45">
      <c r="E456" s="423"/>
      <c r="F456" s="281"/>
      <c r="G456" s="281"/>
      <c r="T456" s="268"/>
      <c r="AD456" s="268"/>
      <c r="AE456" s="561"/>
      <c r="AF456" s="367"/>
      <c r="AG456" s="372"/>
      <c r="AN456" s="268"/>
      <c r="AO456" s="268"/>
    </row>
    <row r="457" spans="5:41" ht="14.25" customHeight="1" x14ac:dyDescent="0.45">
      <c r="E457" s="423"/>
      <c r="F457" s="281"/>
      <c r="G457" s="281"/>
      <c r="T457" s="268"/>
      <c r="AD457" s="268"/>
      <c r="AE457" s="561"/>
      <c r="AF457" s="367"/>
      <c r="AG457" s="372"/>
      <c r="AN457" s="268"/>
      <c r="AO457" s="268"/>
    </row>
    <row r="458" spans="5:41" ht="14.25" customHeight="1" x14ac:dyDescent="0.45">
      <c r="E458" s="423"/>
      <c r="F458" s="281"/>
      <c r="G458" s="281"/>
      <c r="T458" s="268"/>
      <c r="AD458" s="268"/>
      <c r="AE458" s="561"/>
      <c r="AF458" s="367"/>
      <c r="AG458" s="372"/>
      <c r="AN458" s="268"/>
      <c r="AO458" s="268"/>
    </row>
    <row r="459" spans="5:41" ht="14.25" customHeight="1" x14ac:dyDescent="0.45">
      <c r="E459" s="423"/>
      <c r="F459" s="281"/>
      <c r="G459" s="281"/>
      <c r="T459" s="268"/>
      <c r="AD459" s="268"/>
      <c r="AE459" s="561"/>
      <c r="AF459" s="367"/>
      <c r="AG459" s="372"/>
      <c r="AN459" s="268"/>
      <c r="AO459" s="268"/>
    </row>
    <row r="460" spans="5:41" ht="14.25" customHeight="1" x14ac:dyDescent="0.45">
      <c r="E460" s="423"/>
      <c r="F460" s="281"/>
      <c r="G460" s="281"/>
      <c r="T460" s="268"/>
      <c r="AD460" s="268"/>
      <c r="AE460" s="561"/>
      <c r="AF460" s="367"/>
      <c r="AG460" s="372"/>
      <c r="AN460" s="268"/>
      <c r="AO460" s="268"/>
    </row>
    <row r="461" spans="5:41" ht="14.25" customHeight="1" x14ac:dyDescent="0.45">
      <c r="E461" s="423"/>
      <c r="F461" s="281"/>
      <c r="G461" s="281"/>
      <c r="T461" s="268"/>
      <c r="AD461" s="268"/>
      <c r="AE461" s="561"/>
      <c r="AF461" s="367"/>
      <c r="AG461" s="372"/>
      <c r="AN461" s="268"/>
      <c r="AO461" s="268"/>
    </row>
    <row r="462" spans="5:41" ht="14.25" customHeight="1" x14ac:dyDescent="0.45">
      <c r="E462" s="423"/>
      <c r="F462" s="281"/>
      <c r="G462" s="281"/>
      <c r="T462" s="268"/>
      <c r="AD462" s="268"/>
      <c r="AE462" s="561"/>
      <c r="AF462" s="367"/>
      <c r="AG462" s="372"/>
      <c r="AN462" s="268"/>
      <c r="AO462" s="268"/>
    </row>
    <row r="463" spans="5:41" ht="14.25" customHeight="1" x14ac:dyDescent="0.45">
      <c r="E463" s="423"/>
      <c r="F463" s="281"/>
      <c r="G463" s="281"/>
      <c r="T463" s="268"/>
      <c r="AD463" s="268"/>
      <c r="AE463" s="561"/>
      <c r="AF463" s="367"/>
      <c r="AG463" s="372"/>
      <c r="AN463" s="268"/>
      <c r="AO463" s="268"/>
    </row>
    <row r="464" spans="5:41" ht="14.25" customHeight="1" x14ac:dyDescent="0.45">
      <c r="E464" s="423"/>
      <c r="F464" s="281"/>
      <c r="G464" s="281"/>
      <c r="T464" s="268"/>
      <c r="AD464" s="268"/>
      <c r="AE464" s="561"/>
      <c r="AF464" s="367"/>
      <c r="AG464" s="372"/>
      <c r="AN464" s="268"/>
      <c r="AO464" s="268"/>
    </row>
    <row r="465" spans="5:41" ht="14.25" customHeight="1" x14ac:dyDescent="0.45">
      <c r="E465" s="423"/>
      <c r="F465" s="281"/>
      <c r="G465" s="281"/>
      <c r="T465" s="268"/>
      <c r="AD465" s="268"/>
      <c r="AE465" s="561"/>
      <c r="AF465" s="367"/>
      <c r="AG465" s="372"/>
      <c r="AN465" s="268"/>
      <c r="AO465" s="268"/>
    </row>
    <row r="466" spans="5:41" ht="14.25" customHeight="1" x14ac:dyDescent="0.45">
      <c r="E466" s="423"/>
      <c r="F466" s="281"/>
      <c r="G466" s="281"/>
      <c r="T466" s="268"/>
      <c r="AD466" s="268"/>
      <c r="AE466" s="561"/>
      <c r="AF466" s="367"/>
      <c r="AG466" s="372"/>
      <c r="AN466" s="268"/>
      <c r="AO466" s="268"/>
    </row>
    <row r="467" spans="5:41" ht="14.25" customHeight="1" x14ac:dyDescent="0.45">
      <c r="E467" s="423"/>
      <c r="F467" s="281"/>
      <c r="G467" s="281"/>
      <c r="T467" s="268"/>
      <c r="AD467" s="268"/>
      <c r="AE467" s="561"/>
      <c r="AF467" s="367"/>
      <c r="AG467" s="372"/>
      <c r="AN467" s="268"/>
      <c r="AO467" s="268"/>
    </row>
    <row r="468" spans="5:41" ht="14.25" customHeight="1" x14ac:dyDescent="0.45">
      <c r="E468" s="423"/>
      <c r="F468" s="281"/>
      <c r="G468" s="281"/>
      <c r="T468" s="268"/>
      <c r="AD468" s="268"/>
      <c r="AE468" s="561"/>
      <c r="AF468" s="367"/>
      <c r="AG468" s="372"/>
      <c r="AN468" s="268"/>
      <c r="AO468" s="268"/>
    </row>
    <row r="469" spans="5:41" ht="14.25" customHeight="1" x14ac:dyDescent="0.45">
      <c r="E469" s="423"/>
      <c r="F469" s="281"/>
      <c r="G469" s="281"/>
      <c r="T469" s="268"/>
      <c r="AD469" s="268"/>
      <c r="AE469" s="561"/>
      <c r="AF469" s="367"/>
      <c r="AG469" s="372"/>
      <c r="AN469" s="268"/>
      <c r="AO469" s="268"/>
    </row>
    <row r="470" spans="5:41" ht="14.25" customHeight="1" x14ac:dyDescent="0.45">
      <c r="E470" s="423"/>
      <c r="F470" s="281"/>
      <c r="G470" s="281"/>
      <c r="T470" s="268"/>
      <c r="AD470" s="268"/>
      <c r="AE470" s="561"/>
      <c r="AF470" s="367"/>
      <c r="AG470" s="372"/>
      <c r="AN470" s="268"/>
      <c r="AO470" s="268"/>
    </row>
    <row r="471" spans="5:41" ht="14.25" customHeight="1" x14ac:dyDescent="0.45">
      <c r="E471" s="423"/>
      <c r="F471" s="281"/>
      <c r="G471" s="281"/>
      <c r="T471" s="268"/>
      <c r="AD471" s="268"/>
      <c r="AE471" s="561"/>
      <c r="AF471" s="367"/>
      <c r="AG471" s="372"/>
      <c r="AN471" s="268"/>
      <c r="AO471" s="268"/>
    </row>
    <row r="472" spans="5:41" ht="14.25" customHeight="1" x14ac:dyDescent="0.45">
      <c r="E472" s="423"/>
      <c r="F472" s="281"/>
      <c r="G472" s="281"/>
      <c r="T472" s="268"/>
      <c r="AD472" s="268"/>
      <c r="AE472" s="561"/>
      <c r="AF472" s="367"/>
      <c r="AG472" s="372"/>
      <c r="AN472" s="268"/>
      <c r="AO472" s="268"/>
    </row>
    <row r="473" spans="5:41" ht="14.25" customHeight="1" x14ac:dyDescent="0.45">
      <c r="E473" s="423"/>
      <c r="F473" s="281"/>
      <c r="G473" s="281"/>
      <c r="T473" s="268"/>
      <c r="AD473" s="268"/>
      <c r="AE473" s="561"/>
      <c r="AF473" s="367"/>
      <c r="AG473" s="372"/>
      <c r="AN473" s="268"/>
      <c r="AO473" s="268"/>
    </row>
    <row r="474" spans="5:41" ht="14.25" customHeight="1" x14ac:dyDescent="0.45">
      <c r="E474" s="423"/>
      <c r="F474" s="281"/>
      <c r="G474" s="281"/>
      <c r="T474" s="268"/>
      <c r="AD474" s="268"/>
      <c r="AE474" s="561"/>
      <c r="AF474" s="367"/>
      <c r="AG474" s="372"/>
      <c r="AN474" s="268"/>
      <c r="AO474" s="268"/>
    </row>
    <row r="475" spans="5:41" ht="14.25" customHeight="1" x14ac:dyDescent="0.45">
      <c r="E475" s="423"/>
      <c r="F475" s="281"/>
      <c r="G475" s="281"/>
      <c r="T475" s="268"/>
      <c r="AD475" s="268"/>
      <c r="AE475" s="561"/>
      <c r="AF475" s="367"/>
      <c r="AG475" s="372"/>
      <c r="AN475" s="268"/>
      <c r="AO475" s="268"/>
    </row>
    <row r="476" spans="5:41" ht="14.25" customHeight="1" x14ac:dyDescent="0.45">
      <c r="E476" s="423"/>
      <c r="F476" s="281"/>
      <c r="G476" s="281"/>
      <c r="T476" s="268"/>
      <c r="AD476" s="268"/>
      <c r="AE476" s="561"/>
      <c r="AF476" s="367"/>
      <c r="AG476" s="372"/>
      <c r="AN476" s="268"/>
      <c r="AO476" s="268"/>
    </row>
    <row r="477" spans="5:41" ht="14.25" customHeight="1" x14ac:dyDescent="0.45">
      <c r="E477" s="423"/>
      <c r="F477" s="281"/>
      <c r="G477" s="281"/>
      <c r="T477" s="268"/>
      <c r="AD477" s="268"/>
      <c r="AE477" s="561"/>
      <c r="AF477" s="367"/>
      <c r="AG477" s="372"/>
      <c r="AN477" s="268"/>
      <c r="AO477" s="268"/>
    </row>
    <row r="478" spans="5:41" ht="14.25" customHeight="1" x14ac:dyDescent="0.45">
      <c r="E478" s="423"/>
      <c r="F478" s="281"/>
      <c r="G478" s="281"/>
      <c r="T478" s="268"/>
      <c r="AD478" s="268"/>
      <c r="AE478" s="561"/>
      <c r="AF478" s="367"/>
      <c r="AG478" s="372"/>
      <c r="AN478" s="268"/>
      <c r="AO478" s="268"/>
    </row>
    <row r="479" spans="5:41" ht="14.25" customHeight="1" x14ac:dyDescent="0.45">
      <c r="E479" s="423"/>
      <c r="F479" s="281"/>
      <c r="G479" s="281"/>
      <c r="T479" s="268"/>
      <c r="AD479" s="268"/>
      <c r="AE479" s="561"/>
      <c r="AF479" s="367"/>
      <c r="AG479" s="372"/>
      <c r="AN479" s="268"/>
      <c r="AO479" s="268"/>
    </row>
    <row r="480" spans="5:41" ht="14.25" customHeight="1" x14ac:dyDescent="0.45">
      <c r="E480" s="423"/>
      <c r="F480" s="281"/>
      <c r="G480" s="281"/>
      <c r="T480" s="268"/>
      <c r="AD480" s="268"/>
      <c r="AE480" s="561"/>
      <c r="AF480" s="367"/>
      <c r="AG480" s="372"/>
      <c r="AN480" s="268"/>
      <c r="AO480" s="268"/>
    </row>
    <row r="481" spans="5:41" ht="14.25" customHeight="1" x14ac:dyDescent="0.45">
      <c r="E481" s="423"/>
      <c r="F481" s="281"/>
      <c r="G481" s="281"/>
      <c r="T481" s="268"/>
      <c r="AD481" s="268"/>
      <c r="AE481" s="561"/>
      <c r="AF481" s="367"/>
      <c r="AG481" s="372"/>
      <c r="AN481" s="268"/>
      <c r="AO481" s="268"/>
    </row>
    <row r="482" spans="5:41" ht="14.25" customHeight="1" x14ac:dyDescent="0.45">
      <c r="E482" s="423"/>
      <c r="F482" s="281"/>
      <c r="G482" s="281"/>
      <c r="T482" s="268"/>
      <c r="AD482" s="268"/>
      <c r="AE482" s="561"/>
      <c r="AF482" s="367"/>
      <c r="AG482" s="372"/>
      <c r="AN482" s="268"/>
      <c r="AO482" s="268"/>
    </row>
    <row r="483" spans="5:41" ht="14.25" customHeight="1" x14ac:dyDescent="0.45">
      <c r="E483" s="423"/>
      <c r="F483" s="281"/>
      <c r="G483" s="281"/>
      <c r="T483" s="268"/>
      <c r="AD483" s="268"/>
      <c r="AE483" s="561"/>
      <c r="AF483" s="367"/>
      <c r="AG483" s="372"/>
      <c r="AN483" s="268"/>
      <c r="AO483" s="268"/>
    </row>
    <row r="484" spans="5:41" ht="14.25" customHeight="1" x14ac:dyDescent="0.45">
      <c r="E484" s="423"/>
      <c r="F484" s="281"/>
      <c r="G484" s="281"/>
      <c r="T484" s="268"/>
      <c r="AD484" s="268"/>
      <c r="AE484" s="561"/>
      <c r="AF484" s="367"/>
      <c r="AG484" s="372"/>
      <c r="AN484" s="268"/>
      <c r="AO484" s="268"/>
    </row>
    <row r="485" spans="5:41" ht="14.25" customHeight="1" x14ac:dyDescent="0.45">
      <c r="E485" s="423"/>
      <c r="F485" s="281"/>
      <c r="G485" s="281"/>
      <c r="T485" s="268"/>
      <c r="AD485" s="268"/>
      <c r="AE485" s="561"/>
      <c r="AF485" s="367"/>
      <c r="AG485" s="372"/>
      <c r="AN485" s="268"/>
      <c r="AO485" s="268"/>
    </row>
    <row r="486" spans="5:41" ht="14.25" customHeight="1" x14ac:dyDescent="0.45">
      <c r="E486" s="423"/>
      <c r="F486" s="281"/>
      <c r="G486" s="281"/>
      <c r="T486" s="268"/>
      <c r="AD486" s="268"/>
      <c r="AE486" s="561"/>
      <c r="AF486" s="367"/>
      <c r="AG486" s="372"/>
      <c r="AN486" s="268"/>
      <c r="AO486" s="268"/>
    </row>
    <row r="487" spans="5:41" ht="14.25" customHeight="1" x14ac:dyDescent="0.45">
      <c r="E487" s="423"/>
      <c r="F487" s="281"/>
      <c r="G487" s="281"/>
      <c r="T487" s="268"/>
      <c r="AD487" s="268"/>
      <c r="AE487" s="561"/>
      <c r="AF487" s="367"/>
      <c r="AG487" s="372"/>
      <c r="AN487" s="268"/>
      <c r="AO487" s="268"/>
    </row>
    <row r="488" spans="5:41" ht="14.25" customHeight="1" x14ac:dyDescent="0.45">
      <c r="E488" s="423"/>
      <c r="F488" s="281"/>
      <c r="G488" s="281"/>
      <c r="T488" s="268"/>
      <c r="AD488" s="268"/>
      <c r="AE488" s="561"/>
      <c r="AF488" s="367"/>
      <c r="AG488" s="372"/>
      <c r="AN488" s="268"/>
      <c r="AO488" s="268"/>
    </row>
    <row r="489" spans="5:41" ht="14.25" customHeight="1" x14ac:dyDescent="0.45">
      <c r="E489" s="423"/>
      <c r="F489" s="281"/>
      <c r="G489" s="281"/>
      <c r="T489" s="268"/>
      <c r="AD489" s="268"/>
      <c r="AE489" s="561"/>
      <c r="AF489" s="367"/>
      <c r="AG489" s="372"/>
      <c r="AN489" s="268"/>
      <c r="AO489" s="268"/>
    </row>
    <row r="490" spans="5:41" ht="14.25" customHeight="1" x14ac:dyDescent="0.45">
      <c r="E490" s="423"/>
      <c r="F490" s="281"/>
      <c r="G490" s="281"/>
      <c r="T490" s="268"/>
      <c r="AD490" s="268"/>
      <c r="AE490" s="561"/>
      <c r="AF490" s="367"/>
      <c r="AG490" s="372"/>
      <c r="AN490" s="268"/>
      <c r="AO490" s="268"/>
    </row>
    <row r="491" spans="5:41" ht="14.25" customHeight="1" x14ac:dyDescent="0.45">
      <c r="E491" s="423"/>
      <c r="F491" s="281"/>
      <c r="G491" s="281"/>
      <c r="T491" s="268"/>
      <c r="AD491" s="268"/>
      <c r="AE491" s="561"/>
      <c r="AF491" s="367"/>
      <c r="AG491" s="372"/>
      <c r="AN491" s="268"/>
      <c r="AO491" s="268"/>
    </row>
    <row r="492" spans="5:41" ht="14.25" customHeight="1" x14ac:dyDescent="0.45">
      <c r="E492" s="423"/>
      <c r="F492" s="281"/>
      <c r="G492" s="281"/>
      <c r="T492" s="268"/>
      <c r="AD492" s="268"/>
      <c r="AE492" s="561"/>
      <c r="AF492" s="367"/>
      <c r="AG492" s="372"/>
      <c r="AN492" s="268"/>
      <c r="AO492" s="268"/>
    </row>
    <row r="493" spans="5:41" ht="14.25" customHeight="1" x14ac:dyDescent="0.45">
      <c r="E493" s="423"/>
      <c r="F493" s="281"/>
      <c r="G493" s="281"/>
      <c r="T493" s="268"/>
      <c r="AD493" s="268"/>
      <c r="AE493" s="561"/>
      <c r="AF493" s="367"/>
      <c r="AG493" s="372"/>
      <c r="AN493" s="268"/>
      <c r="AO493" s="268"/>
    </row>
    <row r="494" spans="5:41" ht="14.25" customHeight="1" x14ac:dyDescent="0.45">
      <c r="E494" s="423"/>
      <c r="F494" s="281"/>
      <c r="G494" s="281"/>
      <c r="T494" s="268"/>
      <c r="AD494" s="268"/>
      <c r="AE494" s="561"/>
      <c r="AF494" s="367"/>
      <c r="AG494" s="372"/>
      <c r="AN494" s="268"/>
      <c r="AO494" s="268"/>
    </row>
    <row r="495" spans="5:41" ht="14.25" customHeight="1" x14ac:dyDescent="0.45">
      <c r="E495" s="423"/>
      <c r="F495" s="281"/>
      <c r="G495" s="281"/>
      <c r="T495" s="268"/>
      <c r="AD495" s="268"/>
      <c r="AE495" s="561"/>
      <c r="AF495" s="367"/>
      <c r="AG495" s="372"/>
      <c r="AN495" s="268"/>
      <c r="AO495" s="268"/>
    </row>
    <row r="496" spans="5:41" ht="14.25" customHeight="1" x14ac:dyDescent="0.45">
      <c r="E496" s="423"/>
      <c r="F496" s="281"/>
      <c r="G496" s="281"/>
      <c r="T496" s="268"/>
      <c r="AD496" s="268"/>
      <c r="AE496" s="561"/>
      <c r="AF496" s="367"/>
      <c r="AG496" s="372"/>
      <c r="AN496" s="268"/>
      <c r="AO496" s="268"/>
    </row>
    <row r="497" spans="5:41" ht="14.25" customHeight="1" x14ac:dyDescent="0.45">
      <c r="E497" s="423"/>
      <c r="F497" s="281"/>
      <c r="G497" s="281"/>
      <c r="T497" s="268"/>
      <c r="AD497" s="268"/>
      <c r="AE497" s="561"/>
      <c r="AF497" s="367"/>
      <c r="AG497" s="372"/>
      <c r="AN497" s="268"/>
      <c r="AO497" s="268"/>
    </row>
    <row r="498" spans="5:41" ht="14.25" customHeight="1" x14ac:dyDescent="0.45">
      <c r="E498" s="423"/>
      <c r="F498" s="281"/>
      <c r="G498" s="281"/>
      <c r="T498" s="268"/>
      <c r="AD498" s="268"/>
      <c r="AE498" s="561"/>
      <c r="AF498" s="367"/>
      <c r="AG498" s="372"/>
      <c r="AN498" s="268"/>
      <c r="AO498" s="268"/>
    </row>
    <row r="499" spans="5:41" ht="14.25" customHeight="1" x14ac:dyDescent="0.45">
      <c r="E499" s="423"/>
      <c r="F499" s="281"/>
      <c r="G499" s="281"/>
      <c r="T499" s="268"/>
      <c r="AD499" s="268"/>
      <c r="AE499" s="561"/>
      <c r="AF499" s="367"/>
      <c r="AG499" s="372"/>
      <c r="AN499" s="268"/>
      <c r="AO499" s="268"/>
    </row>
    <row r="500" spans="5:41" ht="14.25" customHeight="1" x14ac:dyDescent="0.45">
      <c r="E500" s="423"/>
      <c r="F500" s="281"/>
      <c r="G500" s="281"/>
      <c r="T500" s="268"/>
      <c r="AD500" s="268"/>
      <c r="AE500" s="561"/>
      <c r="AF500" s="367"/>
      <c r="AG500" s="372"/>
      <c r="AN500" s="268"/>
      <c r="AO500" s="268"/>
    </row>
    <row r="501" spans="5:41" ht="14.25" customHeight="1" x14ac:dyDescent="0.45">
      <c r="E501" s="423"/>
      <c r="F501" s="281"/>
      <c r="G501" s="281"/>
      <c r="T501" s="268"/>
      <c r="AD501" s="268"/>
      <c r="AE501" s="561"/>
      <c r="AF501" s="367"/>
      <c r="AG501" s="372"/>
      <c r="AN501" s="268"/>
      <c r="AO501" s="268"/>
    </row>
    <row r="502" spans="5:41" ht="14.25" customHeight="1" x14ac:dyDescent="0.45">
      <c r="E502" s="423"/>
      <c r="F502" s="281"/>
      <c r="G502" s="281"/>
      <c r="T502" s="268"/>
      <c r="AD502" s="268"/>
      <c r="AE502" s="561"/>
      <c r="AF502" s="367"/>
      <c r="AG502" s="372"/>
      <c r="AN502" s="268"/>
      <c r="AO502" s="268"/>
    </row>
    <row r="503" spans="5:41" ht="14.25" customHeight="1" x14ac:dyDescent="0.45">
      <c r="E503" s="423"/>
      <c r="F503" s="281"/>
      <c r="G503" s="281"/>
      <c r="T503" s="268"/>
      <c r="AD503" s="268"/>
      <c r="AE503" s="561"/>
      <c r="AF503" s="367"/>
      <c r="AG503" s="372"/>
      <c r="AN503" s="268"/>
      <c r="AO503" s="268"/>
    </row>
    <row r="504" spans="5:41" ht="14.25" customHeight="1" x14ac:dyDescent="0.45">
      <c r="E504" s="423"/>
      <c r="F504" s="281"/>
      <c r="G504" s="281"/>
      <c r="T504" s="268"/>
      <c r="AD504" s="268"/>
      <c r="AE504" s="561"/>
      <c r="AF504" s="367"/>
      <c r="AG504" s="372"/>
      <c r="AN504" s="268"/>
      <c r="AO504" s="268"/>
    </row>
    <row r="505" spans="5:41" ht="14.25" customHeight="1" x14ac:dyDescent="0.45">
      <c r="E505" s="423"/>
      <c r="F505" s="281"/>
      <c r="G505" s="281"/>
      <c r="T505" s="268"/>
      <c r="AD505" s="268"/>
      <c r="AE505" s="561"/>
      <c r="AF505" s="367"/>
      <c r="AG505" s="372"/>
      <c r="AN505" s="268"/>
      <c r="AO505" s="268"/>
    </row>
    <row r="506" spans="5:41" ht="14.25" customHeight="1" x14ac:dyDescent="0.45">
      <c r="E506" s="423"/>
      <c r="F506" s="281"/>
      <c r="G506" s="281"/>
      <c r="T506" s="268"/>
      <c r="AD506" s="268"/>
      <c r="AE506" s="561"/>
      <c r="AF506" s="367"/>
      <c r="AG506" s="372"/>
      <c r="AN506" s="268"/>
      <c r="AO506" s="268"/>
    </row>
    <row r="507" spans="5:41" ht="14.25" customHeight="1" x14ac:dyDescent="0.45">
      <c r="E507" s="423"/>
      <c r="F507" s="281"/>
      <c r="G507" s="281"/>
      <c r="T507" s="268"/>
      <c r="AD507" s="268"/>
      <c r="AE507" s="561"/>
      <c r="AF507" s="367"/>
      <c r="AG507" s="372"/>
      <c r="AN507" s="268"/>
      <c r="AO507" s="268"/>
    </row>
    <row r="508" spans="5:41" ht="14.25" customHeight="1" x14ac:dyDescent="0.45">
      <c r="E508" s="423"/>
      <c r="F508" s="281"/>
      <c r="G508" s="281"/>
      <c r="T508" s="268"/>
      <c r="AD508" s="268"/>
      <c r="AE508" s="561"/>
      <c r="AF508" s="367"/>
      <c r="AG508" s="372"/>
      <c r="AN508" s="268"/>
      <c r="AO508" s="268"/>
    </row>
    <row r="509" spans="5:41" ht="14.25" customHeight="1" x14ac:dyDescent="0.45">
      <c r="E509" s="423"/>
      <c r="F509" s="281"/>
      <c r="G509" s="281"/>
      <c r="T509" s="268"/>
      <c r="AD509" s="268"/>
      <c r="AE509" s="561"/>
      <c r="AF509" s="367"/>
      <c r="AG509" s="372"/>
      <c r="AN509" s="268"/>
      <c r="AO509" s="268"/>
    </row>
    <row r="510" spans="5:41" ht="14.25" customHeight="1" x14ac:dyDescent="0.45">
      <c r="E510" s="423"/>
      <c r="F510" s="281"/>
      <c r="G510" s="281"/>
      <c r="T510" s="268"/>
      <c r="AD510" s="268"/>
      <c r="AE510" s="561"/>
      <c r="AF510" s="367"/>
      <c r="AG510" s="372"/>
      <c r="AN510" s="268"/>
      <c r="AO510" s="268"/>
    </row>
    <row r="511" spans="5:41" ht="14.25" customHeight="1" x14ac:dyDescent="0.45">
      <c r="E511" s="423"/>
      <c r="F511" s="281"/>
      <c r="G511" s="281"/>
      <c r="T511" s="268"/>
      <c r="AD511" s="268"/>
      <c r="AE511" s="561"/>
      <c r="AF511" s="367"/>
      <c r="AG511" s="372"/>
      <c r="AN511" s="268"/>
      <c r="AO511" s="268"/>
    </row>
    <row r="512" spans="5:41" ht="14.25" customHeight="1" x14ac:dyDescent="0.45">
      <c r="E512" s="423"/>
      <c r="F512" s="281"/>
      <c r="G512" s="281"/>
      <c r="T512" s="268"/>
      <c r="AD512" s="268"/>
      <c r="AE512" s="561"/>
      <c r="AF512" s="367"/>
      <c r="AG512" s="372"/>
      <c r="AN512" s="268"/>
      <c r="AO512" s="268"/>
    </row>
    <row r="513" spans="5:41" ht="14.25" customHeight="1" x14ac:dyDescent="0.45">
      <c r="E513" s="423"/>
      <c r="F513" s="281"/>
      <c r="G513" s="281"/>
      <c r="T513" s="268"/>
      <c r="AD513" s="268"/>
      <c r="AE513" s="561"/>
      <c r="AF513" s="367"/>
      <c r="AG513" s="372"/>
      <c r="AN513" s="268"/>
      <c r="AO513" s="268"/>
    </row>
    <row r="514" spans="5:41" ht="14.25" customHeight="1" x14ac:dyDescent="0.45">
      <c r="E514" s="423"/>
      <c r="F514" s="281"/>
      <c r="G514" s="281"/>
      <c r="T514" s="268"/>
      <c r="AD514" s="268"/>
      <c r="AE514" s="561"/>
      <c r="AF514" s="367"/>
      <c r="AG514" s="372"/>
      <c r="AN514" s="268"/>
      <c r="AO514" s="268"/>
    </row>
    <row r="515" spans="5:41" ht="14.25" customHeight="1" x14ac:dyDescent="0.45">
      <c r="E515" s="423"/>
      <c r="F515" s="281"/>
      <c r="G515" s="281"/>
      <c r="T515" s="268"/>
      <c r="AD515" s="268"/>
      <c r="AE515" s="561"/>
      <c r="AF515" s="367"/>
      <c r="AG515" s="372"/>
      <c r="AN515" s="268"/>
      <c r="AO515" s="268"/>
    </row>
    <row r="516" spans="5:41" ht="14.25" customHeight="1" x14ac:dyDescent="0.45">
      <c r="E516" s="423"/>
      <c r="F516" s="281"/>
      <c r="G516" s="281"/>
      <c r="T516" s="268"/>
      <c r="AD516" s="268"/>
      <c r="AE516" s="561"/>
      <c r="AF516" s="367"/>
      <c r="AG516" s="372"/>
      <c r="AN516" s="268"/>
      <c r="AO516" s="268"/>
    </row>
    <row r="517" spans="5:41" ht="14.25" customHeight="1" x14ac:dyDescent="0.45">
      <c r="E517" s="423"/>
      <c r="F517" s="281"/>
      <c r="G517" s="281"/>
      <c r="T517" s="268"/>
      <c r="AD517" s="268"/>
      <c r="AE517" s="561"/>
      <c r="AF517" s="367"/>
      <c r="AG517" s="372"/>
      <c r="AN517" s="268"/>
      <c r="AO517" s="268"/>
    </row>
    <row r="518" spans="5:41" ht="14.25" customHeight="1" x14ac:dyDescent="0.45">
      <c r="E518" s="423"/>
      <c r="F518" s="281"/>
      <c r="G518" s="281"/>
      <c r="T518" s="268"/>
      <c r="AD518" s="268"/>
      <c r="AE518" s="561"/>
      <c r="AF518" s="367"/>
      <c r="AG518" s="372"/>
      <c r="AN518" s="268"/>
      <c r="AO518" s="268"/>
    </row>
    <row r="519" spans="5:41" ht="14.25" customHeight="1" x14ac:dyDescent="0.45">
      <c r="E519" s="423"/>
      <c r="F519" s="281"/>
      <c r="G519" s="281"/>
      <c r="T519" s="268"/>
      <c r="AD519" s="268"/>
      <c r="AE519" s="561"/>
      <c r="AF519" s="367"/>
      <c r="AG519" s="372"/>
      <c r="AN519" s="268"/>
      <c r="AO519" s="268"/>
    </row>
    <row r="520" spans="5:41" ht="14.25" customHeight="1" x14ac:dyDescent="0.45">
      <c r="E520" s="423"/>
      <c r="F520" s="281"/>
      <c r="G520" s="281"/>
      <c r="T520" s="268"/>
      <c r="AD520" s="268"/>
      <c r="AE520" s="561"/>
      <c r="AF520" s="367"/>
      <c r="AG520" s="372"/>
      <c r="AN520" s="268"/>
      <c r="AO520" s="268"/>
    </row>
    <row r="521" spans="5:41" ht="14.25" customHeight="1" x14ac:dyDescent="0.45">
      <c r="E521" s="423"/>
      <c r="F521" s="281"/>
      <c r="G521" s="281"/>
      <c r="T521" s="268"/>
      <c r="AD521" s="268"/>
      <c r="AE521" s="561"/>
      <c r="AF521" s="367"/>
      <c r="AG521" s="372"/>
      <c r="AN521" s="268"/>
      <c r="AO521" s="268"/>
    </row>
    <row r="522" spans="5:41" ht="14.25" customHeight="1" x14ac:dyDescent="0.45">
      <c r="E522" s="423"/>
      <c r="F522" s="281"/>
      <c r="G522" s="281"/>
      <c r="T522" s="268"/>
      <c r="AD522" s="268"/>
      <c r="AE522" s="561"/>
      <c r="AF522" s="367"/>
      <c r="AG522" s="372"/>
      <c r="AN522" s="268"/>
      <c r="AO522" s="268"/>
    </row>
    <row r="523" spans="5:41" ht="14.25" customHeight="1" x14ac:dyDescent="0.45">
      <c r="E523" s="423"/>
      <c r="F523" s="281"/>
      <c r="G523" s="281"/>
      <c r="T523" s="268"/>
      <c r="AD523" s="268"/>
      <c r="AE523" s="561"/>
      <c r="AF523" s="367"/>
      <c r="AG523" s="372"/>
      <c r="AN523" s="268"/>
      <c r="AO523" s="268"/>
    </row>
    <row r="524" spans="5:41" ht="14.25" customHeight="1" x14ac:dyDescent="0.45">
      <c r="E524" s="423"/>
      <c r="F524" s="281"/>
      <c r="G524" s="281"/>
      <c r="T524" s="268"/>
      <c r="AD524" s="268"/>
      <c r="AE524" s="561"/>
      <c r="AF524" s="367"/>
      <c r="AG524" s="372"/>
      <c r="AN524" s="268"/>
      <c r="AO524" s="268"/>
    </row>
    <row r="525" spans="5:41" ht="14.25" customHeight="1" x14ac:dyDescent="0.45">
      <c r="E525" s="423"/>
      <c r="F525" s="281"/>
      <c r="G525" s="281"/>
      <c r="T525" s="268"/>
      <c r="AD525" s="268"/>
      <c r="AE525" s="561"/>
      <c r="AF525" s="367"/>
      <c r="AG525" s="372"/>
      <c r="AN525" s="268"/>
      <c r="AO525" s="268"/>
    </row>
    <row r="526" spans="5:41" ht="14.25" customHeight="1" x14ac:dyDescent="0.45">
      <c r="E526" s="423"/>
      <c r="F526" s="281"/>
      <c r="G526" s="281"/>
      <c r="T526" s="268"/>
      <c r="AD526" s="268"/>
      <c r="AE526" s="561"/>
      <c r="AF526" s="367"/>
      <c r="AG526" s="372"/>
      <c r="AN526" s="268"/>
      <c r="AO526" s="268"/>
    </row>
    <row r="527" spans="5:41" ht="14.25" customHeight="1" x14ac:dyDescent="0.45">
      <c r="E527" s="423"/>
      <c r="F527" s="281"/>
      <c r="G527" s="281"/>
      <c r="T527" s="268"/>
      <c r="AD527" s="268"/>
      <c r="AE527" s="561"/>
      <c r="AF527" s="367"/>
      <c r="AG527" s="372"/>
      <c r="AN527" s="268"/>
      <c r="AO527" s="268"/>
    </row>
    <row r="528" spans="5:41" ht="14.25" customHeight="1" x14ac:dyDescent="0.45">
      <c r="E528" s="423"/>
      <c r="F528" s="281"/>
      <c r="G528" s="281"/>
      <c r="T528" s="268"/>
      <c r="AD528" s="268"/>
      <c r="AE528" s="561"/>
      <c r="AF528" s="367"/>
      <c r="AG528" s="372"/>
      <c r="AN528" s="268"/>
      <c r="AO528" s="268"/>
    </row>
    <row r="529" spans="5:41" ht="14.25" customHeight="1" x14ac:dyDescent="0.45">
      <c r="E529" s="423"/>
      <c r="F529" s="281"/>
      <c r="G529" s="281"/>
      <c r="T529" s="268"/>
      <c r="AD529" s="268"/>
      <c r="AE529" s="561"/>
      <c r="AF529" s="367"/>
      <c r="AG529" s="372"/>
      <c r="AN529" s="268"/>
      <c r="AO529" s="268"/>
    </row>
    <row r="530" spans="5:41" ht="14.25" customHeight="1" x14ac:dyDescent="0.45">
      <c r="E530" s="423"/>
      <c r="F530" s="281"/>
      <c r="G530" s="281"/>
      <c r="T530" s="268"/>
      <c r="AD530" s="268"/>
      <c r="AE530" s="561"/>
      <c r="AF530" s="367"/>
      <c r="AG530" s="372"/>
      <c r="AN530" s="268"/>
      <c r="AO530" s="268"/>
    </row>
    <row r="531" spans="5:41" ht="14.25" customHeight="1" x14ac:dyDescent="0.45">
      <c r="E531" s="423"/>
      <c r="F531" s="281"/>
      <c r="G531" s="281"/>
      <c r="T531" s="268"/>
      <c r="AD531" s="268"/>
      <c r="AE531" s="561"/>
      <c r="AF531" s="367"/>
      <c r="AG531" s="372"/>
      <c r="AN531" s="268"/>
      <c r="AO531" s="268"/>
    </row>
    <row r="532" spans="5:41" ht="14.25" customHeight="1" x14ac:dyDescent="0.45">
      <c r="E532" s="423"/>
      <c r="F532" s="281"/>
      <c r="G532" s="281"/>
      <c r="T532" s="268"/>
      <c r="AD532" s="268"/>
      <c r="AE532" s="561"/>
      <c r="AF532" s="367"/>
      <c r="AG532" s="372"/>
      <c r="AN532" s="268"/>
      <c r="AO532" s="268"/>
    </row>
    <row r="533" spans="5:41" ht="14.25" customHeight="1" x14ac:dyDescent="0.45">
      <c r="E533" s="423"/>
      <c r="F533" s="281"/>
      <c r="G533" s="281"/>
      <c r="T533" s="268"/>
      <c r="AD533" s="268"/>
      <c r="AE533" s="561"/>
      <c r="AF533" s="367"/>
      <c r="AG533" s="372"/>
      <c r="AN533" s="268"/>
      <c r="AO533" s="268"/>
    </row>
    <row r="534" spans="5:41" ht="14.25" customHeight="1" x14ac:dyDescent="0.45">
      <c r="E534" s="423"/>
      <c r="F534" s="281"/>
      <c r="G534" s="281"/>
      <c r="T534" s="268"/>
      <c r="AD534" s="268"/>
      <c r="AE534" s="561"/>
      <c r="AF534" s="367"/>
      <c r="AG534" s="372"/>
      <c r="AN534" s="268"/>
      <c r="AO534" s="268"/>
    </row>
    <row r="535" spans="5:41" ht="14.25" customHeight="1" x14ac:dyDescent="0.45">
      <c r="E535" s="423"/>
      <c r="F535" s="281"/>
      <c r="G535" s="281"/>
      <c r="T535" s="268"/>
      <c r="AD535" s="268"/>
      <c r="AE535" s="561"/>
      <c r="AF535" s="367"/>
      <c r="AG535" s="372"/>
      <c r="AN535" s="268"/>
      <c r="AO535" s="268"/>
    </row>
    <row r="536" spans="5:41" ht="14.25" customHeight="1" x14ac:dyDescent="0.45">
      <c r="E536" s="423"/>
      <c r="F536" s="281"/>
      <c r="G536" s="281"/>
      <c r="T536" s="268"/>
      <c r="AD536" s="268"/>
      <c r="AE536" s="561"/>
      <c r="AF536" s="367"/>
      <c r="AG536" s="372"/>
      <c r="AN536" s="268"/>
      <c r="AO536" s="268"/>
    </row>
    <row r="537" spans="5:41" ht="14.25" customHeight="1" x14ac:dyDescent="0.45">
      <c r="E537" s="423"/>
      <c r="F537" s="281"/>
      <c r="G537" s="281"/>
      <c r="T537" s="268"/>
      <c r="AD537" s="268"/>
      <c r="AE537" s="561"/>
      <c r="AF537" s="367"/>
      <c r="AG537" s="372"/>
      <c r="AN537" s="268"/>
      <c r="AO537" s="268"/>
    </row>
    <row r="538" spans="5:41" ht="14.25" customHeight="1" x14ac:dyDescent="0.45">
      <c r="E538" s="423"/>
      <c r="F538" s="281"/>
      <c r="G538" s="281"/>
      <c r="T538" s="268"/>
      <c r="AD538" s="268"/>
      <c r="AE538" s="561"/>
      <c r="AF538" s="367"/>
      <c r="AG538" s="372"/>
      <c r="AN538" s="268"/>
      <c r="AO538" s="268"/>
    </row>
    <row r="539" spans="5:41" ht="14.25" customHeight="1" x14ac:dyDescent="0.45">
      <c r="E539" s="423"/>
      <c r="F539" s="281"/>
      <c r="G539" s="281"/>
      <c r="T539" s="268"/>
      <c r="AD539" s="268"/>
      <c r="AE539" s="561"/>
      <c r="AF539" s="367"/>
      <c r="AG539" s="372"/>
      <c r="AN539" s="268"/>
      <c r="AO539" s="268"/>
    </row>
    <row r="540" spans="5:41" ht="14.25" customHeight="1" x14ac:dyDescent="0.45">
      <c r="E540" s="423"/>
      <c r="F540" s="281"/>
      <c r="G540" s="281"/>
      <c r="T540" s="268"/>
      <c r="AD540" s="268"/>
      <c r="AE540" s="561"/>
      <c r="AF540" s="367"/>
      <c r="AG540" s="372"/>
      <c r="AN540" s="268"/>
      <c r="AO540" s="268"/>
    </row>
    <row r="541" spans="5:41" ht="14.25" customHeight="1" x14ac:dyDescent="0.45">
      <c r="E541" s="423"/>
      <c r="F541" s="281"/>
      <c r="G541" s="281"/>
      <c r="T541" s="268"/>
      <c r="AD541" s="268"/>
      <c r="AE541" s="561"/>
      <c r="AF541" s="367"/>
      <c r="AG541" s="372"/>
      <c r="AN541" s="268"/>
      <c r="AO541" s="268"/>
    </row>
    <row r="542" spans="5:41" ht="14.25" customHeight="1" x14ac:dyDescent="0.45">
      <c r="E542" s="423"/>
      <c r="F542" s="281"/>
      <c r="G542" s="281"/>
      <c r="T542" s="268"/>
      <c r="AD542" s="268"/>
      <c r="AE542" s="561"/>
      <c r="AF542" s="367"/>
      <c r="AG542" s="372"/>
      <c r="AN542" s="268"/>
      <c r="AO542" s="268"/>
    </row>
    <row r="543" spans="5:41" ht="14.25" customHeight="1" x14ac:dyDescent="0.45">
      <c r="E543" s="423"/>
      <c r="F543" s="281"/>
      <c r="G543" s="281"/>
      <c r="T543" s="268"/>
      <c r="AD543" s="268"/>
      <c r="AE543" s="561"/>
      <c r="AF543" s="367"/>
      <c r="AG543" s="372"/>
      <c r="AN543" s="268"/>
      <c r="AO543" s="268"/>
    </row>
    <row r="544" spans="5:41" ht="14.25" customHeight="1" x14ac:dyDescent="0.45">
      <c r="E544" s="423"/>
      <c r="F544" s="281"/>
      <c r="G544" s="281"/>
      <c r="T544" s="268"/>
      <c r="AD544" s="268"/>
      <c r="AE544" s="561"/>
      <c r="AF544" s="367"/>
      <c r="AG544" s="372"/>
      <c r="AN544" s="268"/>
      <c r="AO544" s="268"/>
    </row>
    <row r="545" spans="5:41" ht="14.25" customHeight="1" x14ac:dyDescent="0.45">
      <c r="E545" s="423"/>
      <c r="F545" s="281"/>
      <c r="G545" s="281"/>
      <c r="T545" s="268"/>
      <c r="AD545" s="268"/>
      <c r="AE545" s="561"/>
      <c r="AF545" s="367"/>
      <c r="AG545" s="372"/>
      <c r="AN545" s="268"/>
      <c r="AO545" s="268"/>
    </row>
    <row r="546" spans="5:41" ht="14.25" customHeight="1" x14ac:dyDescent="0.45">
      <c r="E546" s="423"/>
      <c r="F546" s="281"/>
      <c r="G546" s="281"/>
      <c r="T546" s="268"/>
      <c r="AD546" s="268"/>
      <c r="AE546" s="561"/>
      <c r="AF546" s="367"/>
      <c r="AG546" s="372"/>
      <c r="AN546" s="268"/>
      <c r="AO546" s="268"/>
    </row>
    <row r="547" spans="5:41" ht="14.25" customHeight="1" x14ac:dyDescent="0.45">
      <c r="E547" s="423"/>
      <c r="F547" s="281"/>
      <c r="G547" s="281"/>
      <c r="T547" s="268"/>
      <c r="AD547" s="268"/>
      <c r="AE547" s="561"/>
      <c r="AF547" s="367"/>
      <c r="AG547" s="372"/>
      <c r="AN547" s="268"/>
      <c r="AO547" s="268"/>
    </row>
    <row r="548" spans="5:41" ht="14.25" customHeight="1" x14ac:dyDescent="0.45">
      <c r="E548" s="423"/>
      <c r="F548" s="281"/>
      <c r="G548" s="281"/>
      <c r="T548" s="268"/>
      <c r="AD548" s="268"/>
      <c r="AE548" s="561"/>
      <c r="AF548" s="367"/>
      <c r="AG548" s="372"/>
      <c r="AN548" s="268"/>
      <c r="AO548" s="268"/>
    </row>
    <row r="549" spans="5:41" ht="14.25" customHeight="1" x14ac:dyDescent="0.45">
      <c r="E549" s="423"/>
      <c r="F549" s="281"/>
      <c r="G549" s="281"/>
      <c r="T549" s="268"/>
      <c r="AD549" s="268"/>
      <c r="AE549" s="561"/>
      <c r="AF549" s="367"/>
      <c r="AG549" s="372"/>
      <c r="AN549" s="268"/>
      <c r="AO549" s="268"/>
    </row>
    <row r="550" spans="5:41" ht="14.25" customHeight="1" x14ac:dyDescent="0.45">
      <c r="E550" s="423"/>
      <c r="F550" s="281"/>
      <c r="G550" s="281"/>
      <c r="T550" s="268"/>
      <c r="AD550" s="268"/>
      <c r="AE550" s="561"/>
      <c r="AF550" s="367"/>
      <c r="AG550" s="372"/>
      <c r="AN550" s="268"/>
      <c r="AO550" s="268"/>
    </row>
    <row r="551" spans="5:41" ht="14.25" customHeight="1" x14ac:dyDescent="0.45">
      <c r="E551" s="423"/>
      <c r="F551" s="281"/>
      <c r="G551" s="281"/>
      <c r="T551" s="268"/>
      <c r="AD551" s="268"/>
      <c r="AE551" s="561"/>
      <c r="AF551" s="367"/>
      <c r="AG551" s="372"/>
      <c r="AN551" s="268"/>
      <c r="AO551" s="268"/>
    </row>
    <row r="552" spans="5:41" ht="14.25" customHeight="1" x14ac:dyDescent="0.45">
      <c r="E552" s="423"/>
      <c r="F552" s="281"/>
      <c r="G552" s="281"/>
      <c r="T552" s="268"/>
      <c r="AD552" s="268"/>
      <c r="AE552" s="561"/>
      <c r="AF552" s="367"/>
      <c r="AG552" s="372"/>
      <c r="AN552" s="268"/>
      <c r="AO552" s="268"/>
    </row>
    <row r="553" spans="5:41" ht="14.25" customHeight="1" x14ac:dyDescent="0.45">
      <c r="E553" s="423"/>
      <c r="F553" s="281"/>
      <c r="G553" s="281"/>
      <c r="T553" s="268"/>
      <c r="AD553" s="268"/>
      <c r="AE553" s="561"/>
      <c r="AF553" s="367"/>
      <c r="AG553" s="372"/>
      <c r="AN553" s="268"/>
      <c r="AO553" s="268"/>
    </row>
    <row r="554" spans="5:41" ht="14.25" customHeight="1" x14ac:dyDescent="0.45">
      <c r="E554" s="423"/>
      <c r="F554" s="281"/>
      <c r="G554" s="281"/>
      <c r="T554" s="268"/>
      <c r="AD554" s="268"/>
      <c r="AE554" s="561"/>
      <c r="AF554" s="367"/>
      <c r="AG554" s="372"/>
      <c r="AN554" s="268"/>
      <c r="AO554" s="268"/>
    </row>
    <row r="555" spans="5:41" ht="14.25" customHeight="1" x14ac:dyDescent="0.45">
      <c r="E555" s="423"/>
      <c r="F555" s="281"/>
      <c r="G555" s="281"/>
      <c r="T555" s="268"/>
      <c r="AD555" s="268"/>
      <c r="AE555" s="561"/>
      <c r="AF555" s="367"/>
      <c r="AG555" s="372"/>
      <c r="AN555" s="268"/>
      <c r="AO555" s="268"/>
    </row>
    <row r="556" spans="5:41" ht="14.25" customHeight="1" x14ac:dyDescent="0.45">
      <c r="E556" s="423"/>
      <c r="F556" s="281"/>
      <c r="G556" s="281"/>
      <c r="T556" s="268"/>
      <c r="AD556" s="268"/>
      <c r="AE556" s="561"/>
      <c r="AF556" s="367"/>
      <c r="AG556" s="372"/>
      <c r="AN556" s="268"/>
      <c r="AO556" s="268"/>
    </row>
    <row r="557" spans="5:41" ht="14.25" customHeight="1" x14ac:dyDescent="0.45">
      <c r="E557" s="423"/>
      <c r="F557" s="281"/>
      <c r="G557" s="281"/>
      <c r="T557" s="268"/>
      <c r="AD557" s="268"/>
      <c r="AE557" s="561"/>
      <c r="AF557" s="367"/>
      <c r="AG557" s="372"/>
      <c r="AN557" s="268"/>
      <c r="AO557" s="268"/>
    </row>
    <row r="558" spans="5:41" ht="14.25" customHeight="1" x14ac:dyDescent="0.45">
      <c r="E558" s="423"/>
      <c r="F558" s="281"/>
      <c r="G558" s="281"/>
      <c r="T558" s="268"/>
      <c r="AD558" s="268"/>
      <c r="AE558" s="561"/>
      <c r="AF558" s="367"/>
      <c r="AG558" s="372"/>
      <c r="AN558" s="268"/>
      <c r="AO558" s="268"/>
    </row>
    <row r="559" spans="5:41" ht="14.25" customHeight="1" x14ac:dyDescent="0.45">
      <c r="E559" s="423"/>
      <c r="F559" s="281"/>
      <c r="G559" s="281"/>
      <c r="T559" s="268"/>
      <c r="AD559" s="268"/>
      <c r="AE559" s="561"/>
      <c r="AF559" s="367"/>
      <c r="AG559" s="372"/>
      <c r="AN559" s="268"/>
      <c r="AO559" s="268"/>
    </row>
    <row r="560" spans="5:41" ht="14.25" customHeight="1" x14ac:dyDescent="0.45">
      <c r="E560" s="423"/>
      <c r="F560" s="281"/>
      <c r="G560" s="281"/>
      <c r="T560" s="268"/>
      <c r="AD560" s="268"/>
      <c r="AE560" s="561"/>
      <c r="AF560" s="367"/>
      <c r="AG560" s="372"/>
      <c r="AN560" s="268"/>
      <c r="AO560" s="268"/>
    </row>
    <row r="561" spans="5:41" ht="14.25" customHeight="1" x14ac:dyDescent="0.45">
      <c r="E561" s="423"/>
      <c r="F561" s="281"/>
      <c r="G561" s="281"/>
      <c r="T561" s="268"/>
      <c r="AD561" s="268"/>
      <c r="AE561" s="561"/>
      <c r="AF561" s="367"/>
      <c r="AG561" s="372"/>
      <c r="AN561" s="268"/>
      <c r="AO561" s="268"/>
    </row>
    <row r="562" spans="5:41" ht="14.25" customHeight="1" x14ac:dyDescent="0.45">
      <c r="E562" s="423"/>
      <c r="F562" s="281"/>
      <c r="G562" s="281"/>
      <c r="T562" s="268"/>
      <c r="AD562" s="268"/>
      <c r="AE562" s="561"/>
      <c r="AF562" s="367"/>
      <c r="AG562" s="372"/>
      <c r="AN562" s="268"/>
      <c r="AO562" s="268"/>
    </row>
    <row r="563" spans="5:41" ht="14.25" customHeight="1" x14ac:dyDescent="0.45">
      <c r="E563" s="423"/>
      <c r="F563" s="281"/>
      <c r="G563" s="281"/>
      <c r="T563" s="268"/>
      <c r="AD563" s="268"/>
      <c r="AE563" s="561"/>
      <c r="AF563" s="367"/>
      <c r="AG563" s="372"/>
      <c r="AN563" s="268"/>
      <c r="AO563" s="268"/>
    </row>
    <row r="564" spans="5:41" ht="14.25" customHeight="1" x14ac:dyDescent="0.45">
      <c r="E564" s="423"/>
      <c r="F564" s="281"/>
      <c r="G564" s="281"/>
      <c r="T564" s="268"/>
      <c r="AD564" s="268"/>
      <c r="AE564" s="561"/>
      <c r="AF564" s="367"/>
      <c r="AG564" s="372"/>
      <c r="AN564" s="268"/>
      <c r="AO564" s="268"/>
    </row>
    <row r="565" spans="5:41" ht="14.25" customHeight="1" x14ac:dyDescent="0.45">
      <c r="E565" s="423"/>
      <c r="F565" s="281"/>
      <c r="G565" s="281"/>
      <c r="T565" s="268"/>
      <c r="AD565" s="268"/>
      <c r="AE565" s="561"/>
      <c r="AF565" s="367"/>
      <c r="AG565" s="372"/>
      <c r="AN565" s="268"/>
      <c r="AO565" s="268"/>
    </row>
    <row r="566" spans="5:41" ht="14.25" customHeight="1" x14ac:dyDescent="0.45">
      <c r="E566" s="423"/>
      <c r="F566" s="281"/>
      <c r="G566" s="281"/>
      <c r="T566" s="268"/>
      <c r="AD566" s="268"/>
      <c r="AE566" s="561"/>
      <c r="AF566" s="367"/>
      <c r="AG566" s="372"/>
      <c r="AN566" s="268"/>
      <c r="AO566" s="268"/>
    </row>
    <row r="567" spans="5:41" ht="14.25" customHeight="1" x14ac:dyDescent="0.45">
      <c r="E567" s="423"/>
      <c r="F567" s="281"/>
      <c r="G567" s="281"/>
      <c r="T567" s="268"/>
      <c r="AD567" s="268"/>
      <c r="AE567" s="561"/>
      <c r="AF567" s="367"/>
      <c r="AG567" s="372"/>
      <c r="AN567" s="268"/>
      <c r="AO567" s="268"/>
    </row>
    <row r="568" spans="5:41" ht="14.25" customHeight="1" x14ac:dyDescent="0.45">
      <c r="E568" s="423"/>
      <c r="F568" s="281"/>
      <c r="G568" s="281"/>
      <c r="T568" s="268"/>
      <c r="AD568" s="268"/>
      <c r="AE568" s="561"/>
      <c r="AF568" s="367"/>
      <c r="AG568" s="372"/>
      <c r="AN568" s="268"/>
      <c r="AO568" s="268"/>
    </row>
    <row r="569" spans="5:41" ht="14.25" customHeight="1" x14ac:dyDescent="0.45">
      <c r="E569" s="423"/>
      <c r="F569" s="281"/>
      <c r="G569" s="281"/>
      <c r="T569" s="268"/>
      <c r="AD569" s="268"/>
      <c r="AE569" s="561"/>
      <c r="AF569" s="367"/>
      <c r="AG569" s="372"/>
      <c r="AN569" s="268"/>
      <c r="AO569" s="268"/>
    </row>
    <row r="570" spans="5:41" ht="14.25" customHeight="1" x14ac:dyDescent="0.45">
      <c r="E570" s="423"/>
      <c r="F570" s="281"/>
      <c r="G570" s="281"/>
      <c r="T570" s="268"/>
      <c r="AD570" s="268"/>
      <c r="AE570" s="561"/>
      <c r="AF570" s="367"/>
      <c r="AG570" s="372"/>
      <c r="AN570" s="268"/>
      <c r="AO570" s="268"/>
    </row>
    <row r="571" spans="5:41" ht="14.25" customHeight="1" x14ac:dyDescent="0.45">
      <c r="E571" s="423"/>
      <c r="F571" s="281"/>
      <c r="G571" s="281"/>
      <c r="T571" s="268"/>
      <c r="AD571" s="268"/>
      <c r="AE571" s="561"/>
      <c r="AF571" s="367"/>
      <c r="AG571" s="372"/>
      <c r="AN571" s="268"/>
      <c r="AO571" s="268"/>
    </row>
    <row r="572" spans="5:41" ht="14.25" customHeight="1" x14ac:dyDescent="0.45">
      <c r="E572" s="423"/>
      <c r="F572" s="281"/>
      <c r="G572" s="281"/>
      <c r="T572" s="268"/>
      <c r="AD572" s="268"/>
      <c r="AE572" s="561"/>
      <c r="AF572" s="367"/>
      <c r="AG572" s="372"/>
      <c r="AN572" s="268"/>
      <c r="AO572" s="268"/>
    </row>
    <row r="573" spans="5:41" ht="14.25" customHeight="1" x14ac:dyDescent="0.45">
      <c r="E573" s="423"/>
      <c r="F573" s="281"/>
      <c r="G573" s="281"/>
      <c r="T573" s="268"/>
      <c r="AD573" s="268"/>
      <c r="AE573" s="561"/>
      <c r="AF573" s="367"/>
      <c r="AG573" s="372"/>
      <c r="AN573" s="268"/>
      <c r="AO573" s="268"/>
    </row>
    <row r="574" spans="5:41" ht="14.25" customHeight="1" x14ac:dyDescent="0.45">
      <c r="E574" s="423"/>
      <c r="F574" s="281"/>
      <c r="G574" s="281"/>
      <c r="T574" s="268"/>
      <c r="AD574" s="268"/>
      <c r="AE574" s="561"/>
      <c r="AF574" s="367"/>
      <c r="AG574" s="372"/>
      <c r="AN574" s="268"/>
      <c r="AO574" s="268"/>
    </row>
    <row r="575" spans="5:41" ht="14.25" customHeight="1" x14ac:dyDescent="0.45">
      <c r="E575" s="423"/>
      <c r="F575" s="281"/>
      <c r="G575" s="281"/>
      <c r="T575" s="268"/>
      <c r="AD575" s="268"/>
      <c r="AE575" s="561"/>
      <c r="AF575" s="367"/>
      <c r="AG575" s="372"/>
      <c r="AN575" s="268"/>
      <c r="AO575" s="268"/>
    </row>
    <row r="576" spans="5:41" ht="14.25" customHeight="1" x14ac:dyDescent="0.45">
      <c r="E576" s="423"/>
      <c r="F576" s="281"/>
      <c r="G576" s="281"/>
      <c r="T576" s="268"/>
      <c r="AD576" s="268"/>
      <c r="AE576" s="561"/>
      <c r="AF576" s="367"/>
      <c r="AG576" s="372"/>
      <c r="AN576" s="268"/>
      <c r="AO576" s="268"/>
    </row>
    <row r="577" spans="5:41" ht="14.25" customHeight="1" x14ac:dyDescent="0.45">
      <c r="E577" s="423"/>
      <c r="F577" s="281"/>
      <c r="G577" s="281"/>
      <c r="T577" s="268"/>
      <c r="AD577" s="268"/>
      <c r="AE577" s="561"/>
      <c r="AF577" s="367"/>
      <c r="AG577" s="372"/>
      <c r="AN577" s="268"/>
      <c r="AO577" s="268"/>
    </row>
    <row r="578" spans="5:41" ht="14.25" customHeight="1" x14ac:dyDescent="0.45">
      <c r="E578" s="423"/>
      <c r="F578" s="281"/>
      <c r="G578" s="281"/>
      <c r="T578" s="268"/>
      <c r="AD578" s="268"/>
      <c r="AE578" s="561"/>
      <c r="AF578" s="367"/>
      <c r="AG578" s="372"/>
      <c r="AN578" s="268"/>
      <c r="AO578" s="268"/>
    </row>
    <row r="579" spans="5:41" ht="14.25" customHeight="1" x14ac:dyDescent="0.45">
      <c r="E579" s="423"/>
      <c r="F579" s="281"/>
      <c r="G579" s="281"/>
      <c r="T579" s="268"/>
      <c r="AD579" s="268"/>
      <c r="AE579" s="561"/>
      <c r="AF579" s="367"/>
      <c r="AG579" s="372"/>
      <c r="AN579" s="268"/>
      <c r="AO579" s="268"/>
    </row>
    <row r="580" spans="5:41" ht="14.25" customHeight="1" x14ac:dyDescent="0.45">
      <c r="E580" s="423"/>
      <c r="F580" s="281"/>
      <c r="G580" s="281"/>
      <c r="T580" s="268"/>
      <c r="AD580" s="268"/>
      <c r="AE580" s="561"/>
      <c r="AF580" s="367"/>
      <c r="AG580" s="372"/>
      <c r="AN580" s="268"/>
      <c r="AO580" s="268"/>
    </row>
    <row r="581" spans="5:41" ht="14.25" customHeight="1" x14ac:dyDescent="0.45">
      <c r="E581" s="423"/>
      <c r="F581" s="281"/>
      <c r="G581" s="281"/>
      <c r="T581" s="268"/>
      <c r="AD581" s="268"/>
      <c r="AE581" s="561"/>
      <c r="AF581" s="367"/>
      <c r="AG581" s="372"/>
      <c r="AN581" s="268"/>
      <c r="AO581" s="268"/>
    </row>
    <row r="582" spans="5:41" ht="14.25" customHeight="1" x14ac:dyDescent="0.45">
      <c r="E582" s="423"/>
      <c r="F582" s="281"/>
      <c r="G582" s="281"/>
      <c r="T582" s="268"/>
      <c r="AD582" s="268"/>
      <c r="AE582" s="561"/>
      <c r="AF582" s="367"/>
      <c r="AG582" s="372"/>
      <c r="AN582" s="268"/>
      <c r="AO582" s="268"/>
    </row>
    <row r="583" spans="5:41" ht="14.25" customHeight="1" x14ac:dyDescent="0.45">
      <c r="E583" s="423"/>
      <c r="F583" s="281"/>
      <c r="G583" s="281"/>
      <c r="T583" s="268"/>
      <c r="AD583" s="268"/>
      <c r="AE583" s="561"/>
      <c r="AF583" s="367"/>
      <c r="AG583" s="372"/>
      <c r="AN583" s="268"/>
      <c r="AO583" s="268"/>
    </row>
    <row r="584" spans="5:41" ht="14.25" customHeight="1" x14ac:dyDescent="0.45">
      <c r="E584" s="423"/>
      <c r="F584" s="281"/>
      <c r="G584" s="281"/>
      <c r="T584" s="268"/>
      <c r="AD584" s="268"/>
      <c r="AE584" s="561"/>
      <c r="AF584" s="367"/>
      <c r="AG584" s="372"/>
      <c r="AN584" s="268"/>
      <c r="AO584" s="268"/>
    </row>
    <row r="585" spans="5:41" ht="14.25" customHeight="1" x14ac:dyDescent="0.45">
      <c r="E585" s="423"/>
      <c r="F585" s="281"/>
      <c r="G585" s="281"/>
      <c r="T585" s="268"/>
      <c r="AD585" s="268"/>
      <c r="AE585" s="561"/>
      <c r="AF585" s="367"/>
      <c r="AG585" s="372"/>
      <c r="AN585" s="268"/>
      <c r="AO585" s="268"/>
    </row>
    <row r="586" spans="5:41" ht="14.25" customHeight="1" x14ac:dyDescent="0.45">
      <c r="E586" s="423"/>
      <c r="F586" s="281"/>
      <c r="G586" s="281"/>
      <c r="T586" s="268"/>
      <c r="AD586" s="268"/>
      <c r="AE586" s="561"/>
      <c r="AF586" s="367"/>
      <c r="AG586" s="372"/>
      <c r="AN586" s="268"/>
      <c r="AO586" s="268"/>
    </row>
    <row r="587" spans="5:41" ht="14.25" customHeight="1" x14ac:dyDescent="0.45">
      <c r="E587" s="423"/>
      <c r="F587" s="281"/>
      <c r="G587" s="281"/>
      <c r="T587" s="268"/>
      <c r="AD587" s="268"/>
      <c r="AE587" s="561"/>
      <c r="AF587" s="367"/>
      <c r="AG587" s="372"/>
      <c r="AN587" s="268"/>
      <c r="AO587" s="268"/>
    </row>
    <row r="588" spans="5:41" ht="14.25" customHeight="1" x14ac:dyDescent="0.45">
      <c r="E588" s="423"/>
      <c r="F588" s="281"/>
      <c r="G588" s="281"/>
      <c r="T588" s="268"/>
      <c r="AD588" s="268"/>
      <c r="AE588" s="561"/>
      <c r="AF588" s="367"/>
      <c r="AG588" s="372"/>
      <c r="AN588" s="268"/>
      <c r="AO588" s="268"/>
    </row>
    <row r="589" spans="5:41" ht="14.25" customHeight="1" x14ac:dyDescent="0.45">
      <c r="E589" s="423"/>
      <c r="F589" s="281"/>
      <c r="G589" s="281"/>
      <c r="T589" s="268"/>
      <c r="AD589" s="268"/>
      <c r="AE589" s="561"/>
      <c r="AF589" s="367"/>
      <c r="AG589" s="372"/>
      <c r="AN589" s="268"/>
      <c r="AO589" s="268"/>
    </row>
    <row r="590" spans="5:41" ht="14.25" customHeight="1" x14ac:dyDescent="0.45">
      <c r="E590" s="423"/>
      <c r="F590" s="281"/>
      <c r="G590" s="281"/>
      <c r="T590" s="268"/>
      <c r="AD590" s="268"/>
      <c r="AE590" s="561"/>
      <c r="AF590" s="367"/>
      <c r="AG590" s="372"/>
      <c r="AN590" s="268"/>
      <c r="AO590" s="268"/>
    </row>
    <row r="591" spans="5:41" ht="14.25" customHeight="1" x14ac:dyDescent="0.45">
      <c r="E591" s="423"/>
      <c r="F591" s="281"/>
      <c r="G591" s="281"/>
      <c r="T591" s="268"/>
      <c r="AD591" s="268"/>
      <c r="AE591" s="561"/>
      <c r="AF591" s="367"/>
      <c r="AG591" s="372"/>
      <c r="AN591" s="268"/>
      <c r="AO591" s="268"/>
    </row>
    <row r="592" spans="5:41" ht="14.25" customHeight="1" x14ac:dyDescent="0.45">
      <c r="E592" s="423"/>
      <c r="F592" s="281"/>
      <c r="G592" s="281"/>
      <c r="T592" s="268"/>
      <c r="AD592" s="268"/>
      <c r="AE592" s="561"/>
      <c r="AF592" s="367"/>
      <c r="AG592" s="372"/>
      <c r="AN592" s="268"/>
      <c r="AO592" s="268"/>
    </row>
    <row r="593" spans="5:41" ht="14.25" customHeight="1" x14ac:dyDescent="0.45">
      <c r="E593" s="423"/>
      <c r="F593" s="281"/>
      <c r="G593" s="281"/>
      <c r="T593" s="268"/>
      <c r="AD593" s="268"/>
      <c r="AE593" s="561"/>
      <c r="AF593" s="367"/>
      <c r="AG593" s="372"/>
      <c r="AN593" s="268"/>
      <c r="AO593" s="268"/>
    </row>
    <row r="594" spans="5:41" ht="14.25" customHeight="1" x14ac:dyDescent="0.45">
      <c r="E594" s="423"/>
      <c r="F594" s="281"/>
      <c r="G594" s="281"/>
      <c r="T594" s="268"/>
      <c r="AD594" s="268"/>
      <c r="AE594" s="561"/>
      <c r="AF594" s="367"/>
      <c r="AG594" s="372"/>
      <c r="AN594" s="268"/>
      <c r="AO594" s="268"/>
    </row>
    <row r="595" spans="5:41" ht="14.25" customHeight="1" x14ac:dyDescent="0.45">
      <c r="E595" s="423"/>
      <c r="F595" s="281"/>
      <c r="G595" s="281"/>
      <c r="T595" s="268"/>
      <c r="AD595" s="268"/>
      <c r="AE595" s="561"/>
      <c r="AF595" s="367"/>
      <c r="AG595" s="372"/>
      <c r="AN595" s="268"/>
      <c r="AO595" s="268"/>
    </row>
    <row r="596" spans="5:41" ht="14.25" customHeight="1" x14ac:dyDescent="0.45">
      <c r="E596" s="423"/>
      <c r="F596" s="281"/>
      <c r="G596" s="281"/>
      <c r="T596" s="268"/>
      <c r="AD596" s="268"/>
      <c r="AE596" s="561"/>
      <c r="AF596" s="367"/>
      <c r="AG596" s="372"/>
      <c r="AN596" s="268"/>
      <c r="AO596" s="268"/>
    </row>
    <row r="597" spans="5:41" ht="14.25" customHeight="1" x14ac:dyDescent="0.45">
      <c r="E597" s="423"/>
      <c r="F597" s="281"/>
      <c r="G597" s="281"/>
      <c r="T597" s="268"/>
      <c r="AD597" s="268"/>
      <c r="AE597" s="561"/>
      <c r="AF597" s="367"/>
      <c r="AG597" s="372"/>
      <c r="AN597" s="268"/>
      <c r="AO597" s="268"/>
    </row>
    <row r="598" spans="5:41" ht="14.25" customHeight="1" x14ac:dyDescent="0.45">
      <c r="E598" s="423"/>
      <c r="F598" s="281"/>
      <c r="G598" s="281"/>
      <c r="T598" s="268"/>
      <c r="AD598" s="268"/>
      <c r="AE598" s="561"/>
      <c r="AF598" s="367"/>
      <c r="AG598" s="372"/>
      <c r="AN598" s="268"/>
      <c r="AO598" s="268"/>
    </row>
    <row r="599" spans="5:41" ht="14.25" customHeight="1" x14ac:dyDescent="0.45">
      <c r="E599" s="423"/>
      <c r="F599" s="281"/>
      <c r="G599" s="281"/>
      <c r="T599" s="268"/>
      <c r="AD599" s="268"/>
      <c r="AE599" s="561"/>
      <c r="AF599" s="367"/>
      <c r="AG599" s="372"/>
      <c r="AN599" s="268"/>
      <c r="AO599" s="268"/>
    </row>
    <row r="600" spans="5:41" ht="14.25" customHeight="1" x14ac:dyDescent="0.45">
      <c r="E600" s="423"/>
      <c r="F600" s="281"/>
      <c r="G600" s="281"/>
      <c r="T600" s="268"/>
      <c r="AD600" s="268"/>
      <c r="AE600" s="561"/>
      <c r="AF600" s="367"/>
      <c r="AG600" s="372"/>
      <c r="AN600" s="268"/>
      <c r="AO600" s="268"/>
    </row>
    <row r="601" spans="5:41" ht="14.25" customHeight="1" x14ac:dyDescent="0.45">
      <c r="E601" s="423"/>
      <c r="F601" s="281"/>
      <c r="G601" s="281"/>
      <c r="T601" s="268"/>
      <c r="AD601" s="268"/>
      <c r="AE601" s="561"/>
      <c r="AF601" s="367"/>
      <c r="AG601" s="372"/>
      <c r="AN601" s="268"/>
      <c r="AO601" s="268"/>
    </row>
    <row r="602" spans="5:41" ht="14.25" customHeight="1" x14ac:dyDescent="0.45">
      <c r="E602" s="423"/>
      <c r="F602" s="281"/>
      <c r="G602" s="281"/>
      <c r="T602" s="268"/>
      <c r="AD602" s="268"/>
      <c r="AE602" s="561"/>
      <c r="AF602" s="367"/>
      <c r="AG602" s="372"/>
      <c r="AN602" s="268"/>
      <c r="AO602" s="268"/>
    </row>
    <row r="603" spans="5:41" ht="14.25" customHeight="1" x14ac:dyDescent="0.45">
      <c r="E603" s="423"/>
      <c r="F603" s="281"/>
      <c r="G603" s="281"/>
      <c r="T603" s="268"/>
      <c r="AD603" s="268"/>
      <c r="AE603" s="561"/>
      <c r="AF603" s="367"/>
      <c r="AG603" s="372"/>
      <c r="AN603" s="268"/>
      <c r="AO603" s="268"/>
    </row>
    <row r="604" spans="5:41" ht="14.25" customHeight="1" x14ac:dyDescent="0.45">
      <c r="E604" s="423"/>
      <c r="F604" s="281"/>
      <c r="G604" s="281"/>
      <c r="T604" s="268"/>
      <c r="AD604" s="268"/>
      <c r="AE604" s="561"/>
      <c r="AF604" s="367"/>
      <c r="AG604" s="372"/>
      <c r="AN604" s="268"/>
      <c r="AO604" s="268"/>
    </row>
    <row r="605" spans="5:41" ht="14.25" customHeight="1" x14ac:dyDescent="0.45">
      <c r="E605" s="423"/>
      <c r="F605" s="281"/>
      <c r="G605" s="281"/>
      <c r="T605" s="268"/>
      <c r="AD605" s="268"/>
      <c r="AE605" s="561"/>
      <c r="AF605" s="367"/>
      <c r="AG605" s="372"/>
      <c r="AN605" s="268"/>
      <c r="AO605" s="268"/>
    </row>
    <row r="606" spans="5:41" ht="14.25" customHeight="1" x14ac:dyDescent="0.45">
      <c r="E606" s="423"/>
      <c r="F606" s="281"/>
      <c r="G606" s="281"/>
      <c r="T606" s="268"/>
      <c r="AD606" s="268"/>
      <c r="AE606" s="561"/>
      <c r="AF606" s="367"/>
      <c r="AG606" s="372"/>
      <c r="AN606" s="268"/>
      <c r="AO606" s="268"/>
    </row>
    <row r="607" spans="5:41" ht="14.25" customHeight="1" x14ac:dyDescent="0.45">
      <c r="E607" s="423"/>
      <c r="F607" s="281"/>
      <c r="G607" s="281"/>
      <c r="T607" s="268"/>
      <c r="AD607" s="268"/>
      <c r="AE607" s="561"/>
      <c r="AF607" s="367"/>
      <c r="AG607" s="372"/>
      <c r="AN607" s="268"/>
      <c r="AO607" s="268"/>
    </row>
    <row r="608" spans="5:41" ht="14.25" customHeight="1" x14ac:dyDescent="0.45">
      <c r="E608" s="423"/>
      <c r="F608" s="281"/>
      <c r="G608" s="281"/>
      <c r="T608" s="268"/>
      <c r="AD608" s="268"/>
      <c r="AE608" s="561"/>
      <c r="AF608" s="367"/>
      <c r="AG608" s="372"/>
      <c r="AN608" s="268"/>
      <c r="AO608" s="268"/>
    </row>
    <row r="609" spans="5:41" ht="14.25" customHeight="1" x14ac:dyDescent="0.45">
      <c r="E609" s="423"/>
      <c r="F609" s="281"/>
      <c r="G609" s="281"/>
      <c r="T609" s="268"/>
      <c r="AD609" s="268"/>
      <c r="AE609" s="561"/>
      <c r="AF609" s="367"/>
      <c r="AG609" s="372"/>
      <c r="AN609" s="268"/>
      <c r="AO609" s="268"/>
    </row>
    <row r="610" spans="5:41" ht="14.25" customHeight="1" x14ac:dyDescent="0.45">
      <c r="E610" s="423"/>
      <c r="F610" s="281"/>
      <c r="G610" s="281"/>
      <c r="T610" s="268"/>
      <c r="AD610" s="268"/>
      <c r="AE610" s="561"/>
      <c r="AF610" s="367"/>
      <c r="AG610" s="372"/>
      <c r="AN610" s="268"/>
      <c r="AO610" s="268"/>
    </row>
    <row r="611" spans="5:41" ht="14.25" customHeight="1" x14ac:dyDescent="0.45">
      <c r="E611" s="423"/>
      <c r="F611" s="281"/>
      <c r="G611" s="281"/>
      <c r="T611" s="268"/>
      <c r="AD611" s="268"/>
      <c r="AE611" s="561"/>
      <c r="AF611" s="367"/>
      <c r="AG611" s="372"/>
      <c r="AN611" s="268"/>
      <c r="AO611" s="268"/>
    </row>
    <row r="612" spans="5:41" ht="14.25" customHeight="1" x14ac:dyDescent="0.45">
      <c r="E612" s="423"/>
      <c r="F612" s="281"/>
      <c r="G612" s="281"/>
      <c r="T612" s="268"/>
      <c r="AD612" s="268"/>
      <c r="AE612" s="561"/>
      <c r="AF612" s="367"/>
      <c r="AG612" s="372"/>
      <c r="AN612" s="268"/>
      <c r="AO612" s="268"/>
    </row>
    <row r="613" spans="5:41" ht="14.25" customHeight="1" x14ac:dyDescent="0.45">
      <c r="E613" s="423"/>
      <c r="F613" s="281"/>
      <c r="G613" s="281"/>
      <c r="T613" s="268"/>
      <c r="AD613" s="268"/>
      <c r="AE613" s="561"/>
      <c r="AF613" s="367"/>
      <c r="AG613" s="372"/>
      <c r="AN613" s="268"/>
      <c r="AO613" s="268"/>
    </row>
    <row r="614" spans="5:41" ht="14.25" customHeight="1" x14ac:dyDescent="0.45">
      <c r="E614" s="423"/>
      <c r="F614" s="281"/>
      <c r="G614" s="281"/>
      <c r="T614" s="268"/>
      <c r="AD614" s="268"/>
      <c r="AE614" s="561"/>
      <c r="AF614" s="367"/>
      <c r="AG614" s="372"/>
      <c r="AN614" s="268"/>
      <c r="AO614" s="268"/>
    </row>
    <row r="615" spans="5:41" ht="14.25" customHeight="1" x14ac:dyDescent="0.45">
      <c r="E615" s="423"/>
      <c r="F615" s="281"/>
      <c r="G615" s="281"/>
      <c r="T615" s="268"/>
      <c r="AD615" s="268"/>
      <c r="AE615" s="561"/>
      <c r="AF615" s="367"/>
      <c r="AG615" s="372"/>
      <c r="AN615" s="268"/>
      <c r="AO615" s="268"/>
    </row>
    <row r="616" spans="5:41" ht="14.25" customHeight="1" x14ac:dyDescent="0.45">
      <c r="E616" s="423"/>
      <c r="F616" s="281"/>
      <c r="G616" s="281"/>
      <c r="T616" s="268"/>
      <c r="AD616" s="268"/>
      <c r="AE616" s="561"/>
      <c r="AF616" s="367"/>
      <c r="AG616" s="372"/>
      <c r="AN616" s="268"/>
      <c r="AO616" s="268"/>
    </row>
    <row r="617" spans="5:41" ht="14.25" customHeight="1" x14ac:dyDescent="0.45">
      <c r="E617" s="423"/>
      <c r="F617" s="281"/>
      <c r="G617" s="281"/>
      <c r="T617" s="268"/>
      <c r="AD617" s="268"/>
      <c r="AE617" s="561"/>
      <c r="AF617" s="367"/>
      <c r="AG617" s="372"/>
      <c r="AN617" s="268"/>
      <c r="AO617" s="268"/>
    </row>
    <row r="618" spans="5:41" ht="14.25" customHeight="1" x14ac:dyDescent="0.45">
      <c r="E618" s="423"/>
      <c r="F618" s="281"/>
      <c r="G618" s="281"/>
      <c r="T618" s="268"/>
      <c r="AD618" s="268"/>
      <c r="AE618" s="561"/>
      <c r="AF618" s="367"/>
      <c r="AG618" s="372"/>
      <c r="AN618" s="268"/>
      <c r="AO618" s="268"/>
    </row>
    <row r="619" spans="5:41" ht="14.25" customHeight="1" x14ac:dyDescent="0.45">
      <c r="E619" s="423"/>
      <c r="F619" s="281"/>
      <c r="G619" s="281"/>
      <c r="T619" s="268"/>
      <c r="AD619" s="268"/>
      <c r="AE619" s="561"/>
      <c r="AF619" s="367"/>
      <c r="AG619" s="372"/>
      <c r="AN619" s="268"/>
      <c r="AO619" s="268"/>
    </row>
    <row r="620" spans="5:41" ht="14.25" customHeight="1" x14ac:dyDescent="0.45">
      <c r="E620" s="423"/>
      <c r="F620" s="281"/>
      <c r="G620" s="281"/>
      <c r="T620" s="268"/>
      <c r="AD620" s="268"/>
      <c r="AE620" s="561"/>
      <c r="AF620" s="367"/>
      <c r="AG620" s="372"/>
      <c r="AN620" s="268"/>
      <c r="AO620" s="268"/>
    </row>
    <row r="621" spans="5:41" ht="14.25" customHeight="1" x14ac:dyDescent="0.45">
      <c r="E621" s="423"/>
      <c r="F621" s="281"/>
      <c r="G621" s="281"/>
      <c r="T621" s="268"/>
      <c r="AD621" s="268"/>
      <c r="AE621" s="561"/>
      <c r="AF621" s="367"/>
      <c r="AG621" s="372"/>
      <c r="AN621" s="268"/>
      <c r="AO621" s="268"/>
    </row>
    <row r="622" spans="5:41" ht="14.25" customHeight="1" x14ac:dyDescent="0.45">
      <c r="E622" s="423"/>
      <c r="F622" s="281"/>
      <c r="G622" s="281"/>
      <c r="T622" s="268"/>
      <c r="AD622" s="268"/>
      <c r="AE622" s="561"/>
      <c r="AF622" s="367"/>
      <c r="AG622" s="372"/>
      <c r="AN622" s="268"/>
      <c r="AO622" s="268"/>
    </row>
    <row r="623" spans="5:41" ht="14.25" customHeight="1" x14ac:dyDescent="0.45">
      <c r="E623" s="423"/>
      <c r="F623" s="281"/>
      <c r="G623" s="281"/>
      <c r="T623" s="268"/>
      <c r="AD623" s="268"/>
      <c r="AE623" s="561"/>
      <c r="AF623" s="367"/>
      <c r="AG623" s="372"/>
      <c r="AN623" s="268"/>
      <c r="AO623" s="268"/>
    </row>
    <row r="624" spans="5:41" ht="14.25" customHeight="1" x14ac:dyDescent="0.45">
      <c r="E624" s="423"/>
      <c r="F624" s="281"/>
      <c r="G624" s="281"/>
      <c r="T624" s="268"/>
      <c r="AD624" s="268"/>
      <c r="AE624" s="561"/>
      <c r="AF624" s="367"/>
      <c r="AG624" s="372"/>
      <c r="AN624" s="268"/>
      <c r="AO624" s="268"/>
    </row>
    <row r="625" spans="5:41" ht="14.25" customHeight="1" x14ac:dyDescent="0.45">
      <c r="E625" s="423"/>
      <c r="F625" s="281"/>
      <c r="G625" s="281"/>
      <c r="T625" s="268"/>
      <c r="AD625" s="268"/>
      <c r="AE625" s="561"/>
      <c r="AF625" s="367"/>
      <c r="AG625" s="372"/>
      <c r="AN625" s="268"/>
      <c r="AO625" s="268"/>
    </row>
    <row r="626" spans="5:41" ht="14.25" customHeight="1" x14ac:dyDescent="0.45">
      <c r="E626" s="423"/>
      <c r="F626" s="281"/>
      <c r="G626" s="281"/>
      <c r="T626" s="268"/>
      <c r="AD626" s="268"/>
      <c r="AE626" s="561"/>
      <c r="AF626" s="367"/>
      <c r="AG626" s="372"/>
      <c r="AN626" s="268"/>
      <c r="AO626" s="268"/>
    </row>
    <row r="627" spans="5:41" ht="14.25" customHeight="1" x14ac:dyDescent="0.45">
      <c r="E627" s="423"/>
      <c r="F627" s="281"/>
      <c r="G627" s="281"/>
      <c r="T627" s="268"/>
      <c r="AD627" s="268"/>
      <c r="AE627" s="561"/>
      <c r="AF627" s="367"/>
      <c r="AG627" s="372"/>
      <c r="AN627" s="268"/>
      <c r="AO627" s="268"/>
    </row>
    <row r="628" spans="5:41" ht="14.25" customHeight="1" x14ac:dyDescent="0.45">
      <c r="E628" s="423"/>
      <c r="F628" s="281"/>
      <c r="G628" s="281"/>
      <c r="T628" s="268"/>
      <c r="AD628" s="268"/>
      <c r="AE628" s="561"/>
      <c r="AF628" s="367"/>
      <c r="AG628" s="372"/>
      <c r="AN628" s="268"/>
      <c r="AO628" s="268"/>
    </row>
    <row r="629" spans="5:41" ht="14.25" customHeight="1" x14ac:dyDescent="0.45">
      <c r="E629" s="423"/>
      <c r="F629" s="281"/>
      <c r="G629" s="281"/>
      <c r="T629" s="268"/>
      <c r="AD629" s="268"/>
      <c r="AE629" s="561"/>
      <c r="AF629" s="367"/>
      <c r="AG629" s="372"/>
      <c r="AN629" s="268"/>
      <c r="AO629" s="268"/>
    </row>
    <row r="630" spans="5:41" ht="14.25" customHeight="1" x14ac:dyDescent="0.45">
      <c r="E630" s="423"/>
      <c r="F630" s="281"/>
      <c r="G630" s="281"/>
      <c r="T630" s="268"/>
      <c r="AD630" s="268"/>
      <c r="AE630" s="561"/>
      <c r="AF630" s="367"/>
      <c r="AG630" s="372"/>
      <c r="AN630" s="268"/>
      <c r="AO630" s="268"/>
    </row>
    <row r="631" spans="5:41" ht="14.25" customHeight="1" x14ac:dyDescent="0.45">
      <c r="E631" s="423"/>
      <c r="F631" s="281"/>
      <c r="G631" s="281"/>
      <c r="T631" s="268"/>
      <c r="AD631" s="268"/>
      <c r="AE631" s="561"/>
      <c r="AF631" s="367"/>
      <c r="AG631" s="372"/>
      <c r="AN631" s="268"/>
      <c r="AO631" s="268"/>
    </row>
    <row r="632" spans="5:41" ht="14.25" customHeight="1" x14ac:dyDescent="0.45">
      <c r="E632" s="423"/>
      <c r="F632" s="281"/>
      <c r="G632" s="281"/>
      <c r="T632" s="268"/>
      <c r="AD632" s="268"/>
      <c r="AE632" s="561"/>
      <c r="AF632" s="367"/>
      <c r="AG632" s="372"/>
      <c r="AN632" s="268"/>
      <c r="AO632" s="268"/>
    </row>
    <row r="633" spans="5:41" ht="14.25" customHeight="1" x14ac:dyDescent="0.45">
      <c r="E633" s="423"/>
      <c r="F633" s="281"/>
      <c r="G633" s="281"/>
      <c r="T633" s="268"/>
      <c r="AD633" s="268"/>
      <c r="AE633" s="561"/>
      <c r="AF633" s="367"/>
      <c r="AG633" s="372"/>
      <c r="AN633" s="268"/>
      <c r="AO633" s="268"/>
    </row>
    <row r="634" spans="5:41" ht="14.25" customHeight="1" x14ac:dyDescent="0.45">
      <c r="E634" s="423"/>
      <c r="F634" s="281"/>
      <c r="G634" s="281"/>
      <c r="T634" s="268"/>
      <c r="AD634" s="268"/>
      <c r="AE634" s="561"/>
      <c r="AF634" s="367"/>
      <c r="AG634" s="372"/>
      <c r="AN634" s="268"/>
      <c r="AO634" s="268"/>
    </row>
    <row r="635" spans="5:41" ht="14.25" customHeight="1" x14ac:dyDescent="0.45">
      <c r="E635" s="423"/>
      <c r="F635" s="281"/>
      <c r="G635" s="281"/>
      <c r="T635" s="268"/>
      <c r="AD635" s="268"/>
      <c r="AE635" s="561"/>
      <c r="AF635" s="367"/>
      <c r="AG635" s="372"/>
      <c r="AN635" s="268"/>
      <c r="AO635" s="268"/>
    </row>
    <row r="636" spans="5:41" ht="14.25" customHeight="1" x14ac:dyDescent="0.45">
      <c r="E636" s="423"/>
      <c r="F636" s="281"/>
      <c r="G636" s="281"/>
      <c r="T636" s="268"/>
      <c r="AD636" s="268"/>
      <c r="AE636" s="561"/>
      <c r="AF636" s="367"/>
      <c r="AG636" s="372"/>
      <c r="AN636" s="268"/>
      <c r="AO636" s="268"/>
    </row>
    <row r="637" spans="5:41" ht="14.25" customHeight="1" x14ac:dyDescent="0.45">
      <c r="E637" s="423"/>
      <c r="F637" s="281"/>
      <c r="G637" s="281"/>
      <c r="T637" s="268"/>
      <c r="AD637" s="268"/>
      <c r="AE637" s="561"/>
      <c r="AF637" s="367"/>
      <c r="AG637" s="372"/>
      <c r="AN637" s="268"/>
      <c r="AO637" s="268"/>
    </row>
    <row r="638" spans="5:41" ht="14.25" customHeight="1" x14ac:dyDescent="0.45">
      <c r="E638" s="423"/>
      <c r="F638" s="281"/>
      <c r="G638" s="281"/>
      <c r="T638" s="268"/>
      <c r="AD638" s="268"/>
      <c r="AE638" s="561"/>
      <c r="AF638" s="367"/>
      <c r="AG638" s="372"/>
      <c r="AN638" s="268"/>
      <c r="AO638" s="268"/>
    </row>
    <row r="639" spans="5:41" ht="14.25" customHeight="1" x14ac:dyDescent="0.45">
      <c r="E639" s="423"/>
      <c r="F639" s="281"/>
      <c r="G639" s="281"/>
      <c r="T639" s="268"/>
      <c r="AD639" s="268"/>
      <c r="AE639" s="561"/>
      <c r="AF639" s="367"/>
      <c r="AG639" s="372"/>
      <c r="AN639" s="268"/>
      <c r="AO639" s="268"/>
    </row>
    <row r="640" spans="5:41" ht="14.25" customHeight="1" x14ac:dyDescent="0.45">
      <c r="E640" s="423"/>
      <c r="F640" s="281"/>
      <c r="G640" s="281"/>
      <c r="T640" s="268"/>
      <c r="AD640" s="268"/>
      <c r="AE640" s="561"/>
      <c r="AF640" s="367"/>
      <c r="AG640" s="372"/>
      <c r="AN640" s="268"/>
      <c r="AO640" s="268"/>
    </row>
    <row r="641" spans="5:41" ht="14.25" customHeight="1" x14ac:dyDescent="0.45">
      <c r="E641" s="423"/>
      <c r="F641" s="281"/>
      <c r="G641" s="281"/>
      <c r="T641" s="268"/>
      <c r="AD641" s="268"/>
      <c r="AE641" s="561"/>
      <c r="AF641" s="367"/>
      <c r="AG641" s="372"/>
      <c r="AN641" s="268"/>
      <c r="AO641" s="268"/>
    </row>
    <row r="642" spans="5:41" ht="14.25" customHeight="1" x14ac:dyDescent="0.45">
      <c r="E642" s="423"/>
      <c r="F642" s="281"/>
      <c r="G642" s="281"/>
      <c r="T642" s="268"/>
      <c r="AD642" s="268"/>
      <c r="AE642" s="561"/>
      <c r="AF642" s="367"/>
      <c r="AG642" s="372"/>
      <c r="AN642" s="268"/>
      <c r="AO642" s="268"/>
    </row>
    <row r="643" spans="5:41" ht="14.25" customHeight="1" x14ac:dyDescent="0.45">
      <c r="E643" s="423"/>
      <c r="F643" s="281"/>
      <c r="G643" s="281"/>
      <c r="T643" s="268"/>
      <c r="AD643" s="268"/>
      <c r="AE643" s="561"/>
      <c r="AF643" s="367"/>
      <c r="AG643" s="372"/>
      <c r="AN643" s="268"/>
      <c r="AO643" s="268"/>
    </row>
    <row r="644" spans="5:41" ht="14.25" customHeight="1" x14ac:dyDescent="0.45">
      <c r="E644" s="423"/>
      <c r="F644" s="281"/>
      <c r="G644" s="281"/>
      <c r="T644" s="268"/>
      <c r="AD644" s="268"/>
      <c r="AE644" s="561"/>
      <c r="AF644" s="367"/>
      <c r="AG644" s="372"/>
      <c r="AN644" s="268"/>
      <c r="AO644" s="268"/>
    </row>
    <row r="645" spans="5:41" ht="14.25" customHeight="1" x14ac:dyDescent="0.45">
      <c r="E645" s="423"/>
      <c r="F645" s="281"/>
      <c r="G645" s="281"/>
      <c r="T645" s="268"/>
      <c r="AD645" s="268"/>
      <c r="AE645" s="561"/>
      <c r="AF645" s="367"/>
      <c r="AG645" s="372"/>
      <c r="AN645" s="268"/>
      <c r="AO645" s="268"/>
    </row>
    <row r="646" spans="5:41" ht="14.25" customHeight="1" x14ac:dyDescent="0.45">
      <c r="E646" s="423"/>
      <c r="F646" s="281"/>
      <c r="G646" s="281"/>
      <c r="T646" s="268"/>
      <c r="AD646" s="268"/>
      <c r="AE646" s="561"/>
      <c r="AF646" s="367"/>
      <c r="AG646" s="372"/>
      <c r="AN646" s="268"/>
      <c r="AO646" s="268"/>
    </row>
    <row r="647" spans="5:41" ht="14.25" customHeight="1" x14ac:dyDescent="0.45">
      <c r="E647" s="423"/>
      <c r="F647" s="281"/>
      <c r="G647" s="281"/>
      <c r="T647" s="268"/>
      <c r="AD647" s="268"/>
      <c r="AE647" s="561"/>
      <c r="AF647" s="367"/>
      <c r="AG647" s="372"/>
      <c r="AN647" s="268"/>
      <c r="AO647" s="268"/>
    </row>
    <row r="648" spans="5:41" ht="14.25" customHeight="1" x14ac:dyDescent="0.45">
      <c r="E648" s="423"/>
      <c r="F648" s="281"/>
      <c r="G648" s="281"/>
      <c r="T648" s="268"/>
      <c r="AD648" s="268"/>
      <c r="AE648" s="561"/>
      <c r="AF648" s="367"/>
      <c r="AG648" s="372"/>
      <c r="AN648" s="268"/>
      <c r="AO648" s="268"/>
    </row>
    <row r="649" spans="5:41" ht="14.25" customHeight="1" x14ac:dyDescent="0.45">
      <c r="E649" s="423"/>
      <c r="F649" s="281"/>
      <c r="G649" s="281"/>
      <c r="T649" s="268"/>
      <c r="AD649" s="268"/>
      <c r="AE649" s="561"/>
      <c r="AF649" s="367"/>
      <c r="AG649" s="372"/>
      <c r="AN649" s="268"/>
      <c r="AO649" s="268"/>
    </row>
    <row r="650" spans="5:41" ht="14.25" customHeight="1" x14ac:dyDescent="0.45">
      <c r="E650" s="423"/>
      <c r="F650" s="281"/>
      <c r="G650" s="281"/>
      <c r="T650" s="268"/>
      <c r="AD650" s="268"/>
      <c r="AE650" s="561"/>
      <c r="AF650" s="367"/>
      <c r="AG650" s="372"/>
      <c r="AN650" s="268"/>
      <c r="AO650" s="268"/>
    </row>
    <row r="651" spans="5:41" ht="14.25" customHeight="1" x14ac:dyDescent="0.45">
      <c r="E651" s="423"/>
      <c r="F651" s="281"/>
      <c r="G651" s="281"/>
      <c r="T651" s="268"/>
      <c r="AD651" s="268"/>
      <c r="AE651" s="561"/>
      <c r="AF651" s="367"/>
      <c r="AG651" s="372"/>
      <c r="AN651" s="268"/>
      <c r="AO651" s="268"/>
    </row>
    <row r="652" spans="5:41" ht="14.25" customHeight="1" x14ac:dyDescent="0.45">
      <c r="E652" s="423"/>
      <c r="F652" s="281"/>
      <c r="G652" s="281"/>
      <c r="T652" s="268"/>
      <c r="AD652" s="268"/>
      <c r="AE652" s="561"/>
      <c r="AF652" s="367"/>
      <c r="AG652" s="372"/>
      <c r="AN652" s="268"/>
      <c r="AO652" s="268"/>
    </row>
    <row r="653" spans="5:41" ht="14.25" customHeight="1" x14ac:dyDescent="0.45">
      <c r="E653" s="423"/>
      <c r="F653" s="281"/>
      <c r="G653" s="281"/>
      <c r="T653" s="268"/>
      <c r="AD653" s="268"/>
      <c r="AE653" s="561"/>
      <c r="AF653" s="367"/>
      <c r="AG653" s="372"/>
      <c r="AN653" s="268"/>
      <c r="AO653" s="268"/>
    </row>
    <row r="654" spans="5:41" ht="14.25" customHeight="1" x14ac:dyDescent="0.45">
      <c r="E654" s="423"/>
      <c r="F654" s="281"/>
      <c r="G654" s="281"/>
      <c r="T654" s="268"/>
      <c r="AD654" s="268"/>
      <c r="AE654" s="561"/>
      <c r="AF654" s="367"/>
      <c r="AG654" s="372"/>
      <c r="AN654" s="268"/>
      <c r="AO654" s="268"/>
    </row>
    <row r="655" spans="5:41" ht="14.25" customHeight="1" x14ac:dyDescent="0.45">
      <c r="E655" s="423"/>
      <c r="F655" s="281"/>
      <c r="G655" s="281"/>
      <c r="T655" s="268"/>
      <c r="AD655" s="268"/>
      <c r="AE655" s="561"/>
      <c r="AF655" s="367"/>
      <c r="AG655" s="372"/>
      <c r="AN655" s="268"/>
      <c r="AO655" s="268"/>
    </row>
    <row r="656" spans="5:41" ht="14.25" customHeight="1" x14ac:dyDescent="0.45">
      <c r="E656" s="423"/>
      <c r="F656" s="281"/>
      <c r="G656" s="281"/>
      <c r="T656" s="268"/>
      <c r="AD656" s="268"/>
      <c r="AE656" s="561"/>
      <c r="AF656" s="367"/>
      <c r="AG656" s="372"/>
      <c r="AN656" s="268"/>
      <c r="AO656" s="268"/>
    </row>
    <row r="657" spans="5:41" ht="14.25" customHeight="1" x14ac:dyDescent="0.45">
      <c r="E657" s="423"/>
      <c r="F657" s="281"/>
      <c r="G657" s="281"/>
      <c r="T657" s="268"/>
      <c r="AD657" s="268"/>
      <c r="AE657" s="561"/>
      <c r="AF657" s="367"/>
      <c r="AG657" s="372"/>
      <c r="AN657" s="268"/>
      <c r="AO657" s="268"/>
    </row>
    <row r="658" spans="5:41" ht="14.25" customHeight="1" x14ac:dyDescent="0.45">
      <c r="E658" s="423"/>
      <c r="F658" s="281"/>
      <c r="G658" s="281"/>
      <c r="T658" s="268"/>
      <c r="AD658" s="268"/>
      <c r="AE658" s="561"/>
      <c r="AF658" s="367"/>
      <c r="AG658" s="372"/>
      <c r="AN658" s="268"/>
      <c r="AO658" s="268"/>
    </row>
    <row r="659" spans="5:41" ht="14.25" customHeight="1" x14ac:dyDescent="0.45">
      <c r="E659" s="423"/>
      <c r="F659" s="281"/>
      <c r="G659" s="281"/>
      <c r="T659" s="268"/>
      <c r="AD659" s="268"/>
      <c r="AE659" s="561"/>
      <c r="AF659" s="367"/>
      <c r="AG659" s="372"/>
      <c r="AN659" s="268"/>
      <c r="AO659" s="268"/>
    </row>
    <row r="660" spans="5:41" ht="14.25" customHeight="1" x14ac:dyDescent="0.45">
      <c r="E660" s="423"/>
      <c r="F660" s="281"/>
      <c r="G660" s="281"/>
      <c r="T660" s="268"/>
      <c r="AD660" s="268"/>
      <c r="AE660" s="561"/>
      <c r="AF660" s="367"/>
      <c r="AG660" s="372"/>
      <c r="AN660" s="268"/>
      <c r="AO660" s="268"/>
    </row>
    <row r="661" spans="5:41" ht="14.25" customHeight="1" x14ac:dyDescent="0.45">
      <c r="E661" s="423"/>
      <c r="F661" s="281"/>
      <c r="G661" s="281"/>
      <c r="T661" s="268"/>
      <c r="AD661" s="268"/>
      <c r="AE661" s="561"/>
      <c r="AF661" s="367"/>
      <c r="AG661" s="372"/>
      <c r="AN661" s="268"/>
      <c r="AO661" s="268"/>
    </row>
    <row r="662" spans="5:41" ht="14.25" customHeight="1" x14ac:dyDescent="0.45">
      <c r="E662" s="423"/>
      <c r="F662" s="281"/>
      <c r="G662" s="281"/>
      <c r="T662" s="268"/>
      <c r="AD662" s="268"/>
      <c r="AE662" s="561"/>
      <c r="AF662" s="367"/>
      <c r="AG662" s="372"/>
      <c r="AN662" s="268"/>
      <c r="AO662" s="268"/>
    </row>
    <row r="663" spans="5:41" ht="14.25" customHeight="1" x14ac:dyDescent="0.45">
      <c r="E663" s="423"/>
      <c r="F663" s="281"/>
      <c r="G663" s="281"/>
      <c r="T663" s="268"/>
      <c r="AD663" s="268"/>
      <c r="AE663" s="561"/>
      <c r="AF663" s="367"/>
      <c r="AG663" s="372"/>
      <c r="AN663" s="268"/>
      <c r="AO663" s="268"/>
    </row>
    <row r="664" spans="5:41" ht="14.25" customHeight="1" x14ac:dyDescent="0.45">
      <c r="E664" s="423"/>
      <c r="F664" s="281"/>
      <c r="G664" s="281"/>
      <c r="T664" s="268"/>
      <c r="AD664" s="268"/>
      <c r="AE664" s="561"/>
      <c r="AF664" s="367"/>
      <c r="AG664" s="372"/>
      <c r="AN664" s="268"/>
      <c r="AO664" s="268"/>
    </row>
    <row r="665" spans="5:41" ht="14.25" customHeight="1" x14ac:dyDescent="0.45">
      <c r="E665" s="423"/>
      <c r="F665" s="281"/>
      <c r="G665" s="281"/>
      <c r="T665" s="268"/>
      <c r="AD665" s="268"/>
      <c r="AE665" s="561"/>
      <c r="AF665" s="367"/>
      <c r="AG665" s="372"/>
      <c r="AN665" s="268"/>
      <c r="AO665" s="268"/>
    </row>
    <row r="666" spans="5:41" ht="14.25" customHeight="1" x14ac:dyDescent="0.45">
      <c r="E666" s="423"/>
      <c r="F666" s="281"/>
      <c r="G666" s="281"/>
      <c r="T666" s="268"/>
      <c r="AD666" s="268"/>
      <c r="AE666" s="561"/>
      <c r="AF666" s="367"/>
      <c r="AG666" s="372"/>
      <c r="AN666" s="268"/>
      <c r="AO666" s="268"/>
    </row>
    <row r="667" spans="5:41" ht="14.25" customHeight="1" x14ac:dyDescent="0.45">
      <c r="E667" s="423"/>
      <c r="F667" s="281"/>
      <c r="G667" s="281"/>
      <c r="T667" s="268"/>
      <c r="AD667" s="268"/>
      <c r="AE667" s="561"/>
      <c r="AF667" s="367"/>
      <c r="AG667" s="372"/>
      <c r="AN667" s="268"/>
      <c r="AO667" s="268"/>
    </row>
    <row r="668" spans="5:41" ht="14.25" customHeight="1" x14ac:dyDescent="0.45">
      <c r="E668" s="423"/>
      <c r="F668" s="281"/>
      <c r="G668" s="281"/>
      <c r="T668" s="268"/>
      <c r="AD668" s="268"/>
      <c r="AE668" s="561"/>
      <c r="AF668" s="367"/>
      <c r="AG668" s="372"/>
      <c r="AN668" s="268"/>
      <c r="AO668" s="268"/>
    </row>
    <row r="669" spans="5:41" ht="14.25" customHeight="1" x14ac:dyDescent="0.45">
      <c r="E669" s="423"/>
      <c r="F669" s="281"/>
      <c r="G669" s="281"/>
      <c r="T669" s="268"/>
      <c r="AD669" s="268"/>
      <c r="AE669" s="561"/>
      <c r="AF669" s="367"/>
      <c r="AG669" s="372"/>
      <c r="AN669" s="268"/>
      <c r="AO669" s="268"/>
    </row>
    <row r="670" spans="5:41" ht="14.25" customHeight="1" x14ac:dyDescent="0.45">
      <c r="E670" s="423"/>
      <c r="F670" s="281"/>
      <c r="G670" s="281"/>
      <c r="T670" s="268"/>
      <c r="AD670" s="268"/>
      <c r="AE670" s="561"/>
      <c r="AF670" s="367"/>
      <c r="AG670" s="372"/>
      <c r="AN670" s="268"/>
      <c r="AO670" s="268"/>
    </row>
    <row r="671" spans="5:41" ht="14.25" customHeight="1" x14ac:dyDescent="0.45">
      <c r="E671" s="423"/>
      <c r="F671" s="281"/>
      <c r="G671" s="281"/>
      <c r="T671" s="268"/>
      <c r="AD671" s="268"/>
      <c r="AE671" s="561"/>
      <c r="AF671" s="367"/>
      <c r="AG671" s="372"/>
      <c r="AN671" s="268"/>
      <c r="AO671" s="268"/>
    </row>
    <row r="672" spans="5:41" ht="14.25" customHeight="1" x14ac:dyDescent="0.45">
      <c r="E672" s="423"/>
      <c r="F672" s="281"/>
      <c r="G672" s="281"/>
      <c r="T672" s="268"/>
      <c r="AD672" s="268"/>
      <c r="AE672" s="561"/>
      <c r="AF672" s="367"/>
      <c r="AG672" s="372"/>
      <c r="AN672" s="268"/>
      <c r="AO672" s="268"/>
    </row>
    <row r="673" spans="5:41" ht="14.25" customHeight="1" x14ac:dyDescent="0.45">
      <c r="E673" s="423"/>
      <c r="F673" s="281"/>
      <c r="G673" s="281"/>
      <c r="T673" s="268"/>
      <c r="AD673" s="268"/>
      <c r="AE673" s="561"/>
      <c r="AF673" s="367"/>
      <c r="AG673" s="372"/>
      <c r="AN673" s="268"/>
      <c r="AO673" s="268"/>
    </row>
    <row r="674" spans="5:41" ht="14.25" customHeight="1" x14ac:dyDescent="0.45">
      <c r="E674" s="423"/>
      <c r="F674" s="281"/>
      <c r="G674" s="281"/>
      <c r="T674" s="268"/>
      <c r="AD674" s="268"/>
      <c r="AE674" s="561"/>
      <c r="AF674" s="367"/>
      <c r="AG674" s="372"/>
      <c r="AN674" s="268"/>
      <c r="AO674" s="268"/>
    </row>
    <row r="675" spans="5:41" ht="14.25" customHeight="1" x14ac:dyDescent="0.45">
      <c r="E675" s="423"/>
      <c r="F675" s="281"/>
      <c r="G675" s="281"/>
      <c r="T675" s="268"/>
      <c r="AD675" s="268"/>
      <c r="AE675" s="561"/>
      <c r="AF675" s="367"/>
      <c r="AG675" s="372"/>
      <c r="AN675" s="268"/>
      <c r="AO675" s="268"/>
    </row>
    <row r="676" spans="5:41" ht="14.25" customHeight="1" x14ac:dyDescent="0.45">
      <c r="E676" s="423"/>
      <c r="F676" s="281"/>
      <c r="G676" s="281"/>
      <c r="T676" s="268"/>
      <c r="AD676" s="268"/>
      <c r="AE676" s="561"/>
      <c r="AF676" s="367"/>
      <c r="AG676" s="372"/>
      <c r="AN676" s="268"/>
      <c r="AO676" s="268"/>
    </row>
    <row r="677" spans="5:41" ht="14.25" customHeight="1" x14ac:dyDescent="0.45">
      <c r="E677" s="423"/>
      <c r="F677" s="281"/>
      <c r="G677" s="281"/>
      <c r="T677" s="268"/>
      <c r="AD677" s="268"/>
      <c r="AE677" s="561"/>
      <c r="AF677" s="367"/>
      <c r="AG677" s="372"/>
      <c r="AN677" s="268"/>
      <c r="AO677" s="268"/>
    </row>
    <row r="678" spans="5:41" ht="14.25" customHeight="1" x14ac:dyDescent="0.45">
      <c r="E678" s="423"/>
      <c r="F678" s="281"/>
      <c r="G678" s="281"/>
      <c r="T678" s="268"/>
      <c r="AD678" s="268"/>
      <c r="AE678" s="561"/>
      <c r="AF678" s="367"/>
      <c r="AG678" s="372"/>
      <c r="AN678" s="268"/>
      <c r="AO678" s="268"/>
    </row>
    <row r="679" spans="5:41" ht="14.25" customHeight="1" x14ac:dyDescent="0.45">
      <c r="E679" s="423"/>
      <c r="F679" s="281"/>
      <c r="G679" s="281"/>
      <c r="T679" s="268"/>
      <c r="AD679" s="268"/>
      <c r="AE679" s="561"/>
      <c r="AF679" s="367"/>
      <c r="AG679" s="372"/>
      <c r="AN679" s="268"/>
      <c r="AO679" s="268"/>
    </row>
    <row r="680" spans="5:41" ht="14.25" customHeight="1" x14ac:dyDescent="0.45">
      <c r="E680" s="423"/>
      <c r="F680" s="281"/>
      <c r="G680" s="281"/>
      <c r="T680" s="268"/>
      <c r="AD680" s="268"/>
      <c r="AE680" s="561"/>
      <c r="AF680" s="367"/>
      <c r="AG680" s="372"/>
      <c r="AN680" s="268"/>
      <c r="AO680" s="268"/>
    </row>
    <row r="681" spans="5:41" ht="14.25" customHeight="1" x14ac:dyDescent="0.45">
      <c r="E681" s="423"/>
      <c r="F681" s="281"/>
      <c r="G681" s="281"/>
      <c r="T681" s="268"/>
      <c r="AD681" s="268"/>
      <c r="AE681" s="561"/>
      <c r="AF681" s="367"/>
      <c r="AG681" s="372"/>
      <c r="AN681" s="268"/>
      <c r="AO681" s="268"/>
    </row>
    <row r="682" spans="5:41" ht="14.25" customHeight="1" x14ac:dyDescent="0.45">
      <c r="E682" s="423"/>
      <c r="F682" s="281"/>
      <c r="G682" s="281"/>
      <c r="T682" s="268"/>
      <c r="AD682" s="268"/>
      <c r="AE682" s="561"/>
      <c r="AF682" s="367"/>
      <c r="AG682" s="372"/>
      <c r="AN682" s="268"/>
      <c r="AO682" s="268"/>
    </row>
    <row r="683" spans="5:41" ht="14.25" customHeight="1" x14ac:dyDescent="0.45">
      <c r="E683" s="423"/>
      <c r="F683" s="281"/>
      <c r="G683" s="281"/>
      <c r="T683" s="268"/>
      <c r="AD683" s="268"/>
      <c r="AE683" s="561"/>
      <c r="AF683" s="367"/>
      <c r="AG683" s="372"/>
      <c r="AN683" s="268"/>
      <c r="AO683" s="268"/>
    </row>
    <row r="684" spans="5:41" ht="14.25" customHeight="1" x14ac:dyDescent="0.45">
      <c r="E684" s="423"/>
      <c r="F684" s="281"/>
      <c r="G684" s="281"/>
      <c r="T684" s="268"/>
      <c r="AD684" s="268"/>
      <c r="AE684" s="561"/>
      <c r="AF684" s="367"/>
      <c r="AG684" s="372"/>
      <c r="AN684" s="268"/>
      <c r="AO684" s="268"/>
    </row>
    <row r="685" spans="5:41" ht="14.25" customHeight="1" x14ac:dyDescent="0.45">
      <c r="E685" s="423"/>
      <c r="F685" s="281"/>
      <c r="G685" s="281"/>
      <c r="T685" s="268"/>
      <c r="AD685" s="268"/>
      <c r="AE685" s="561"/>
      <c r="AF685" s="367"/>
      <c r="AG685" s="372"/>
      <c r="AN685" s="268"/>
      <c r="AO685" s="268"/>
    </row>
    <row r="686" spans="5:41" ht="14.25" customHeight="1" x14ac:dyDescent="0.45">
      <c r="E686" s="423"/>
      <c r="F686" s="281"/>
      <c r="G686" s="281"/>
      <c r="T686" s="268"/>
      <c r="AD686" s="268"/>
      <c r="AE686" s="561"/>
      <c r="AF686" s="367"/>
      <c r="AG686" s="372"/>
      <c r="AN686" s="268"/>
      <c r="AO686" s="268"/>
    </row>
    <row r="687" spans="5:41" ht="14.25" customHeight="1" x14ac:dyDescent="0.45">
      <c r="E687" s="423"/>
      <c r="F687" s="281"/>
      <c r="G687" s="281"/>
      <c r="T687" s="268"/>
      <c r="AD687" s="268"/>
      <c r="AE687" s="561"/>
      <c r="AF687" s="367"/>
      <c r="AG687" s="372"/>
      <c r="AN687" s="268"/>
      <c r="AO687" s="268"/>
    </row>
    <row r="688" spans="5:41" ht="14.25" customHeight="1" x14ac:dyDescent="0.45">
      <c r="E688" s="423"/>
      <c r="F688" s="281"/>
      <c r="G688" s="281"/>
      <c r="T688" s="268"/>
      <c r="AD688" s="268"/>
      <c r="AE688" s="561"/>
      <c r="AF688" s="367"/>
      <c r="AG688" s="372"/>
      <c r="AN688" s="268"/>
      <c r="AO688" s="268"/>
    </row>
    <row r="689" spans="5:41" ht="14.25" customHeight="1" x14ac:dyDescent="0.45">
      <c r="E689" s="423"/>
      <c r="F689" s="281"/>
      <c r="G689" s="281"/>
      <c r="T689" s="268"/>
      <c r="AD689" s="268"/>
      <c r="AE689" s="561"/>
      <c r="AF689" s="367"/>
      <c r="AG689" s="372"/>
      <c r="AN689" s="268"/>
      <c r="AO689" s="268"/>
    </row>
    <row r="690" spans="5:41" ht="14.25" customHeight="1" x14ac:dyDescent="0.45">
      <c r="E690" s="423"/>
      <c r="F690" s="281"/>
      <c r="G690" s="281"/>
      <c r="T690" s="268"/>
      <c r="AD690" s="268"/>
      <c r="AE690" s="561"/>
      <c r="AF690" s="367"/>
      <c r="AG690" s="372"/>
      <c r="AN690" s="268"/>
      <c r="AO690" s="268"/>
    </row>
    <row r="691" spans="5:41" ht="14.25" customHeight="1" x14ac:dyDescent="0.45">
      <c r="E691" s="423"/>
      <c r="F691" s="281"/>
      <c r="G691" s="281"/>
      <c r="T691" s="268"/>
      <c r="AD691" s="268"/>
      <c r="AE691" s="561"/>
      <c r="AF691" s="367"/>
      <c r="AG691" s="372"/>
      <c r="AN691" s="268"/>
      <c r="AO691" s="268"/>
    </row>
    <row r="692" spans="5:41" ht="14.25" customHeight="1" x14ac:dyDescent="0.45">
      <c r="E692" s="423"/>
      <c r="F692" s="281"/>
      <c r="G692" s="281"/>
      <c r="T692" s="268"/>
      <c r="AD692" s="268"/>
      <c r="AE692" s="561"/>
      <c r="AF692" s="367"/>
      <c r="AG692" s="372"/>
      <c r="AN692" s="268"/>
      <c r="AO692" s="268"/>
    </row>
    <row r="693" spans="5:41" ht="14.25" customHeight="1" x14ac:dyDescent="0.45">
      <c r="E693" s="423"/>
      <c r="F693" s="281"/>
      <c r="G693" s="281"/>
      <c r="T693" s="268"/>
      <c r="AD693" s="268"/>
      <c r="AE693" s="561"/>
      <c r="AF693" s="367"/>
      <c r="AG693" s="372"/>
      <c r="AN693" s="268"/>
      <c r="AO693" s="268"/>
    </row>
    <row r="694" spans="5:41" ht="14.25" customHeight="1" x14ac:dyDescent="0.45">
      <c r="E694" s="423"/>
      <c r="F694" s="281"/>
      <c r="G694" s="281"/>
      <c r="T694" s="268"/>
      <c r="AD694" s="268"/>
      <c r="AE694" s="561"/>
      <c r="AF694" s="367"/>
      <c r="AG694" s="372"/>
      <c r="AN694" s="268"/>
      <c r="AO694" s="268"/>
    </row>
    <row r="695" spans="5:41" ht="14.25" customHeight="1" x14ac:dyDescent="0.45">
      <c r="E695" s="423"/>
      <c r="F695" s="281"/>
      <c r="G695" s="281"/>
      <c r="T695" s="268"/>
      <c r="AD695" s="268"/>
      <c r="AE695" s="561"/>
      <c r="AF695" s="367"/>
      <c r="AG695" s="372"/>
      <c r="AN695" s="268"/>
      <c r="AO695" s="268"/>
    </row>
    <row r="696" spans="5:41" ht="14.25" customHeight="1" x14ac:dyDescent="0.45">
      <c r="E696" s="423"/>
      <c r="F696" s="281"/>
      <c r="G696" s="281"/>
      <c r="T696" s="268"/>
      <c r="AD696" s="268"/>
      <c r="AE696" s="561"/>
      <c r="AF696" s="367"/>
      <c r="AG696" s="372"/>
      <c r="AN696" s="268"/>
      <c r="AO696" s="268"/>
    </row>
    <row r="697" spans="5:41" ht="14.25" customHeight="1" x14ac:dyDescent="0.45">
      <c r="E697" s="423"/>
      <c r="F697" s="281"/>
      <c r="G697" s="281"/>
      <c r="T697" s="268"/>
      <c r="AD697" s="268"/>
      <c r="AE697" s="561"/>
      <c r="AF697" s="367"/>
      <c r="AG697" s="372"/>
      <c r="AN697" s="268"/>
      <c r="AO697" s="268"/>
    </row>
    <row r="698" spans="5:41" ht="14.25" customHeight="1" x14ac:dyDescent="0.45">
      <c r="E698" s="423"/>
      <c r="F698" s="281"/>
      <c r="G698" s="281"/>
      <c r="T698" s="268"/>
      <c r="AD698" s="268"/>
      <c r="AE698" s="561"/>
      <c r="AF698" s="367"/>
      <c r="AG698" s="372"/>
      <c r="AN698" s="268"/>
      <c r="AO698" s="268"/>
    </row>
    <row r="699" spans="5:41" ht="14.25" customHeight="1" x14ac:dyDescent="0.45">
      <c r="E699" s="423"/>
      <c r="F699" s="281"/>
      <c r="G699" s="281"/>
      <c r="T699" s="268"/>
      <c r="AD699" s="268"/>
      <c r="AE699" s="561"/>
      <c r="AF699" s="367"/>
      <c r="AG699" s="372"/>
      <c r="AN699" s="268"/>
      <c r="AO699" s="268"/>
    </row>
    <row r="700" spans="5:41" ht="14.25" customHeight="1" x14ac:dyDescent="0.45">
      <c r="E700" s="423"/>
      <c r="F700" s="281"/>
      <c r="G700" s="281"/>
      <c r="T700" s="268"/>
      <c r="AD700" s="268"/>
      <c r="AE700" s="561"/>
      <c r="AF700" s="367"/>
      <c r="AG700" s="372"/>
      <c r="AN700" s="268"/>
      <c r="AO700" s="268"/>
    </row>
    <row r="701" spans="5:41" ht="14.25" customHeight="1" x14ac:dyDescent="0.45">
      <c r="E701" s="423"/>
      <c r="F701" s="281"/>
      <c r="G701" s="281"/>
      <c r="T701" s="268"/>
      <c r="AD701" s="268"/>
      <c r="AE701" s="561"/>
      <c r="AF701" s="367"/>
      <c r="AG701" s="372"/>
      <c r="AN701" s="268"/>
      <c r="AO701" s="268"/>
    </row>
    <row r="702" spans="5:41" ht="14.25" customHeight="1" x14ac:dyDescent="0.45">
      <c r="E702" s="423"/>
      <c r="F702" s="281"/>
      <c r="G702" s="281"/>
      <c r="T702" s="268"/>
      <c r="AD702" s="268"/>
      <c r="AE702" s="561"/>
      <c r="AF702" s="367"/>
      <c r="AG702" s="372"/>
      <c r="AN702" s="268"/>
      <c r="AO702" s="268"/>
    </row>
    <row r="703" spans="5:41" ht="14.25" customHeight="1" x14ac:dyDescent="0.45">
      <c r="E703" s="423"/>
      <c r="F703" s="281"/>
      <c r="G703" s="281"/>
      <c r="T703" s="268"/>
      <c r="AD703" s="268"/>
      <c r="AE703" s="561"/>
      <c r="AF703" s="367"/>
      <c r="AG703" s="372"/>
      <c r="AN703" s="268"/>
      <c r="AO703" s="268"/>
    </row>
    <row r="704" spans="5:41" ht="14.25" customHeight="1" x14ac:dyDescent="0.45">
      <c r="E704" s="423"/>
      <c r="F704" s="281"/>
      <c r="G704" s="281"/>
      <c r="T704" s="268"/>
      <c r="AD704" s="268"/>
      <c r="AE704" s="561"/>
      <c r="AF704" s="367"/>
      <c r="AG704" s="372"/>
      <c r="AN704" s="268"/>
      <c r="AO704" s="268"/>
    </row>
    <row r="705" spans="5:41" ht="14.25" customHeight="1" x14ac:dyDescent="0.45">
      <c r="E705" s="423"/>
      <c r="F705" s="281"/>
      <c r="G705" s="281"/>
      <c r="T705" s="268"/>
      <c r="AD705" s="268"/>
      <c r="AE705" s="561"/>
      <c r="AF705" s="367"/>
      <c r="AG705" s="372"/>
      <c r="AN705" s="268"/>
      <c r="AO705" s="268"/>
    </row>
    <row r="706" spans="5:41" ht="14.25" customHeight="1" x14ac:dyDescent="0.45">
      <c r="E706" s="423"/>
      <c r="F706" s="281"/>
      <c r="G706" s="281"/>
      <c r="T706" s="268"/>
      <c r="AD706" s="268"/>
      <c r="AE706" s="561"/>
      <c r="AF706" s="367"/>
      <c r="AG706" s="372"/>
      <c r="AN706" s="268"/>
      <c r="AO706" s="268"/>
    </row>
    <row r="707" spans="5:41" ht="14.25" customHeight="1" x14ac:dyDescent="0.45">
      <c r="E707" s="423"/>
      <c r="F707" s="281"/>
      <c r="G707" s="281"/>
      <c r="T707" s="268"/>
      <c r="AD707" s="268"/>
      <c r="AE707" s="561"/>
      <c r="AF707" s="367"/>
      <c r="AG707" s="372"/>
      <c r="AN707" s="268"/>
      <c r="AO707" s="268"/>
    </row>
    <row r="708" spans="5:41" ht="14.25" customHeight="1" x14ac:dyDescent="0.45">
      <c r="E708" s="423"/>
      <c r="F708" s="281"/>
      <c r="G708" s="281"/>
      <c r="T708" s="268"/>
      <c r="AD708" s="268"/>
      <c r="AE708" s="561"/>
      <c r="AF708" s="367"/>
      <c r="AG708" s="372"/>
      <c r="AN708" s="268"/>
      <c r="AO708" s="268"/>
    </row>
    <row r="709" spans="5:41" ht="14.25" customHeight="1" x14ac:dyDescent="0.45">
      <c r="E709" s="423"/>
      <c r="F709" s="281"/>
      <c r="G709" s="281"/>
      <c r="T709" s="268"/>
      <c r="AD709" s="268"/>
      <c r="AE709" s="561"/>
      <c r="AF709" s="367"/>
      <c r="AG709" s="372"/>
      <c r="AN709" s="268"/>
      <c r="AO709" s="268"/>
    </row>
    <row r="710" spans="5:41" ht="14.25" customHeight="1" x14ac:dyDescent="0.45">
      <c r="E710" s="423"/>
      <c r="F710" s="281"/>
      <c r="G710" s="281"/>
      <c r="T710" s="268"/>
      <c r="AD710" s="268"/>
      <c r="AE710" s="561"/>
      <c r="AF710" s="367"/>
      <c r="AG710" s="372"/>
      <c r="AN710" s="268"/>
      <c r="AO710" s="268"/>
    </row>
    <row r="711" spans="5:41" ht="14.25" customHeight="1" x14ac:dyDescent="0.45">
      <c r="E711" s="423"/>
      <c r="F711" s="281"/>
      <c r="G711" s="281"/>
      <c r="T711" s="268"/>
      <c r="AD711" s="268"/>
      <c r="AE711" s="561"/>
      <c r="AF711" s="367"/>
      <c r="AG711" s="372"/>
      <c r="AN711" s="268"/>
      <c r="AO711" s="268"/>
    </row>
    <row r="712" spans="5:41" ht="14.25" customHeight="1" x14ac:dyDescent="0.45">
      <c r="E712" s="423"/>
      <c r="F712" s="281"/>
      <c r="G712" s="281"/>
      <c r="T712" s="268"/>
      <c r="AD712" s="268"/>
      <c r="AE712" s="561"/>
      <c r="AF712" s="367"/>
      <c r="AG712" s="372"/>
      <c r="AN712" s="268"/>
      <c r="AO712" s="268"/>
    </row>
    <row r="713" spans="5:41" ht="14.25" customHeight="1" x14ac:dyDescent="0.45">
      <c r="E713" s="423"/>
      <c r="F713" s="281"/>
      <c r="G713" s="281"/>
      <c r="T713" s="268"/>
      <c r="AD713" s="268"/>
      <c r="AE713" s="561"/>
      <c r="AF713" s="367"/>
      <c r="AG713" s="372"/>
      <c r="AN713" s="268"/>
      <c r="AO713" s="268"/>
    </row>
    <row r="714" spans="5:41" ht="14.25" customHeight="1" x14ac:dyDescent="0.45">
      <c r="E714" s="423"/>
      <c r="F714" s="281"/>
      <c r="G714" s="281"/>
      <c r="T714" s="268"/>
      <c r="AD714" s="268"/>
      <c r="AE714" s="561"/>
      <c r="AF714" s="367"/>
      <c r="AG714" s="372"/>
      <c r="AN714" s="268"/>
      <c r="AO714" s="268"/>
    </row>
    <row r="715" spans="5:41" ht="14.25" customHeight="1" x14ac:dyDescent="0.45">
      <c r="E715" s="423"/>
      <c r="F715" s="281"/>
      <c r="G715" s="281"/>
      <c r="T715" s="268"/>
      <c r="AD715" s="268"/>
      <c r="AE715" s="561"/>
      <c r="AF715" s="367"/>
      <c r="AG715" s="372"/>
      <c r="AN715" s="268"/>
      <c r="AO715" s="268"/>
    </row>
    <row r="716" spans="5:41" ht="14.25" customHeight="1" x14ac:dyDescent="0.45">
      <c r="E716" s="423"/>
      <c r="F716" s="281"/>
      <c r="G716" s="281"/>
      <c r="T716" s="268"/>
      <c r="AD716" s="268"/>
      <c r="AE716" s="561"/>
      <c r="AF716" s="367"/>
      <c r="AG716" s="372"/>
      <c r="AN716" s="268"/>
      <c r="AO716" s="268"/>
    </row>
    <row r="717" spans="5:41" ht="14.25" customHeight="1" x14ac:dyDescent="0.45">
      <c r="E717" s="423"/>
      <c r="F717" s="281"/>
      <c r="G717" s="281"/>
      <c r="T717" s="268"/>
      <c r="AD717" s="268"/>
      <c r="AE717" s="561"/>
      <c r="AF717" s="367"/>
      <c r="AG717" s="372"/>
      <c r="AN717" s="268"/>
      <c r="AO717" s="268"/>
    </row>
    <row r="718" spans="5:41" ht="14.25" customHeight="1" x14ac:dyDescent="0.45">
      <c r="E718" s="423"/>
      <c r="F718" s="281"/>
      <c r="G718" s="281"/>
      <c r="T718" s="268"/>
      <c r="AD718" s="268"/>
      <c r="AE718" s="561"/>
      <c r="AF718" s="367"/>
      <c r="AG718" s="372"/>
      <c r="AN718" s="268"/>
      <c r="AO718" s="268"/>
    </row>
    <row r="719" spans="5:41" ht="14.25" customHeight="1" x14ac:dyDescent="0.45">
      <c r="E719" s="423"/>
      <c r="F719" s="281"/>
      <c r="G719" s="281"/>
      <c r="T719" s="268"/>
      <c r="AD719" s="268"/>
      <c r="AE719" s="561"/>
      <c r="AF719" s="367"/>
      <c r="AG719" s="372"/>
      <c r="AN719" s="268"/>
      <c r="AO719" s="268"/>
    </row>
    <row r="720" spans="5:41" ht="14.25" customHeight="1" x14ac:dyDescent="0.45">
      <c r="E720" s="423"/>
      <c r="F720" s="281"/>
      <c r="G720" s="281"/>
      <c r="T720" s="268"/>
      <c r="AD720" s="268"/>
      <c r="AE720" s="561"/>
      <c r="AF720" s="367"/>
      <c r="AG720" s="372"/>
      <c r="AN720" s="268"/>
      <c r="AO720" s="268"/>
    </row>
    <row r="721" spans="5:41" ht="14.25" customHeight="1" x14ac:dyDescent="0.45">
      <c r="E721" s="423"/>
      <c r="F721" s="281"/>
      <c r="G721" s="281"/>
      <c r="T721" s="268"/>
      <c r="AD721" s="268"/>
      <c r="AE721" s="561"/>
      <c r="AF721" s="367"/>
      <c r="AG721" s="372"/>
      <c r="AN721" s="268"/>
      <c r="AO721" s="268"/>
    </row>
    <row r="722" spans="5:41" ht="14.25" customHeight="1" x14ac:dyDescent="0.45">
      <c r="E722" s="423"/>
      <c r="F722" s="281"/>
      <c r="G722" s="281"/>
      <c r="T722" s="268"/>
      <c r="AD722" s="268"/>
      <c r="AE722" s="561"/>
      <c r="AF722" s="367"/>
      <c r="AG722" s="372"/>
      <c r="AN722" s="268"/>
      <c r="AO722" s="268"/>
    </row>
    <row r="723" spans="5:41" ht="14.25" customHeight="1" x14ac:dyDescent="0.45">
      <c r="E723" s="423"/>
      <c r="F723" s="281"/>
      <c r="G723" s="281"/>
      <c r="T723" s="268"/>
      <c r="AD723" s="268"/>
      <c r="AE723" s="561"/>
      <c r="AF723" s="367"/>
      <c r="AG723" s="372"/>
      <c r="AN723" s="268"/>
      <c r="AO723" s="268"/>
    </row>
    <row r="724" spans="5:41" ht="14.25" customHeight="1" x14ac:dyDescent="0.45">
      <c r="E724" s="423"/>
      <c r="F724" s="281"/>
      <c r="G724" s="281"/>
      <c r="T724" s="268"/>
      <c r="AD724" s="268"/>
      <c r="AE724" s="561"/>
      <c r="AF724" s="367"/>
      <c r="AG724" s="372"/>
      <c r="AN724" s="268"/>
      <c r="AO724" s="268"/>
    </row>
    <row r="725" spans="5:41" ht="14.25" customHeight="1" x14ac:dyDescent="0.45">
      <c r="E725" s="423"/>
      <c r="F725" s="281"/>
      <c r="G725" s="281"/>
      <c r="T725" s="268"/>
      <c r="AD725" s="268"/>
      <c r="AE725" s="561"/>
      <c r="AF725" s="367"/>
      <c r="AG725" s="372"/>
      <c r="AN725" s="268"/>
      <c r="AO725" s="268"/>
    </row>
    <row r="726" spans="5:41" ht="14.25" customHeight="1" x14ac:dyDescent="0.45">
      <c r="E726" s="423"/>
      <c r="F726" s="281"/>
      <c r="G726" s="281"/>
      <c r="T726" s="268"/>
      <c r="AD726" s="268"/>
      <c r="AE726" s="561"/>
      <c r="AF726" s="367"/>
      <c r="AG726" s="372"/>
      <c r="AN726" s="268"/>
      <c r="AO726" s="268"/>
    </row>
    <row r="727" spans="5:41" ht="14.25" customHeight="1" x14ac:dyDescent="0.45">
      <c r="E727" s="423"/>
      <c r="F727" s="281"/>
      <c r="G727" s="281"/>
      <c r="T727" s="268"/>
      <c r="AD727" s="268"/>
      <c r="AE727" s="561"/>
      <c r="AF727" s="367"/>
      <c r="AG727" s="372"/>
      <c r="AN727" s="268"/>
      <c r="AO727" s="268"/>
    </row>
    <row r="728" spans="5:41" ht="14.25" customHeight="1" x14ac:dyDescent="0.45">
      <c r="E728" s="423"/>
      <c r="F728" s="281"/>
      <c r="G728" s="281"/>
      <c r="T728" s="268"/>
      <c r="AD728" s="268"/>
      <c r="AE728" s="561"/>
      <c r="AF728" s="367"/>
      <c r="AG728" s="372"/>
      <c r="AN728" s="268"/>
      <c r="AO728" s="268"/>
    </row>
    <row r="729" spans="5:41" ht="14.25" customHeight="1" x14ac:dyDescent="0.45">
      <c r="E729" s="423"/>
      <c r="F729" s="281"/>
      <c r="G729" s="281"/>
      <c r="T729" s="268"/>
      <c r="AD729" s="268"/>
      <c r="AE729" s="561"/>
      <c r="AF729" s="367"/>
      <c r="AG729" s="372"/>
      <c r="AN729" s="268"/>
      <c r="AO729" s="268"/>
    </row>
    <row r="730" spans="5:41" ht="14.25" customHeight="1" x14ac:dyDescent="0.45">
      <c r="E730" s="423"/>
      <c r="F730" s="281"/>
      <c r="G730" s="281"/>
      <c r="T730" s="268"/>
      <c r="AD730" s="268"/>
      <c r="AE730" s="561"/>
      <c r="AF730" s="367"/>
      <c r="AG730" s="372"/>
      <c r="AN730" s="268"/>
      <c r="AO730" s="268"/>
    </row>
    <row r="731" spans="5:41" ht="14.25" customHeight="1" x14ac:dyDescent="0.45">
      <c r="E731" s="423"/>
      <c r="F731" s="281"/>
      <c r="G731" s="281"/>
      <c r="T731" s="268"/>
      <c r="AD731" s="268"/>
      <c r="AE731" s="561"/>
      <c r="AF731" s="367"/>
      <c r="AG731" s="372"/>
      <c r="AN731" s="268"/>
      <c r="AO731" s="268"/>
    </row>
    <row r="732" spans="5:41" ht="14.25" customHeight="1" x14ac:dyDescent="0.45">
      <c r="E732" s="423"/>
      <c r="F732" s="281"/>
      <c r="G732" s="281"/>
      <c r="T732" s="268"/>
      <c r="AD732" s="268"/>
      <c r="AE732" s="561"/>
      <c r="AF732" s="367"/>
      <c r="AG732" s="372"/>
      <c r="AN732" s="268"/>
      <c r="AO732" s="268"/>
    </row>
    <row r="733" spans="5:41" ht="14.25" customHeight="1" x14ac:dyDescent="0.45">
      <c r="E733" s="423"/>
      <c r="F733" s="281"/>
      <c r="G733" s="281"/>
      <c r="T733" s="268"/>
      <c r="AD733" s="268"/>
      <c r="AE733" s="561"/>
      <c r="AF733" s="367"/>
      <c r="AG733" s="372"/>
      <c r="AN733" s="268"/>
      <c r="AO733" s="268"/>
    </row>
    <row r="734" spans="5:41" ht="14.25" customHeight="1" x14ac:dyDescent="0.45">
      <c r="E734" s="423"/>
      <c r="F734" s="281"/>
      <c r="G734" s="281"/>
      <c r="T734" s="268"/>
      <c r="AD734" s="268"/>
      <c r="AE734" s="561"/>
      <c r="AF734" s="367"/>
      <c r="AG734" s="372"/>
      <c r="AN734" s="268"/>
      <c r="AO734" s="268"/>
    </row>
    <row r="735" spans="5:41" ht="14.25" customHeight="1" x14ac:dyDescent="0.45">
      <c r="E735" s="423"/>
      <c r="F735" s="281"/>
      <c r="G735" s="281"/>
      <c r="T735" s="268"/>
      <c r="AD735" s="268"/>
      <c r="AE735" s="561"/>
      <c r="AF735" s="367"/>
      <c r="AG735" s="372"/>
      <c r="AN735" s="268"/>
      <c r="AO735" s="268"/>
    </row>
    <row r="736" spans="5:41" ht="14.25" customHeight="1" x14ac:dyDescent="0.45">
      <c r="E736" s="423"/>
      <c r="F736" s="281"/>
      <c r="G736" s="281"/>
      <c r="T736" s="268"/>
      <c r="AD736" s="268"/>
      <c r="AE736" s="561"/>
      <c r="AF736" s="367"/>
      <c r="AG736" s="372"/>
      <c r="AN736" s="268"/>
      <c r="AO736" s="268"/>
    </row>
    <row r="737" spans="5:41" ht="14.25" customHeight="1" x14ac:dyDescent="0.45">
      <c r="E737" s="423"/>
      <c r="F737" s="281"/>
      <c r="G737" s="281"/>
      <c r="T737" s="268"/>
      <c r="AD737" s="268"/>
      <c r="AE737" s="561"/>
      <c r="AF737" s="367"/>
      <c r="AG737" s="372"/>
      <c r="AN737" s="268"/>
      <c r="AO737" s="268"/>
    </row>
    <row r="738" spans="5:41" ht="14.25" customHeight="1" x14ac:dyDescent="0.45">
      <c r="E738" s="423"/>
      <c r="F738" s="281"/>
      <c r="G738" s="281"/>
      <c r="T738" s="268"/>
      <c r="AD738" s="268"/>
      <c r="AE738" s="561"/>
      <c r="AF738" s="367"/>
      <c r="AG738" s="372"/>
      <c r="AN738" s="268"/>
      <c r="AO738" s="268"/>
    </row>
    <row r="739" spans="5:41" ht="14.25" customHeight="1" x14ac:dyDescent="0.45">
      <c r="E739" s="423"/>
      <c r="F739" s="281"/>
      <c r="G739" s="281"/>
      <c r="T739" s="268"/>
      <c r="AD739" s="268"/>
      <c r="AE739" s="561"/>
      <c r="AF739" s="367"/>
      <c r="AG739" s="372"/>
      <c r="AN739" s="268"/>
      <c r="AO739" s="268"/>
    </row>
    <row r="740" spans="5:41" ht="14.25" customHeight="1" x14ac:dyDescent="0.45">
      <c r="E740" s="423"/>
      <c r="F740" s="281"/>
      <c r="G740" s="281"/>
      <c r="T740" s="268"/>
      <c r="AD740" s="268"/>
      <c r="AE740" s="561"/>
      <c r="AF740" s="367"/>
      <c r="AG740" s="372"/>
      <c r="AN740" s="268"/>
      <c r="AO740" s="268"/>
    </row>
    <row r="741" spans="5:41" ht="14.25" customHeight="1" x14ac:dyDescent="0.45">
      <c r="E741" s="423"/>
      <c r="F741" s="281"/>
      <c r="G741" s="281"/>
      <c r="T741" s="268"/>
      <c r="AD741" s="268"/>
      <c r="AE741" s="561"/>
      <c r="AF741" s="367"/>
      <c r="AG741" s="372"/>
      <c r="AN741" s="268"/>
      <c r="AO741" s="268"/>
    </row>
    <row r="742" spans="5:41" ht="14.25" customHeight="1" x14ac:dyDescent="0.45">
      <c r="E742" s="423"/>
      <c r="F742" s="281"/>
      <c r="G742" s="281"/>
      <c r="T742" s="268"/>
      <c r="AD742" s="268"/>
      <c r="AE742" s="561"/>
      <c r="AF742" s="367"/>
      <c r="AG742" s="372"/>
      <c r="AN742" s="268"/>
      <c r="AO742" s="268"/>
    </row>
    <row r="743" spans="5:41" ht="14.25" customHeight="1" x14ac:dyDescent="0.45">
      <c r="E743" s="423"/>
      <c r="F743" s="281"/>
      <c r="G743" s="281"/>
      <c r="T743" s="268"/>
      <c r="AD743" s="268"/>
      <c r="AE743" s="561"/>
      <c r="AF743" s="367"/>
      <c r="AG743" s="372"/>
      <c r="AN743" s="268"/>
      <c r="AO743" s="268"/>
    </row>
    <row r="744" spans="5:41" ht="14.25" customHeight="1" x14ac:dyDescent="0.45">
      <c r="E744" s="423"/>
      <c r="F744" s="281"/>
      <c r="G744" s="281"/>
      <c r="T744" s="268"/>
      <c r="AD744" s="268"/>
      <c r="AE744" s="561"/>
      <c r="AF744" s="367"/>
      <c r="AG744" s="372"/>
      <c r="AN744" s="268"/>
      <c r="AO744" s="268"/>
    </row>
    <row r="745" spans="5:41" ht="14.25" customHeight="1" x14ac:dyDescent="0.45">
      <c r="E745" s="423"/>
      <c r="F745" s="281"/>
      <c r="G745" s="281"/>
      <c r="T745" s="268"/>
      <c r="AD745" s="268"/>
      <c r="AE745" s="561"/>
      <c r="AF745" s="367"/>
      <c r="AG745" s="372"/>
      <c r="AN745" s="268"/>
      <c r="AO745" s="268"/>
    </row>
    <row r="746" spans="5:41" ht="14.25" customHeight="1" x14ac:dyDescent="0.45">
      <c r="E746" s="423"/>
      <c r="F746" s="281"/>
      <c r="G746" s="281"/>
      <c r="T746" s="268"/>
      <c r="AD746" s="268"/>
      <c r="AE746" s="561"/>
      <c r="AF746" s="367"/>
      <c r="AG746" s="372"/>
      <c r="AN746" s="268"/>
      <c r="AO746" s="268"/>
    </row>
    <row r="747" spans="5:41" ht="14.25" customHeight="1" x14ac:dyDescent="0.45">
      <c r="E747" s="423"/>
      <c r="F747" s="281"/>
      <c r="G747" s="281"/>
      <c r="T747" s="268"/>
      <c r="AD747" s="268"/>
      <c r="AE747" s="561"/>
      <c r="AF747" s="367"/>
      <c r="AG747" s="372"/>
      <c r="AN747" s="268"/>
      <c r="AO747" s="268"/>
    </row>
    <row r="748" spans="5:41" ht="14.25" customHeight="1" x14ac:dyDescent="0.45">
      <c r="E748" s="423"/>
      <c r="F748" s="281"/>
      <c r="G748" s="281"/>
      <c r="T748" s="268"/>
      <c r="AD748" s="268"/>
      <c r="AE748" s="561"/>
      <c r="AF748" s="367"/>
      <c r="AG748" s="372"/>
      <c r="AN748" s="268"/>
      <c r="AO748" s="268"/>
    </row>
    <row r="749" spans="5:41" ht="14.25" customHeight="1" x14ac:dyDescent="0.45">
      <c r="E749" s="423"/>
      <c r="F749" s="281"/>
      <c r="G749" s="281"/>
      <c r="T749" s="268"/>
      <c r="AD749" s="268"/>
      <c r="AE749" s="561"/>
      <c r="AF749" s="367"/>
      <c r="AG749" s="372"/>
      <c r="AN749" s="268"/>
      <c r="AO749" s="268"/>
    </row>
    <row r="750" spans="5:41" ht="14.25" customHeight="1" x14ac:dyDescent="0.45">
      <c r="E750" s="423"/>
      <c r="F750" s="281"/>
      <c r="G750" s="281"/>
      <c r="T750" s="268"/>
      <c r="AD750" s="268"/>
      <c r="AE750" s="561"/>
      <c r="AF750" s="367"/>
      <c r="AG750" s="372"/>
      <c r="AN750" s="268"/>
      <c r="AO750" s="268"/>
    </row>
    <row r="751" spans="5:41" ht="14.25" customHeight="1" x14ac:dyDescent="0.45">
      <c r="E751" s="423"/>
      <c r="F751" s="281"/>
      <c r="G751" s="281"/>
      <c r="T751" s="268"/>
      <c r="AD751" s="268"/>
      <c r="AE751" s="561"/>
      <c r="AF751" s="367"/>
      <c r="AG751" s="372"/>
      <c r="AN751" s="268"/>
      <c r="AO751" s="268"/>
    </row>
    <row r="752" spans="5:41" ht="14.25" customHeight="1" x14ac:dyDescent="0.45">
      <c r="E752" s="423"/>
      <c r="F752" s="281"/>
      <c r="G752" s="281"/>
      <c r="T752" s="268"/>
      <c r="AD752" s="268"/>
      <c r="AE752" s="561"/>
      <c r="AF752" s="367"/>
      <c r="AG752" s="372"/>
      <c r="AN752" s="268"/>
      <c r="AO752" s="268"/>
    </row>
    <row r="753" spans="5:41" ht="14.25" customHeight="1" x14ac:dyDescent="0.45">
      <c r="E753" s="423"/>
      <c r="F753" s="281"/>
      <c r="G753" s="281"/>
      <c r="T753" s="268"/>
      <c r="AD753" s="268"/>
      <c r="AE753" s="561"/>
      <c r="AF753" s="367"/>
      <c r="AG753" s="372"/>
      <c r="AN753" s="268"/>
      <c r="AO753" s="268"/>
    </row>
    <row r="754" spans="5:41" ht="14.25" customHeight="1" x14ac:dyDescent="0.45">
      <c r="E754" s="423"/>
      <c r="F754" s="281"/>
      <c r="G754" s="281"/>
      <c r="T754" s="268"/>
      <c r="AD754" s="268"/>
      <c r="AE754" s="561"/>
      <c r="AF754" s="367"/>
      <c r="AG754" s="372"/>
      <c r="AN754" s="268"/>
      <c r="AO754" s="268"/>
    </row>
    <row r="755" spans="5:41" ht="14.25" customHeight="1" x14ac:dyDescent="0.45">
      <c r="E755" s="423"/>
      <c r="F755" s="281"/>
      <c r="G755" s="281"/>
      <c r="T755" s="268"/>
      <c r="AD755" s="268"/>
      <c r="AE755" s="561"/>
      <c r="AF755" s="367"/>
      <c r="AG755" s="372"/>
      <c r="AN755" s="268"/>
      <c r="AO755" s="268"/>
    </row>
    <row r="756" spans="5:41" ht="14.25" customHeight="1" x14ac:dyDescent="0.45">
      <c r="E756" s="423"/>
      <c r="F756" s="281"/>
      <c r="G756" s="281"/>
      <c r="T756" s="268"/>
      <c r="AD756" s="268"/>
      <c r="AE756" s="561"/>
      <c r="AF756" s="367"/>
      <c r="AG756" s="372"/>
      <c r="AN756" s="268"/>
      <c r="AO756" s="268"/>
    </row>
    <row r="757" spans="5:41" ht="14.25" customHeight="1" x14ac:dyDescent="0.45">
      <c r="E757" s="423"/>
      <c r="F757" s="281"/>
      <c r="G757" s="281"/>
      <c r="T757" s="268"/>
      <c r="AD757" s="268"/>
      <c r="AE757" s="561"/>
      <c r="AF757" s="367"/>
      <c r="AG757" s="372"/>
      <c r="AN757" s="268"/>
      <c r="AO757" s="268"/>
    </row>
    <row r="758" spans="5:41" ht="14.25" customHeight="1" x14ac:dyDescent="0.45">
      <c r="E758" s="423"/>
      <c r="F758" s="281"/>
      <c r="G758" s="281"/>
      <c r="T758" s="268"/>
      <c r="AD758" s="268"/>
      <c r="AE758" s="561"/>
      <c r="AF758" s="367"/>
      <c r="AG758" s="372"/>
      <c r="AN758" s="268"/>
      <c r="AO758" s="268"/>
    </row>
    <row r="759" spans="5:41" ht="14.25" customHeight="1" x14ac:dyDescent="0.45">
      <c r="E759" s="423"/>
      <c r="F759" s="281"/>
      <c r="G759" s="281"/>
      <c r="T759" s="268"/>
      <c r="AD759" s="268"/>
      <c r="AE759" s="561"/>
      <c r="AF759" s="367"/>
      <c r="AG759" s="372"/>
      <c r="AN759" s="268"/>
      <c r="AO759" s="268"/>
    </row>
    <row r="760" spans="5:41" ht="14.25" customHeight="1" x14ac:dyDescent="0.45">
      <c r="E760" s="423"/>
      <c r="F760" s="281"/>
      <c r="G760" s="281"/>
      <c r="T760" s="268"/>
      <c r="AD760" s="268"/>
      <c r="AE760" s="561"/>
      <c r="AF760" s="367"/>
      <c r="AG760" s="372"/>
      <c r="AN760" s="268"/>
      <c r="AO760" s="268"/>
    </row>
    <row r="761" spans="5:41" ht="14.25" customHeight="1" x14ac:dyDescent="0.45">
      <c r="E761" s="423"/>
      <c r="F761" s="281"/>
      <c r="G761" s="281"/>
      <c r="T761" s="268"/>
      <c r="AD761" s="268"/>
      <c r="AE761" s="561"/>
      <c r="AF761" s="367"/>
      <c r="AG761" s="372"/>
      <c r="AN761" s="268"/>
      <c r="AO761" s="268"/>
    </row>
    <row r="762" spans="5:41" ht="14.25" customHeight="1" x14ac:dyDescent="0.45">
      <c r="E762" s="423"/>
      <c r="F762" s="281"/>
      <c r="G762" s="281"/>
      <c r="T762" s="268"/>
      <c r="AD762" s="268"/>
      <c r="AE762" s="561"/>
      <c r="AF762" s="367"/>
      <c r="AG762" s="372"/>
      <c r="AN762" s="268"/>
      <c r="AO762" s="268"/>
    </row>
    <row r="763" spans="5:41" ht="14.25" customHeight="1" x14ac:dyDescent="0.45">
      <c r="E763" s="423"/>
      <c r="F763" s="281"/>
      <c r="G763" s="281"/>
      <c r="T763" s="268"/>
      <c r="AD763" s="268"/>
      <c r="AE763" s="561"/>
      <c r="AF763" s="367"/>
      <c r="AG763" s="372"/>
      <c r="AN763" s="268"/>
      <c r="AO763" s="268"/>
    </row>
    <row r="764" spans="5:41" ht="14.25" customHeight="1" x14ac:dyDescent="0.45">
      <c r="E764" s="423"/>
      <c r="F764" s="281"/>
      <c r="G764" s="281"/>
      <c r="T764" s="268"/>
      <c r="AD764" s="268"/>
      <c r="AE764" s="561"/>
      <c r="AF764" s="367"/>
      <c r="AG764" s="372"/>
      <c r="AN764" s="268"/>
      <c r="AO764" s="268"/>
    </row>
    <row r="765" spans="5:41" ht="14.25" customHeight="1" x14ac:dyDescent="0.45">
      <c r="E765" s="423"/>
      <c r="F765" s="281"/>
      <c r="G765" s="281"/>
      <c r="T765" s="268"/>
      <c r="AD765" s="268"/>
      <c r="AE765" s="561"/>
      <c r="AF765" s="367"/>
      <c r="AG765" s="372"/>
      <c r="AN765" s="268"/>
      <c r="AO765" s="268"/>
    </row>
    <row r="766" spans="5:41" ht="14.25" customHeight="1" x14ac:dyDescent="0.45">
      <c r="E766" s="423"/>
      <c r="F766" s="281"/>
      <c r="G766" s="281"/>
      <c r="T766" s="268"/>
      <c r="AD766" s="268"/>
      <c r="AE766" s="561"/>
      <c r="AF766" s="367"/>
      <c r="AG766" s="372"/>
      <c r="AN766" s="268"/>
      <c r="AO766" s="268"/>
    </row>
    <row r="767" spans="5:41" ht="14.25" customHeight="1" x14ac:dyDescent="0.45">
      <c r="E767" s="423"/>
      <c r="F767" s="281"/>
      <c r="G767" s="281"/>
      <c r="T767" s="268"/>
      <c r="AD767" s="268"/>
      <c r="AE767" s="561"/>
      <c r="AF767" s="367"/>
      <c r="AG767" s="372"/>
      <c r="AN767" s="268"/>
      <c r="AO767" s="268"/>
    </row>
    <row r="768" spans="5:41" ht="14.25" customHeight="1" x14ac:dyDescent="0.45">
      <c r="E768" s="423"/>
      <c r="F768" s="281"/>
      <c r="G768" s="281"/>
      <c r="T768" s="268"/>
      <c r="AD768" s="268"/>
      <c r="AE768" s="561"/>
      <c r="AF768" s="367"/>
      <c r="AG768" s="372"/>
      <c r="AN768" s="268"/>
      <c r="AO768" s="268"/>
    </row>
    <row r="769" spans="5:41" ht="14.25" customHeight="1" x14ac:dyDescent="0.45">
      <c r="E769" s="423"/>
      <c r="F769" s="281"/>
      <c r="G769" s="281"/>
      <c r="T769" s="268"/>
      <c r="AD769" s="268"/>
      <c r="AE769" s="561"/>
      <c r="AF769" s="367"/>
      <c r="AG769" s="372"/>
      <c r="AN769" s="268"/>
      <c r="AO769" s="268"/>
    </row>
    <row r="770" spans="5:41" ht="14.25" customHeight="1" x14ac:dyDescent="0.45">
      <c r="E770" s="423"/>
      <c r="F770" s="281"/>
      <c r="G770" s="281"/>
      <c r="T770" s="268"/>
      <c r="AD770" s="268"/>
      <c r="AE770" s="561"/>
      <c r="AF770" s="367"/>
      <c r="AG770" s="372"/>
      <c r="AN770" s="268"/>
      <c r="AO770" s="268"/>
    </row>
    <row r="771" spans="5:41" ht="14.25" customHeight="1" x14ac:dyDescent="0.45">
      <c r="E771" s="423"/>
      <c r="F771" s="281"/>
      <c r="G771" s="281"/>
      <c r="T771" s="268"/>
      <c r="AD771" s="268"/>
      <c r="AE771" s="561"/>
      <c r="AF771" s="367"/>
      <c r="AG771" s="372"/>
      <c r="AN771" s="268"/>
      <c r="AO771" s="268"/>
    </row>
    <row r="772" spans="5:41" ht="14.25" customHeight="1" x14ac:dyDescent="0.45">
      <c r="E772" s="423"/>
      <c r="F772" s="281"/>
      <c r="G772" s="281"/>
      <c r="T772" s="268"/>
      <c r="AD772" s="268"/>
      <c r="AE772" s="561"/>
      <c r="AF772" s="367"/>
      <c r="AG772" s="372"/>
      <c r="AN772" s="268"/>
      <c r="AO772" s="268"/>
    </row>
    <row r="773" spans="5:41" ht="14.25" customHeight="1" x14ac:dyDescent="0.45">
      <c r="E773" s="423"/>
      <c r="F773" s="281"/>
      <c r="G773" s="281"/>
      <c r="T773" s="268"/>
      <c r="AD773" s="268"/>
      <c r="AE773" s="561"/>
      <c r="AF773" s="367"/>
      <c r="AG773" s="372"/>
      <c r="AN773" s="268"/>
      <c r="AO773" s="268"/>
    </row>
    <row r="774" spans="5:41" ht="14.25" customHeight="1" x14ac:dyDescent="0.45">
      <c r="E774" s="423"/>
      <c r="F774" s="281"/>
      <c r="G774" s="281"/>
      <c r="T774" s="268"/>
      <c r="AD774" s="268"/>
      <c r="AE774" s="561"/>
      <c r="AF774" s="367"/>
      <c r="AG774" s="372"/>
      <c r="AN774" s="268"/>
      <c r="AO774" s="268"/>
    </row>
    <row r="775" spans="5:41" ht="14.25" customHeight="1" x14ac:dyDescent="0.45">
      <c r="E775" s="423"/>
      <c r="F775" s="281"/>
      <c r="G775" s="281"/>
      <c r="T775" s="268"/>
      <c r="AD775" s="268"/>
      <c r="AE775" s="561"/>
      <c r="AF775" s="367"/>
      <c r="AG775" s="372"/>
      <c r="AN775" s="268"/>
      <c r="AO775" s="268"/>
    </row>
    <row r="776" spans="5:41" ht="14.25" customHeight="1" x14ac:dyDescent="0.45">
      <c r="E776" s="423"/>
      <c r="F776" s="281"/>
      <c r="G776" s="281"/>
      <c r="T776" s="268"/>
      <c r="AD776" s="268"/>
      <c r="AE776" s="561"/>
      <c r="AF776" s="367"/>
      <c r="AG776" s="372"/>
      <c r="AN776" s="268"/>
      <c r="AO776" s="268"/>
    </row>
    <row r="777" spans="5:41" ht="14.25" customHeight="1" x14ac:dyDescent="0.45">
      <c r="E777" s="423"/>
      <c r="F777" s="281"/>
      <c r="G777" s="281"/>
      <c r="T777" s="268"/>
      <c r="AD777" s="268"/>
      <c r="AE777" s="561"/>
      <c r="AF777" s="367"/>
      <c r="AG777" s="372"/>
      <c r="AN777" s="268"/>
      <c r="AO777" s="268"/>
    </row>
    <row r="778" spans="5:41" ht="14.25" customHeight="1" x14ac:dyDescent="0.45">
      <c r="E778" s="423"/>
      <c r="F778" s="281"/>
      <c r="G778" s="281"/>
      <c r="T778" s="268"/>
      <c r="AD778" s="268"/>
      <c r="AE778" s="561"/>
      <c r="AF778" s="367"/>
      <c r="AG778" s="372"/>
      <c r="AN778" s="268"/>
      <c r="AO778" s="268"/>
    </row>
    <row r="779" spans="5:41" ht="14.25" customHeight="1" x14ac:dyDescent="0.45">
      <c r="E779" s="423"/>
      <c r="F779" s="281"/>
      <c r="G779" s="281"/>
      <c r="T779" s="268"/>
      <c r="AD779" s="268"/>
      <c r="AE779" s="561"/>
      <c r="AF779" s="367"/>
      <c r="AG779" s="372"/>
      <c r="AN779" s="268"/>
      <c r="AO779" s="268"/>
    </row>
    <row r="780" spans="5:41" ht="14.25" customHeight="1" x14ac:dyDescent="0.45">
      <c r="E780" s="423"/>
      <c r="F780" s="281"/>
      <c r="G780" s="281"/>
      <c r="T780" s="268"/>
      <c r="AD780" s="268"/>
      <c r="AE780" s="561"/>
      <c r="AF780" s="367"/>
      <c r="AG780" s="372"/>
      <c r="AN780" s="268"/>
      <c r="AO780" s="268"/>
    </row>
    <row r="781" spans="5:41" ht="14.25" customHeight="1" x14ac:dyDescent="0.45">
      <c r="E781" s="423"/>
      <c r="F781" s="281"/>
      <c r="G781" s="281"/>
      <c r="T781" s="268"/>
      <c r="AD781" s="268"/>
      <c r="AE781" s="561"/>
      <c r="AF781" s="367"/>
      <c r="AG781" s="372"/>
      <c r="AN781" s="268"/>
      <c r="AO781" s="268"/>
    </row>
    <row r="782" spans="5:41" ht="14.25" customHeight="1" x14ac:dyDescent="0.45">
      <c r="E782" s="423"/>
      <c r="F782" s="281"/>
      <c r="G782" s="281"/>
      <c r="T782" s="268"/>
      <c r="AD782" s="268"/>
      <c r="AE782" s="561"/>
      <c r="AF782" s="367"/>
      <c r="AG782" s="372"/>
      <c r="AN782" s="268"/>
      <c r="AO782" s="268"/>
    </row>
    <row r="783" spans="5:41" ht="14.25" customHeight="1" x14ac:dyDescent="0.45">
      <c r="E783" s="423"/>
      <c r="F783" s="281"/>
      <c r="G783" s="281"/>
      <c r="T783" s="268"/>
      <c r="AD783" s="268"/>
      <c r="AE783" s="561"/>
      <c r="AF783" s="367"/>
      <c r="AG783" s="372"/>
      <c r="AN783" s="268"/>
      <c r="AO783" s="268"/>
    </row>
    <row r="784" spans="5:41" ht="14.25" customHeight="1" x14ac:dyDescent="0.45">
      <c r="E784" s="423"/>
      <c r="F784" s="281"/>
      <c r="G784" s="281"/>
      <c r="T784" s="268"/>
      <c r="AD784" s="268"/>
      <c r="AE784" s="561"/>
      <c r="AF784" s="367"/>
      <c r="AG784" s="372"/>
      <c r="AN784" s="268"/>
      <c r="AO784" s="268"/>
    </row>
    <row r="785" spans="5:41" ht="14.25" customHeight="1" x14ac:dyDescent="0.45">
      <c r="E785" s="423"/>
      <c r="F785" s="281"/>
      <c r="G785" s="281"/>
      <c r="T785" s="268"/>
      <c r="AD785" s="268"/>
      <c r="AE785" s="561"/>
      <c r="AF785" s="367"/>
      <c r="AG785" s="372"/>
      <c r="AN785" s="268"/>
      <c r="AO785" s="268"/>
    </row>
    <row r="786" spans="5:41" ht="14.25" customHeight="1" x14ac:dyDescent="0.45">
      <c r="E786" s="423"/>
      <c r="F786" s="281"/>
      <c r="G786" s="281"/>
      <c r="T786" s="268"/>
      <c r="AD786" s="268"/>
      <c r="AE786" s="561"/>
      <c r="AF786" s="367"/>
      <c r="AG786" s="372"/>
      <c r="AN786" s="268"/>
      <c r="AO786" s="268"/>
    </row>
    <row r="787" spans="5:41" ht="14.25" customHeight="1" x14ac:dyDescent="0.45">
      <c r="E787" s="423"/>
      <c r="F787" s="281"/>
      <c r="G787" s="281"/>
      <c r="T787" s="268"/>
      <c r="AD787" s="268"/>
      <c r="AE787" s="561"/>
      <c r="AF787" s="367"/>
      <c r="AG787" s="372"/>
      <c r="AN787" s="268"/>
      <c r="AO787" s="268"/>
    </row>
    <row r="788" spans="5:41" ht="14.25" customHeight="1" x14ac:dyDescent="0.45">
      <c r="E788" s="423"/>
      <c r="F788" s="281"/>
      <c r="G788" s="281"/>
      <c r="T788" s="268"/>
      <c r="AD788" s="268"/>
      <c r="AE788" s="561"/>
      <c r="AF788" s="367"/>
      <c r="AG788" s="372"/>
      <c r="AN788" s="268"/>
      <c r="AO788" s="268"/>
    </row>
    <row r="789" spans="5:41" ht="14.25" customHeight="1" x14ac:dyDescent="0.45">
      <c r="E789" s="423"/>
      <c r="F789" s="281"/>
      <c r="G789" s="281"/>
      <c r="T789" s="268"/>
      <c r="AD789" s="268"/>
      <c r="AE789" s="561"/>
      <c r="AF789" s="367"/>
      <c r="AG789" s="372"/>
      <c r="AN789" s="268"/>
      <c r="AO789" s="268"/>
    </row>
    <row r="790" spans="5:41" ht="14.25" customHeight="1" x14ac:dyDescent="0.45">
      <c r="E790" s="423"/>
      <c r="F790" s="281"/>
      <c r="G790" s="281"/>
      <c r="T790" s="268"/>
      <c r="AD790" s="268"/>
      <c r="AE790" s="561"/>
      <c r="AF790" s="367"/>
      <c r="AG790" s="372"/>
      <c r="AN790" s="268"/>
      <c r="AO790" s="268"/>
    </row>
    <row r="791" spans="5:41" ht="14.25" customHeight="1" x14ac:dyDescent="0.45">
      <c r="E791" s="423"/>
      <c r="F791" s="281"/>
      <c r="G791" s="281"/>
      <c r="T791" s="268"/>
      <c r="AD791" s="268"/>
      <c r="AE791" s="561"/>
      <c r="AF791" s="367"/>
      <c r="AG791" s="372"/>
      <c r="AN791" s="268"/>
      <c r="AO791" s="268"/>
    </row>
    <row r="792" spans="5:41" ht="14.25" customHeight="1" x14ac:dyDescent="0.45">
      <c r="E792" s="423"/>
      <c r="F792" s="281"/>
      <c r="G792" s="281"/>
      <c r="T792" s="268"/>
      <c r="AD792" s="268"/>
      <c r="AE792" s="561"/>
      <c r="AF792" s="367"/>
      <c r="AG792" s="372"/>
      <c r="AN792" s="268"/>
      <c r="AO792" s="268"/>
    </row>
    <row r="793" spans="5:41" ht="14.25" customHeight="1" x14ac:dyDescent="0.45">
      <c r="E793" s="423"/>
      <c r="F793" s="281"/>
      <c r="G793" s="281"/>
      <c r="T793" s="268"/>
      <c r="AD793" s="268"/>
      <c r="AE793" s="561"/>
      <c r="AF793" s="367"/>
      <c r="AG793" s="372"/>
      <c r="AN793" s="268"/>
      <c r="AO793" s="268"/>
    </row>
    <row r="794" spans="5:41" ht="14.25" customHeight="1" x14ac:dyDescent="0.45">
      <c r="E794" s="423"/>
      <c r="F794" s="281"/>
      <c r="G794" s="281"/>
      <c r="T794" s="268"/>
      <c r="AD794" s="268"/>
      <c r="AE794" s="561"/>
      <c r="AF794" s="367"/>
      <c r="AG794" s="372"/>
      <c r="AN794" s="268"/>
      <c r="AO794" s="268"/>
    </row>
    <row r="795" spans="5:41" ht="14.25" customHeight="1" x14ac:dyDescent="0.45">
      <c r="E795" s="423"/>
      <c r="F795" s="281"/>
      <c r="G795" s="281"/>
      <c r="T795" s="268"/>
      <c r="AD795" s="268"/>
      <c r="AE795" s="561"/>
      <c r="AF795" s="367"/>
      <c r="AG795" s="372"/>
      <c r="AN795" s="268"/>
      <c r="AO795" s="268"/>
    </row>
    <row r="796" spans="5:41" ht="14.25" customHeight="1" x14ac:dyDescent="0.45">
      <c r="E796" s="423"/>
      <c r="F796" s="281"/>
      <c r="G796" s="281"/>
      <c r="T796" s="268"/>
      <c r="AD796" s="268"/>
      <c r="AE796" s="561"/>
      <c r="AF796" s="367"/>
      <c r="AG796" s="372"/>
      <c r="AN796" s="268"/>
      <c r="AO796" s="268"/>
    </row>
    <row r="797" spans="5:41" ht="14.25" customHeight="1" x14ac:dyDescent="0.45">
      <c r="E797" s="423"/>
      <c r="F797" s="281"/>
      <c r="G797" s="281"/>
      <c r="T797" s="268"/>
      <c r="AD797" s="268"/>
      <c r="AE797" s="561"/>
      <c r="AF797" s="367"/>
      <c r="AG797" s="372"/>
      <c r="AN797" s="268"/>
      <c r="AO797" s="268"/>
    </row>
    <row r="798" spans="5:41" ht="14.25" customHeight="1" x14ac:dyDescent="0.45">
      <c r="E798" s="423"/>
      <c r="F798" s="281"/>
      <c r="G798" s="281"/>
      <c r="T798" s="268"/>
      <c r="AD798" s="268"/>
      <c r="AE798" s="561"/>
      <c r="AF798" s="367"/>
      <c r="AG798" s="372"/>
      <c r="AN798" s="268"/>
      <c r="AO798" s="268"/>
    </row>
    <row r="799" spans="5:41" ht="14.25" customHeight="1" x14ac:dyDescent="0.45">
      <c r="E799" s="423"/>
      <c r="F799" s="281"/>
      <c r="G799" s="281"/>
      <c r="T799" s="268"/>
      <c r="AD799" s="268"/>
      <c r="AE799" s="561"/>
      <c r="AF799" s="367"/>
      <c r="AG799" s="372"/>
      <c r="AN799" s="268"/>
      <c r="AO799" s="268"/>
    </row>
    <row r="800" spans="5:41" ht="14.25" customHeight="1" x14ac:dyDescent="0.45">
      <c r="E800" s="423"/>
      <c r="F800" s="281"/>
      <c r="G800" s="281"/>
      <c r="T800" s="268"/>
      <c r="AD800" s="268"/>
      <c r="AE800" s="561"/>
      <c r="AF800" s="367"/>
      <c r="AG800" s="372"/>
      <c r="AN800" s="268"/>
      <c r="AO800" s="268"/>
    </row>
    <row r="801" spans="5:41" ht="14.25" customHeight="1" x14ac:dyDescent="0.45">
      <c r="E801" s="423"/>
      <c r="F801" s="281"/>
      <c r="G801" s="281"/>
      <c r="T801" s="268"/>
      <c r="AD801" s="268"/>
      <c r="AE801" s="561"/>
      <c r="AF801" s="367"/>
      <c r="AG801" s="372"/>
      <c r="AN801" s="268"/>
      <c r="AO801" s="268"/>
    </row>
    <row r="802" spans="5:41" ht="14.25" customHeight="1" x14ac:dyDescent="0.45">
      <c r="E802" s="423"/>
      <c r="F802" s="281"/>
      <c r="G802" s="281"/>
      <c r="T802" s="268"/>
      <c r="AD802" s="268"/>
      <c r="AE802" s="561"/>
      <c r="AF802" s="367"/>
      <c r="AG802" s="372"/>
      <c r="AN802" s="268"/>
      <c r="AO802" s="268"/>
    </row>
    <row r="803" spans="5:41" ht="14.25" customHeight="1" x14ac:dyDescent="0.45">
      <c r="E803" s="423"/>
      <c r="F803" s="281"/>
      <c r="G803" s="281"/>
      <c r="T803" s="268"/>
      <c r="AD803" s="268"/>
      <c r="AE803" s="561"/>
      <c r="AF803" s="367"/>
      <c r="AG803" s="372"/>
      <c r="AN803" s="268"/>
      <c r="AO803" s="268"/>
    </row>
    <row r="804" spans="5:41" ht="14.25" customHeight="1" x14ac:dyDescent="0.45">
      <c r="E804" s="423"/>
      <c r="F804" s="281"/>
      <c r="G804" s="281"/>
      <c r="T804" s="268"/>
      <c r="AD804" s="268"/>
      <c r="AE804" s="561"/>
      <c r="AF804" s="367"/>
      <c r="AG804" s="372"/>
      <c r="AN804" s="268"/>
      <c r="AO804" s="268"/>
    </row>
    <row r="805" spans="5:41" ht="14.25" customHeight="1" x14ac:dyDescent="0.45">
      <c r="E805" s="423"/>
      <c r="F805" s="281"/>
      <c r="G805" s="281"/>
      <c r="T805" s="268"/>
      <c r="AD805" s="268"/>
      <c r="AE805" s="561"/>
      <c r="AF805" s="367"/>
      <c r="AG805" s="372"/>
      <c r="AN805" s="268"/>
      <c r="AO805" s="268"/>
    </row>
    <row r="806" spans="5:41" ht="14.25" customHeight="1" x14ac:dyDescent="0.45">
      <c r="E806" s="423"/>
      <c r="F806" s="281"/>
      <c r="G806" s="281"/>
      <c r="T806" s="268"/>
      <c r="AD806" s="268"/>
      <c r="AE806" s="561"/>
      <c r="AF806" s="367"/>
      <c r="AG806" s="372"/>
      <c r="AN806" s="268"/>
      <c r="AO806" s="268"/>
    </row>
    <row r="807" spans="5:41" ht="14.25" customHeight="1" x14ac:dyDescent="0.45">
      <c r="E807" s="423"/>
      <c r="F807" s="281"/>
      <c r="G807" s="281"/>
      <c r="T807" s="268"/>
      <c r="AD807" s="268"/>
      <c r="AE807" s="561"/>
      <c r="AF807" s="367"/>
      <c r="AG807" s="372"/>
      <c r="AN807" s="268"/>
      <c r="AO807" s="268"/>
    </row>
    <row r="808" spans="5:41" ht="14.25" customHeight="1" x14ac:dyDescent="0.45">
      <c r="E808" s="423"/>
      <c r="F808" s="281"/>
      <c r="G808" s="281"/>
      <c r="T808" s="268"/>
      <c r="AD808" s="268"/>
      <c r="AE808" s="561"/>
      <c r="AF808" s="367"/>
      <c r="AG808" s="372"/>
      <c r="AN808" s="268"/>
      <c r="AO808" s="268"/>
    </row>
    <row r="809" spans="5:41" ht="14.25" customHeight="1" x14ac:dyDescent="0.45">
      <c r="E809" s="423"/>
      <c r="F809" s="281"/>
      <c r="G809" s="281"/>
      <c r="T809" s="268"/>
      <c r="AD809" s="268"/>
      <c r="AE809" s="561"/>
      <c r="AF809" s="367"/>
      <c r="AG809" s="372"/>
      <c r="AN809" s="268"/>
      <c r="AO809" s="268"/>
    </row>
    <row r="810" spans="5:41" ht="14.25" customHeight="1" x14ac:dyDescent="0.45">
      <c r="E810" s="423"/>
      <c r="F810" s="281"/>
      <c r="G810" s="281"/>
      <c r="T810" s="268"/>
      <c r="AD810" s="268"/>
      <c r="AE810" s="561"/>
      <c r="AF810" s="367"/>
      <c r="AG810" s="372"/>
      <c r="AN810" s="268"/>
      <c r="AO810" s="268"/>
    </row>
    <row r="811" spans="5:41" ht="14.25" customHeight="1" x14ac:dyDescent="0.45">
      <c r="E811" s="423"/>
      <c r="F811" s="281"/>
      <c r="G811" s="281"/>
      <c r="T811" s="268"/>
      <c r="AD811" s="268"/>
      <c r="AE811" s="561"/>
      <c r="AF811" s="367"/>
      <c r="AG811" s="372"/>
      <c r="AN811" s="268"/>
      <c r="AO811" s="268"/>
    </row>
    <row r="812" spans="5:41" ht="14.25" customHeight="1" x14ac:dyDescent="0.45">
      <c r="E812" s="423"/>
      <c r="F812" s="281"/>
      <c r="G812" s="281"/>
      <c r="T812" s="268"/>
      <c r="AD812" s="268"/>
      <c r="AE812" s="561"/>
      <c r="AF812" s="367"/>
      <c r="AG812" s="372"/>
      <c r="AN812" s="268"/>
      <c r="AO812" s="268"/>
    </row>
    <row r="813" spans="5:41" ht="14.25" customHeight="1" x14ac:dyDescent="0.45">
      <c r="E813" s="423"/>
      <c r="F813" s="281"/>
      <c r="G813" s="281"/>
      <c r="T813" s="268"/>
      <c r="AD813" s="268"/>
      <c r="AE813" s="561"/>
      <c r="AF813" s="367"/>
      <c r="AG813" s="372"/>
      <c r="AN813" s="268"/>
      <c r="AO813" s="268"/>
    </row>
    <row r="814" spans="5:41" ht="14.25" customHeight="1" x14ac:dyDescent="0.45">
      <c r="E814" s="423"/>
      <c r="F814" s="281"/>
      <c r="G814" s="281"/>
      <c r="T814" s="268"/>
      <c r="AD814" s="268"/>
      <c r="AE814" s="561"/>
      <c r="AF814" s="367"/>
      <c r="AG814" s="372"/>
      <c r="AN814" s="268"/>
      <c r="AO814" s="268"/>
    </row>
    <row r="815" spans="5:41" ht="14.25" customHeight="1" x14ac:dyDescent="0.45">
      <c r="E815" s="423"/>
      <c r="F815" s="281"/>
      <c r="G815" s="281"/>
      <c r="T815" s="268"/>
      <c r="AD815" s="268"/>
      <c r="AE815" s="561"/>
      <c r="AF815" s="367"/>
      <c r="AG815" s="372"/>
      <c r="AN815" s="268"/>
      <c r="AO815" s="268"/>
    </row>
    <row r="816" spans="5:41" ht="14.25" customHeight="1" x14ac:dyDescent="0.45">
      <c r="E816" s="423"/>
      <c r="F816" s="281"/>
      <c r="G816" s="281"/>
      <c r="T816" s="268"/>
      <c r="AD816" s="268"/>
      <c r="AE816" s="561"/>
      <c r="AF816" s="367"/>
      <c r="AG816" s="372"/>
      <c r="AN816" s="268"/>
      <c r="AO816" s="268"/>
    </row>
    <row r="817" spans="5:41" ht="14.25" customHeight="1" x14ac:dyDescent="0.45">
      <c r="E817" s="423"/>
      <c r="F817" s="281"/>
      <c r="G817" s="281"/>
      <c r="T817" s="268"/>
      <c r="AD817" s="268"/>
      <c r="AE817" s="561"/>
      <c r="AF817" s="367"/>
      <c r="AG817" s="372"/>
      <c r="AN817" s="268"/>
      <c r="AO817" s="268"/>
    </row>
    <row r="818" spans="5:41" ht="14.25" customHeight="1" x14ac:dyDescent="0.45">
      <c r="E818" s="423"/>
      <c r="F818" s="281"/>
      <c r="G818" s="281"/>
      <c r="T818" s="268"/>
      <c r="AD818" s="268"/>
      <c r="AE818" s="561"/>
      <c r="AF818" s="367"/>
      <c r="AG818" s="372"/>
      <c r="AN818" s="268"/>
      <c r="AO818" s="268"/>
    </row>
    <row r="819" spans="5:41" ht="14.25" customHeight="1" x14ac:dyDescent="0.45">
      <c r="E819" s="423"/>
      <c r="F819" s="281"/>
      <c r="G819" s="281"/>
      <c r="T819" s="268"/>
      <c r="AD819" s="268"/>
      <c r="AE819" s="561"/>
      <c r="AF819" s="367"/>
      <c r="AG819" s="372"/>
      <c r="AN819" s="268"/>
      <c r="AO819" s="268"/>
    </row>
    <row r="820" spans="5:41" ht="14.25" customHeight="1" x14ac:dyDescent="0.45">
      <c r="E820" s="423"/>
      <c r="F820" s="281"/>
      <c r="G820" s="281"/>
      <c r="T820" s="268"/>
      <c r="AD820" s="268"/>
      <c r="AE820" s="561"/>
      <c r="AF820" s="367"/>
      <c r="AG820" s="372"/>
      <c r="AN820" s="268"/>
      <c r="AO820" s="268"/>
    </row>
    <row r="821" spans="5:41" ht="14.25" customHeight="1" x14ac:dyDescent="0.45">
      <c r="E821" s="423"/>
      <c r="F821" s="281"/>
      <c r="G821" s="281"/>
      <c r="T821" s="268"/>
      <c r="AD821" s="268"/>
      <c r="AE821" s="561"/>
      <c r="AF821" s="367"/>
      <c r="AG821" s="372"/>
      <c r="AN821" s="268"/>
      <c r="AO821" s="268"/>
    </row>
    <row r="822" spans="5:41" ht="14.25" customHeight="1" x14ac:dyDescent="0.45">
      <c r="E822" s="423"/>
      <c r="F822" s="281"/>
      <c r="G822" s="281"/>
      <c r="T822" s="268"/>
      <c r="AD822" s="268"/>
      <c r="AE822" s="561"/>
      <c r="AF822" s="367"/>
      <c r="AG822" s="372"/>
      <c r="AN822" s="268"/>
      <c r="AO822" s="268"/>
    </row>
    <row r="823" spans="5:41" ht="14.25" customHeight="1" x14ac:dyDescent="0.45">
      <c r="E823" s="423"/>
      <c r="F823" s="281"/>
      <c r="G823" s="281"/>
      <c r="T823" s="268"/>
      <c r="AD823" s="268"/>
      <c r="AE823" s="561"/>
      <c r="AF823" s="367"/>
      <c r="AG823" s="372"/>
      <c r="AN823" s="268"/>
      <c r="AO823" s="268"/>
    </row>
    <row r="824" spans="5:41" ht="14.25" customHeight="1" x14ac:dyDescent="0.45">
      <c r="E824" s="423"/>
      <c r="F824" s="281"/>
      <c r="G824" s="281"/>
      <c r="T824" s="268"/>
      <c r="AD824" s="268"/>
      <c r="AE824" s="561"/>
      <c r="AF824" s="367"/>
      <c r="AG824" s="372"/>
      <c r="AN824" s="268"/>
      <c r="AO824" s="268"/>
    </row>
    <row r="825" spans="5:41" ht="14.25" customHeight="1" x14ac:dyDescent="0.45">
      <c r="E825" s="423"/>
      <c r="F825" s="281"/>
      <c r="G825" s="281"/>
      <c r="T825" s="268"/>
      <c r="AD825" s="268"/>
      <c r="AE825" s="561"/>
      <c r="AF825" s="367"/>
      <c r="AG825" s="372"/>
      <c r="AN825" s="268"/>
      <c r="AO825" s="268"/>
    </row>
    <row r="826" spans="5:41" ht="14.25" customHeight="1" x14ac:dyDescent="0.45">
      <c r="E826" s="423"/>
      <c r="F826" s="281"/>
      <c r="G826" s="281"/>
      <c r="T826" s="268"/>
      <c r="AD826" s="268"/>
      <c r="AE826" s="561"/>
      <c r="AF826" s="367"/>
      <c r="AG826" s="372"/>
      <c r="AN826" s="268"/>
      <c r="AO826" s="268"/>
    </row>
    <row r="827" spans="5:41" ht="14.25" customHeight="1" x14ac:dyDescent="0.45">
      <c r="E827" s="423"/>
      <c r="F827" s="281"/>
      <c r="G827" s="281"/>
      <c r="T827" s="268"/>
      <c r="AD827" s="268"/>
      <c r="AE827" s="561"/>
      <c r="AF827" s="367"/>
      <c r="AG827" s="372"/>
      <c r="AN827" s="268"/>
      <c r="AO827" s="268"/>
    </row>
    <row r="828" spans="5:41" ht="14.25" customHeight="1" x14ac:dyDescent="0.45">
      <c r="E828" s="423"/>
      <c r="F828" s="281"/>
      <c r="G828" s="281"/>
      <c r="T828" s="268"/>
      <c r="AD828" s="268"/>
      <c r="AE828" s="561"/>
      <c r="AF828" s="367"/>
      <c r="AG828" s="372"/>
      <c r="AN828" s="268"/>
      <c r="AO828" s="268"/>
    </row>
    <row r="829" spans="5:41" ht="14.25" customHeight="1" x14ac:dyDescent="0.45">
      <c r="E829" s="423"/>
      <c r="F829" s="281"/>
      <c r="G829" s="281"/>
      <c r="T829" s="268"/>
      <c r="AD829" s="268"/>
      <c r="AE829" s="561"/>
      <c r="AF829" s="367"/>
      <c r="AG829" s="372"/>
      <c r="AN829" s="268"/>
      <c r="AO829" s="268"/>
    </row>
    <row r="830" spans="5:41" ht="14.25" customHeight="1" x14ac:dyDescent="0.45">
      <c r="E830" s="423"/>
      <c r="F830" s="281"/>
      <c r="G830" s="281"/>
      <c r="T830" s="268"/>
      <c r="AD830" s="268"/>
      <c r="AE830" s="561"/>
      <c r="AF830" s="367"/>
      <c r="AG830" s="372"/>
      <c r="AN830" s="268"/>
      <c r="AO830" s="268"/>
    </row>
    <row r="831" spans="5:41" ht="14.25" customHeight="1" x14ac:dyDescent="0.45">
      <c r="E831" s="423"/>
      <c r="F831" s="281"/>
      <c r="G831" s="281"/>
      <c r="T831" s="268"/>
      <c r="AD831" s="268"/>
      <c r="AE831" s="561"/>
      <c r="AF831" s="367"/>
      <c r="AG831" s="372"/>
      <c r="AN831" s="268"/>
      <c r="AO831" s="268"/>
    </row>
    <row r="832" spans="5:41" ht="14.25" customHeight="1" x14ac:dyDescent="0.45">
      <c r="E832" s="423"/>
      <c r="F832" s="281"/>
      <c r="G832" s="281"/>
      <c r="T832" s="268"/>
      <c r="AD832" s="268"/>
      <c r="AE832" s="561"/>
      <c r="AF832" s="367"/>
      <c r="AG832" s="372"/>
      <c r="AN832" s="268"/>
      <c r="AO832" s="268"/>
    </row>
    <row r="833" spans="5:41" ht="14.25" customHeight="1" x14ac:dyDescent="0.45">
      <c r="E833" s="423"/>
      <c r="F833" s="281"/>
      <c r="G833" s="281"/>
      <c r="T833" s="268"/>
      <c r="AD833" s="268"/>
      <c r="AE833" s="561"/>
      <c r="AF833" s="367"/>
      <c r="AG833" s="372"/>
      <c r="AN833" s="268"/>
      <c r="AO833" s="268"/>
    </row>
    <row r="834" spans="5:41" ht="14.25" customHeight="1" x14ac:dyDescent="0.45">
      <c r="E834" s="423"/>
      <c r="F834" s="281"/>
      <c r="G834" s="281"/>
      <c r="T834" s="268"/>
      <c r="AD834" s="268"/>
      <c r="AE834" s="561"/>
      <c r="AF834" s="367"/>
      <c r="AG834" s="372"/>
      <c r="AN834" s="268"/>
      <c r="AO834" s="268"/>
    </row>
    <row r="835" spans="5:41" ht="14.25" customHeight="1" x14ac:dyDescent="0.45">
      <c r="E835" s="423"/>
      <c r="F835" s="281"/>
      <c r="G835" s="281"/>
      <c r="T835" s="268"/>
      <c r="AD835" s="268"/>
      <c r="AE835" s="561"/>
      <c r="AF835" s="367"/>
      <c r="AG835" s="372"/>
      <c r="AN835" s="268"/>
      <c r="AO835" s="268"/>
    </row>
    <row r="836" spans="5:41" ht="14.25" customHeight="1" x14ac:dyDescent="0.45">
      <c r="E836" s="423"/>
      <c r="F836" s="281"/>
      <c r="G836" s="281"/>
      <c r="T836" s="268"/>
      <c r="AD836" s="268"/>
      <c r="AE836" s="561"/>
      <c r="AF836" s="367"/>
      <c r="AG836" s="372"/>
      <c r="AN836" s="268"/>
      <c r="AO836" s="268"/>
    </row>
    <row r="837" spans="5:41" ht="14.25" customHeight="1" x14ac:dyDescent="0.45">
      <c r="E837" s="423"/>
      <c r="F837" s="281"/>
      <c r="G837" s="281"/>
      <c r="T837" s="268"/>
      <c r="AD837" s="268"/>
      <c r="AE837" s="561"/>
      <c r="AF837" s="367"/>
      <c r="AG837" s="372"/>
      <c r="AN837" s="268"/>
      <c r="AO837" s="268"/>
    </row>
    <row r="838" spans="5:41" ht="14.25" customHeight="1" x14ac:dyDescent="0.45">
      <c r="E838" s="423"/>
      <c r="F838" s="281"/>
      <c r="G838" s="281"/>
      <c r="T838" s="268"/>
      <c r="AD838" s="268"/>
      <c r="AE838" s="561"/>
      <c r="AF838" s="367"/>
      <c r="AG838" s="372"/>
      <c r="AN838" s="268"/>
      <c r="AO838" s="268"/>
    </row>
    <row r="839" spans="5:41" ht="14.25" customHeight="1" x14ac:dyDescent="0.45">
      <c r="E839" s="423"/>
      <c r="F839" s="281"/>
      <c r="G839" s="281"/>
      <c r="T839" s="268"/>
      <c r="AD839" s="268"/>
      <c r="AE839" s="561"/>
      <c r="AF839" s="367"/>
      <c r="AG839" s="372"/>
      <c r="AN839" s="268"/>
      <c r="AO839" s="268"/>
    </row>
    <row r="840" spans="5:41" ht="14.25" customHeight="1" x14ac:dyDescent="0.45">
      <c r="E840" s="423"/>
      <c r="F840" s="281"/>
      <c r="G840" s="281"/>
      <c r="T840" s="268"/>
      <c r="AD840" s="268"/>
      <c r="AE840" s="561"/>
      <c r="AF840" s="367"/>
      <c r="AG840" s="372"/>
      <c r="AN840" s="268"/>
      <c r="AO840" s="268"/>
    </row>
    <row r="841" spans="5:41" ht="14.25" customHeight="1" x14ac:dyDescent="0.45">
      <c r="E841" s="423"/>
      <c r="F841" s="281"/>
      <c r="G841" s="281"/>
      <c r="T841" s="268"/>
      <c r="AD841" s="268"/>
      <c r="AE841" s="561"/>
      <c r="AF841" s="367"/>
      <c r="AG841" s="372"/>
      <c r="AN841" s="268"/>
      <c r="AO841" s="268"/>
    </row>
    <row r="842" spans="5:41" ht="14.25" customHeight="1" x14ac:dyDescent="0.45">
      <c r="E842" s="423"/>
      <c r="F842" s="281"/>
      <c r="G842" s="281"/>
      <c r="T842" s="268"/>
      <c r="AD842" s="268"/>
      <c r="AE842" s="561"/>
      <c r="AF842" s="367"/>
      <c r="AG842" s="372"/>
      <c r="AN842" s="268"/>
      <c r="AO842" s="268"/>
    </row>
    <row r="843" spans="5:41" ht="14.25" customHeight="1" x14ac:dyDescent="0.45">
      <c r="E843" s="423"/>
      <c r="F843" s="281"/>
      <c r="G843" s="281"/>
      <c r="T843" s="268"/>
      <c r="AD843" s="268"/>
      <c r="AE843" s="561"/>
      <c r="AF843" s="367"/>
      <c r="AG843" s="372"/>
      <c r="AN843" s="268"/>
      <c r="AO843" s="268"/>
    </row>
    <row r="844" spans="5:41" ht="14.25" customHeight="1" x14ac:dyDescent="0.45">
      <c r="E844" s="423"/>
      <c r="F844" s="281"/>
      <c r="G844" s="281"/>
      <c r="T844" s="268"/>
      <c r="AD844" s="268"/>
      <c r="AE844" s="561"/>
      <c r="AF844" s="367"/>
      <c r="AG844" s="372"/>
      <c r="AN844" s="268"/>
      <c r="AO844" s="268"/>
    </row>
    <row r="845" spans="5:41" ht="14.25" customHeight="1" x14ac:dyDescent="0.45">
      <c r="E845" s="423"/>
      <c r="F845" s="281"/>
      <c r="G845" s="281"/>
      <c r="T845" s="268"/>
      <c r="AD845" s="268"/>
      <c r="AE845" s="561"/>
      <c r="AF845" s="367"/>
      <c r="AG845" s="372"/>
      <c r="AN845" s="268"/>
      <c r="AO845" s="268"/>
    </row>
    <row r="846" spans="5:41" ht="14.25" customHeight="1" x14ac:dyDescent="0.45">
      <c r="E846" s="423"/>
      <c r="F846" s="281"/>
      <c r="G846" s="281"/>
      <c r="T846" s="268"/>
      <c r="AD846" s="268"/>
      <c r="AE846" s="561"/>
      <c r="AF846" s="367"/>
      <c r="AG846" s="372"/>
      <c r="AN846" s="268"/>
      <c r="AO846" s="268"/>
    </row>
    <row r="847" spans="5:41" ht="14.25" customHeight="1" x14ac:dyDescent="0.45">
      <c r="E847" s="423"/>
      <c r="F847" s="281"/>
      <c r="G847" s="281"/>
      <c r="T847" s="268"/>
      <c r="AD847" s="268"/>
      <c r="AE847" s="561"/>
      <c r="AF847" s="367"/>
      <c r="AG847" s="372"/>
      <c r="AN847" s="268"/>
      <c r="AO847" s="268"/>
    </row>
    <row r="848" spans="5:41" ht="14.25" customHeight="1" x14ac:dyDescent="0.45">
      <c r="E848" s="423"/>
      <c r="F848" s="281"/>
      <c r="G848" s="281"/>
      <c r="T848" s="268"/>
      <c r="AD848" s="268"/>
      <c r="AE848" s="561"/>
      <c r="AF848" s="367"/>
      <c r="AG848" s="372"/>
      <c r="AN848" s="268"/>
      <c r="AO848" s="268"/>
    </row>
    <row r="849" spans="5:41" ht="14.25" customHeight="1" x14ac:dyDescent="0.45">
      <c r="E849" s="423"/>
      <c r="F849" s="281"/>
      <c r="G849" s="281"/>
      <c r="T849" s="268"/>
      <c r="AD849" s="268"/>
      <c r="AE849" s="561"/>
      <c r="AF849" s="367"/>
      <c r="AG849" s="372"/>
      <c r="AN849" s="268"/>
      <c r="AO849" s="268"/>
    </row>
    <row r="850" spans="5:41" ht="14.25" customHeight="1" x14ac:dyDescent="0.45">
      <c r="E850" s="423"/>
      <c r="F850" s="281"/>
      <c r="G850" s="281"/>
      <c r="T850" s="268"/>
      <c r="AD850" s="268"/>
      <c r="AE850" s="561"/>
      <c r="AF850" s="367"/>
      <c r="AG850" s="372"/>
      <c r="AN850" s="268"/>
      <c r="AO850" s="268"/>
    </row>
    <row r="851" spans="5:41" ht="14.25" customHeight="1" x14ac:dyDescent="0.45">
      <c r="E851" s="423"/>
      <c r="F851" s="281"/>
      <c r="G851" s="281"/>
      <c r="T851" s="268"/>
      <c r="AD851" s="268"/>
      <c r="AE851" s="561"/>
      <c r="AF851" s="367"/>
      <c r="AG851" s="372"/>
      <c r="AN851" s="268"/>
      <c r="AO851" s="268"/>
    </row>
    <row r="852" spans="5:41" ht="14.25" customHeight="1" x14ac:dyDescent="0.45">
      <c r="E852" s="423"/>
      <c r="F852" s="281"/>
      <c r="G852" s="281"/>
      <c r="T852" s="268"/>
      <c r="AD852" s="268"/>
      <c r="AE852" s="561"/>
      <c r="AF852" s="367"/>
      <c r="AG852" s="372"/>
      <c r="AN852" s="268"/>
      <c r="AO852" s="268"/>
    </row>
    <row r="853" spans="5:41" ht="14.25" customHeight="1" x14ac:dyDescent="0.45">
      <c r="E853" s="423"/>
      <c r="F853" s="281"/>
      <c r="G853" s="281"/>
      <c r="T853" s="268"/>
      <c r="AD853" s="268"/>
      <c r="AE853" s="561"/>
      <c r="AF853" s="367"/>
      <c r="AG853" s="372"/>
      <c r="AN853" s="268"/>
      <c r="AO853" s="268"/>
    </row>
    <row r="854" spans="5:41" ht="14.25" customHeight="1" x14ac:dyDescent="0.45">
      <c r="E854" s="423"/>
      <c r="F854" s="281"/>
      <c r="G854" s="281"/>
      <c r="T854" s="268"/>
      <c r="AD854" s="268"/>
      <c r="AE854" s="561"/>
      <c r="AF854" s="367"/>
      <c r="AG854" s="372"/>
      <c r="AN854" s="268"/>
      <c r="AO854" s="268"/>
    </row>
    <row r="855" spans="5:41" ht="14.25" customHeight="1" x14ac:dyDescent="0.45">
      <c r="E855" s="423"/>
      <c r="F855" s="281"/>
      <c r="G855" s="281"/>
      <c r="T855" s="268"/>
      <c r="AD855" s="268"/>
      <c r="AE855" s="561"/>
      <c r="AF855" s="367"/>
      <c r="AG855" s="372"/>
      <c r="AN855" s="268"/>
      <c r="AO855" s="268"/>
    </row>
    <row r="856" spans="5:41" ht="14.25" customHeight="1" x14ac:dyDescent="0.45">
      <c r="E856" s="423"/>
      <c r="F856" s="281"/>
      <c r="G856" s="281"/>
      <c r="T856" s="268"/>
      <c r="AD856" s="268"/>
      <c r="AE856" s="561"/>
      <c r="AF856" s="367"/>
      <c r="AG856" s="372"/>
      <c r="AN856" s="268"/>
      <c r="AO856" s="268"/>
    </row>
    <row r="857" spans="5:41" ht="14.25" customHeight="1" x14ac:dyDescent="0.45">
      <c r="E857" s="423"/>
      <c r="F857" s="281"/>
      <c r="G857" s="281"/>
      <c r="T857" s="268"/>
      <c r="AD857" s="268"/>
      <c r="AE857" s="561"/>
      <c r="AF857" s="367"/>
      <c r="AG857" s="372"/>
      <c r="AN857" s="268"/>
      <c r="AO857" s="268"/>
    </row>
    <row r="858" spans="5:41" ht="14.25" customHeight="1" x14ac:dyDescent="0.45">
      <c r="E858" s="423"/>
      <c r="F858" s="281"/>
      <c r="G858" s="281"/>
      <c r="T858" s="268"/>
      <c r="AD858" s="268"/>
      <c r="AE858" s="561"/>
      <c r="AF858" s="367"/>
      <c r="AG858" s="372"/>
      <c r="AN858" s="268"/>
      <c r="AO858" s="268"/>
    </row>
    <row r="859" spans="5:41" ht="14.25" customHeight="1" x14ac:dyDescent="0.45">
      <c r="E859" s="423"/>
      <c r="F859" s="281"/>
      <c r="G859" s="281"/>
      <c r="T859" s="268"/>
      <c r="AD859" s="268"/>
      <c r="AE859" s="561"/>
      <c r="AF859" s="367"/>
      <c r="AG859" s="372"/>
      <c r="AN859" s="268"/>
      <c r="AO859" s="268"/>
    </row>
    <row r="860" spans="5:41" ht="14.25" customHeight="1" x14ac:dyDescent="0.45">
      <c r="E860" s="423"/>
      <c r="F860" s="281"/>
      <c r="G860" s="281"/>
      <c r="T860" s="268"/>
      <c r="AD860" s="268"/>
      <c r="AE860" s="561"/>
      <c r="AF860" s="367"/>
      <c r="AG860" s="372"/>
      <c r="AN860" s="268"/>
      <c r="AO860" s="268"/>
    </row>
    <row r="861" spans="5:41" ht="14.25" customHeight="1" x14ac:dyDescent="0.45">
      <c r="E861" s="423"/>
      <c r="F861" s="281"/>
      <c r="G861" s="281"/>
      <c r="T861" s="268"/>
      <c r="AD861" s="268"/>
      <c r="AE861" s="561"/>
      <c r="AF861" s="367"/>
      <c r="AG861" s="372"/>
      <c r="AN861" s="268"/>
      <c r="AO861" s="268"/>
    </row>
    <row r="862" spans="5:41" ht="14.25" customHeight="1" x14ac:dyDescent="0.45">
      <c r="E862" s="423"/>
      <c r="F862" s="281"/>
      <c r="G862" s="281"/>
      <c r="T862" s="268"/>
      <c r="AD862" s="268"/>
      <c r="AE862" s="561"/>
      <c r="AF862" s="367"/>
      <c r="AG862" s="372"/>
      <c r="AN862" s="268"/>
      <c r="AO862" s="268"/>
    </row>
    <row r="863" spans="5:41" ht="14.25" customHeight="1" x14ac:dyDescent="0.45">
      <c r="E863" s="423"/>
      <c r="F863" s="281"/>
      <c r="G863" s="281"/>
      <c r="T863" s="268"/>
      <c r="AD863" s="268"/>
      <c r="AE863" s="561"/>
      <c r="AF863" s="367"/>
      <c r="AG863" s="372"/>
      <c r="AN863" s="268"/>
      <c r="AO863" s="268"/>
    </row>
    <row r="864" spans="5:41" ht="14.25" customHeight="1" x14ac:dyDescent="0.45">
      <c r="E864" s="423"/>
      <c r="F864" s="281"/>
      <c r="G864" s="281"/>
      <c r="T864" s="268"/>
      <c r="AD864" s="268"/>
      <c r="AE864" s="561"/>
      <c r="AF864" s="367"/>
      <c r="AG864" s="372"/>
      <c r="AN864" s="268"/>
      <c r="AO864" s="268"/>
    </row>
    <row r="865" spans="5:41" ht="14.25" customHeight="1" x14ac:dyDescent="0.45">
      <c r="E865" s="423"/>
      <c r="F865" s="281"/>
      <c r="G865" s="281"/>
      <c r="T865" s="268"/>
      <c r="AD865" s="268"/>
      <c r="AE865" s="561"/>
      <c r="AF865" s="367"/>
      <c r="AG865" s="372"/>
      <c r="AN865" s="268"/>
      <c r="AO865" s="268"/>
    </row>
    <row r="866" spans="5:41" ht="14.25" customHeight="1" x14ac:dyDescent="0.45">
      <c r="E866" s="423"/>
      <c r="F866" s="281"/>
      <c r="G866" s="281"/>
      <c r="T866" s="268"/>
      <c r="AD866" s="268"/>
      <c r="AE866" s="561"/>
      <c r="AF866" s="367"/>
      <c r="AG866" s="372"/>
      <c r="AN866" s="268"/>
      <c r="AO866" s="268"/>
    </row>
    <row r="867" spans="5:41" ht="14.25" customHeight="1" x14ac:dyDescent="0.45">
      <c r="E867" s="423"/>
      <c r="F867" s="281"/>
      <c r="G867" s="281"/>
      <c r="T867" s="268"/>
      <c r="AD867" s="268"/>
      <c r="AE867" s="561"/>
      <c r="AF867" s="367"/>
      <c r="AG867" s="372"/>
      <c r="AN867" s="268"/>
      <c r="AO867" s="268"/>
    </row>
    <row r="868" spans="5:41" ht="14.25" customHeight="1" x14ac:dyDescent="0.45">
      <c r="E868" s="423"/>
      <c r="F868" s="281"/>
      <c r="G868" s="281"/>
      <c r="T868" s="268"/>
      <c r="AD868" s="268"/>
      <c r="AE868" s="561"/>
      <c r="AF868" s="367"/>
      <c r="AG868" s="372"/>
      <c r="AN868" s="268"/>
      <c r="AO868" s="268"/>
    </row>
    <row r="869" spans="5:41" ht="14.25" customHeight="1" x14ac:dyDescent="0.45">
      <c r="E869" s="423"/>
      <c r="F869" s="281"/>
      <c r="G869" s="281"/>
      <c r="T869" s="268"/>
      <c r="AD869" s="268"/>
      <c r="AE869" s="561"/>
      <c r="AF869" s="367"/>
      <c r="AG869" s="372"/>
      <c r="AN869" s="268"/>
      <c r="AO869" s="268"/>
    </row>
    <row r="870" spans="5:41" ht="14.25" customHeight="1" x14ac:dyDescent="0.45">
      <c r="E870" s="423"/>
      <c r="F870" s="281"/>
      <c r="G870" s="281"/>
      <c r="T870" s="268"/>
      <c r="AD870" s="268"/>
      <c r="AE870" s="561"/>
      <c r="AF870" s="367"/>
      <c r="AG870" s="372"/>
      <c r="AN870" s="268"/>
      <c r="AO870" s="268"/>
    </row>
    <row r="871" spans="5:41" ht="14.25" customHeight="1" x14ac:dyDescent="0.45">
      <c r="E871" s="423"/>
      <c r="F871" s="281"/>
      <c r="G871" s="281"/>
      <c r="T871" s="268"/>
      <c r="AD871" s="268"/>
      <c r="AE871" s="561"/>
      <c r="AF871" s="367"/>
      <c r="AG871" s="372"/>
      <c r="AN871" s="268"/>
      <c r="AO871" s="268"/>
    </row>
    <row r="872" spans="5:41" ht="14.25" customHeight="1" x14ac:dyDescent="0.45">
      <c r="E872" s="423"/>
      <c r="F872" s="281"/>
      <c r="G872" s="281"/>
      <c r="T872" s="268"/>
      <c r="AD872" s="268"/>
      <c r="AE872" s="561"/>
      <c r="AF872" s="367"/>
      <c r="AG872" s="372"/>
      <c r="AN872" s="268"/>
      <c r="AO872" s="268"/>
    </row>
    <row r="873" spans="5:41" ht="14.25" customHeight="1" x14ac:dyDescent="0.45">
      <c r="E873" s="423"/>
      <c r="F873" s="281"/>
      <c r="G873" s="281"/>
      <c r="T873" s="268"/>
      <c r="AD873" s="268"/>
      <c r="AE873" s="561"/>
      <c r="AF873" s="367"/>
      <c r="AG873" s="372"/>
      <c r="AN873" s="268"/>
      <c r="AO873" s="268"/>
    </row>
    <row r="874" spans="5:41" ht="14.25" customHeight="1" x14ac:dyDescent="0.45">
      <c r="E874" s="423"/>
      <c r="F874" s="281"/>
      <c r="G874" s="281"/>
      <c r="T874" s="268"/>
      <c r="AD874" s="268"/>
      <c r="AE874" s="561"/>
      <c r="AF874" s="367"/>
      <c r="AG874" s="372"/>
      <c r="AN874" s="268"/>
      <c r="AO874" s="268"/>
    </row>
    <row r="875" spans="5:41" ht="14.25" customHeight="1" x14ac:dyDescent="0.45">
      <c r="E875" s="423"/>
      <c r="F875" s="281"/>
      <c r="G875" s="281"/>
      <c r="T875" s="268"/>
      <c r="AD875" s="268"/>
      <c r="AE875" s="561"/>
      <c r="AF875" s="367"/>
      <c r="AG875" s="372"/>
      <c r="AN875" s="268"/>
      <c r="AO875" s="268"/>
    </row>
    <row r="876" spans="5:41" ht="14.25" customHeight="1" x14ac:dyDescent="0.45">
      <c r="E876" s="423"/>
      <c r="F876" s="281"/>
      <c r="G876" s="281"/>
      <c r="T876" s="268"/>
      <c r="AD876" s="268"/>
      <c r="AE876" s="561"/>
      <c r="AF876" s="367"/>
      <c r="AG876" s="372"/>
      <c r="AN876" s="268"/>
      <c r="AO876" s="268"/>
    </row>
    <row r="877" spans="5:41" ht="14.25" customHeight="1" x14ac:dyDescent="0.45">
      <c r="E877" s="423"/>
      <c r="F877" s="281"/>
      <c r="G877" s="281"/>
      <c r="T877" s="268"/>
      <c r="AD877" s="268"/>
      <c r="AE877" s="561"/>
      <c r="AF877" s="367"/>
      <c r="AG877" s="372"/>
      <c r="AN877" s="268"/>
      <c r="AO877" s="268"/>
    </row>
    <row r="878" spans="5:41" ht="14.25" customHeight="1" x14ac:dyDescent="0.45">
      <c r="E878" s="423"/>
      <c r="F878" s="281"/>
      <c r="G878" s="281"/>
      <c r="T878" s="268"/>
      <c r="AD878" s="268"/>
      <c r="AE878" s="561"/>
      <c r="AF878" s="367"/>
      <c r="AG878" s="372"/>
      <c r="AN878" s="268"/>
      <c r="AO878" s="268"/>
    </row>
    <row r="879" spans="5:41" ht="14.25" customHeight="1" x14ac:dyDescent="0.45">
      <c r="E879" s="423"/>
      <c r="F879" s="281"/>
      <c r="G879" s="281"/>
      <c r="T879" s="268"/>
      <c r="AD879" s="268"/>
      <c r="AE879" s="561"/>
      <c r="AF879" s="367"/>
      <c r="AG879" s="372"/>
      <c r="AN879" s="268"/>
      <c r="AO879" s="268"/>
    </row>
    <row r="880" spans="5:41" ht="14.25" customHeight="1" x14ac:dyDescent="0.45">
      <c r="E880" s="423"/>
      <c r="F880" s="281"/>
      <c r="G880" s="281"/>
      <c r="T880" s="268"/>
      <c r="AD880" s="268"/>
      <c r="AE880" s="561"/>
      <c r="AF880" s="367"/>
      <c r="AG880" s="372"/>
      <c r="AN880" s="268"/>
      <c r="AO880" s="268"/>
    </row>
    <row r="881" spans="5:41" ht="14.25" customHeight="1" x14ac:dyDescent="0.45">
      <c r="E881" s="423"/>
      <c r="F881" s="281"/>
      <c r="G881" s="281"/>
      <c r="T881" s="268"/>
      <c r="AD881" s="268"/>
      <c r="AE881" s="561"/>
      <c r="AF881" s="367"/>
      <c r="AG881" s="372"/>
      <c r="AN881" s="268"/>
      <c r="AO881" s="268"/>
    </row>
    <row r="882" spans="5:41" ht="14.25" customHeight="1" x14ac:dyDescent="0.45">
      <c r="E882" s="423"/>
      <c r="F882" s="281"/>
      <c r="G882" s="281"/>
      <c r="T882" s="268"/>
      <c r="AD882" s="268"/>
      <c r="AE882" s="561"/>
      <c r="AF882" s="367"/>
      <c r="AG882" s="372"/>
      <c r="AN882" s="268"/>
      <c r="AO882" s="268"/>
    </row>
    <row r="883" spans="5:41" ht="14.25" customHeight="1" x14ac:dyDescent="0.45">
      <c r="E883" s="423"/>
      <c r="F883" s="281"/>
      <c r="G883" s="281"/>
      <c r="T883" s="268"/>
      <c r="AD883" s="268"/>
      <c r="AE883" s="561"/>
      <c r="AF883" s="367"/>
      <c r="AG883" s="372"/>
      <c r="AN883" s="268"/>
      <c r="AO883" s="268"/>
    </row>
    <row r="884" spans="5:41" ht="14.25" customHeight="1" x14ac:dyDescent="0.45">
      <c r="E884" s="423"/>
      <c r="F884" s="281"/>
      <c r="G884" s="281"/>
      <c r="T884" s="268"/>
      <c r="AD884" s="268"/>
      <c r="AE884" s="561"/>
      <c r="AF884" s="367"/>
      <c r="AG884" s="372"/>
      <c r="AN884" s="268"/>
      <c r="AO884" s="268"/>
    </row>
    <row r="885" spans="5:41" ht="14.25" customHeight="1" x14ac:dyDescent="0.45">
      <c r="E885" s="423"/>
      <c r="F885" s="281"/>
      <c r="G885" s="281"/>
      <c r="T885" s="268"/>
      <c r="AD885" s="268"/>
      <c r="AE885" s="561"/>
      <c r="AF885" s="367"/>
      <c r="AG885" s="372"/>
      <c r="AN885" s="268"/>
      <c r="AO885" s="268"/>
    </row>
    <row r="886" spans="5:41" ht="14.25" customHeight="1" x14ac:dyDescent="0.45">
      <c r="E886" s="423"/>
      <c r="F886" s="281"/>
      <c r="G886" s="281"/>
      <c r="T886" s="268"/>
      <c r="AD886" s="268"/>
      <c r="AE886" s="561"/>
      <c r="AF886" s="367"/>
      <c r="AG886" s="372"/>
      <c r="AN886" s="268"/>
      <c r="AO886" s="268"/>
    </row>
    <row r="887" spans="5:41" ht="14.25" customHeight="1" x14ac:dyDescent="0.45">
      <c r="E887" s="423"/>
      <c r="F887" s="281"/>
      <c r="G887" s="281"/>
      <c r="T887" s="268"/>
      <c r="AD887" s="268"/>
      <c r="AE887" s="561"/>
      <c r="AF887" s="367"/>
      <c r="AG887" s="372"/>
      <c r="AN887" s="268"/>
      <c r="AO887" s="268"/>
    </row>
    <row r="888" spans="5:41" ht="14.25" customHeight="1" x14ac:dyDescent="0.45">
      <c r="E888" s="423"/>
      <c r="F888" s="281"/>
      <c r="G888" s="281"/>
      <c r="T888" s="268"/>
      <c r="AD888" s="268"/>
      <c r="AE888" s="561"/>
      <c r="AF888" s="367"/>
      <c r="AG888" s="372"/>
      <c r="AN888" s="268"/>
      <c r="AO888" s="268"/>
    </row>
    <row r="889" spans="5:41" ht="14.25" customHeight="1" x14ac:dyDescent="0.45">
      <c r="E889" s="423"/>
      <c r="F889" s="281"/>
      <c r="G889" s="281"/>
      <c r="T889" s="268"/>
      <c r="AD889" s="268"/>
      <c r="AE889" s="561"/>
      <c r="AF889" s="367"/>
      <c r="AG889" s="372"/>
      <c r="AN889" s="268"/>
      <c r="AO889" s="268"/>
    </row>
    <row r="890" spans="5:41" ht="14.25" customHeight="1" x14ac:dyDescent="0.45">
      <c r="E890" s="423"/>
      <c r="F890" s="281"/>
      <c r="G890" s="281"/>
      <c r="T890" s="268"/>
      <c r="AD890" s="268"/>
      <c r="AE890" s="561"/>
      <c r="AF890" s="367"/>
      <c r="AG890" s="372"/>
      <c r="AN890" s="268"/>
      <c r="AO890" s="268"/>
    </row>
    <row r="891" spans="5:41" ht="14.25" customHeight="1" x14ac:dyDescent="0.45">
      <c r="E891" s="423"/>
      <c r="F891" s="281"/>
      <c r="G891" s="281"/>
      <c r="T891" s="268"/>
      <c r="AD891" s="268"/>
      <c r="AE891" s="561"/>
      <c r="AF891" s="367"/>
      <c r="AG891" s="372"/>
      <c r="AN891" s="268"/>
      <c r="AO891" s="268"/>
    </row>
    <row r="892" spans="5:41" ht="14.25" customHeight="1" x14ac:dyDescent="0.45">
      <c r="E892" s="423"/>
      <c r="F892" s="281"/>
      <c r="G892" s="281"/>
      <c r="T892" s="268"/>
      <c r="AD892" s="268"/>
      <c r="AE892" s="561"/>
      <c r="AF892" s="367"/>
      <c r="AG892" s="372"/>
      <c r="AN892" s="268"/>
      <c r="AO892" s="268"/>
    </row>
    <row r="893" spans="5:41" ht="14.25" customHeight="1" x14ac:dyDescent="0.45">
      <c r="E893" s="423"/>
      <c r="F893" s="281"/>
      <c r="G893" s="281"/>
      <c r="T893" s="268"/>
      <c r="AD893" s="268"/>
      <c r="AE893" s="561"/>
      <c r="AF893" s="367"/>
      <c r="AG893" s="372"/>
      <c r="AN893" s="268"/>
      <c r="AO893" s="268"/>
    </row>
    <row r="894" spans="5:41" ht="14.25" customHeight="1" x14ac:dyDescent="0.45">
      <c r="E894" s="423"/>
      <c r="F894" s="281"/>
      <c r="G894" s="281"/>
      <c r="T894" s="268"/>
      <c r="AD894" s="268"/>
      <c r="AE894" s="561"/>
      <c r="AF894" s="367"/>
      <c r="AG894" s="372"/>
      <c r="AN894" s="268"/>
      <c r="AO894" s="268"/>
    </row>
    <row r="895" spans="5:41" ht="14.25" customHeight="1" x14ac:dyDescent="0.45">
      <c r="E895" s="423"/>
      <c r="F895" s="281"/>
      <c r="G895" s="281"/>
      <c r="T895" s="268"/>
      <c r="AD895" s="268"/>
      <c r="AE895" s="561"/>
      <c r="AF895" s="367"/>
      <c r="AG895" s="372"/>
      <c r="AN895" s="268"/>
      <c r="AO895" s="268"/>
    </row>
    <row r="896" spans="5:41" ht="14.25" customHeight="1" x14ac:dyDescent="0.45">
      <c r="E896" s="423"/>
      <c r="F896" s="281"/>
      <c r="G896" s="281"/>
      <c r="T896" s="268"/>
      <c r="AD896" s="268"/>
      <c r="AE896" s="561"/>
      <c r="AF896" s="367"/>
      <c r="AG896" s="372"/>
      <c r="AN896" s="268"/>
      <c r="AO896" s="268"/>
    </row>
    <row r="897" spans="5:41" ht="14.25" customHeight="1" x14ac:dyDescent="0.45">
      <c r="E897" s="423"/>
      <c r="F897" s="281"/>
      <c r="G897" s="281"/>
      <c r="T897" s="268"/>
      <c r="AD897" s="268"/>
      <c r="AE897" s="561"/>
      <c r="AF897" s="367"/>
      <c r="AG897" s="372"/>
      <c r="AN897" s="268"/>
      <c r="AO897" s="268"/>
    </row>
    <row r="898" spans="5:41" ht="14.25" customHeight="1" x14ac:dyDescent="0.45">
      <c r="E898" s="423"/>
      <c r="F898" s="281"/>
      <c r="G898" s="281"/>
      <c r="T898" s="268"/>
      <c r="AD898" s="268"/>
      <c r="AE898" s="561"/>
      <c r="AF898" s="367"/>
      <c r="AG898" s="372"/>
      <c r="AN898" s="268"/>
      <c r="AO898" s="268"/>
    </row>
    <row r="899" spans="5:41" ht="14.25" customHeight="1" x14ac:dyDescent="0.45">
      <c r="E899" s="423"/>
      <c r="F899" s="281"/>
      <c r="G899" s="281"/>
      <c r="T899" s="268"/>
      <c r="AD899" s="268"/>
      <c r="AE899" s="561"/>
      <c r="AF899" s="367"/>
      <c r="AG899" s="372"/>
      <c r="AN899" s="268"/>
      <c r="AO899" s="268"/>
    </row>
    <row r="900" spans="5:41" ht="14.25" customHeight="1" x14ac:dyDescent="0.45">
      <c r="E900" s="423"/>
      <c r="F900" s="281"/>
      <c r="G900" s="281"/>
      <c r="T900" s="268"/>
      <c r="AD900" s="268"/>
      <c r="AE900" s="561"/>
      <c r="AF900" s="367"/>
      <c r="AG900" s="372"/>
      <c r="AN900" s="268"/>
      <c r="AO900" s="268"/>
    </row>
    <row r="901" spans="5:41" ht="14.25" customHeight="1" x14ac:dyDescent="0.45">
      <c r="E901" s="423"/>
      <c r="F901" s="281"/>
      <c r="G901" s="281"/>
      <c r="T901" s="268"/>
      <c r="AD901" s="268"/>
      <c r="AE901" s="561"/>
      <c r="AF901" s="367"/>
      <c r="AG901" s="372"/>
      <c r="AN901" s="268"/>
      <c r="AO901" s="268"/>
    </row>
    <row r="902" spans="5:41" ht="14.25" customHeight="1" x14ac:dyDescent="0.45">
      <c r="E902" s="423"/>
      <c r="F902" s="281"/>
      <c r="G902" s="281"/>
      <c r="T902" s="268"/>
      <c r="AD902" s="268"/>
      <c r="AE902" s="561"/>
      <c r="AF902" s="367"/>
      <c r="AG902" s="372"/>
      <c r="AN902" s="268"/>
      <c r="AO902" s="268"/>
    </row>
    <row r="903" spans="5:41" ht="14.25" customHeight="1" x14ac:dyDescent="0.45">
      <c r="E903" s="423"/>
      <c r="F903" s="281"/>
      <c r="G903" s="281"/>
      <c r="T903" s="268"/>
      <c r="AD903" s="268"/>
      <c r="AE903" s="561"/>
      <c r="AF903" s="367"/>
      <c r="AG903" s="372"/>
      <c r="AN903" s="268"/>
      <c r="AO903" s="268"/>
    </row>
    <row r="904" spans="5:41" ht="14.25" customHeight="1" x14ac:dyDescent="0.45">
      <c r="E904" s="423"/>
      <c r="F904" s="281"/>
      <c r="G904" s="281"/>
      <c r="T904" s="268"/>
      <c r="AD904" s="268"/>
      <c r="AE904" s="561"/>
      <c r="AF904" s="367"/>
      <c r="AG904" s="372"/>
      <c r="AN904" s="268"/>
      <c r="AO904" s="268"/>
    </row>
    <row r="905" spans="5:41" ht="14.25" customHeight="1" x14ac:dyDescent="0.45">
      <c r="E905" s="423"/>
      <c r="F905" s="281"/>
      <c r="G905" s="281"/>
      <c r="T905" s="268"/>
      <c r="AD905" s="268"/>
      <c r="AE905" s="561"/>
      <c r="AF905" s="367"/>
      <c r="AG905" s="372"/>
      <c r="AN905" s="268"/>
      <c r="AO905" s="268"/>
    </row>
    <row r="906" spans="5:41" ht="14.25" customHeight="1" x14ac:dyDescent="0.45">
      <c r="E906" s="423"/>
      <c r="F906" s="281"/>
      <c r="G906" s="281"/>
      <c r="T906" s="268"/>
      <c r="AD906" s="268"/>
      <c r="AE906" s="561"/>
      <c r="AF906" s="367"/>
      <c r="AG906" s="372"/>
      <c r="AN906" s="268"/>
      <c r="AO906" s="268"/>
    </row>
    <row r="907" spans="5:41" ht="14.25" customHeight="1" x14ac:dyDescent="0.45">
      <c r="E907" s="423"/>
      <c r="F907" s="281"/>
      <c r="G907" s="281"/>
      <c r="T907" s="268"/>
      <c r="AD907" s="268"/>
      <c r="AE907" s="561"/>
      <c r="AF907" s="367"/>
      <c r="AG907" s="372"/>
      <c r="AN907" s="268"/>
      <c r="AO907" s="268"/>
    </row>
    <row r="908" spans="5:41" ht="14.25" customHeight="1" x14ac:dyDescent="0.45">
      <c r="E908" s="423"/>
      <c r="F908" s="281"/>
      <c r="G908" s="281"/>
      <c r="T908" s="268"/>
      <c r="AD908" s="268"/>
      <c r="AE908" s="561"/>
      <c r="AF908" s="367"/>
      <c r="AG908" s="372"/>
      <c r="AN908" s="268"/>
      <c r="AO908" s="268"/>
    </row>
    <row r="909" spans="5:41" ht="14.25" customHeight="1" x14ac:dyDescent="0.45">
      <c r="E909" s="423"/>
      <c r="F909" s="281"/>
      <c r="G909" s="281"/>
      <c r="T909" s="268"/>
      <c r="AD909" s="268"/>
      <c r="AE909" s="561"/>
      <c r="AF909" s="367"/>
      <c r="AG909" s="372"/>
      <c r="AN909" s="268"/>
      <c r="AO909" s="268"/>
    </row>
    <row r="910" spans="5:41" ht="14.25" customHeight="1" x14ac:dyDescent="0.45">
      <c r="E910" s="423"/>
      <c r="F910" s="281"/>
      <c r="G910" s="281"/>
      <c r="T910" s="268"/>
      <c r="AD910" s="268"/>
      <c r="AE910" s="561"/>
      <c r="AF910" s="367"/>
      <c r="AG910" s="372"/>
      <c r="AN910" s="268"/>
      <c r="AO910" s="268"/>
    </row>
    <row r="911" spans="5:41" ht="14.25" customHeight="1" x14ac:dyDescent="0.45">
      <c r="E911" s="423"/>
      <c r="F911" s="281"/>
      <c r="G911" s="281"/>
      <c r="T911" s="268"/>
      <c r="AD911" s="268"/>
      <c r="AE911" s="561"/>
      <c r="AF911" s="367"/>
      <c r="AG911" s="372"/>
      <c r="AN911" s="268"/>
      <c r="AO911" s="268"/>
    </row>
    <row r="912" spans="5:41" ht="14.25" customHeight="1" x14ac:dyDescent="0.45">
      <c r="E912" s="423"/>
      <c r="F912" s="281"/>
      <c r="G912" s="281"/>
      <c r="T912" s="268"/>
      <c r="AD912" s="268"/>
      <c r="AE912" s="561"/>
      <c r="AF912" s="367"/>
      <c r="AG912" s="372"/>
      <c r="AN912" s="268"/>
      <c r="AO912" s="268"/>
    </row>
    <row r="913" spans="5:41" ht="14.25" customHeight="1" x14ac:dyDescent="0.45">
      <c r="E913" s="423"/>
      <c r="F913" s="281"/>
      <c r="G913" s="281"/>
      <c r="T913" s="268"/>
      <c r="AD913" s="268"/>
      <c r="AE913" s="561"/>
      <c r="AF913" s="367"/>
      <c r="AG913" s="372"/>
      <c r="AN913" s="268"/>
      <c r="AO913" s="268"/>
    </row>
    <row r="914" spans="5:41" ht="14.25" customHeight="1" x14ac:dyDescent="0.45">
      <c r="E914" s="423"/>
      <c r="F914" s="281"/>
      <c r="G914" s="281"/>
      <c r="T914" s="268"/>
      <c r="AD914" s="268"/>
      <c r="AE914" s="561"/>
      <c r="AF914" s="367"/>
      <c r="AG914" s="372"/>
      <c r="AN914" s="268"/>
      <c r="AO914" s="268"/>
    </row>
    <row r="915" spans="5:41" ht="14.25" customHeight="1" x14ac:dyDescent="0.45">
      <c r="E915" s="423"/>
      <c r="F915" s="281"/>
      <c r="G915" s="281"/>
      <c r="T915" s="268"/>
      <c r="AD915" s="268"/>
      <c r="AE915" s="561"/>
      <c r="AF915" s="367"/>
      <c r="AG915" s="372"/>
      <c r="AN915" s="268"/>
      <c r="AO915" s="268"/>
    </row>
    <row r="916" spans="5:41" ht="14.25" customHeight="1" x14ac:dyDescent="0.45">
      <c r="E916" s="423"/>
      <c r="F916" s="281"/>
      <c r="G916" s="281"/>
      <c r="T916" s="268"/>
      <c r="AD916" s="268"/>
      <c r="AE916" s="561"/>
      <c r="AF916" s="367"/>
      <c r="AG916" s="372"/>
      <c r="AN916" s="268"/>
      <c r="AO916" s="268"/>
    </row>
    <row r="917" spans="5:41" ht="14.25" customHeight="1" x14ac:dyDescent="0.45">
      <c r="E917" s="423"/>
      <c r="F917" s="281"/>
      <c r="G917" s="281"/>
      <c r="T917" s="268"/>
      <c r="AD917" s="268"/>
      <c r="AE917" s="561"/>
      <c r="AF917" s="367"/>
      <c r="AG917" s="372"/>
      <c r="AN917" s="268"/>
      <c r="AO917" s="268"/>
    </row>
    <row r="918" spans="5:41" ht="14.25" customHeight="1" x14ac:dyDescent="0.45">
      <c r="E918" s="423"/>
      <c r="F918" s="281"/>
      <c r="G918" s="281"/>
      <c r="T918" s="268"/>
      <c r="AD918" s="268"/>
      <c r="AE918" s="561"/>
      <c r="AF918" s="367"/>
      <c r="AG918" s="372"/>
      <c r="AN918" s="268"/>
      <c r="AO918" s="268"/>
    </row>
    <row r="919" spans="5:41" ht="14.25" customHeight="1" x14ac:dyDescent="0.45">
      <c r="E919" s="423"/>
      <c r="F919" s="281"/>
      <c r="G919" s="281"/>
      <c r="T919" s="268"/>
      <c r="AD919" s="268"/>
      <c r="AE919" s="561"/>
      <c r="AF919" s="367"/>
      <c r="AG919" s="372"/>
      <c r="AN919" s="268"/>
      <c r="AO919" s="268"/>
    </row>
    <row r="920" spans="5:41" ht="14.25" customHeight="1" x14ac:dyDescent="0.45">
      <c r="E920" s="423"/>
      <c r="F920" s="281"/>
      <c r="G920" s="281"/>
      <c r="T920" s="268"/>
      <c r="AD920" s="268"/>
      <c r="AE920" s="561"/>
      <c r="AF920" s="367"/>
      <c r="AG920" s="372"/>
      <c r="AN920" s="268"/>
      <c r="AO920" s="268"/>
    </row>
    <row r="921" spans="5:41" ht="14.25" customHeight="1" x14ac:dyDescent="0.45">
      <c r="E921" s="423"/>
      <c r="F921" s="281"/>
      <c r="G921" s="281"/>
      <c r="T921" s="268"/>
      <c r="AD921" s="268"/>
      <c r="AE921" s="561"/>
      <c r="AF921" s="367"/>
      <c r="AG921" s="372"/>
      <c r="AN921" s="268"/>
      <c r="AO921" s="268"/>
    </row>
    <row r="922" spans="5:41" ht="14.25" customHeight="1" x14ac:dyDescent="0.45">
      <c r="E922" s="423"/>
      <c r="F922" s="281"/>
      <c r="G922" s="281"/>
      <c r="T922" s="268"/>
      <c r="AD922" s="268"/>
      <c r="AE922" s="561"/>
      <c r="AF922" s="367"/>
      <c r="AG922" s="372"/>
      <c r="AN922" s="268"/>
      <c r="AO922" s="268"/>
    </row>
    <row r="923" spans="5:41" ht="14.25" customHeight="1" x14ac:dyDescent="0.45">
      <c r="E923" s="423"/>
      <c r="F923" s="281"/>
      <c r="G923" s="281"/>
      <c r="T923" s="268"/>
      <c r="AD923" s="268"/>
      <c r="AE923" s="561"/>
      <c r="AF923" s="367"/>
      <c r="AG923" s="372"/>
      <c r="AN923" s="268"/>
      <c r="AO923" s="268"/>
    </row>
    <row r="924" spans="5:41" ht="14.25" customHeight="1" x14ac:dyDescent="0.45">
      <c r="E924" s="423"/>
      <c r="F924" s="281"/>
      <c r="G924" s="281"/>
      <c r="T924" s="268"/>
      <c r="AD924" s="268"/>
      <c r="AE924" s="561"/>
      <c r="AF924" s="367"/>
      <c r="AG924" s="372"/>
      <c r="AN924" s="268"/>
      <c r="AO924" s="268"/>
    </row>
    <row r="925" spans="5:41" ht="14.25" customHeight="1" x14ac:dyDescent="0.45">
      <c r="E925" s="423"/>
      <c r="F925" s="281"/>
      <c r="G925" s="281"/>
      <c r="T925" s="268"/>
      <c r="AD925" s="268"/>
      <c r="AE925" s="561"/>
      <c r="AF925" s="367"/>
      <c r="AG925" s="372"/>
      <c r="AN925" s="268"/>
      <c r="AO925" s="268"/>
    </row>
    <row r="926" spans="5:41" ht="14.25" customHeight="1" x14ac:dyDescent="0.45">
      <c r="E926" s="423"/>
      <c r="F926" s="281"/>
      <c r="G926" s="281"/>
      <c r="T926" s="268"/>
      <c r="AD926" s="268"/>
      <c r="AE926" s="561"/>
      <c r="AF926" s="367"/>
      <c r="AG926" s="372"/>
      <c r="AN926" s="268"/>
      <c r="AO926" s="268"/>
    </row>
    <row r="927" spans="5:41" ht="14.25" customHeight="1" x14ac:dyDescent="0.45">
      <c r="E927" s="423"/>
      <c r="F927" s="281"/>
      <c r="G927" s="281"/>
      <c r="T927" s="268"/>
      <c r="AD927" s="268"/>
      <c r="AE927" s="561"/>
      <c r="AF927" s="367"/>
      <c r="AG927" s="372"/>
      <c r="AN927" s="268"/>
      <c r="AO927" s="268"/>
    </row>
    <row r="928" spans="5:41" ht="14.25" customHeight="1" x14ac:dyDescent="0.45">
      <c r="E928" s="423"/>
      <c r="F928" s="281"/>
      <c r="G928" s="281"/>
      <c r="T928" s="268"/>
      <c r="AD928" s="268"/>
      <c r="AE928" s="561"/>
      <c r="AF928" s="367"/>
      <c r="AG928" s="372"/>
      <c r="AN928" s="268"/>
      <c r="AO928" s="268"/>
    </row>
    <row r="929" spans="5:41" ht="14.25" customHeight="1" x14ac:dyDescent="0.45">
      <c r="E929" s="423"/>
      <c r="F929" s="281"/>
      <c r="G929" s="281"/>
      <c r="T929" s="268"/>
      <c r="AD929" s="268"/>
      <c r="AE929" s="561"/>
      <c r="AF929" s="367"/>
      <c r="AG929" s="372"/>
      <c r="AN929" s="268"/>
      <c r="AO929" s="268"/>
    </row>
    <row r="930" spans="5:41" ht="14.25" customHeight="1" x14ac:dyDescent="0.45">
      <c r="E930" s="423"/>
      <c r="F930" s="281"/>
      <c r="G930" s="281"/>
      <c r="T930" s="268"/>
      <c r="AD930" s="268"/>
      <c r="AE930" s="561"/>
      <c r="AF930" s="367"/>
      <c r="AG930" s="372"/>
      <c r="AN930" s="268"/>
      <c r="AO930" s="268"/>
    </row>
    <row r="931" spans="5:41" ht="14.25" customHeight="1" x14ac:dyDescent="0.45">
      <c r="E931" s="423"/>
      <c r="F931" s="281"/>
      <c r="G931" s="281"/>
      <c r="T931" s="268"/>
      <c r="AD931" s="268"/>
      <c r="AE931" s="561"/>
      <c r="AF931" s="367"/>
      <c r="AG931" s="372"/>
      <c r="AN931" s="268"/>
      <c r="AO931" s="268"/>
    </row>
    <row r="932" spans="5:41" ht="14.25" customHeight="1" x14ac:dyDescent="0.45">
      <c r="E932" s="423"/>
      <c r="F932" s="281"/>
      <c r="G932" s="281"/>
      <c r="T932" s="268"/>
      <c r="AD932" s="268"/>
      <c r="AE932" s="561"/>
      <c r="AF932" s="367"/>
      <c r="AG932" s="372"/>
      <c r="AN932" s="268"/>
      <c r="AO932" s="268"/>
    </row>
    <row r="933" spans="5:41" ht="14.25" customHeight="1" x14ac:dyDescent="0.45">
      <c r="E933" s="423"/>
      <c r="F933" s="281"/>
      <c r="G933" s="281"/>
      <c r="T933" s="268"/>
      <c r="AD933" s="268"/>
      <c r="AE933" s="561"/>
      <c r="AF933" s="367"/>
      <c r="AG933" s="372"/>
      <c r="AN933" s="268"/>
      <c r="AO933" s="268"/>
    </row>
    <row r="934" spans="5:41" ht="14.25" customHeight="1" x14ac:dyDescent="0.45">
      <c r="E934" s="423"/>
      <c r="F934" s="281"/>
      <c r="G934" s="281"/>
      <c r="T934" s="268"/>
      <c r="AD934" s="268"/>
      <c r="AE934" s="561"/>
      <c r="AF934" s="367"/>
      <c r="AG934" s="372"/>
      <c r="AN934" s="268"/>
      <c r="AO934" s="268"/>
    </row>
    <row r="935" spans="5:41" ht="14.25" customHeight="1" x14ac:dyDescent="0.45">
      <c r="E935" s="423"/>
      <c r="F935" s="281"/>
      <c r="G935" s="281"/>
      <c r="T935" s="268"/>
      <c r="AD935" s="268"/>
      <c r="AE935" s="561"/>
      <c r="AF935" s="367"/>
      <c r="AG935" s="372"/>
      <c r="AN935" s="268"/>
      <c r="AO935" s="268"/>
    </row>
    <row r="936" spans="5:41" ht="14.25" customHeight="1" x14ac:dyDescent="0.45">
      <c r="E936" s="423"/>
      <c r="F936" s="281"/>
      <c r="G936" s="281"/>
      <c r="T936" s="268"/>
      <c r="AD936" s="268"/>
      <c r="AE936" s="561"/>
      <c r="AF936" s="367"/>
      <c r="AG936" s="372"/>
      <c r="AN936" s="268"/>
      <c r="AO936" s="268"/>
    </row>
    <row r="937" spans="5:41" ht="14.25" customHeight="1" x14ac:dyDescent="0.45">
      <c r="E937" s="423"/>
      <c r="F937" s="281"/>
      <c r="G937" s="281"/>
      <c r="T937" s="268"/>
      <c r="AD937" s="268"/>
      <c r="AE937" s="561"/>
      <c r="AF937" s="367"/>
      <c r="AG937" s="372"/>
      <c r="AN937" s="268"/>
      <c r="AO937" s="268"/>
    </row>
    <row r="938" spans="5:41" ht="14.25" customHeight="1" x14ac:dyDescent="0.45">
      <c r="E938" s="423"/>
      <c r="F938" s="281"/>
      <c r="G938" s="281"/>
      <c r="T938" s="268"/>
      <c r="AD938" s="268"/>
      <c r="AE938" s="561"/>
      <c r="AF938" s="367"/>
      <c r="AG938" s="372"/>
      <c r="AN938" s="268"/>
      <c r="AO938" s="268"/>
    </row>
    <row r="939" spans="5:41" ht="14.25" customHeight="1" x14ac:dyDescent="0.45">
      <c r="E939" s="423"/>
      <c r="F939" s="281"/>
      <c r="G939" s="281"/>
      <c r="T939" s="268"/>
      <c r="AD939" s="268"/>
      <c r="AE939" s="561"/>
      <c r="AF939" s="367"/>
      <c r="AG939" s="372"/>
      <c r="AN939" s="268"/>
      <c r="AO939" s="268"/>
    </row>
    <row r="940" spans="5:41" ht="14.25" customHeight="1" x14ac:dyDescent="0.45">
      <c r="E940" s="423"/>
      <c r="F940" s="281"/>
      <c r="G940" s="281"/>
      <c r="T940" s="268"/>
      <c r="AD940" s="268"/>
      <c r="AE940" s="561"/>
      <c r="AF940" s="367"/>
      <c r="AG940" s="372"/>
      <c r="AN940" s="268"/>
      <c r="AO940" s="268"/>
    </row>
    <row r="941" spans="5:41" ht="14.25" customHeight="1" x14ac:dyDescent="0.45">
      <c r="E941" s="423"/>
      <c r="F941" s="281"/>
      <c r="G941" s="281"/>
      <c r="T941" s="268"/>
      <c r="AD941" s="268"/>
      <c r="AE941" s="561"/>
      <c r="AF941" s="367"/>
      <c r="AG941" s="372"/>
      <c r="AN941" s="268"/>
      <c r="AO941" s="268"/>
    </row>
    <row r="942" spans="5:41" ht="14.25" customHeight="1" x14ac:dyDescent="0.45">
      <c r="E942" s="423"/>
      <c r="F942" s="281"/>
      <c r="G942" s="281"/>
      <c r="T942" s="268"/>
      <c r="AD942" s="268"/>
      <c r="AE942" s="561"/>
      <c r="AF942" s="367"/>
      <c r="AG942" s="372"/>
      <c r="AN942" s="268"/>
      <c r="AO942" s="268"/>
    </row>
    <row r="943" spans="5:41" ht="14.25" customHeight="1" x14ac:dyDescent="0.45">
      <c r="E943" s="423"/>
      <c r="F943" s="281"/>
      <c r="G943" s="281"/>
      <c r="T943" s="268"/>
      <c r="AD943" s="268"/>
      <c r="AE943" s="561"/>
      <c r="AF943" s="367"/>
      <c r="AG943" s="372"/>
      <c r="AN943" s="268"/>
      <c r="AO943" s="268"/>
    </row>
    <row r="944" spans="5:41" ht="14.25" customHeight="1" x14ac:dyDescent="0.45">
      <c r="E944" s="423"/>
      <c r="F944" s="281"/>
      <c r="G944" s="281"/>
      <c r="T944" s="268"/>
      <c r="AD944" s="268"/>
      <c r="AE944" s="561"/>
      <c r="AF944" s="367"/>
      <c r="AG944" s="372"/>
      <c r="AN944" s="268"/>
      <c r="AO944" s="268"/>
    </row>
    <row r="945" spans="5:41" ht="14.25" customHeight="1" x14ac:dyDescent="0.45">
      <c r="E945" s="423"/>
      <c r="F945" s="281"/>
      <c r="G945" s="281"/>
      <c r="T945" s="268"/>
      <c r="AD945" s="268"/>
      <c r="AE945" s="561"/>
      <c r="AF945" s="367"/>
      <c r="AG945" s="372"/>
      <c r="AN945" s="268"/>
      <c r="AO945" s="268"/>
    </row>
    <row r="946" spans="5:41" ht="14.25" customHeight="1" x14ac:dyDescent="0.45">
      <c r="E946" s="423"/>
      <c r="F946" s="281"/>
      <c r="G946" s="281"/>
      <c r="T946" s="268"/>
      <c r="AD946" s="268"/>
      <c r="AE946" s="561"/>
      <c r="AF946" s="367"/>
      <c r="AG946" s="372"/>
      <c r="AN946" s="268"/>
      <c r="AO946" s="268"/>
    </row>
    <row r="947" spans="5:41" ht="14.25" customHeight="1" x14ac:dyDescent="0.45">
      <c r="E947" s="423"/>
      <c r="F947" s="281"/>
      <c r="G947" s="281"/>
      <c r="T947" s="268"/>
      <c r="AD947" s="268"/>
      <c r="AE947" s="561"/>
      <c r="AF947" s="367"/>
      <c r="AG947" s="372"/>
      <c r="AN947" s="268"/>
      <c r="AO947" s="268"/>
    </row>
    <row r="948" spans="5:41" ht="14.25" customHeight="1" x14ac:dyDescent="0.45">
      <c r="E948" s="423"/>
      <c r="F948" s="281"/>
      <c r="G948" s="281"/>
      <c r="T948" s="268"/>
      <c r="AD948" s="268"/>
      <c r="AE948" s="561"/>
      <c r="AF948" s="367"/>
      <c r="AG948" s="372"/>
      <c r="AN948" s="268"/>
      <c r="AO948" s="268"/>
    </row>
    <row r="949" spans="5:41" ht="14.25" customHeight="1" x14ac:dyDescent="0.45">
      <c r="E949" s="423"/>
      <c r="F949" s="281"/>
      <c r="G949" s="281"/>
      <c r="T949" s="268"/>
      <c r="AD949" s="268"/>
      <c r="AE949" s="561"/>
      <c r="AF949" s="367"/>
      <c r="AG949" s="372"/>
      <c r="AN949" s="268"/>
      <c r="AO949" s="268"/>
    </row>
    <row r="950" spans="5:41" ht="14.25" customHeight="1" x14ac:dyDescent="0.45">
      <c r="E950" s="423"/>
      <c r="F950" s="281"/>
      <c r="G950" s="281"/>
      <c r="T950" s="268"/>
      <c r="AD950" s="268"/>
      <c r="AE950" s="561"/>
      <c r="AF950" s="367"/>
      <c r="AG950" s="372"/>
      <c r="AN950" s="268"/>
      <c r="AO950" s="268"/>
    </row>
    <row r="951" spans="5:41" ht="14.25" customHeight="1" x14ac:dyDescent="0.45">
      <c r="E951" s="423"/>
      <c r="F951" s="281"/>
      <c r="G951" s="281"/>
      <c r="T951" s="268"/>
      <c r="AD951" s="268"/>
      <c r="AE951" s="561"/>
      <c r="AF951" s="367"/>
      <c r="AG951" s="372"/>
      <c r="AN951" s="268"/>
      <c r="AO951" s="268"/>
    </row>
    <row r="952" spans="5:41" ht="14.25" customHeight="1" x14ac:dyDescent="0.45">
      <c r="E952" s="423"/>
      <c r="F952" s="281"/>
      <c r="G952" s="281"/>
      <c r="T952" s="268"/>
      <c r="AD952" s="268"/>
      <c r="AE952" s="561"/>
      <c r="AF952" s="367"/>
      <c r="AG952" s="372"/>
      <c r="AN952" s="268"/>
      <c r="AO952" s="268"/>
    </row>
    <row r="953" spans="5:41" ht="14.25" customHeight="1" x14ac:dyDescent="0.45">
      <c r="E953" s="423"/>
      <c r="F953" s="281"/>
      <c r="G953" s="281"/>
      <c r="T953" s="268"/>
      <c r="AD953" s="268"/>
      <c r="AE953" s="561"/>
      <c r="AF953" s="367"/>
      <c r="AG953" s="372"/>
      <c r="AN953" s="268"/>
      <c r="AO953" s="268"/>
    </row>
    <row r="954" spans="5:41" ht="14.25" customHeight="1" x14ac:dyDescent="0.45">
      <c r="E954" s="423"/>
      <c r="F954" s="281"/>
      <c r="G954" s="281"/>
      <c r="T954" s="268"/>
      <c r="AD954" s="268"/>
      <c r="AE954" s="561"/>
      <c r="AF954" s="367"/>
      <c r="AG954" s="372"/>
      <c r="AN954" s="268"/>
      <c r="AO954" s="268"/>
    </row>
    <row r="955" spans="5:41" ht="14.25" customHeight="1" x14ac:dyDescent="0.45">
      <c r="E955" s="423"/>
      <c r="F955" s="281"/>
      <c r="G955" s="281"/>
      <c r="T955" s="268"/>
      <c r="AD955" s="268"/>
      <c r="AE955" s="561"/>
      <c r="AF955" s="367"/>
      <c r="AG955" s="372"/>
      <c r="AN955" s="268"/>
      <c r="AO955" s="268"/>
    </row>
    <row r="956" spans="5:41" ht="14.25" customHeight="1" x14ac:dyDescent="0.45">
      <c r="E956" s="423"/>
      <c r="F956" s="281"/>
      <c r="G956" s="281"/>
      <c r="T956" s="268"/>
      <c r="AD956" s="268"/>
      <c r="AE956" s="561"/>
      <c r="AF956" s="367"/>
      <c r="AG956" s="372"/>
      <c r="AN956" s="268"/>
      <c r="AO956" s="268"/>
    </row>
    <row r="957" spans="5:41" ht="14.25" customHeight="1" x14ac:dyDescent="0.45">
      <c r="E957" s="423"/>
      <c r="F957" s="281"/>
      <c r="G957" s="281"/>
      <c r="T957" s="268"/>
      <c r="AD957" s="268"/>
      <c r="AE957" s="561"/>
      <c r="AF957" s="367"/>
      <c r="AG957" s="372"/>
      <c r="AN957" s="268"/>
      <c r="AO957" s="268"/>
    </row>
    <row r="958" spans="5:41" ht="14.25" customHeight="1" x14ac:dyDescent="0.45">
      <c r="E958" s="423"/>
      <c r="F958" s="281"/>
      <c r="G958" s="281"/>
      <c r="T958" s="268"/>
      <c r="AD958" s="268"/>
      <c r="AE958" s="561"/>
      <c r="AF958" s="367"/>
      <c r="AG958" s="372"/>
      <c r="AN958" s="268"/>
      <c r="AO958" s="268"/>
    </row>
    <row r="959" spans="5:41" ht="14.25" customHeight="1" x14ac:dyDescent="0.45">
      <c r="E959" s="423"/>
      <c r="F959" s="281"/>
      <c r="G959" s="281"/>
      <c r="T959" s="268"/>
      <c r="AD959" s="268"/>
      <c r="AE959" s="561"/>
      <c r="AF959" s="367"/>
      <c r="AG959" s="372"/>
      <c r="AN959" s="268"/>
      <c r="AO959" s="268"/>
    </row>
    <row r="960" spans="5:41" ht="14.25" customHeight="1" x14ac:dyDescent="0.45">
      <c r="E960" s="423"/>
      <c r="F960" s="281"/>
      <c r="G960" s="281"/>
      <c r="T960" s="268"/>
      <c r="AD960" s="268"/>
      <c r="AE960" s="561"/>
      <c r="AF960" s="367"/>
      <c r="AG960" s="372"/>
      <c r="AN960" s="268"/>
      <c r="AO960" s="268"/>
    </row>
    <row r="961" spans="5:41" ht="14.25" customHeight="1" x14ac:dyDescent="0.45">
      <c r="E961" s="423"/>
      <c r="F961" s="281"/>
      <c r="G961" s="281"/>
      <c r="T961" s="268"/>
      <c r="AD961" s="268"/>
      <c r="AE961" s="561"/>
      <c r="AF961" s="367"/>
      <c r="AG961" s="372"/>
      <c r="AN961" s="268"/>
      <c r="AO961" s="268"/>
    </row>
    <row r="962" spans="5:41" ht="14.25" customHeight="1" x14ac:dyDescent="0.45">
      <c r="E962" s="423"/>
      <c r="F962" s="281"/>
      <c r="G962" s="281"/>
      <c r="T962" s="268"/>
      <c r="AD962" s="268"/>
      <c r="AE962" s="561"/>
      <c r="AF962" s="367"/>
      <c r="AG962" s="372"/>
      <c r="AN962" s="268"/>
      <c r="AO962" s="268"/>
    </row>
    <row r="963" spans="5:41" ht="14.25" customHeight="1" x14ac:dyDescent="0.45">
      <c r="E963" s="423"/>
      <c r="F963" s="281"/>
      <c r="G963" s="281"/>
      <c r="T963" s="268"/>
      <c r="AD963" s="268"/>
      <c r="AE963" s="561"/>
      <c r="AF963" s="367"/>
      <c r="AG963" s="372"/>
      <c r="AN963" s="268"/>
      <c r="AO963" s="268"/>
    </row>
    <row r="964" spans="5:41" ht="14.25" customHeight="1" x14ac:dyDescent="0.45">
      <c r="E964" s="423"/>
      <c r="F964" s="281"/>
      <c r="G964" s="281"/>
      <c r="T964" s="268"/>
      <c r="AD964" s="268"/>
      <c r="AE964" s="561"/>
      <c r="AF964" s="367"/>
      <c r="AG964" s="372"/>
      <c r="AN964" s="268"/>
      <c r="AO964" s="268"/>
    </row>
    <row r="965" spans="5:41" ht="14.25" customHeight="1" x14ac:dyDescent="0.45">
      <c r="E965" s="423"/>
      <c r="F965" s="281"/>
      <c r="G965" s="281"/>
      <c r="T965" s="268"/>
      <c r="AD965" s="268"/>
      <c r="AE965" s="561"/>
      <c r="AF965" s="367"/>
      <c r="AG965" s="372"/>
      <c r="AN965" s="268"/>
      <c r="AO965" s="268"/>
    </row>
    <row r="966" spans="5:41" ht="14.25" customHeight="1" x14ac:dyDescent="0.45">
      <c r="E966" s="423"/>
      <c r="F966" s="281"/>
      <c r="G966" s="281"/>
      <c r="T966" s="268"/>
      <c r="AD966" s="268"/>
      <c r="AE966" s="561"/>
      <c r="AF966" s="367"/>
      <c r="AG966" s="372"/>
      <c r="AN966" s="268"/>
      <c r="AO966" s="268"/>
    </row>
    <row r="967" spans="5:41" ht="14.25" customHeight="1" x14ac:dyDescent="0.45">
      <c r="E967" s="423"/>
      <c r="F967" s="281"/>
      <c r="G967" s="281"/>
      <c r="T967" s="268"/>
      <c r="AD967" s="268"/>
      <c r="AE967" s="561"/>
      <c r="AF967" s="367"/>
      <c r="AG967" s="372"/>
      <c r="AN967" s="268"/>
      <c r="AO967" s="268"/>
    </row>
    <row r="968" spans="5:41" ht="14.25" customHeight="1" x14ac:dyDescent="0.45">
      <c r="E968" s="423"/>
      <c r="F968" s="281"/>
      <c r="G968" s="281"/>
      <c r="T968" s="268"/>
      <c r="AD968" s="268"/>
      <c r="AE968" s="561"/>
      <c r="AF968" s="367"/>
      <c r="AG968" s="372"/>
      <c r="AN968" s="268"/>
      <c r="AO968" s="268"/>
    </row>
    <row r="969" spans="5:41" ht="14.25" customHeight="1" x14ac:dyDescent="0.45">
      <c r="E969" s="423"/>
      <c r="F969" s="281"/>
      <c r="G969" s="281"/>
      <c r="T969" s="268"/>
      <c r="AD969" s="268"/>
      <c r="AE969" s="561"/>
      <c r="AF969" s="367"/>
      <c r="AG969" s="372"/>
      <c r="AN969" s="268"/>
      <c r="AO969" s="268"/>
    </row>
    <row r="970" spans="5:41" ht="14.25" customHeight="1" x14ac:dyDescent="0.45">
      <c r="E970" s="423"/>
      <c r="F970" s="281"/>
      <c r="G970" s="281"/>
      <c r="T970" s="268"/>
      <c r="AD970" s="268"/>
      <c r="AE970" s="561"/>
      <c r="AF970" s="367"/>
      <c r="AG970" s="372"/>
      <c r="AN970" s="268"/>
      <c r="AO970" s="268"/>
    </row>
    <row r="971" spans="5:41" ht="14.25" customHeight="1" x14ac:dyDescent="0.45">
      <c r="E971" s="423"/>
      <c r="F971" s="281"/>
      <c r="G971" s="281"/>
      <c r="T971" s="268"/>
      <c r="AD971" s="268"/>
      <c r="AE971" s="561"/>
      <c r="AF971" s="367"/>
      <c r="AG971" s="372"/>
      <c r="AN971" s="268"/>
      <c r="AO971" s="268"/>
    </row>
    <row r="972" spans="5:41" ht="14.25" customHeight="1" x14ac:dyDescent="0.45">
      <c r="E972" s="423"/>
      <c r="F972" s="281"/>
      <c r="G972" s="281"/>
      <c r="T972" s="268"/>
      <c r="AD972" s="268"/>
      <c r="AE972" s="561"/>
      <c r="AF972" s="367"/>
      <c r="AG972" s="372"/>
      <c r="AN972" s="268"/>
      <c r="AO972" s="268"/>
    </row>
    <row r="973" spans="5:41" ht="14.25" customHeight="1" x14ac:dyDescent="0.45">
      <c r="E973" s="423"/>
      <c r="F973" s="281"/>
      <c r="G973" s="281"/>
      <c r="T973" s="268"/>
      <c r="AD973" s="268"/>
      <c r="AE973" s="561"/>
      <c r="AF973" s="367"/>
      <c r="AG973" s="372"/>
      <c r="AN973" s="268"/>
      <c r="AO973" s="268"/>
    </row>
    <row r="974" spans="5:41" ht="14.25" customHeight="1" x14ac:dyDescent="0.45">
      <c r="E974" s="423"/>
      <c r="F974" s="281"/>
      <c r="G974" s="281"/>
      <c r="T974" s="268"/>
      <c r="AD974" s="268"/>
      <c r="AE974" s="561"/>
      <c r="AF974" s="367"/>
      <c r="AG974" s="372"/>
      <c r="AN974" s="268"/>
      <c r="AO974" s="268"/>
    </row>
    <row r="975" spans="5:41" ht="14.25" customHeight="1" x14ac:dyDescent="0.45">
      <c r="E975" s="423"/>
      <c r="F975" s="281"/>
      <c r="G975" s="281"/>
      <c r="T975" s="268"/>
      <c r="AD975" s="268"/>
      <c r="AE975" s="561"/>
      <c r="AF975" s="367"/>
      <c r="AG975" s="372"/>
      <c r="AN975" s="268"/>
      <c r="AO975" s="268"/>
    </row>
    <row r="976" spans="5:41" ht="14.25" customHeight="1" x14ac:dyDescent="0.45">
      <c r="E976" s="423"/>
      <c r="F976" s="281"/>
      <c r="G976" s="281"/>
      <c r="T976" s="268"/>
      <c r="AD976" s="268"/>
      <c r="AE976" s="561"/>
      <c r="AF976" s="367"/>
      <c r="AG976" s="372"/>
      <c r="AN976" s="268"/>
      <c r="AO976" s="268"/>
    </row>
    <row r="977" spans="5:41" ht="14.25" customHeight="1" x14ac:dyDescent="0.45">
      <c r="E977" s="423"/>
      <c r="F977" s="281"/>
      <c r="G977" s="281"/>
      <c r="T977" s="268"/>
      <c r="AD977" s="268"/>
      <c r="AE977" s="561"/>
      <c r="AF977" s="367"/>
      <c r="AG977" s="372"/>
      <c r="AN977" s="268"/>
      <c r="AO977" s="268"/>
    </row>
    <row r="978" spans="5:41" ht="14.25" customHeight="1" x14ac:dyDescent="0.45">
      <c r="E978" s="423"/>
      <c r="F978" s="281"/>
      <c r="G978" s="281"/>
      <c r="T978" s="268"/>
      <c r="AD978" s="268"/>
      <c r="AE978" s="561"/>
      <c r="AF978" s="367"/>
      <c r="AG978" s="372"/>
      <c r="AN978" s="268"/>
      <c r="AO978" s="268"/>
    </row>
    <row r="979" spans="5:41" ht="14.25" customHeight="1" x14ac:dyDescent="0.45">
      <c r="E979" s="423"/>
      <c r="F979" s="281"/>
      <c r="G979" s="281"/>
      <c r="T979" s="268"/>
      <c r="AD979" s="268"/>
      <c r="AE979" s="561"/>
      <c r="AF979" s="367"/>
      <c r="AG979" s="372"/>
      <c r="AN979" s="268"/>
      <c r="AO979" s="268"/>
    </row>
    <row r="980" spans="5:41" ht="14.25" customHeight="1" x14ac:dyDescent="0.45">
      <c r="E980" s="423"/>
      <c r="F980" s="281"/>
      <c r="G980" s="281"/>
      <c r="T980" s="268"/>
      <c r="AD980" s="268"/>
      <c r="AE980" s="561"/>
      <c r="AF980" s="367"/>
      <c r="AG980" s="372"/>
      <c r="AN980" s="268"/>
      <c r="AO980" s="268"/>
    </row>
    <row r="981" spans="5:41" ht="14.25" customHeight="1" x14ac:dyDescent="0.45">
      <c r="E981" s="423"/>
      <c r="F981" s="281"/>
      <c r="G981" s="281"/>
      <c r="T981" s="268"/>
      <c r="AD981" s="268"/>
      <c r="AE981" s="561"/>
      <c r="AF981" s="367"/>
      <c r="AG981" s="372"/>
      <c r="AN981" s="268"/>
      <c r="AO981" s="268"/>
    </row>
    <row r="982" spans="5:41" ht="14.25" customHeight="1" x14ac:dyDescent="0.45">
      <c r="E982" s="423"/>
      <c r="F982" s="281"/>
      <c r="G982" s="281"/>
      <c r="T982" s="268"/>
      <c r="AD982" s="268"/>
      <c r="AE982" s="561"/>
      <c r="AF982" s="367"/>
      <c r="AG982" s="372"/>
      <c r="AN982" s="268"/>
      <c r="AO982" s="268"/>
    </row>
    <row r="983" spans="5:41" ht="14.25" customHeight="1" x14ac:dyDescent="0.45">
      <c r="E983" s="423"/>
      <c r="F983" s="281"/>
      <c r="G983" s="281"/>
      <c r="T983" s="268"/>
      <c r="AD983" s="268"/>
      <c r="AE983" s="561"/>
      <c r="AF983" s="367"/>
      <c r="AG983" s="372"/>
      <c r="AN983" s="268"/>
      <c r="AO983" s="268"/>
    </row>
    <row r="984" spans="5:41" ht="14.25" customHeight="1" x14ac:dyDescent="0.45">
      <c r="E984" s="423"/>
      <c r="F984" s="281"/>
      <c r="G984" s="281"/>
      <c r="T984" s="268"/>
      <c r="AD984" s="268"/>
      <c r="AE984" s="561"/>
      <c r="AF984" s="367"/>
      <c r="AG984" s="372"/>
      <c r="AN984" s="268"/>
      <c r="AO984" s="268"/>
    </row>
    <row r="985" spans="5:41" ht="14.25" customHeight="1" x14ac:dyDescent="0.45">
      <c r="E985" s="423"/>
      <c r="F985" s="281"/>
      <c r="G985" s="281"/>
      <c r="T985" s="268"/>
      <c r="AD985" s="268"/>
      <c r="AE985" s="561"/>
      <c r="AF985" s="367"/>
      <c r="AG985" s="372"/>
      <c r="AN985" s="268"/>
      <c r="AO985" s="268"/>
    </row>
    <row r="986" spans="5:41" ht="14.25" customHeight="1" x14ac:dyDescent="0.45">
      <c r="E986" s="423"/>
      <c r="F986" s="281"/>
      <c r="G986" s="281"/>
      <c r="T986" s="268"/>
      <c r="AD986" s="268"/>
      <c r="AE986" s="561"/>
      <c r="AF986" s="367"/>
      <c r="AG986" s="372"/>
      <c r="AN986" s="268"/>
      <c r="AO986" s="268"/>
    </row>
    <row r="987" spans="5:41" ht="14.25" customHeight="1" x14ac:dyDescent="0.45">
      <c r="E987" s="423"/>
      <c r="F987" s="281"/>
      <c r="G987" s="281"/>
      <c r="T987" s="268"/>
      <c r="AD987" s="268"/>
      <c r="AE987" s="561"/>
      <c r="AF987" s="367"/>
      <c r="AG987" s="372"/>
      <c r="AN987" s="268"/>
      <c r="AO987" s="268"/>
    </row>
    <row r="988" spans="5:41" ht="14.25" customHeight="1" x14ac:dyDescent="0.45">
      <c r="E988" s="423"/>
      <c r="F988" s="281"/>
      <c r="G988" s="281"/>
      <c r="T988" s="268"/>
      <c r="AD988" s="268"/>
      <c r="AE988" s="561"/>
      <c r="AF988" s="367"/>
      <c r="AG988" s="372"/>
      <c r="AN988" s="268"/>
      <c r="AO988" s="268"/>
    </row>
    <row r="989" spans="5:41" ht="14.25" customHeight="1" x14ac:dyDescent="0.45">
      <c r="E989" s="423"/>
      <c r="F989" s="281"/>
      <c r="G989" s="281"/>
      <c r="T989" s="268"/>
      <c r="AD989" s="268"/>
      <c r="AE989" s="561"/>
      <c r="AF989" s="367"/>
      <c r="AG989" s="372"/>
      <c r="AN989" s="268"/>
      <c r="AO989" s="268"/>
    </row>
    <row r="990" spans="5:41" ht="14.25" customHeight="1" x14ac:dyDescent="0.45">
      <c r="E990" s="423"/>
      <c r="F990" s="281"/>
      <c r="G990" s="281"/>
      <c r="T990" s="268"/>
      <c r="AD990" s="268"/>
      <c r="AE990" s="561"/>
      <c r="AF990" s="367"/>
      <c r="AG990" s="372"/>
      <c r="AN990" s="268"/>
      <c r="AO990" s="268"/>
    </row>
    <row r="991" spans="5:41" ht="14.25" customHeight="1" x14ac:dyDescent="0.45">
      <c r="E991" s="423"/>
      <c r="F991" s="281"/>
      <c r="G991" s="281"/>
      <c r="T991" s="268"/>
      <c r="AD991" s="268"/>
      <c r="AE991" s="561"/>
      <c r="AF991" s="367"/>
      <c r="AG991" s="372"/>
      <c r="AN991" s="268"/>
      <c r="AO991" s="268"/>
    </row>
    <row r="992" spans="5:41" ht="14.25" customHeight="1" x14ac:dyDescent="0.45">
      <c r="E992" s="423"/>
      <c r="F992" s="281"/>
      <c r="G992" s="281"/>
      <c r="T992" s="268"/>
      <c r="AD992" s="268"/>
      <c r="AE992" s="561"/>
      <c r="AF992" s="367"/>
      <c r="AG992" s="372"/>
      <c r="AN992" s="268"/>
      <c r="AO992" s="268"/>
    </row>
    <row r="993" spans="5:41" ht="14.25" customHeight="1" x14ac:dyDescent="0.45">
      <c r="E993" s="423"/>
      <c r="F993" s="281"/>
      <c r="G993" s="281"/>
      <c r="T993" s="268"/>
      <c r="AD993" s="268"/>
      <c r="AE993" s="561"/>
      <c r="AF993" s="367"/>
      <c r="AG993" s="372"/>
      <c r="AN993" s="268"/>
      <c r="AO993" s="268"/>
    </row>
    <row r="994" spans="5:41" ht="14.25" customHeight="1" x14ac:dyDescent="0.45">
      <c r="E994" s="423"/>
      <c r="F994" s="281"/>
      <c r="G994" s="281"/>
      <c r="T994" s="268"/>
      <c r="AD994" s="268"/>
      <c r="AE994" s="561"/>
      <c r="AF994" s="367"/>
      <c r="AG994" s="372"/>
      <c r="AN994" s="268"/>
      <c r="AO994" s="268"/>
    </row>
    <row r="995" spans="5:41" ht="14.25" customHeight="1" x14ac:dyDescent="0.45">
      <c r="E995" s="423"/>
      <c r="F995" s="281"/>
      <c r="G995" s="281"/>
      <c r="T995" s="268"/>
      <c r="AD995" s="268"/>
      <c r="AE995" s="561"/>
      <c r="AF995" s="367"/>
      <c r="AG995" s="372"/>
      <c r="AN995" s="268"/>
      <c r="AO995" s="268"/>
    </row>
    <row r="996" spans="5:41" ht="14.25" customHeight="1" x14ac:dyDescent="0.45">
      <c r="E996" s="423"/>
      <c r="F996" s="281"/>
      <c r="G996" s="281"/>
      <c r="T996" s="268"/>
      <c r="AD996" s="268"/>
      <c r="AE996" s="561"/>
      <c r="AF996" s="367"/>
      <c r="AG996" s="372"/>
      <c r="AN996" s="268"/>
      <c r="AO996" s="268"/>
    </row>
    <row r="997" spans="5:41" ht="14.25" customHeight="1" x14ac:dyDescent="0.45">
      <c r="E997" s="423"/>
      <c r="F997" s="281"/>
      <c r="G997" s="281"/>
      <c r="T997" s="268"/>
      <c r="AD997" s="268"/>
      <c r="AE997" s="561"/>
      <c r="AF997" s="367"/>
      <c r="AG997" s="372"/>
      <c r="AN997" s="268"/>
      <c r="AO997" s="268"/>
    </row>
    <row r="998" spans="5:41" ht="14.25" customHeight="1" x14ac:dyDescent="0.45">
      <c r="E998" s="423"/>
      <c r="F998" s="281"/>
      <c r="G998" s="281"/>
      <c r="T998" s="268"/>
      <c r="AD998" s="268"/>
      <c r="AE998" s="561"/>
      <c r="AF998" s="367"/>
      <c r="AG998" s="372"/>
      <c r="AN998" s="268"/>
      <c r="AO998" s="268"/>
    </row>
    <row r="999" spans="5:41" ht="14.25" customHeight="1" x14ac:dyDescent="0.45">
      <c r="E999" s="423"/>
      <c r="F999" s="281"/>
      <c r="G999" s="281"/>
      <c r="T999" s="268"/>
      <c r="AD999" s="268"/>
      <c r="AE999" s="561"/>
      <c r="AF999" s="367"/>
      <c r="AG999" s="372"/>
      <c r="AN999" s="268"/>
      <c r="AO999" s="268"/>
    </row>
    <row r="1000" spans="5:41" ht="14.25" customHeight="1" x14ac:dyDescent="0.45">
      <c r="E1000" s="423"/>
      <c r="F1000" s="281"/>
      <c r="G1000" s="281"/>
      <c r="T1000" s="268"/>
      <c r="AD1000" s="268"/>
      <c r="AE1000" s="561"/>
      <c r="AF1000" s="367"/>
      <c r="AG1000" s="372"/>
      <c r="AN1000" s="268"/>
      <c r="AO1000" s="268"/>
    </row>
  </sheetData>
  <mergeCells count="48">
    <mergeCell ref="W2:X2"/>
    <mergeCell ref="BC2:BN2"/>
    <mergeCell ref="BO2:BR2"/>
    <mergeCell ref="N2:N3"/>
    <mergeCell ref="O2:O3"/>
    <mergeCell ref="P2:P3"/>
    <mergeCell ref="Q2:Q3"/>
    <mergeCell ref="R2:R3"/>
    <mergeCell ref="S2:S3"/>
    <mergeCell ref="AE2:AG2"/>
    <mergeCell ref="AU2:AU3"/>
    <mergeCell ref="AV2:AV3"/>
    <mergeCell ref="AW2:AW3"/>
    <mergeCell ref="AX2:AX3"/>
    <mergeCell ref="AY2:BA2"/>
    <mergeCell ref="BB2:BB3"/>
    <mergeCell ref="AN2:AO2"/>
    <mergeCell ref="AP2:AP3"/>
    <mergeCell ref="AQ2:AQ3"/>
    <mergeCell ref="AR2:AR3"/>
    <mergeCell ref="AS2:AS3"/>
    <mergeCell ref="AT2:AT3"/>
    <mergeCell ref="Y2:Z2"/>
    <mergeCell ref="AA2:AC2"/>
    <mergeCell ref="AD2:AD3"/>
    <mergeCell ref="AH2:AM2"/>
    <mergeCell ref="J2:J3"/>
    <mergeCell ref="K2:K3"/>
    <mergeCell ref="L2:L3"/>
    <mergeCell ref="M2:M3"/>
    <mergeCell ref="T2:T3"/>
    <mergeCell ref="U2:V2"/>
    <mergeCell ref="AP1:B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D1"/>
    <mergeCell ref="F1:G1"/>
    <mergeCell ref="T1:Z1"/>
    <mergeCell ref="AE1:AF1"/>
    <mergeCell ref="AH1:AM1"/>
    <mergeCell ref="L1:S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C079-39CA-47A4-973D-20A77080AE42}">
  <dimension ref="A1:BK306"/>
  <sheetViews>
    <sheetView zoomScale="75" zoomScaleNormal="75" workbookViewId="0">
      <pane xSplit="5" ySplit="1" topLeftCell="AZ170" activePane="bottomRight" state="frozen"/>
      <selection pane="topRight" activeCell="F1" sqref="F1"/>
      <selection pane="bottomLeft" activeCell="A2" sqref="A2"/>
      <selection pane="bottomRight" activeCell="BM196" sqref="BM196"/>
    </sheetView>
  </sheetViews>
  <sheetFormatPr defaultColWidth="10.59765625" defaultRowHeight="15" customHeight="1" x14ac:dyDescent="0.45"/>
  <cols>
    <col min="1" max="22" width="10.59765625" style="336"/>
    <col min="23" max="23" width="10.59765625" style="635"/>
    <col min="24" max="24" width="10.59765625" style="748"/>
    <col min="25" max="26" width="10.59765625" style="336"/>
    <col min="27" max="27" width="10.59765625" style="635"/>
    <col min="28" max="28" width="10.59765625" style="336"/>
    <col min="29" max="29" width="10.59765625" style="748"/>
    <col min="30" max="30" width="10.59765625" style="342"/>
    <col min="31" max="31" width="10.59765625" style="336"/>
    <col min="32" max="32" width="10.59765625" style="733"/>
    <col min="33" max="33" width="10.59765625" style="342"/>
    <col min="34" max="34" width="10.59765625" style="336"/>
    <col min="35" max="36" width="10.59765625" style="468"/>
    <col min="37" max="16384" width="10.59765625" style="336"/>
  </cols>
  <sheetData>
    <row r="1" spans="1:63" s="183" customFormat="1" ht="14.25" customHeight="1" thickBot="1" x14ac:dyDescent="0.5">
      <c r="A1" s="165" t="s">
        <v>0</v>
      </c>
      <c r="B1" s="166"/>
      <c r="C1" s="166"/>
      <c r="D1" s="167"/>
      <c r="E1" s="168"/>
      <c r="F1" s="169" t="s">
        <v>1</v>
      </c>
      <c r="G1" s="564"/>
      <c r="H1" s="172"/>
      <c r="I1" s="171"/>
      <c r="J1" s="171"/>
      <c r="K1" s="172"/>
      <c r="L1" s="173" t="s">
        <v>2</v>
      </c>
      <c r="M1" s="447"/>
      <c r="N1" s="447"/>
      <c r="O1" s="447"/>
      <c r="P1" s="447"/>
      <c r="Q1" s="447"/>
      <c r="R1" s="447"/>
      <c r="S1" s="448"/>
      <c r="T1" s="174" t="s">
        <v>3</v>
      </c>
      <c r="U1" s="316"/>
      <c r="V1" s="316"/>
      <c r="W1" s="316"/>
      <c r="X1" s="316"/>
      <c r="Y1" s="316"/>
      <c r="Z1" s="645"/>
      <c r="AA1" s="737">
        <f>[4]DO_corr!Y2</f>
        <v>0.78632836279643581</v>
      </c>
      <c r="AB1" s="738">
        <f>[4]DO_corr!Z2</f>
        <v>1.28892918882394</v>
      </c>
      <c r="AC1" s="739"/>
      <c r="AD1" s="734" t="s">
        <v>30</v>
      </c>
      <c r="AE1" s="725"/>
      <c r="AF1" s="725"/>
      <c r="AG1" s="726"/>
      <c r="AH1" s="179" t="s">
        <v>252</v>
      </c>
      <c r="AI1" s="166"/>
      <c r="AJ1" s="166"/>
      <c r="AK1" s="166"/>
      <c r="AL1" s="166"/>
      <c r="AM1" s="166"/>
      <c r="AN1" s="166"/>
      <c r="AO1" s="166"/>
      <c r="AP1" s="166"/>
      <c r="AQ1" s="167"/>
      <c r="AR1" s="590" t="s">
        <v>5</v>
      </c>
      <c r="AS1" s="555"/>
      <c r="AT1" s="555"/>
      <c r="AU1" s="555"/>
      <c r="AV1" s="555"/>
      <c r="AW1" s="591"/>
      <c r="AX1" s="597"/>
      <c r="AY1" s="648"/>
      <c r="AZ1" s="390" t="s">
        <v>6</v>
      </c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</row>
    <row r="2" spans="1:63" s="183" customFormat="1" ht="15" customHeight="1" thickBot="1" x14ac:dyDescent="0.5">
      <c r="A2" s="184" t="s">
        <v>7</v>
      </c>
      <c r="B2" s="185" t="s">
        <v>8</v>
      </c>
      <c r="C2" s="185" t="s">
        <v>9</v>
      </c>
      <c r="D2" s="186" t="s">
        <v>10</v>
      </c>
      <c r="E2" s="187" t="s">
        <v>11</v>
      </c>
      <c r="F2" s="263" t="s">
        <v>12</v>
      </c>
      <c r="G2" s="565" t="s">
        <v>13</v>
      </c>
      <c r="H2" s="191" t="s">
        <v>14</v>
      </c>
      <c r="I2" s="185" t="s">
        <v>15</v>
      </c>
      <c r="J2" s="185" t="s">
        <v>16</v>
      </c>
      <c r="K2" s="191" t="s">
        <v>17</v>
      </c>
      <c r="L2" s="192" t="s">
        <v>18</v>
      </c>
      <c r="M2" s="193" t="s">
        <v>19</v>
      </c>
      <c r="N2" s="193" t="s">
        <v>20</v>
      </c>
      <c r="O2" s="193" t="s">
        <v>21</v>
      </c>
      <c r="P2" s="194" t="s">
        <v>22</v>
      </c>
      <c r="Q2" s="194" t="s">
        <v>23</v>
      </c>
      <c r="R2" s="194" t="s">
        <v>24</v>
      </c>
      <c r="S2" s="457" t="s">
        <v>25</v>
      </c>
      <c r="T2" s="644" t="s">
        <v>26</v>
      </c>
      <c r="U2" s="646" t="s">
        <v>27</v>
      </c>
      <c r="V2" s="628"/>
      <c r="W2" s="749" t="s">
        <v>32</v>
      </c>
      <c r="X2" s="741"/>
      <c r="Y2" s="647" t="s">
        <v>28</v>
      </c>
      <c r="Z2" s="628"/>
      <c r="AA2" s="740" t="s">
        <v>29</v>
      </c>
      <c r="AB2" s="628"/>
      <c r="AC2" s="741"/>
      <c r="AD2" s="493"/>
      <c r="AE2" s="550" t="s">
        <v>31</v>
      </c>
      <c r="AF2" s="551"/>
      <c r="AG2" s="552"/>
      <c r="AH2" s="424" t="s">
        <v>33</v>
      </c>
      <c r="AI2" s="167"/>
      <c r="AJ2" s="200" t="s">
        <v>34</v>
      </c>
      <c r="AK2" s="166"/>
      <c r="AL2" s="166"/>
      <c r="AM2" s="166"/>
      <c r="AN2" s="166"/>
      <c r="AO2" s="166"/>
      <c r="AP2" s="166"/>
      <c r="AQ2" s="167"/>
      <c r="AR2" s="592" t="s">
        <v>35</v>
      </c>
      <c r="AS2" s="497"/>
      <c r="AT2" s="497"/>
      <c r="AU2" s="497"/>
      <c r="AV2" s="497"/>
      <c r="AW2" s="593"/>
      <c r="AX2" s="599" t="s">
        <v>36</v>
      </c>
      <c r="AY2" s="593"/>
      <c r="AZ2" s="358" t="s">
        <v>37</v>
      </c>
      <c r="BA2" s="203" t="s">
        <v>38</v>
      </c>
      <c r="BB2" s="203" t="s">
        <v>39</v>
      </c>
      <c r="BC2" s="203" t="s">
        <v>40</v>
      </c>
      <c r="BD2" s="203" t="s">
        <v>41</v>
      </c>
      <c r="BE2" s="203" t="s">
        <v>42</v>
      </c>
      <c r="BF2" s="203" t="s">
        <v>43</v>
      </c>
      <c r="BG2" s="203" t="s">
        <v>44</v>
      </c>
      <c r="BH2" s="203" t="s">
        <v>45</v>
      </c>
      <c r="BI2" s="510" t="s">
        <v>46</v>
      </c>
      <c r="BJ2" s="166"/>
      <c r="BK2" s="359"/>
    </row>
    <row r="3" spans="1:63" s="183" customFormat="1" ht="66" customHeight="1" thickBot="1" x14ac:dyDescent="0.5">
      <c r="A3" s="204"/>
      <c r="B3" s="205"/>
      <c r="C3" s="205"/>
      <c r="D3" s="206"/>
      <c r="E3" s="207"/>
      <c r="F3" s="204"/>
      <c r="G3" s="400"/>
      <c r="H3" s="205"/>
      <c r="I3" s="205"/>
      <c r="J3" s="205"/>
      <c r="K3" s="205"/>
      <c r="L3" s="204"/>
      <c r="M3" s="205"/>
      <c r="N3" s="459"/>
      <c r="O3" s="205"/>
      <c r="P3" s="205"/>
      <c r="Q3" s="205"/>
      <c r="R3" s="205"/>
      <c r="S3" s="363"/>
      <c r="T3" s="566"/>
      <c r="U3" s="430" t="s">
        <v>47</v>
      </c>
      <c r="V3" s="630" t="s">
        <v>48</v>
      </c>
      <c r="W3" s="750" t="s">
        <v>47</v>
      </c>
      <c r="X3" s="751" t="s">
        <v>253</v>
      </c>
      <c r="Y3" s="440" t="s">
        <v>47</v>
      </c>
      <c r="Z3" s="630" t="s">
        <v>48</v>
      </c>
      <c r="AA3" s="742" t="s">
        <v>49</v>
      </c>
      <c r="AB3" s="431" t="s">
        <v>254</v>
      </c>
      <c r="AC3" s="743" t="s">
        <v>50</v>
      </c>
      <c r="AD3" s="493"/>
      <c r="AE3" s="727" t="s">
        <v>51</v>
      </c>
      <c r="AF3" s="729" t="s">
        <v>48</v>
      </c>
      <c r="AG3" s="728"/>
      <c r="AH3" s="589" t="s">
        <v>52</v>
      </c>
      <c r="AI3" s="569" t="s">
        <v>53</v>
      </c>
      <c r="AJ3" s="266" t="s">
        <v>54</v>
      </c>
      <c r="AK3" s="215" t="s">
        <v>55</v>
      </c>
      <c r="AL3" s="215" t="s">
        <v>56</v>
      </c>
      <c r="AM3" s="215" t="s">
        <v>57</v>
      </c>
      <c r="AN3" s="215" t="s">
        <v>58</v>
      </c>
      <c r="AO3" s="570" t="s">
        <v>59</v>
      </c>
      <c r="AP3" s="570" t="s">
        <v>60</v>
      </c>
      <c r="AQ3" s="215" t="s">
        <v>61</v>
      </c>
      <c r="AR3" s="594" t="s">
        <v>62</v>
      </c>
      <c r="AS3" s="588" t="s">
        <v>63</v>
      </c>
      <c r="AT3" s="588" t="s">
        <v>64</v>
      </c>
      <c r="AU3" s="588" t="s">
        <v>65</v>
      </c>
      <c r="AV3" s="588" t="s">
        <v>66</v>
      </c>
      <c r="AW3" s="595" t="s">
        <v>184</v>
      </c>
      <c r="AX3" s="568" t="s">
        <v>67</v>
      </c>
      <c r="AY3" s="589" t="s">
        <v>68</v>
      </c>
      <c r="AZ3" s="360"/>
      <c r="BA3" s="205"/>
      <c r="BB3" s="205"/>
      <c r="BC3" s="205"/>
      <c r="BD3" s="205"/>
      <c r="BE3" s="205"/>
      <c r="BF3" s="205"/>
      <c r="BG3" s="205"/>
      <c r="BH3" s="205"/>
      <c r="BI3" s="511" t="s">
        <v>69</v>
      </c>
      <c r="BJ3" s="222" t="s">
        <v>70</v>
      </c>
      <c r="BK3" s="361" t="s">
        <v>71</v>
      </c>
    </row>
    <row r="4" spans="1:63" s="183" customFormat="1" ht="14.25" customHeight="1" x14ac:dyDescent="0.45">
      <c r="A4" s="224">
        <v>2024</v>
      </c>
      <c r="B4" s="268">
        <v>11</v>
      </c>
      <c r="C4" s="268">
        <v>26</v>
      </c>
      <c r="D4" s="320">
        <v>0.36458333333333331</v>
      </c>
      <c r="E4" s="571">
        <v>48</v>
      </c>
      <c r="F4" s="572">
        <v>13.135490000000001</v>
      </c>
      <c r="G4" s="573">
        <v>100.79522</v>
      </c>
      <c r="H4" s="231">
        <v>23.2</v>
      </c>
      <c r="I4" s="268">
        <v>3</v>
      </c>
      <c r="J4" s="230" t="s">
        <v>72</v>
      </c>
      <c r="K4" s="231">
        <v>1</v>
      </c>
      <c r="L4" s="232">
        <v>8</v>
      </c>
      <c r="M4" s="233" t="s">
        <v>96</v>
      </c>
      <c r="N4" s="365" t="s">
        <v>73</v>
      </c>
      <c r="O4" s="365" t="s">
        <v>73</v>
      </c>
      <c r="P4" s="449" t="s">
        <v>73</v>
      </c>
      <c r="Q4" s="449" t="s">
        <v>73</v>
      </c>
      <c r="R4" s="449" t="s">
        <v>73</v>
      </c>
      <c r="S4" s="458" t="s">
        <v>73</v>
      </c>
      <c r="T4" s="574">
        <v>4.0999999999999996</v>
      </c>
      <c r="U4" s="238">
        <v>29.4</v>
      </c>
      <c r="V4" s="240">
        <v>29.867999999999999</v>
      </c>
      <c r="W4" s="634">
        <v>8.09</v>
      </c>
      <c r="X4" s="744">
        <v>8.1999999999999993</v>
      </c>
      <c r="Y4" s="335">
        <v>28.8</v>
      </c>
      <c r="Z4" s="240">
        <v>31.687999999999999</v>
      </c>
      <c r="AA4" s="634">
        <v>6.24</v>
      </c>
      <c r="AB4" s="335">
        <v>5.9219999999999997</v>
      </c>
      <c r="AC4" s="744">
        <f>AB4*$AA$1+$AB$1</f>
        <v>5.9455657533044324</v>
      </c>
      <c r="AD4" s="709">
        <v>9.4499999999999993</v>
      </c>
      <c r="AE4" s="331">
        <v>1.0227999999999999</v>
      </c>
      <c r="AF4" s="730">
        <v>0.67</v>
      </c>
      <c r="AG4" s="698" t="s">
        <v>73</v>
      </c>
      <c r="AH4" s="331" t="s">
        <v>73</v>
      </c>
      <c r="AI4" s="575" t="s">
        <v>73</v>
      </c>
      <c r="AJ4" s="242" t="s">
        <v>73</v>
      </c>
      <c r="AK4" s="234" t="s">
        <v>73</v>
      </c>
      <c r="AL4" s="234" t="s">
        <v>73</v>
      </c>
      <c r="AM4" s="234" t="s">
        <v>73</v>
      </c>
      <c r="AN4" s="234" t="s">
        <v>73</v>
      </c>
      <c r="AO4" s="244" t="s">
        <v>73</v>
      </c>
      <c r="AP4" s="244" t="s">
        <v>73</v>
      </c>
      <c r="AQ4" s="365" t="s">
        <v>73</v>
      </c>
      <c r="AR4" s="371">
        <v>9.4600000000000004E-2</v>
      </c>
      <c r="AS4" s="364">
        <v>19.617899999999999</v>
      </c>
      <c r="AT4" s="364">
        <v>0.1181</v>
      </c>
      <c r="AU4" s="364">
        <v>16.9923</v>
      </c>
      <c r="AV4" s="364">
        <v>1.4994000000000001</v>
      </c>
      <c r="AW4" s="470">
        <v>204.46799999999999</v>
      </c>
      <c r="AX4" s="371" t="s">
        <v>73</v>
      </c>
      <c r="AY4" s="364" t="s">
        <v>73</v>
      </c>
      <c r="AZ4" s="473" t="s">
        <v>73</v>
      </c>
      <c r="BA4" s="676" t="s">
        <v>73</v>
      </c>
      <c r="BB4" s="676" t="s">
        <v>73</v>
      </c>
      <c r="BC4" s="676" t="s">
        <v>73</v>
      </c>
      <c r="BD4" s="676" t="s">
        <v>73</v>
      </c>
      <c r="BE4" s="676" t="s">
        <v>73</v>
      </c>
      <c r="BF4" s="676" t="s">
        <v>73</v>
      </c>
      <c r="BG4" s="676" t="s">
        <v>73</v>
      </c>
      <c r="BH4" s="676" t="s">
        <v>73</v>
      </c>
      <c r="BI4" s="473" t="s">
        <v>73</v>
      </c>
      <c r="BJ4" s="676" t="s">
        <v>73</v>
      </c>
      <c r="BK4" s="677" t="s">
        <v>73</v>
      </c>
    </row>
    <row r="5" spans="1:63" s="183" customFormat="1" ht="14.25" customHeight="1" x14ac:dyDescent="0.45">
      <c r="A5" s="224">
        <f t="shared" ref="A5:I6" si="0">A4</f>
        <v>2024</v>
      </c>
      <c r="B5" s="268">
        <f t="shared" si="0"/>
        <v>11</v>
      </c>
      <c r="C5" s="268">
        <f t="shared" si="0"/>
        <v>26</v>
      </c>
      <c r="D5" s="320">
        <f t="shared" si="0"/>
        <v>0.36458333333333331</v>
      </c>
      <c r="E5" s="571">
        <f t="shared" si="0"/>
        <v>48</v>
      </c>
      <c r="F5" s="576">
        <f t="shared" si="0"/>
        <v>13.135490000000001</v>
      </c>
      <c r="G5" s="573">
        <f t="shared" si="0"/>
        <v>100.79522</v>
      </c>
      <c r="H5" s="231">
        <f t="shared" si="0"/>
        <v>23.2</v>
      </c>
      <c r="I5" s="268">
        <f t="shared" si="0"/>
        <v>3</v>
      </c>
      <c r="J5" s="230" t="s">
        <v>75</v>
      </c>
      <c r="K5" s="231">
        <v>11.6</v>
      </c>
      <c r="L5" s="232" t="s">
        <v>73</v>
      </c>
      <c r="M5" s="233" t="s">
        <v>73</v>
      </c>
      <c r="N5" s="365" t="s">
        <v>73</v>
      </c>
      <c r="O5" s="365" t="s">
        <v>73</v>
      </c>
      <c r="P5" s="449" t="s">
        <v>73</v>
      </c>
      <c r="Q5" s="449" t="s">
        <v>73</v>
      </c>
      <c r="R5" s="449" t="s">
        <v>73</v>
      </c>
      <c r="S5" s="458" t="s">
        <v>73</v>
      </c>
      <c r="T5" s="577">
        <f t="shared" ref="T5:T6" si="1">T4</f>
        <v>4.0999999999999996</v>
      </c>
      <c r="U5" s="238">
        <v>29.2</v>
      </c>
      <c r="V5" s="240">
        <v>29.872</v>
      </c>
      <c r="W5" s="634">
        <v>8.09</v>
      </c>
      <c r="X5" s="744">
        <v>8.1999999999999993</v>
      </c>
      <c r="Y5" s="335">
        <v>28.9</v>
      </c>
      <c r="Z5" s="240">
        <v>31.934000000000001</v>
      </c>
      <c r="AA5" s="634">
        <v>6.43</v>
      </c>
      <c r="AB5" s="335">
        <v>6.15</v>
      </c>
      <c r="AC5" s="744">
        <f>AB5*$AA$1+$AB$1</f>
        <v>6.1248486200220205</v>
      </c>
      <c r="AD5" s="709">
        <v>4.45</v>
      </c>
      <c r="AE5" s="331" t="s">
        <v>73</v>
      </c>
      <c r="AF5" s="730">
        <v>0.63</v>
      </c>
      <c r="AG5" s="342" t="s">
        <v>73</v>
      </c>
      <c r="AH5" s="331" t="s">
        <v>73</v>
      </c>
      <c r="AI5" s="575" t="s">
        <v>73</v>
      </c>
      <c r="AJ5" s="242" t="s">
        <v>73</v>
      </c>
      <c r="AK5" s="234" t="s">
        <v>73</v>
      </c>
      <c r="AL5" s="234" t="s">
        <v>73</v>
      </c>
      <c r="AM5" s="234" t="s">
        <v>73</v>
      </c>
      <c r="AN5" s="234" t="s">
        <v>73</v>
      </c>
      <c r="AO5" s="244" t="s">
        <v>73</v>
      </c>
      <c r="AP5" s="244" t="s">
        <v>73</v>
      </c>
      <c r="AQ5" s="365" t="s">
        <v>73</v>
      </c>
      <c r="AR5" s="371">
        <v>9.4600000000000004E-2</v>
      </c>
      <c r="AS5" s="364">
        <v>12.5192</v>
      </c>
      <c r="AT5" s="364">
        <v>0.14099999999999999</v>
      </c>
      <c r="AU5" s="364">
        <v>6.5632000000000001</v>
      </c>
      <c r="AV5" s="364">
        <v>1.3416999999999999</v>
      </c>
      <c r="AW5" s="470">
        <v>107.15470000000001</v>
      </c>
      <c r="AX5" s="371" t="s">
        <v>73</v>
      </c>
      <c r="AY5" s="364" t="s">
        <v>73</v>
      </c>
      <c r="AZ5" s="473" t="s">
        <v>73</v>
      </c>
      <c r="BA5" s="676" t="s">
        <v>73</v>
      </c>
      <c r="BB5" s="676" t="s">
        <v>73</v>
      </c>
      <c r="BC5" s="676" t="s">
        <v>73</v>
      </c>
      <c r="BD5" s="676" t="s">
        <v>73</v>
      </c>
      <c r="BE5" s="676" t="s">
        <v>73</v>
      </c>
      <c r="BF5" s="676" t="s">
        <v>73</v>
      </c>
      <c r="BG5" s="676" t="s">
        <v>73</v>
      </c>
      <c r="BH5" s="676" t="s">
        <v>73</v>
      </c>
      <c r="BI5" s="473" t="s">
        <v>73</v>
      </c>
      <c r="BJ5" s="676" t="s">
        <v>73</v>
      </c>
      <c r="BK5" s="677" t="s">
        <v>73</v>
      </c>
    </row>
    <row r="6" spans="1:63" s="183" customFormat="1" ht="14.25" customHeight="1" x14ac:dyDescent="0.45">
      <c r="A6" s="224">
        <f t="shared" si="0"/>
        <v>2024</v>
      </c>
      <c r="B6" s="268">
        <f t="shared" si="0"/>
        <v>11</v>
      </c>
      <c r="C6" s="268">
        <f t="shared" si="0"/>
        <v>26</v>
      </c>
      <c r="D6" s="320">
        <f t="shared" si="0"/>
        <v>0.36458333333333331</v>
      </c>
      <c r="E6" s="571">
        <f t="shared" si="0"/>
        <v>48</v>
      </c>
      <c r="F6" s="576">
        <f t="shared" si="0"/>
        <v>13.135490000000001</v>
      </c>
      <c r="G6" s="573">
        <f t="shared" si="0"/>
        <v>100.79522</v>
      </c>
      <c r="H6" s="231">
        <f t="shared" si="0"/>
        <v>23.2</v>
      </c>
      <c r="I6" s="268">
        <f t="shared" si="0"/>
        <v>3</v>
      </c>
      <c r="J6" s="230" t="s">
        <v>74</v>
      </c>
      <c r="K6" s="231">
        <v>22</v>
      </c>
      <c r="L6" s="232" t="s">
        <v>73</v>
      </c>
      <c r="M6" s="233" t="s">
        <v>73</v>
      </c>
      <c r="N6" s="365" t="s">
        <v>73</v>
      </c>
      <c r="O6" s="365" t="s">
        <v>73</v>
      </c>
      <c r="P6" s="449" t="s">
        <v>73</v>
      </c>
      <c r="Q6" s="449" t="s">
        <v>73</v>
      </c>
      <c r="R6" s="449" t="s">
        <v>73</v>
      </c>
      <c r="S6" s="458" t="s">
        <v>73</v>
      </c>
      <c r="T6" s="577">
        <f t="shared" si="1"/>
        <v>4.0999999999999996</v>
      </c>
      <c r="U6" s="238">
        <v>29.3</v>
      </c>
      <c r="V6" s="240">
        <v>29.870999999999999</v>
      </c>
      <c r="W6" s="634">
        <v>8.11</v>
      </c>
      <c r="X6" s="744">
        <v>8.1999999999999993</v>
      </c>
      <c r="Y6" s="335">
        <v>28.9</v>
      </c>
      <c r="Z6" s="240">
        <v>31.963999999999999</v>
      </c>
      <c r="AA6" s="634">
        <v>6.21</v>
      </c>
      <c r="AB6" s="335">
        <v>6.2380000000000004</v>
      </c>
      <c r="AC6" s="744">
        <f>AB6*$AA$1+$AB$1</f>
        <v>6.1940455159481074</v>
      </c>
      <c r="AD6" s="709">
        <v>11.15</v>
      </c>
      <c r="AE6" s="331" t="s">
        <v>73</v>
      </c>
      <c r="AF6" s="730">
        <v>0.64</v>
      </c>
      <c r="AG6" s="342" t="s">
        <v>73</v>
      </c>
      <c r="AH6" s="331" t="s">
        <v>73</v>
      </c>
      <c r="AI6" s="575" t="s">
        <v>73</v>
      </c>
      <c r="AJ6" s="242" t="s">
        <v>73</v>
      </c>
      <c r="AK6" s="234" t="s">
        <v>73</v>
      </c>
      <c r="AL6" s="234" t="s">
        <v>73</v>
      </c>
      <c r="AM6" s="234" t="s">
        <v>73</v>
      </c>
      <c r="AN6" s="234" t="s">
        <v>73</v>
      </c>
      <c r="AO6" s="244" t="s">
        <v>73</v>
      </c>
      <c r="AP6" s="244" t="s">
        <v>73</v>
      </c>
      <c r="AQ6" s="365" t="s">
        <v>73</v>
      </c>
      <c r="AR6" s="371">
        <v>4.6300000000000001E-2</v>
      </c>
      <c r="AS6" s="364">
        <v>12.081</v>
      </c>
      <c r="AT6" s="364">
        <v>0.1181</v>
      </c>
      <c r="AU6" s="364">
        <v>5.3944000000000001</v>
      </c>
      <c r="AV6" s="364">
        <v>1.4543999999999999</v>
      </c>
      <c r="AW6" s="470">
        <v>189.38</v>
      </c>
      <c r="AX6" s="371" t="s">
        <v>73</v>
      </c>
      <c r="AY6" s="364" t="s">
        <v>73</v>
      </c>
      <c r="AZ6" s="473" t="s">
        <v>73</v>
      </c>
      <c r="BA6" s="676" t="s">
        <v>73</v>
      </c>
      <c r="BB6" s="676" t="s">
        <v>73</v>
      </c>
      <c r="BC6" s="676" t="s">
        <v>73</v>
      </c>
      <c r="BD6" s="676" t="s">
        <v>73</v>
      </c>
      <c r="BE6" s="676" t="s">
        <v>73</v>
      </c>
      <c r="BF6" s="676" t="s">
        <v>73</v>
      </c>
      <c r="BG6" s="676" t="s">
        <v>73</v>
      </c>
      <c r="BH6" s="676" t="s">
        <v>73</v>
      </c>
      <c r="BI6" s="473" t="s">
        <v>73</v>
      </c>
      <c r="BJ6" s="676" t="s">
        <v>73</v>
      </c>
      <c r="BK6" s="677" t="s">
        <v>73</v>
      </c>
    </row>
    <row r="7" spans="1:63" s="183" customFormat="1" ht="14.25" customHeight="1" x14ac:dyDescent="0.45">
      <c r="A7" s="183">
        <v>2024</v>
      </c>
      <c r="B7" s="183">
        <v>11</v>
      </c>
      <c r="C7" s="183">
        <v>26</v>
      </c>
      <c r="D7" s="320">
        <v>0.42777777777777776</v>
      </c>
      <c r="E7" s="578">
        <v>49</v>
      </c>
      <c r="F7" s="572">
        <v>13.23394</v>
      </c>
      <c r="G7" s="573">
        <v>100.79962999999999</v>
      </c>
      <c r="H7" s="183">
        <v>21.8</v>
      </c>
      <c r="I7" s="183">
        <v>3</v>
      </c>
      <c r="J7" s="230" t="s">
        <v>72</v>
      </c>
      <c r="K7" s="183">
        <v>1</v>
      </c>
      <c r="L7" s="232">
        <v>9</v>
      </c>
      <c r="M7" s="233" t="s">
        <v>96</v>
      </c>
      <c r="N7" s="365" t="s">
        <v>73</v>
      </c>
      <c r="O7" s="365" t="s">
        <v>73</v>
      </c>
      <c r="P7" s="449" t="s">
        <v>73</v>
      </c>
      <c r="Q7" s="449" t="s">
        <v>73</v>
      </c>
      <c r="R7" s="449" t="s">
        <v>73</v>
      </c>
      <c r="S7" s="458" t="s">
        <v>73</v>
      </c>
      <c r="T7" s="574">
        <v>4.8</v>
      </c>
      <c r="U7" s="238">
        <v>29.7</v>
      </c>
      <c r="V7" s="240">
        <v>29.792000000000002</v>
      </c>
      <c r="W7" s="634">
        <v>8.1</v>
      </c>
      <c r="X7" s="744">
        <v>8.1999999999999993</v>
      </c>
      <c r="Y7" s="335">
        <v>29</v>
      </c>
      <c r="Z7" s="240">
        <v>31.913</v>
      </c>
      <c r="AA7" s="634">
        <v>6.35</v>
      </c>
      <c r="AB7" s="335">
        <v>6.5570000000000004</v>
      </c>
      <c r="AC7" s="744">
        <f>AB7*$AA$1+$AB$1</f>
        <v>6.4448842636801702</v>
      </c>
      <c r="AD7" s="709">
        <v>11.95</v>
      </c>
      <c r="AE7" s="331">
        <v>0.96870000000000001</v>
      </c>
      <c r="AF7" s="730">
        <v>0.61</v>
      </c>
      <c r="AG7" s="698" t="s">
        <v>73</v>
      </c>
      <c r="AH7" s="331" t="s">
        <v>73</v>
      </c>
      <c r="AI7" s="575" t="s">
        <v>73</v>
      </c>
      <c r="AJ7" s="242" t="s">
        <v>73</v>
      </c>
      <c r="AK7" s="234" t="s">
        <v>73</v>
      </c>
      <c r="AL7" s="234" t="s">
        <v>73</v>
      </c>
      <c r="AM7" s="234" t="s">
        <v>73</v>
      </c>
      <c r="AN7" s="234" t="s">
        <v>73</v>
      </c>
      <c r="AO7" s="244" t="s">
        <v>73</v>
      </c>
      <c r="AP7" s="244" t="s">
        <v>73</v>
      </c>
      <c r="AQ7" s="365" t="s">
        <v>73</v>
      </c>
      <c r="AR7" s="371">
        <v>9.4600000000000004E-2</v>
      </c>
      <c r="AS7" s="364">
        <v>9.5395000000000003</v>
      </c>
      <c r="AT7" s="364">
        <v>0.16389999999999999</v>
      </c>
      <c r="AU7" s="364">
        <v>2.931</v>
      </c>
      <c r="AV7" s="364">
        <v>1.1839999999999999</v>
      </c>
      <c r="AW7" s="470">
        <v>128.57669999999999</v>
      </c>
      <c r="AX7" s="371" t="s">
        <v>73</v>
      </c>
      <c r="AY7" s="364" t="s">
        <v>73</v>
      </c>
      <c r="AZ7" s="473" t="s">
        <v>73</v>
      </c>
      <c r="BA7" s="676" t="s">
        <v>73</v>
      </c>
      <c r="BB7" s="676" t="s">
        <v>73</v>
      </c>
      <c r="BC7" s="676" t="s">
        <v>73</v>
      </c>
      <c r="BD7" s="676" t="s">
        <v>73</v>
      </c>
      <c r="BE7" s="676" t="s">
        <v>73</v>
      </c>
      <c r="BF7" s="676" t="s">
        <v>73</v>
      </c>
      <c r="BG7" s="676" t="s">
        <v>73</v>
      </c>
      <c r="BH7" s="676" t="s">
        <v>73</v>
      </c>
      <c r="BI7" s="473" t="s">
        <v>73</v>
      </c>
      <c r="BJ7" s="676" t="s">
        <v>73</v>
      </c>
      <c r="BK7" s="677" t="s">
        <v>73</v>
      </c>
    </row>
    <row r="8" spans="1:63" s="183" customFormat="1" ht="14.25" customHeight="1" x14ac:dyDescent="0.45">
      <c r="A8" s="224">
        <f t="shared" ref="A8:I9" si="2">A7</f>
        <v>2024</v>
      </c>
      <c r="B8" s="268">
        <f t="shared" si="2"/>
        <v>11</v>
      </c>
      <c r="C8" s="268">
        <f t="shared" si="2"/>
        <v>26</v>
      </c>
      <c r="D8" s="320">
        <f t="shared" si="2"/>
        <v>0.42777777777777776</v>
      </c>
      <c r="E8" s="571">
        <f t="shared" si="2"/>
        <v>49</v>
      </c>
      <c r="F8" s="576">
        <f t="shared" si="2"/>
        <v>13.23394</v>
      </c>
      <c r="G8" s="573">
        <f t="shared" si="2"/>
        <v>100.79962999999999</v>
      </c>
      <c r="H8" s="268">
        <f t="shared" si="2"/>
        <v>21.8</v>
      </c>
      <c r="I8" s="268">
        <f t="shared" si="2"/>
        <v>3</v>
      </c>
      <c r="J8" s="230" t="s">
        <v>75</v>
      </c>
      <c r="K8" s="231">
        <v>10</v>
      </c>
      <c r="L8" s="232" t="s">
        <v>73</v>
      </c>
      <c r="M8" s="233" t="s">
        <v>73</v>
      </c>
      <c r="N8" s="365" t="s">
        <v>73</v>
      </c>
      <c r="O8" s="365" t="s">
        <v>73</v>
      </c>
      <c r="P8" s="449" t="s">
        <v>73</v>
      </c>
      <c r="Q8" s="449" t="s">
        <v>73</v>
      </c>
      <c r="R8" s="449" t="s">
        <v>73</v>
      </c>
      <c r="S8" s="458" t="s">
        <v>73</v>
      </c>
      <c r="T8" s="577">
        <f t="shared" ref="T8:T9" si="3">T7</f>
        <v>4.8</v>
      </c>
      <c r="U8" s="238">
        <v>29.6</v>
      </c>
      <c r="V8" s="240">
        <v>29.742999999999999</v>
      </c>
      <c r="W8" s="634">
        <v>8.11</v>
      </c>
      <c r="X8" s="744">
        <v>8.1999999999999993</v>
      </c>
      <c r="Y8" s="335">
        <v>29.1</v>
      </c>
      <c r="Z8" s="240">
        <v>32.11</v>
      </c>
      <c r="AA8" s="634">
        <v>6.29</v>
      </c>
      <c r="AB8" s="335">
        <v>6.4820000000000002</v>
      </c>
      <c r="AC8" s="744">
        <f>AB8*$AA$1+$AB$1</f>
        <v>6.3859096364704371</v>
      </c>
      <c r="AD8" s="709">
        <v>5.2</v>
      </c>
      <c r="AE8" s="331" t="s">
        <v>73</v>
      </c>
      <c r="AF8" s="730">
        <v>0.82</v>
      </c>
      <c r="AG8" s="342" t="s">
        <v>73</v>
      </c>
      <c r="AH8" s="331" t="s">
        <v>73</v>
      </c>
      <c r="AI8" s="575" t="s">
        <v>73</v>
      </c>
      <c r="AJ8" s="242" t="s">
        <v>73</v>
      </c>
      <c r="AK8" s="234" t="s">
        <v>73</v>
      </c>
      <c r="AL8" s="234" t="s">
        <v>73</v>
      </c>
      <c r="AM8" s="234" t="s">
        <v>73</v>
      </c>
      <c r="AN8" s="234" t="s">
        <v>73</v>
      </c>
      <c r="AO8" s="244" t="s">
        <v>73</v>
      </c>
      <c r="AP8" s="244" t="s">
        <v>73</v>
      </c>
      <c r="AQ8" s="365" t="s">
        <v>73</v>
      </c>
      <c r="AR8" s="371">
        <v>9.4600000000000004E-2</v>
      </c>
      <c r="AS8" s="364">
        <v>8.5754999999999999</v>
      </c>
      <c r="AT8" s="364">
        <v>0.2326</v>
      </c>
      <c r="AU8" s="364">
        <v>4.6750999999999996</v>
      </c>
      <c r="AV8" s="364">
        <v>1.0255000000000001</v>
      </c>
      <c r="AW8" s="470">
        <v>187.91800000000001</v>
      </c>
      <c r="AX8" s="371" t="s">
        <v>73</v>
      </c>
      <c r="AY8" s="364" t="s">
        <v>73</v>
      </c>
      <c r="AZ8" s="473" t="s">
        <v>73</v>
      </c>
      <c r="BA8" s="676" t="s">
        <v>73</v>
      </c>
      <c r="BB8" s="676" t="s">
        <v>73</v>
      </c>
      <c r="BC8" s="676" t="s">
        <v>73</v>
      </c>
      <c r="BD8" s="676" t="s">
        <v>73</v>
      </c>
      <c r="BE8" s="676" t="s">
        <v>73</v>
      </c>
      <c r="BF8" s="676" t="s">
        <v>73</v>
      </c>
      <c r="BG8" s="676" t="s">
        <v>73</v>
      </c>
      <c r="BH8" s="676" t="s">
        <v>73</v>
      </c>
      <c r="BI8" s="473" t="s">
        <v>73</v>
      </c>
      <c r="BJ8" s="676" t="s">
        <v>73</v>
      </c>
      <c r="BK8" s="677" t="s">
        <v>73</v>
      </c>
    </row>
    <row r="9" spans="1:63" s="183" customFormat="1" ht="14.25" customHeight="1" x14ac:dyDescent="0.45">
      <c r="A9" s="224">
        <f t="shared" si="2"/>
        <v>2024</v>
      </c>
      <c r="B9" s="268">
        <f t="shared" si="2"/>
        <v>11</v>
      </c>
      <c r="C9" s="268">
        <f t="shared" si="2"/>
        <v>26</v>
      </c>
      <c r="D9" s="320">
        <f t="shared" si="2"/>
        <v>0.42777777777777776</v>
      </c>
      <c r="E9" s="571">
        <f t="shared" si="2"/>
        <v>49</v>
      </c>
      <c r="F9" s="576">
        <f t="shared" si="2"/>
        <v>13.23394</v>
      </c>
      <c r="G9" s="573">
        <f t="shared" si="2"/>
        <v>100.79962999999999</v>
      </c>
      <c r="H9" s="268">
        <f t="shared" si="2"/>
        <v>21.8</v>
      </c>
      <c r="I9" s="268">
        <f t="shared" si="2"/>
        <v>3</v>
      </c>
      <c r="J9" s="230" t="s">
        <v>74</v>
      </c>
      <c r="K9" s="231">
        <v>20</v>
      </c>
      <c r="L9" s="232" t="s">
        <v>73</v>
      </c>
      <c r="M9" s="233" t="s">
        <v>73</v>
      </c>
      <c r="N9" s="365" t="s">
        <v>73</v>
      </c>
      <c r="O9" s="365" t="s">
        <v>73</v>
      </c>
      <c r="P9" s="449" t="s">
        <v>73</v>
      </c>
      <c r="Q9" s="449" t="s">
        <v>73</v>
      </c>
      <c r="R9" s="449" t="s">
        <v>73</v>
      </c>
      <c r="S9" s="458" t="s">
        <v>73</v>
      </c>
      <c r="T9" s="577">
        <f t="shared" si="3"/>
        <v>4.8</v>
      </c>
      <c r="U9" s="238">
        <v>29.8</v>
      </c>
      <c r="V9" s="240">
        <v>29.739000000000001</v>
      </c>
      <c r="W9" s="634">
        <v>8.1199999999999992</v>
      </c>
      <c r="X9" s="744">
        <v>8.1999999999999993</v>
      </c>
      <c r="Y9" s="335">
        <v>29.1</v>
      </c>
      <c r="Z9" s="240">
        <v>32.183999999999997</v>
      </c>
      <c r="AA9" s="634">
        <v>7.19</v>
      </c>
      <c r="AB9" s="335">
        <v>6.4429999999999996</v>
      </c>
      <c r="AC9" s="744">
        <f>AB9*$AA$1+$AB$1</f>
        <v>6.3552428303213757</v>
      </c>
      <c r="AD9" s="709">
        <v>15.45</v>
      </c>
      <c r="AE9" s="331" t="s">
        <v>73</v>
      </c>
      <c r="AF9" s="730">
        <v>0.99</v>
      </c>
      <c r="AG9" s="342" t="s">
        <v>73</v>
      </c>
      <c r="AH9" s="331" t="s">
        <v>73</v>
      </c>
      <c r="AI9" s="575" t="s">
        <v>73</v>
      </c>
      <c r="AJ9" s="242" t="s">
        <v>73</v>
      </c>
      <c r="AK9" s="234" t="s">
        <v>73</v>
      </c>
      <c r="AL9" s="234" t="s">
        <v>73</v>
      </c>
      <c r="AM9" s="234" t="s">
        <v>73</v>
      </c>
      <c r="AN9" s="234" t="s">
        <v>73</v>
      </c>
      <c r="AO9" s="244" t="s">
        <v>73</v>
      </c>
      <c r="AP9" s="244" t="s">
        <v>73</v>
      </c>
      <c r="AQ9" s="365" t="s">
        <v>73</v>
      </c>
      <c r="AR9" s="371">
        <v>4.6300000000000001E-2</v>
      </c>
      <c r="AS9" s="364">
        <v>13.5709</v>
      </c>
      <c r="AT9" s="364">
        <v>0.18679999999999999</v>
      </c>
      <c r="AU9" s="364">
        <v>5.2145999999999999</v>
      </c>
      <c r="AV9" s="364">
        <v>1.2509999999999999</v>
      </c>
      <c r="AW9" s="470">
        <v>144.56360000000001</v>
      </c>
      <c r="AX9" s="371" t="s">
        <v>73</v>
      </c>
      <c r="AY9" s="364" t="s">
        <v>73</v>
      </c>
      <c r="AZ9" s="473" t="s">
        <v>73</v>
      </c>
      <c r="BA9" s="676" t="s">
        <v>73</v>
      </c>
      <c r="BB9" s="676" t="s">
        <v>73</v>
      </c>
      <c r="BC9" s="676" t="s">
        <v>73</v>
      </c>
      <c r="BD9" s="676" t="s">
        <v>73</v>
      </c>
      <c r="BE9" s="676" t="s">
        <v>73</v>
      </c>
      <c r="BF9" s="676" t="s">
        <v>73</v>
      </c>
      <c r="BG9" s="676" t="s">
        <v>73</v>
      </c>
      <c r="BH9" s="676" t="s">
        <v>73</v>
      </c>
      <c r="BI9" s="473" t="s">
        <v>73</v>
      </c>
      <c r="BJ9" s="676" t="s">
        <v>73</v>
      </c>
      <c r="BK9" s="677" t="s">
        <v>73</v>
      </c>
    </row>
    <row r="10" spans="1:63" s="183" customFormat="1" ht="14.25" customHeight="1" x14ac:dyDescent="0.45">
      <c r="A10" s="224">
        <v>2024</v>
      </c>
      <c r="B10" s="268">
        <v>11</v>
      </c>
      <c r="C10" s="268">
        <v>26</v>
      </c>
      <c r="D10" s="320">
        <v>0.54166666666666663</v>
      </c>
      <c r="E10" s="571">
        <v>50</v>
      </c>
      <c r="F10" s="572">
        <v>13.28313</v>
      </c>
      <c r="G10" s="573">
        <v>100.80033</v>
      </c>
      <c r="H10" s="231">
        <v>20</v>
      </c>
      <c r="I10" s="268">
        <v>3</v>
      </c>
      <c r="J10" s="230" t="s">
        <v>72</v>
      </c>
      <c r="K10" s="231">
        <v>1</v>
      </c>
      <c r="L10" s="232">
        <v>6</v>
      </c>
      <c r="M10" s="233" t="s">
        <v>96</v>
      </c>
      <c r="N10" s="365" t="s">
        <v>73</v>
      </c>
      <c r="O10" s="365" t="s">
        <v>73</v>
      </c>
      <c r="P10" s="449" t="s">
        <v>73</v>
      </c>
      <c r="Q10" s="449" t="s">
        <v>73</v>
      </c>
      <c r="R10" s="449" t="s">
        <v>73</v>
      </c>
      <c r="S10" s="458" t="s">
        <v>73</v>
      </c>
      <c r="T10" s="574">
        <v>4.0999999999999996</v>
      </c>
      <c r="U10" s="238">
        <v>29.9</v>
      </c>
      <c r="V10" s="240">
        <v>29.946000000000002</v>
      </c>
      <c r="W10" s="634">
        <v>8.15</v>
      </c>
      <c r="X10" s="744">
        <v>8.2100000000000009</v>
      </c>
      <c r="Y10" s="335">
        <v>29</v>
      </c>
      <c r="Z10" s="240">
        <v>31.847000000000001</v>
      </c>
      <c r="AA10" s="634" t="s">
        <v>73</v>
      </c>
      <c r="AB10" s="335">
        <v>6.7350000000000003</v>
      </c>
      <c r="AC10" s="744">
        <f>AB10*$AA$1+$AB$1</f>
        <v>6.5848507122579356</v>
      </c>
      <c r="AD10" s="709" t="s">
        <v>73</v>
      </c>
      <c r="AE10" s="331" t="s">
        <v>73</v>
      </c>
      <c r="AF10" s="730">
        <v>0.52</v>
      </c>
      <c r="AG10" s="342" t="s">
        <v>73</v>
      </c>
      <c r="AH10" s="331" t="s">
        <v>73</v>
      </c>
      <c r="AI10" s="575" t="s">
        <v>73</v>
      </c>
      <c r="AJ10" s="242" t="s">
        <v>73</v>
      </c>
      <c r="AK10" s="234" t="s">
        <v>73</v>
      </c>
      <c r="AL10" s="234" t="s">
        <v>73</v>
      </c>
      <c r="AM10" s="234" t="s">
        <v>73</v>
      </c>
      <c r="AN10" s="234" t="s">
        <v>73</v>
      </c>
      <c r="AO10" s="244" t="s">
        <v>73</v>
      </c>
      <c r="AP10" s="244" t="s">
        <v>73</v>
      </c>
      <c r="AQ10" s="365" t="s">
        <v>73</v>
      </c>
      <c r="AR10" s="371" t="s">
        <v>73</v>
      </c>
      <c r="AS10" s="364" t="s">
        <v>73</v>
      </c>
      <c r="AT10" s="364" t="s">
        <v>73</v>
      </c>
      <c r="AU10" s="364" t="s">
        <v>73</v>
      </c>
      <c r="AV10" s="364" t="s">
        <v>73</v>
      </c>
      <c r="AW10" s="470" t="s">
        <v>73</v>
      </c>
      <c r="AX10" s="371" t="s">
        <v>73</v>
      </c>
      <c r="AY10" s="364" t="s">
        <v>73</v>
      </c>
      <c r="AZ10" s="473" t="s">
        <v>73</v>
      </c>
      <c r="BA10" s="676" t="s">
        <v>73</v>
      </c>
      <c r="BB10" s="676" t="s">
        <v>73</v>
      </c>
      <c r="BC10" s="676" t="s">
        <v>73</v>
      </c>
      <c r="BD10" s="676" t="s">
        <v>73</v>
      </c>
      <c r="BE10" s="676" t="s">
        <v>73</v>
      </c>
      <c r="BF10" s="676" t="s">
        <v>73</v>
      </c>
      <c r="BG10" s="676" t="s">
        <v>73</v>
      </c>
      <c r="BH10" s="676" t="s">
        <v>73</v>
      </c>
      <c r="BI10" s="473" t="s">
        <v>73</v>
      </c>
      <c r="BJ10" s="676" t="s">
        <v>73</v>
      </c>
      <c r="BK10" s="677" t="s">
        <v>73</v>
      </c>
    </row>
    <row r="11" spans="1:63" s="183" customFormat="1" ht="14.25" customHeight="1" x14ac:dyDescent="0.45">
      <c r="A11" s="224">
        <f t="shared" ref="A11:I12" si="4">A10</f>
        <v>2024</v>
      </c>
      <c r="B11" s="268">
        <f t="shared" si="4"/>
        <v>11</v>
      </c>
      <c r="C11" s="268">
        <f t="shared" si="4"/>
        <v>26</v>
      </c>
      <c r="D11" s="320">
        <f t="shared" si="4"/>
        <v>0.54166666666666663</v>
      </c>
      <c r="E11" s="571">
        <f t="shared" si="4"/>
        <v>50</v>
      </c>
      <c r="F11" s="576">
        <f t="shared" si="4"/>
        <v>13.28313</v>
      </c>
      <c r="G11" s="573">
        <f t="shared" si="4"/>
        <v>100.80033</v>
      </c>
      <c r="H11" s="231">
        <f t="shared" si="4"/>
        <v>20</v>
      </c>
      <c r="I11" s="268">
        <f t="shared" si="4"/>
        <v>3</v>
      </c>
      <c r="J11" s="230" t="s">
        <v>75</v>
      </c>
      <c r="K11" s="231">
        <v>10</v>
      </c>
      <c r="L11" s="232" t="s">
        <v>73</v>
      </c>
      <c r="M11" s="233" t="s">
        <v>73</v>
      </c>
      <c r="N11" s="365" t="s">
        <v>73</v>
      </c>
      <c r="O11" s="365" t="s">
        <v>73</v>
      </c>
      <c r="P11" s="449" t="s">
        <v>73</v>
      </c>
      <c r="Q11" s="449" t="s">
        <v>73</v>
      </c>
      <c r="R11" s="449" t="s">
        <v>73</v>
      </c>
      <c r="S11" s="458" t="s">
        <v>73</v>
      </c>
      <c r="T11" s="577">
        <f t="shared" ref="T11:T12" si="5">T10</f>
        <v>4.0999999999999996</v>
      </c>
      <c r="U11" s="238">
        <v>29.8</v>
      </c>
      <c r="V11" s="240">
        <v>29.757000000000001</v>
      </c>
      <c r="W11" s="634">
        <v>8.14</v>
      </c>
      <c r="X11" s="744">
        <v>8.2100000000000009</v>
      </c>
      <c r="Y11" s="335">
        <v>29</v>
      </c>
      <c r="Z11" s="240">
        <v>31.927</v>
      </c>
      <c r="AA11" s="634" t="s">
        <v>73</v>
      </c>
      <c r="AB11" s="335">
        <v>6.6029999999999998</v>
      </c>
      <c r="AC11" s="744">
        <f>AB11*$AA$1+$AB$1</f>
        <v>6.4810553683688052</v>
      </c>
      <c r="AD11" s="709" t="s">
        <v>73</v>
      </c>
      <c r="AE11" s="331" t="s">
        <v>73</v>
      </c>
      <c r="AF11" s="730">
        <v>1.32</v>
      </c>
      <c r="AG11" s="342" t="s">
        <v>73</v>
      </c>
      <c r="AH11" s="331" t="s">
        <v>73</v>
      </c>
      <c r="AI11" s="575" t="s">
        <v>73</v>
      </c>
      <c r="AJ11" s="242" t="s">
        <v>73</v>
      </c>
      <c r="AK11" s="234" t="s">
        <v>73</v>
      </c>
      <c r="AL11" s="234" t="s">
        <v>73</v>
      </c>
      <c r="AM11" s="234" t="s">
        <v>73</v>
      </c>
      <c r="AN11" s="234" t="s">
        <v>73</v>
      </c>
      <c r="AO11" s="244" t="s">
        <v>73</v>
      </c>
      <c r="AP11" s="244" t="s">
        <v>73</v>
      </c>
      <c r="AQ11" s="365" t="s">
        <v>73</v>
      </c>
      <c r="AR11" s="371" t="s">
        <v>73</v>
      </c>
      <c r="AS11" s="364" t="s">
        <v>73</v>
      </c>
      <c r="AT11" s="364" t="s">
        <v>73</v>
      </c>
      <c r="AU11" s="364" t="s">
        <v>73</v>
      </c>
      <c r="AV11" s="364" t="s">
        <v>73</v>
      </c>
      <c r="AW11" s="470" t="s">
        <v>73</v>
      </c>
      <c r="AX11" s="371" t="s">
        <v>73</v>
      </c>
      <c r="AY11" s="364" t="s">
        <v>73</v>
      </c>
      <c r="AZ11" s="473" t="s">
        <v>73</v>
      </c>
      <c r="BA11" s="676" t="s">
        <v>73</v>
      </c>
      <c r="BB11" s="676" t="s">
        <v>73</v>
      </c>
      <c r="BC11" s="676" t="s">
        <v>73</v>
      </c>
      <c r="BD11" s="676" t="s">
        <v>73</v>
      </c>
      <c r="BE11" s="676" t="s">
        <v>73</v>
      </c>
      <c r="BF11" s="676" t="s">
        <v>73</v>
      </c>
      <c r="BG11" s="676" t="s">
        <v>73</v>
      </c>
      <c r="BH11" s="676" t="s">
        <v>73</v>
      </c>
      <c r="BI11" s="473" t="s">
        <v>73</v>
      </c>
      <c r="BJ11" s="676" t="s">
        <v>73</v>
      </c>
      <c r="BK11" s="677" t="s">
        <v>73</v>
      </c>
    </row>
    <row r="12" spans="1:63" s="183" customFormat="1" ht="14.25" customHeight="1" x14ac:dyDescent="0.45">
      <c r="A12" s="224">
        <f t="shared" si="4"/>
        <v>2024</v>
      </c>
      <c r="B12" s="268">
        <f t="shared" si="4"/>
        <v>11</v>
      </c>
      <c r="C12" s="268">
        <f t="shared" si="4"/>
        <v>26</v>
      </c>
      <c r="D12" s="320">
        <f t="shared" si="4"/>
        <v>0.54166666666666663</v>
      </c>
      <c r="E12" s="571">
        <f t="shared" si="4"/>
        <v>50</v>
      </c>
      <c r="F12" s="576">
        <f t="shared" si="4"/>
        <v>13.28313</v>
      </c>
      <c r="G12" s="573">
        <f t="shared" si="4"/>
        <v>100.80033</v>
      </c>
      <c r="H12" s="231">
        <f t="shared" si="4"/>
        <v>20</v>
      </c>
      <c r="I12" s="268">
        <f t="shared" si="4"/>
        <v>3</v>
      </c>
      <c r="J12" s="230" t="s">
        <v>74</v>
      </c>
      <c r="K12" s="231">
        <v>19</v>
      </c>
      <c r="L12" s="232" t="s">
        <v>73</v>
      </c>
      <c r="M12" s="233" t="s">
        <v>73</v>
      </c>
      <c r="N12" s="365" t="s">
        <v>73</v>
      </c>
      <c r="O12" s="365" t="s">
        <v>73</v>
      </c>
      <c r="P12" s="449" t="s">
        <v>73</v>
      </c>
      <c r="Q12" s="449" t="s">
        <v>73</v>
      </c>
      <c r="R12" s="449" t="s">
        <v>73</v>
      </c>
      <c r="S12" s="458" t="s">
        <v>73</v>
      </c>
      <c r="T12" s="577">
        <f t="shared" si="5"/>
        <v>4.0999999999999996</v>
      </c>
      <c r="U12" s="238">
        <v>30.1</v>
      </c>
      <c r="V12" s="240">
        <v>29.728999999999999</v>
      </c>
      <c r="W12" s="634">
        <v>8.11</v>
      </c>
      <c r="X12" s="744">
        <v>8.1999999999999993</v>
      </c>
      <c r="Y12" s="335">
        <v>29</v>
      </c>
      <c r="Z12" s="240">
        <v>31.954000000000001</v>
      </c>
      <c r="AA12" s="634" t="s">
        <v>73</v>
      </c>
      <c r="AB12" s="335">
        <v>6.5129999999999999</v>
      </c>
      <c r="AC12" s="744">
        <f>AB12*$AA$1+$AB$1</f>
        <v>6.4102858157171267</v>
      </c>
      <c r="AD12" s="709" t="s">
        <v>73</v>
      </c>
      <c r="AE12" s="331" t="s">
        <v>73</v>
      </c>
      <c r="AF12" s="730">
        <v>1.28</v>
      </c>
      <c r="AG12" s="342" t="s">
        <v>73</v>
      </c>
      <c r="AH12" s="331" t="s">
        <v>73</v>
      </c>
      <c r="AI12" s="575" t="s">
        <v>73</v>
      </c>
      <c r="AJ12" s="242" t="s">
        <v>73</v>
      </c>
      <c r="AK12" s="234" t="s">
        <v>73</v>
      </c>
      <c r="AL12" s="234" t="s">
        <v>73</v>
      </c>
      <c r="AM12" s="234" t="s">
        <v>73</v>
      </c>
      <c r="AN12" s="234" t="s">
        <v>73</v>
      </c>
      <c r="AO12" s="244" t="s">
        <v>73</v>
      </c>
      <c r="AP12" s="244" t="s">
        <v>73</v>
      </c>
      <c r="AQ12" s="365" t="s">
        <v>73</v>
      </c>
      <c r="AR12" s="371" t="s">
        <v>73</v>
      </c>
      <c r="AS12" s="364" t="s">
        <v>73</v>
      </c>
      <c r="AT12" s="364" t="s">
        <v>73</v>
      </c>
      <c r="AU12" s="364" t="s">
        <v>73</v>
      </c>
      <c r="AV12" s="364" t="s">
        <v>73</v>
      </c>
      <c r="AW12" s="470" t="s">
        <v>73</v>
      </c>
      <c r="AX12" s="371" t="s">
        <v>73</v>
      </c>
      <c r="AY12" s="364" t="s">
        <v>73</v>
      </c>
      <c r="AZ12" s="473" t="s">
        <v>73</v>
      </c>
      <c r="BA12" s="676" t="s">
        <v>73</v>
      </c>
      <c r="BB12" s="676" t="s">
        <v>73</v>
      </c>
      <c r="BC12" s="676" t="s">
        <v>73</v>
      </c>
      <c r="BD12" s="676" t="s">
        <v>73</v>
      </c>
      <c r="BE12" s="676" t="s">
        <v>73</v>
      </c>
      <c r="BF12" s="676" t="s">
        <v>73</v>
      </c>
      <c r="BG12" s="676" t="s">
        <v>73</v>
      </c>
      <c r="BH12" s="676" t="s">
        <v>73</v>
      </c>
      <c r="BI12" s="473" t="s">
        <v>73</v>
      </c>
      <c r="BJ12" s="676" t="s">
        <v>73</v>
      </c>
      <c r="BK12" s="677" t="s">
        <v>73</v>
      </c>
    </row>
    <row r="13" spans="1:63" s="183" customFormat="1" ht="14.25" customHeight="1" x14ac:dyDescent="0.45">
      <c r="A13" s="224">
        <v>2024</v>
      </c>
      <c r="B13" s="183">
        <v>11</v>
      </c>
      <c r="C13" s="268">
        <v>26</v>
      </c>
      <c r="D13" s="320">
        <v>0.57291666666666663</v>
      </c>
      <c r="E13" s="571">
        <v>51</v>
      </c>
      <c r="F13" s="572">
        <v>13.331189999999999</v>
      </c>
      <c r="G13" s="573">
        <v>100.80005</v>
      </c>
      <c r="H13" s="231">
        <v>18</v>
      </c>
      <c r="I13" s="268">
        <v>3</v>
      </c>
      <c r="J13" s="230" t="s">
        <v>72</v>
      </c>
      <c r="K13" s="231">
        <v>1</v>
      </c>
      <c r="L13" s="232">
        <v>8</v>
      </c>
      <c r="M13" s="233" t="s">
        <v>96</v>
      </c>
      <c r="N13" s="365" t="s">
        <v>73</v>
      </c>
      <c r="O13" s="365" t="s">
        <v>73</v>
      </c>
      <c r="P13" s="449" t="s">
        <v>73</v>
      </c>
      <c r="Q13" s="449" t="s">
        <v>73</v>
      </c>
      <c r="R13" s="449" t="s">
        <v>73</v>
      </c>
      <c r="S13" s="458" t="s">
        <v>73</v>
      </c>
      <c r="T13" s="574">
        <v>2.7</v>
      </c>
      <c r="U13" s="238">
        <v>29.9</v>
      </c>
      <c r="V13" s="240">
        <v>29.753</v>
      </c>
      <c r="W13" s="634">
        <v>8.2100000000000009</v>
      </c>
      <c r="X13" s="744">
        <v>8.1999999999999993</v>
      </c>
      <c r="Y13" s="335">
        <v>28.9</v>
      </c>
      <c r="Z13" s="240">
        <v>31.69</v>
      </c>
      <c r="AA13" s="634">
        <v>6.6</v>
      </c>
      <c r="AB13" s="335">
        <v>7.7069999999999999</v>
      </c>
      <c r="AC13" s="744">
        <f>AB13*$AA$1+$AB$1</f>
        <v>7.3491618808960704</v>
      </c>
      <c r="AD13" s="709">
        <v>7.9</v>
      </c>
      <c r="AE13" s="331">
        <v>1.6756</v>
      </c>
      <c r="AF13" s="730">
        <v>1.6</v>
      </c>
      <c r="AG13" s="698" t="s">
        <v>73</v>
      </c>
      <c r="AH13" s="331" t="s">
        <v>73</v>
      </c>
      <c r="AI13" s="575" t="s">
        <v>73</v>
      </c>
      <c r="AJ13" s="242" t="s">
        <v>73</v>
      </c>
      <c r="AK13" s="234" t="s">
        <v>73</v>
      </c>
      <c r="AL13" s="234" t="s">
        <v>73</v>
      </c>
      <c r="AM13" s="234" t="s">
        <v>73</v>
      </c>
      <c r="AN13" s="234" t="s">
        <v>73</v>
      </c>
      <c r="AO13" s="244" t="s">
        <v>73</v>
      </c>
      <c r="AP13" s="244" t="s">
        <v>73</v>
      </c>
      <c r="AQ13" s="365" t="s">
        <v>73</v>
      </c>
      <c r="AR13" s="371">
        <v>9.4600000000000004E-2</v>
      </c>
      <c r="AS13" s="364">
        <v>9.1013000000000002</v>
      </c>
      <c r="AT13" s="364">
        <v>0.14099999999999999</v>
      </c>
      <c r="AU13" s="364">
        <v>5.3944000000000001</v>
      </c>
      <c r="AV13" s="364">
        <v>1.5398000000000001</v>
      </c>
      <c r="AW13" s="470">
        <v>178.57149999999999</v>
      </c>
      <c r="AX13" s="371" t="s">
        <v>73</v>
      </c>
      <c r="AY13" s="364" t="s">
        <v>73</v>
      </c>
      <c r="AZ13" s="473" t="s">
        <v>73</v>
      </c>
      <c r="BA13" s="676" t="s">
        <v>73</v>
      </c>
      <c r="BB13" s="676" t="s">
        <v>73</v>
      </c>
      <c r="BC13" s="676" t="s">
        <v>73</v>
      </c>
      <c r="BD13" s="676" t="s">
        <v>73</v>
      </c>
      <c r="BE13" s="676" t="s">
        <v>73</v>
      </c>
      <c r="BF13" s="676" t="s">
        <v>73</v>
      </c>
      <c r="BG13" s="676" t="s">
        <v>73</v>
      </c>
      <c r="BH13" s="676" t="s">
        <v>73</v>
      </c>
      <c r="BI13" s="473" t="s">
        <v>73</v>
      </c>
      <c r="BJ13" s="676" t="s">
        <v>73</v>
      </c>
      <c r="BK13" s="677" t="s">
        <v>73</v>
      </c>
    </row>
    <row r="14" spans="1:63" s="183" customFormat="1" ht="14.25" customHeight="1" x14ac:dyDescent="0.45">
      <c r="A14" s="224">
        <f t="shared" ref="A14:I15" si="6">A13</f>
        <v>2024</v>
      </c>
      <c r="B14" s="268">
        <f t="shared" si="6"/>
        <v>11</v>
      </c>
      <c r="C14" s="268">
        <f t="shared" si="6"/>
        <v>26</v>
      </c>
      <c r="D14" s="320">
        <f t="shared" si="6"/>
        <v>0.57291666666666663</v>
      </c>
      <c r="E14" s="571">
        <f t="shared" si="6"/>
        <v>51</v>
      </c>
      <c r="F14" s="576">
        <f t="shared" si="6"/>
        <v>13.331189999999999</v>
      </c>
      <c r="G14" s="573">
        <f t="shared" si="6"/>
        <v>100.80005</v>
      </c>
      <c r="H14" s="231">
        <f t="shared" si="6"/>
        <v>18</v>
      </c>
      <c r="I14" s="268">
        <f t="shared" si="6"/>
        <v>3</v>
      </c>
      <c r="J14" s="230" t="s">
        <v>75</v>
      </c>
      <c r="K14" s="231">
        <v>9</v>
      </c>
      <c r="L14" s="232" t="s">
        <v>73</v>
      </c>
      <c r="M14" s="233" t="s">
        <v>73</v>
      </c>
      <c r="N14" s="365" t="s">
        <v>73</v>
      </c>
      <c r="O14" s="365" t="s">
        <v>73</v>
      </c>
      <c r="P14" s="449" t="s">
        <v>73</v>
      </c>
      <c r="Q14" s="449" t="s">
        <v>73</v>
      </c>
      <c r="R14" s="449" t="s">
        <v>73</v>
      </c>
      <c r="S14" s="458" t="s">
        <v>73</v>
      </c>
      <c r="T14" s="577">
        <f t="shared" ref="T14:T15" si="7">T13</f>
        <v>2.7</v>
      </c>
      <c r="U14" s="238">
        <v>29.6</v>
      </c>
      <c r="V14" s="240">
        <v>29.602</v>
      </c>
      <c r="W14" s="634">
        <v>8.19</v>
      </c>
      <c r="X14" s="744">
        <v>8.1999999999999993</v>
      </c>
      <c r="Y14" s="335">
        <v>28.9</v>
      </c>
      <c r="Z14" s="240">
        <v>31.788</v>
      </c>
      <c r="AA14" s="634">
        <v>6.91</v>
      </c>
      <c r="AB14" s="335">
        <v>7.1929999999999996</v>
      </c>
      <c r="AC14" s="744">
        <f>AB14*$AA$1+$AB$1</f>
        <v>6.9449891024187025</v>
      </c>
      <c r="AD14" s="709">
        <v>5.8</v>
      </c>
      <c r="AE14" s="331" t="s">
        <v>73</v>
      </c>
      <c r="AF14" s="730">
        <v>1.79</v>
      </c>
      <c r="AG14" s="342" t="s">
        <v>73</v>
      </c>
      <c r="AH14" s="331" t="s">
        <v>73</v>
      </c>
      <c r="AI14" s="575" t="s">
        <v>73</v>
      </c>
      <c r="AJ14" s="242" t="s">
        <v>73</v>
      </c>
      <c r="AK14" s="234" t="s">
        <v>73</v>
      </c>
      <c r="AL14" s="234" t="s">
        <v>73</v>
      </c>
      <c r="AM14" s="234" t="s">
        <v>73</v>
      </c>
      <c r="AN14" s="234" t="s">
        <v>73</v>
      </c>
      <c r="AO14" s="244" t="s">
        <v>73</v>
      </c>
      <c r="AP14" s="244" t="s">
        <v>73</v>
      </c>
      <c r="AQ14" s="365" t="s">
        <v>73</v>
      </c>
      <c r="AR14" s="371">
        <v>0.1429</v>
      </c>
      <c r="AS14" s="364">
        <v>9.2766000000000002</v>
      </c>
      <c r="AT14" s="364">
        <v>0.16389999999999999</v>
      </c>
      <c r="AU14" s="364">
        <v>8.4512</v>
      </c>
      <c r="AV14" s="364">
        <v>1.5678000000000001</v>
      </c>
      <c r="AW14" s="470">
        <v>151.51060000000001</v>
      </c>
      <c r="AX14" s="371" t="s">
        <v>73</v>
      </c>
      <c r="AY14" s="364" t="s">
        <v>73</v>
      </c>
      <c r="AZ14" s="473" t="s">
        <v>73</v>
      </c>
      <c r="BA14" s="676" t="s">
        <v>73</v>
      </c>
      <c r="BB14" s="676" t="s">
        <v>73</v>
      </c>
      <c r="BC14" s="676" t="s">
        <v>73</v>
      </c>
      <c r="BD14" s="676" t="s">
        <v>73</v>
      </c>
      <c r="BE14" s="676" t="s">
        <v>73</v>
      </c>
      <c r="BF14" s="676" t="s">
        <v>73</v>
      </c>
      <c r="BG14" s="676" t="s">
        <v>73</v>
      </c>
      <c r="BH14" s="676" t="s">
        <v>73</v>
      </c>
      <c r="BI14" s="473" t="s">
        <v>73</v>
      </c>
      <c r="BJ14" s="676" t="s">
        <v>73</v>
      </c>
      <c r="BK14" s="677" t="s">
        <v>73</v>
      </c>
    </row>
    <row r="15" spans="1:63" s="183" customFormat="1" ht="14.25" customHeight="1" x14ac:dyDescent="0.45">
      <c r="A15" s="224">
        <f t="shared" si="6"/>
        <v>2024</v>
      </c>
      <c r="B15" s="268">
        <f t="shared" si="6"/>
        <v>11</v>
      </c>
      <c r="C15" s="268">
        <f t="shared" si="6"/>
        <v>26</v>
      </c>
      <c r="D15" s="320">
        <f t="shared" si="6"/>
        <v>0.57291666666666663</v>
      </c>
      <c r="E15" s="571">
        <f t="shared" si="6"/>
        <v>51</v>
      </c>
      <c r="F15" s="576">
        <f t="shared" si="6"/>
        <v>13.331189999999999</v>
      </c>
      <c r="G15" s="573">
        <f t="shared" si="6"/>
        <v>100.80005</v>
      </c>
      <c r="H15" s="231">
        <f t="shared" si="6"/>
        <v>18</v>
      </c>
      <c r="I15" s="268">
        <f t="shared" si="6"/>
        <v>3</v>
      </c>
      <c r="J15" s="230" t="s">
        <v>74</v>
      </c>
      <c r="K15" s="231">
        <v>17</v>
      </c>
      <c r="L15" s="232" t="s">
        <v>73</v>
      </c>
      <c r="M15" s="233" t="s">
        <v>73</v>
      </c>
      <c r="N15" s="365" t="s">
        <v>73</v>
      </c>
      <c r="O15" s="365" t="s">
        <v>73</v>
      </c>
      <c r="P15" s="449" t="s">
        <v>73</v>
      </c>
      <c r="Q15" s="449" t="s">
        <v>73</v>
      </c>
      <c r="R15" s="449" t="s">
        <v>73</v>
      </c>
      <c r="S15" s="458" t="s">
        <v>73</v>
      </c>
      <c r="T15" s="577">
        <f t="shared" si="7"/>
        <v>2.7</v>
      </c>
      <c r="U15" s="238">
        <v>29.3</v>
      </c>
      <c r="V15" s="240">
        <v>29.489000000000001</v>
      </c>
      <c r="W15" s="634">
        <v>8.15</v>
      </c>
      <c r="X15" s="744">
        <v>8.18</v>
      </c>
      <c r="Y15" s="335">
        <v>29</v>
      </c>
      <c r="Z15" s="240">
        <v>31.843</v>
      </c>
      <c r="AA15" s="634">
        <v>6.54</v>
      </c>
      <c r="AB15" s="335">
        <v>6.8230000000000004</v>
      </c>
      <c r="AC15" s="744">
        <f>AB15*$AA$1+$AB$1</f>
        <v>6.6540476081840216</v>
      </c>
      <c r="AD15" s="709">
        <v>14</v>
      </c>
      <c r="AE15" s="331" t="s">
        <v>73</v>
      </c>
      <c r="AF15" s="730">
        <v>1.34</v>
      </c>
      <c r="AG15" s="342" t="s">
        <v>73</v>
      </c>
      <c r="AH15" s="331" t="s">
        <v>73</v>
      </c>
      <c r="AI15" s="575" t="s">
        <v>73</v>
      </c>
      <c r="AJ15" s="242" t="s">
        <v>73</v>
      </c>
      <c r="AK15" s="234" t="s">
        <v>73</v>
      </c>
      <c r="AL15" s="234" t="s">
        <v>73</v>
      </c>
      <c r="AM15" s="234" t="s">
        <v>73</v>
      </c>
      <c r="AN15" s="234" t="s">
        <v>73</v>
      </c>
      <c r="AO15" s="244" t="s">
        <v>73</v>
      </c>
      <c r="AP15" s="244" t="s">
        <v>73</v>
      </c>
      <c r="AQ15" s="365" t="s">
        <v>73</v>
      </c>
      <c r="AR15" s="371">
        <v>0.1188</v>
      </c>
      <c r="AS15" s="364">
        <v>6.4722</v>
      </c>
      <c r="AT15" s="364">
        <v>0.14099999999999999</v>
      </c>
      <c r="AU15" s="364">
        <v>6.9227999999999996</v>
      </c>
      <c r="AV15" s="364">
        <v>1.3360000000000001</v>
      </c>
      <c r="AW15" s="470">
        <v>151.73500000000001</v>
      </c>
      <c r="AX15" s="371" t="s">
        <v>73</v>
      </c>
      <c r="AY15" s="364" t="s">
        <v>73</v>
      </c>
      <c r="AZ15" s="473" t="s">
        <v>73</v>
      </c>
      <c r="BA15" s="676" t="s">
        <v>73</v>
      </c>
      <c r="BB15" s="676" t="s">
        <v>73</v>
      </c>
      <c r="BC15" s="676" t="s">
        <v>73</v>
      </c>
      <c r="BD15" s="676" t="s">
        <v>73</v>
      </c>
      <c r="BE15" s="676" t="s">
        <v>73</v>
      </c>
      <c r="BF15" s="676" t="s">
        <v>73</v>
      </c>
      <c r="BG15" s="676" t="s">
        <v>73</v>
      </c>
      <c r="BH15" s="676" t="s">
        <v>73</v>
      </c>
      <c r="BI15" s="473" t="s">
        <v>73</v>
      </c>
      <c r="BJ15" s="676" t="s">
        <v>73</v>
      </c>
      <c r="BK15" s="677" t="s">
        <v>73</v>
      </c>
    </row>
    <row r="16" spans="1:63" s="183" customFormat="1" ht="14.25" customHeight="1" x14ac:dyDescent="0.45">
      <c r="A16" s="224">
        <v>2024</v>
      </c>
      <c r="B16" s="268">
        <v>11</v>
      </c>
      <c r="C16" s="268">
        <v>26</v>
      </c>
      <c r="D16" s="320">
        <v>0.60763888888888884</v>
      </c>
      <c r="E16" s="571">
        <v>52</v>
      </c>
      <c r="F16" s="572">
        <v>13.363390000000001</v>
      </c>
      <c r="G16" s="573">
        <v>100.80032</v>
      </c>
      <c r="H16" s="231">
        <v>15.6</v>
      </c>
      <c r="I16" s="268">
        <v>3</v>
      </c>
      <c r="J16" s="230" t="s">
        <v>72</v>
      </c>
      <c r="K16" s="231">
        <v>1</v>
      </c>
      <c r="L16" s="232">
        <v>2</v>
      </c>
      <c r="M16" s="233" t="s">
        <v>96</v>
      </c>
      <c r="N16" s="365" t="s">
        <v>73</v>
      </c>
      <c r="O16" s="365" t="s">
        <v>73</v>
      </c>
      <c r="P16" s="449" t="s">
        <v>73</v>
      </c>
      <c r="Q16" s="449" t="s">
        <v>73</v>
      </c>
      <c r="R16" s="449" t="s">
        <v>73</v>
      </c>
      <c r="S16" s="458" t="s">
        <v>73</v>
      </c>
      <c r="T16" s="574">
        <v>2.8</v>
      </c>
      <c r="U16" s="238">
        <v>29.3</v>
      </c>
      <c r="V16" s="240">
        <v>29.6</v>
      </c>
      <c r="W16" s="634">
        <v>8.1999999999999993</v>
      </c>
      <c r="X16" s="744">
        <v>8.15</v>
      </c>
      <c r="Y16" s="335">
        <v>28.6</v>
      </c>
      <c r="Z16" s="240">
        <v>31.385999999999999</v>
      </c>
      <c r="AA16" s="634" t="s">
        <v>73</v>
      </c>
      <c r="AB16" s="335">
        <v>8.8970000000000002</v>
      </c>
      <c r="AC16" s="744">
        <f>AB16*$AA$1+$AB$1</f>
        <v>8.2848926326238299</v>
      </c>
      <c r="AD16" s="709" t="s">
        <v>73</v>
      </c>
      <c r="AE16" s="331" t="s">
        <v>73</v>
      </c>
      <c r="AF16" s="730">
        <v>2.66</v>
      </c>
      <c r="AG16" s="698" t="s">
        <v>73</v>
      </c>
      <c r="AH16" s="331" t="s">
        <v>73</v>
      </c>
      <c r="AI16" s="575" t="s">
        <v>73</v>
      </c>
      <c r="AJ16" s="242" t="s">
        <v>73</v>
      </c>
      <c r="AK16" s="234" t="s">
        <v>73</v>
      </c>
      <c r="AL16" s="234" t="s">
        <v>73</v>
      </c>
      <c r="AM16" s="234" t="s">
        <v>73</v>
      </c>
      <c r="AN16" s="234" t="s">
        <v>73</v>
      </c>
      <c r="AO16" s="244" t="s">
        <v>73</v>
      </c>
      <c r="AP16" s="244" t="s">
        <v>73</v>
      </c>
      <c r="AQ16" s="365" t="s">
        <v>73</v>
      </c>
      <c r="AR16" s="371" t="s">
        <v>73</v>
      </c>
      <c r="AS16" s="364" t="s">
        <v>73</v>
      </c>
      <c r="AT16" s="364" t="s">
        <v>73</v>
      </c>
      <c r="AU16" s="364" t="s">
        <v>73</v>
      </c>
      <c r="AV16" s="364" t="s">
        <v>73</v>
      </c>
      <c r="AW16" s="470" t="s">
        <v>73</v>
      </c>
      <c r="AX16" s="371" t="s">
        <v>73</v>
      </c>
      <c r="AY16" s="364" t="s">
        <v>73</v>
      </c>
      <c r="AZ16" s="473" t="s">
        <v>73</v>
      </c>
      <c r="BA16" s="676" t="s">
        <v>73</v>
      </c>
      <c r="BB16" s="676" t="s">
        <v>73</v>
      </c>
      <c r="BC16" s="676" t="s">
        <v>73</v>
      </c>
      <c r="BD16" s="676" t="s">
        <v>73</v>
      </c>
      <c r="BE16" s="676" t="s">
        <v>73</v>
      </c>
      <c r="BF16" s="676" t="s">
        <v>73</v>
      </c>
      <c r="BG16" s="676" t="s">
        <v>73</v>
      </c>
      <c r="BH16" s="676" t="s">
        <v>73</v>
      </c>
      <c r="BI16" s="473" t="s">
        <v>73</v>
      </c>
      <c r="BJ16" s="676" t="s">
        <v>73</v>
      </c>
      <c r="BK16" s="677" t="s">
        <v>73</v>
      </c>
    </row>
    <row r="17" spans="1:63" s="183" customFormat="1" ht="14.25" customHeight="1" x14ac:dyDescent="0.45">
      <c r="A17" s="224">
        <f t="shared" ref="A17:I18" si="8">A16</f>
        <v>2024</v>
      </c>
      <c r="B17" s="268">
        <f t="shared" si="8"/>
        <v>11</v>
      </c>
      <c r="C17" s="268">
        <f t="shared" si="8"/>
        <v>26</v>
      </c>
      <c r="D17" s="320">
        <f t="shared" si="8"/>
        <v>0.60763888888888884</v>
      </c>
      <c r="E17" s="571">
        <f t="shared" si="8"/>
        <v>52</v>
      </c>
      <c r="F17" s="576">
        <f t="shared" si="8"/>
        <v>13.363390000000001</v>
      </c>
      <c r="G17" s="573">
        <f t="shared" si="8"/>
        <v>100.80032</v>
      </c>
      <c r="H17" s="231">
        <f t="shared" si="8"/>
        <v>15.6</v>
      </c>
      <c r="I17" s="268">
        <f t="shared" si="8"/>
        <v>3</v>
      </c>
      <c r="J17" s="230" t="s">
        <v>75</v>
      </c>
      <c r="K17" s="231">
        <v>7</v>
      </c>
      <c r="L17" s="232" t="s">
        <v>73</v>
      </c>
      <c r="M17" s="233" t="s">
        <v>73</v>
      </c>
      <c r="N17" s="365" t="s">
        <v>73</v>
      </c>
      <c r="O17" s="365" t="s">
        <v>73</v>
      </c>
      <c r="P17" s="449" t="s">
        <v>73</v>
      </c>
      <c r="Q17" s="449" t="s">
        <v>73</v>
      </c>
      <c r="R17" s="449" t="s">
        <v>73</v>
      </c>
      <c r="S17" s="458" t="s">
        <v>73</v>
      </c>
      <c r="T17" s="577">
        <f t="shared" ref="T17:T18" si="9">T16</f>
        <v>2.8</v>
      </c>
      <c r="U17" s="238">
        <v>29.4</v>
      </c>
      <c r="V17" s="240">
        <v>29.393999999999998</v>
      </c>
      <c r="W17" s="634">
        <v>8.19</v>
      </c>
      <c r="X17" s="744">
        <v>8.16</v>
      </c>
      <c r="Y17" s="335">
        <v>28.6</v>
      </c>
      <c r="Z17" s="240">
        <v>31.597000000000001</v>
      </c>
      <c r="AA17" s="634" t="s">
        <v>73</v>
      </c>
      <c r="AB17" s="335">
        <v>7.58</v>
      </c>
      <c r="AC17" s="744">
        <f>AB17*$AA$1+$AB$1</f>
        <v>7.2492981788209239</v>
      </c>
      <c r="AD17" s="709" t="s">
        <v>73</v>
      </c>
      <c r="AE17" s="331" t="s">
        <v>73</v>
      </c>
      <c r="AF17" s="730">
        <v>4.79</v>
      </c>
      <c r="AG17" s="342" t="s">
        <v>73</v>
      </c>
      <c r="AH17" s="331" t="s">
        <v>73</v>
      </c>
      <c r="AI17" s="575" t="s">
        <v>73</v>
      </c>
      <c r="AJ17" s="242" t="s">
        <v>73</v>
      </c>
      <c r="AK17" s="234" t="s">
        <v>73</v>
      </c>
      <c r="AL17" s="234" t="s">
        <v>73</v>
      </c>
      <c r="AM17" s="234" t="s">
        <v>73</v>
      </c>
      <c r="AN17" s="234" t="s">
        <v>73</v>
      </c>
      <c r="AO17" s="244" t="s">
        <v>73</v>
      </c>
      <c r="AP17" s="244" t="s">
        <v>73</v>
      </c>
      <c r="AQ17" s="365" t="s">
        <v>73</v>
      </c>
      <c r="AR17" s="371" t="s">
        <v>73</v>
      </c>
      <c r="AS17" s="364" t="s">
        <v>73</v>
      </c>
      <c r="AT17" s="364" t="s">
        <v>73</v>
      </c>
      <c r="AU17" s="364" t="s">
        <v>73</v>
      </c>
      <c r="AV17" s="364" t="s">
        <v>73</v>
      </c>
      <c r="AW17" s="470" t="s">
        <v>73</v>
      </c>
      <c r="AX17" s="371" t="s">
        <v>73</v>
      </c>
      <c r="AY17" s="364" t="s">
        <v>73</v>
      </c>
      <c r="AZ17" s="473" t="s">
        <v>73</v>
      </c>
      <c r="BA17" s="676" t="s">
        <v>73</v>
      </c>
      <c r="BB17" s="676" t="s">
        <v>73</v>
      </c>
      <c r="BC17" s="676" t="s">
        <v>73</v>
      </c>
      <c r="BD17" s="676" t="s">
        <v>73</v>
      </c>
      <c r="BE17" s="676" t="s">
        <v>73</v>
      </c>
      <c r="BF17" s="676" t="s">
        <v>73</v>
      </c>
      <c r="BG17" s="676" t="s">
        <v>73</v>
      </c>
      <c r="BH17" s="676" t="s">
        <v>73</v>
      </c>
      <c r="BI17" s="473" t="s">
        <v>73</v>
      </c>
      <c r="BJ17" s="676" t="s">
        <v>73</v>
      </c>
      <c r="BK17" s="677" t="s">
        <v>73</v>
      </c>
    </row>
    <row r="18" spans="1:63" s="183" customFormat="1" ht="14.25" customHeight="1" x14ac:dyDescent="0.45">
      <c r="A18" s="224">
        <f t="shared" si="8"/>
        <v>2024</v>
      </c>
      <c r="B18" s="268">
        <f t="shared" si="8"/>
        <v>11</v>
      </c>
      <c r="C18" s="268">
        <f t="shared" si="8"/>
        <v>26</v>
      </c>
      <c r="D18" s="320">
        <f t="shared" si="8"/>
        <v>0.60763888888888884</v>
      </c>
      <c r="E18" s="571">
        <f t="shared" si="8"/>
        <v>52</v>
      </c>
      <c r="F18" s="576">
        <f t="shared" si="8"/>
        <v>13.363390000000001</v>
      </c>
      <c r="G18" s="573">
        <f t="shared" si="8"/>
        <v>100.80032</v>
      </c>
      <c r="H18" s="231">
        <f t="shared" si="8"/>
        <v>15.6</v>
      </c>
      <c r="I18" s="268">
        <f t="shared" si="8"/>
        <v>3</v>
      </c>
      <c r="J18" s="230" t="s">
        <v>74</v>
      </c>
      <c r="K18" s="231">
        <v>14</v>
      </c>
      <c r="L18" s="232" t="s">
        <v>73</v>
      </c>
      <c r="M18" s="233" t="s">
        <v>73</v>
      </c>
      <c r="N18" s="336" t="s">
        <v>73</v>
      </c>
      <c r="O18" s="336" t="s">
        <v>73</v>
      </c>
      <c r="P18" s="336" t="s">
        <v>73</v>
      </c>
      <c r="Q18" s="336" t="s">
        <v>73</v>
      </c>
      <c r="R18" s="336" t="s">
        <v>73</v>
      </c>
      <c r="S18" s="342" t="s">
        <v>73</v>
      </c>
      <c r="T18" s="577">
        <f t="shared" si="9"/>
        <v>2.8</v>
      </c>
      <c r="U18" s="238">
        <v>29.4</v>
      </c>
      <c r="V18" s="240">
        <v>29.466000000000001</v>
      </c>
      <c r="W18" s="634">
        <v>8.17</v>
      </c>
      <c r="X18" s="744">
        <v>8.14</v>
      </c>
      <c r="Y18" s="335">
        <v>28.8</v>
      </c>
      <c r="Z18" s="240">
        <v>31.757999999999999</v>
      </c>
      <c r="AA18" s="634" t="s">
        <v>73</v>
      </c>
      <c r="AB18" s="335">
        <v>6.55</v>
      </c>
      <c r="AC18" s="744">
        <f>AB18*$AA$1+$AB$1</f>
        <v>6.4393799651405947</v>
      </c>
      <c r="AD18" s="709" t="s">
        <v>73</v>
      </c>
      <c r="AE18" s="331" t="s">
        <v>73</v>
      </c>
      <c r="AF18" s="730">
        <v>2.73</v>
      </c>
      <c r="AG18" s="698" t="s">
        <v>73</v>
      </c>
      <c r="AH18" s="331" t="s">
        <v>73</v>
      </c>
      <c r="AI18" s="575" t="s">
        <v>73</v>
      </c>
      <c r="AJ18" s="242" t="s">
        <v>73</v>
      </c>
      <c r="AK18" s="234" t="s">
        <v>73</v>
      </c>
      <c r="AL18" s="234" t="s">
        <v>73</v>
      </c>
      <c r="AM18" s="234" t="s">
        <v>73</v>
      </c>
      <c r="AN18" s="234" t="s">
        <v>73</v>
      </c>
      <c r="AO18" s="244" t="s">
        <v>73</v>
      </c>
      <c r="AP18" s="244" t="s">
        <v>73</v>
      </c>
      <c r="AQ18" s="365" t="s">
        <v>73</v>
      </c>
      <c r="AR18" s="371" t="s">
        <v>73</v>
      </c>
      <c r="AS18" s="364" t="s">
        <v>73</v>
      </c>
      <c r="AT18" s="364" t="s">
        <v>73</v>
      </c>
      <c r="AU18" s="364" t="s">
        <v>73</v>
      </c>
      <c r="AV18" s="364" t="s">
        <v>73</v>
      </c>
      <c r="AW18" s="470" t="s">
        <v>73</v>
      </c>
      <c r="AX18" s="371" t="s">
        <v>73</v>
      </c>
      <c r="AY18" s="364" t="s">
        <v>73</v>
      </c>
      <c r="AZ18" s="473" t="s">
        <v>73</v>
      </c>
      <c r="BA18" s="676" t="s">
        <v>73</v>
      </c>
      <c r="BB18" s="676" t="s">
        <v>73</v>
      </c>
      <c r="BC18" s="676" t="s">
        <v>73</v>
      </c>
      <c r="BD18" s="676" t="s">
        <v>73</v>
      </c>
      <c r="BE18" s="676" t="s">
        <v>73</v>
      </c>
      <c r="BF18" s="676" t="s">
        <v>73</v>
      </c>
      <c r="BG18" s="676" t="s">
        <v>73</v>
      </c>
      <c r="BH18" s="676" t="s">
        <v>73</v>
      </c>
      <c r="BI18" s="473" t="s">
        <v>73</v>
      </c>
      <c r="BJ18" s="676" t="s">
        <v>73</v>
      </c>
      <c r="BK18" s="677" t="s">
        <v>73</v>
      </c>
    </row>
    <row r="19" spans="1:63" s="183" customFormat="1" ht="14.25" customHeight="1" x14ac:dyDescent="0.45">
      <c r="A19" s="224">
        <v>2024</v>
      </c>
      <c r="B19" s="268">
        <v>11</v>
      </c>
      <c r="C19" s="268">
        <v>26</v>
      </c>
      <c r="D19" s="320">
        <v>0.63888888888888884</v>
      </c>
      <c r="E19" s="571">
        <v>54</v>
      </c>
      <c r="F19" s="572">
        <v>13.36421</v>
      </c>
      <c r="G19" s="573">
        <v>100.86465</v>
      </c>
      <c r="H19" s="231">
        <v>10</v>
      </c>
      <c r="I19" s="268">
        <v>3</v>
      </c>
      <c r="J19" s="230" t="s">
        <v>72</v>
      </c>
      <c r="K19" s="231">
        <v>1</v>
      </c>
      <c r="L19" s="232">
        <v>7</v>
      </c>
      <c r="M19" s="233" t="s">
        <v>96</v>
      </c>
      <c r="N19" s="336" t="s">
        <v>73</v>
      </c>
      <c r="O19" s="336" t="s">
        <v>73</v>
      </c>
      <c r="P19" s="336" t="s">
        <v>73</v>
      </c>
      <c r="Q19" s="336" t="s">
        <v>73</v>
      </c>
      <c r="R19" s="336" t="s">
        <v>73</v>
      </c>
      <c r="S19" s="342" t="s">
        <v>73</v>
      </c>
      <c r="T19" s="574">
        <v>2.1</v>
      </c>
      <c r="U19" s="238">
        <v>29.6</v>
      </c>
      <c r="V19" s="240">
        <v>29.681000000000001</v>
      </c>
      <c r="W19" s="634">
        <v>8.19</v>
      </c>
      <c r="X19" s="744">
        <v>8.15</v>
      </c>
      <c r="Y19" s="335">
        <v>28.4</v>
      </c>
      <c r="Z19" s="240">
        <v>31.103999999999999</v>
      </c>
      <c r="AA19" s="634">
        <v>7.16</v>
      </c>
      <c r="AB19" s="335">
        <v>8.5730000000000004</v>
      </c>
      <c r="AC19" s="744">
        <f>AB19*$AA$1+$AB$1</f>
        <v>8.0301222430777841</v>
      </c>
      <c r="AD19" s="709">
        <v>6.05</v>
      </c>
      <c r="AE19" s="331">
        <v>6.3494999999999999</v>
      </c>
      <c r="AF19" s="730">
        <v>3.21</v>
      </c>
      <c r="AG19" s="698" t="s">
        <v>73</v>
      </c>
      <c r="AH19" s="331" t="s">
        <v>73</v>
      </c>
      <c r="AI19" s="575" t="s">
        <v>73</v>
      </c>
      <c r="AJ19" s="242" t="s">
        <v>73</v>
      </c>
      <c r="AK19" s="234" t="s">
        <v>73</v>
      </c>
      <c r="AL19" s="234" t="s">
        <v>73</v>
      </c>
      <c r="AM19" s="234" t="s">
        <v>73</v>
      </c>
      <c r="AN19" s="234" t="s">
        <v>73</v>
      </c>
      <c r="AO19" s="244" t="s">
        <v>73</v>
      </c>
      <c r="AP19" s="244" t="s">
        <v>73</v>
      </c>
      <c r="AQ19" s="365" t="s">
        <v>73</v>
      </c>
      <c r="AR19" s="371">
        <v>0.38450000000000001</v>
      </c>
      <c r="AS19" s="364">
        <v>12.4316</v>
      </c>
      <c r="AT19" s="364">
        <v>0.2097</v>
      </c>
      <c r="AU19" s="364">
        <v>4.9447999999999999</v>
      </c>
      <c r="AV19" s="364">
        <v>1.2674000000000001</v>
      </c>
      <c r="AW19" s="470">
        <v>133.5701</v>
      </c>
      <c r="AX19" s="371" t="s">
        <v>73</v>
      </c>
      <c r="AY19" s="364" t="s">
        <v>73</v>
      </c>
      <c r="AZ19" s="473" t="s">
        <v>73</v>
      </c>
      <c r="BA19" s="676" t="s">
        <v>73</v>
      </c>
      <c r="BB19" s="676" t="s">
        <v>73</v>
      </c>
      <c r="BC19" s="676" t="s">
        <v>73</v>
      </c>
      <c r="BD19" s="676" t="s">
        <v>73</v>
      </c>
      <c r="BE19" s="676" t="s">
        <v>73</v>
      </c>
      <c r="BF19" s="676" t="s">
        <v>73</v>
      </c>
      <c r="BG19" s="676" t="s">
        <v>73</v>
      </c>
      <c r="BH19" s="676" t="s">
        <v>73</v>
      </c>
      <c r="BI19" s="473" t="s">
        <v>73</v>
      </c>
      <c r="BJ19" s="676" t="s">
        <v>73</v>
      </c>
      <c r="BK19" s="677" t="s">
        <v>73</v>
      </c>
    </row>
    <row r="20" spans="1:63" s="183" customFormat="1" ht="14.25" customHeight="1" x14ac:dyDescent="0.45">
      <c r="A20" s="224">
        <f t="shared" ref="A20:I21" si="10">A19</f>
        <v>2024</v>
      </c>
      <c r="B20" s="268">
        <f t="shared" si="10"/>
        <v>11</v>
      </c>
      <c r="C20" s="268">
        <f t="shared" si="10"/>
        <v>26</v>
      </c>
      <c r="D20" s="320">
        <f t="shared" si="10"/>
        <v>0.63888888888888884</v>
      </c>
      <c r="E20" s="571">
        <f t="shared" si="10"/>
        <v>54</v>
      </c>
      <c r="F20" s="576">
        <f t="shared" si="10"/>
        <v>13.36421</v>
      </c>
      <c r="G20" s="573">
        <f t="shared" si="10"/>
        <v>100.86465</v>
      </c>
      <c r="H20" s="231">
        <f t="shared" si="10"/>
        <v>10</v>
      </c>
      <c r="I20" s="268">
        <f t="shared" si="10"/>
        <v>3</v>
      </c>
      <c r="J20" s="230" t="s">
        <v>75</v>
      </c>
      <c r="K20" s="231">
        <v>5</v>
      </c>
      <c r="L20" s="232" t="s">
        <v>73</v>
      </c>
      <c r="M20" s="233" t="s">
        <v>73</v>
      </c>
      <c r="N20" s="336" t="s">
        <v>73</v>
      </c>
      <c r="O20" s="336" t="s">
        <v>73</v>
      </c>
      <c r="P20" s="336" t="s">
        <v>73</v>
      </c>
      <c r="Q20" s="336" t="s">
        <v>73</v>
      </c>
      <c r="R20" s="336" t="s">
        <v>73</v>
      </c>
      <c r="S20" s="342" t="s">
        <v>73</v>
      </c>
      <c r="T20" s="577">
        <f t="shared" ref="T20:T21" si="11">T19</f>
        <v>2.1</v>
      </c>
      <c r="U20" s="238">
        <v>29.6</v>
      </c>
      <c r="V20" s="240">
        <v>29.486999999999998</v>
      </c>
      <c r="W20" s="635">
        <v>8.18</v>
      </c>
      <c r="X20" s="744">
        <v>8.16</v>
      </c>
      <c r="Y20" s="335">
        <v>28.4</v>
      </c>
      <c r="Z20" s="240">
        <v>31.302</v>
      </c>
      <c r="AA20" s="634">
        <v>7.03</v>
      </c>
      <c r="AB20" s="335">
        <v>8.1300000000000008</v>
      </c>
      <c r="AC20" s="744">
        <f>AB20*$AA$1+$AB$1</f>
        <v>7.6817787783589635</v>
      </c>
      <c r="AD20" s="372">
        <v>7.8</v>
      </c>
      <c r="AE20" s="331" t="s">
        <v>73</v>
      </c>
      <c r="AF20" s="730">
        <v>4.95</v>
      </c>
      <c r="AG20" s="342" t="s">
        <v>73</v>
      </c>
      <c r="AH20" s="331" t="s">
        <v>73</v>
      </c>
      <c r="AI20" s="575" t="s">
        <v>73</v>
      </c>
      <c r="AJ20" s="242" t="s">
        <v>73</v>
      </c>
      <c r="AK20" s="234" t="s">
        <v>73</v>
      </c>
      <c r="AL20" s="234" t="s">
        <v>73</v>
      </c>
      <c r="AM20" s="234" t="s">
        <v>73</v>
      </c>
      <c r="AN20" s="234" t="s">
        <v>73</v>
      </c>
      <c r="AO20" s="244" t="s">
        <v>73</v>
      </c>
      <c r="AP20" s="244" t="s">
        <v>73</v>
      </c>
      <c r="AQ20" s="365" t="s">
        <v>73</v>
      </c>
      <c r="AR20" s="371">
        <v>0.38450000000000001</v>
      </c>
      <c r="AS20" s="364">
        <v>12.2563</v>
      </c>
      <c r="AT20" s="364">
        <v>0.2097</v>
      </c>
      <c r="AU20" s="364">
        <v>4.6750999999999996</v>
      </c>
      <c r="AV20" s="364">
        <v>1.4711000000000001</v>
      </c>
      <c r="AW20" s="470">
        <v>133.88229999999999</v>
      </c>
      <c r="AX20" s="371" t="s">
        <v>73</v>
      </c>
      <c r="AY20" s="364" t="s">
        <v>73</v>
      </c>
      <c r="AZ20" s="473" t="s">
        <v>73</v>
      </c>
      <c r="BA20" s="676" t="s">
        <v>73</v>
      </c>
      <c r="BB20" s="676" t="s">
        <v>73</v>
      </c>
      <c r="BC20" s="676" t="s">
        <v>73</v>
      </c>
      <c r="BD20" s="676" t="s">
        <v>73</v>
      </c>
      <c r="BE20" s="676" t="s">
        <v>73</v>
      </c>
      <c r="BF20" s="676" t="s">
        <v>73</v>
      </c>
      <c r="BG20" s="676" t="s">
        <v>73</v>
      </c>
      <c r="BH20" s="676" t="s">
        <v>73</v>
      </c>
      <c r="BI20" s="473" t="s">
        <v>73</v>
      </c>
      <c r="BJ20" s="676" t="s">
        <v>73</v>
      </c>
      <c r="BK20" s="677" t="s">
        <v>73</v>
      </c>
    </row>
    <row r="21" spans="1:63" s="183" customFormat="1" ht="14.25" customHeight="1" x14ac:dyDescent="0.45">
      <c r="A21" s="224">
        <f t="shared" si="10"/>
        <v>2024</v>
      </c>
      <c r="B21" s="268">
        <f t="shared" si="10"/>
        <v>11</v>
      </c>
      <c r="C21" s="268">
        <f t="shared" si="10"/>
        <v>26</v>
      </c>
      <c r="D21" s="320">
        <f t="shared" si="10"/>
        <v>0.63888888888888884</v>
      </c>
      <c r="E21" s="571">
        <f t="shared" si="10"/>
        <v>54</v>
      </c>
      <c r="F21" s="576">
        <f t="shared" si="10"/>
        <v>13.36421</v>
      </c>
      <c r="G21" s="573">
        <f t="shared" si="10"/>
        <v>100.86465</v>
      </c>
      <c r="H21" s="231">
        <f t="shared" si="10"/>
        <v>10</v>
      </c>
      <c r="I21" s="268">
        <f t="shared" si="10"/>
        <v>3</v>
      </c>
      <c r="J21" s="230" t="s">
        <v>74</v>
      </c>
      <c r="K21" s="231">
        <v>9</v>
      </c>
      <c r="L21" s="232" t="s">
        <v>73</v>
      </c>
      <c r="M21" s="233" t="s">
        <v>73</v>
      </c>
      <c r="N21" s="336" t="s">
        <v>73</v>
      </c>
      <c r="O21" s="336" t="s">
        <v>73</v>
      </c>
      <c r="P21" s="336" t="s">
        <v>73</v>
      </c>
      <c r="Q21" s="336" t="s">
        <v>73</v>
      </c>
      <c r="R21" s="336" t="s">
        <v>73</v>
      </c>
      <c r="S21" s="342" t="s">
        <v>73</v>
      </c>
      <c r="T21" s="577">
        <f t="shared" si="11"/>
        <v>2.1</v>
      </c>
      <c r="U21" s="238">
        <v>29.4</v>
      </c>
      <c r="V21" s="240">
        <v>29.393999999999998</v>
      </c>
      <c r="W21" s="634">
        <v>8.16</v>
      </c>
      <c r="X21" s="744">
        <v>8.1</v>
      </c>
      <c r="Y21" s="335">
        <v>28.5</v>
      </c>
      <c r="Z21" s="240">
        <v>31.591999999999999</v>
      </c>
      <c r="AA21" s="634">
        <v>6.68</v>
      </c>
      <c r="AB21" s="335">
        <v>5.9459999999999997</v>
      </c>
      <c r="AC21" s="744">
        <f>AB21*$AA$1+$AB$1</f>
        <v>5.9644376340115475</v>
      </c>
      <c r="AD21" s="709">
        <v>14.3</v>
      </c>
      <c r="AE21" s="331" t="s">
        <v>73</v>
      </c>
      <c r="AF21" s="730">
        <v>2.21</v>
      </c>
      <c r="AG21" s="342" t="s">
        <v>73</v>
      </c>
      <c r="AH21" s="331" t="s">
        <v>73</v>
      </c>
      <c r="AI21" s="575" t="s">
        <v>73</v>
      </c>
      <c r="AJ21" s="242" t="s">
        <v>73</v>
      </c>
      <c r="AK21" s="234" t="s">
        <v>73</v>
      </c>
      <c r="AL21" s="234" t="s">
        <v>73</v>
      </c>
      <c r="AM21" s="234" t="s">
        <v>73</v>
      </c>
      <c r="AN21" s="234" t="s">
        <v>73</v>
      </c>
      <c r="AO21" s="244" t="s">
        <v>73</v>
      </c>
      <c r="AP21" s="244" t="s">
        <v>73</v>
      </c>
      <c r="AQ21" s="365" t="s">
        <v>73</v>
      </c>
      <c r="AR21" s="371">
        <v>0.28789999999999999</v>
      </c>
      <c r="AS21" s="364">
        <v>11.993399999999999</v>
      </c>
      <c r="AT21" s="364">
        <v>0.2097</v>
      </c>
      <c r="AU21" s="364">
        <v>8.2713999999999999</v>
      </c>
      <c r="AV21" s="364">
        <v>1.8277000000000001</v>
      </c>
      <c r="AW21" s="470">
        <v>161.99340000000001</v>
      </c>
      <c r="AX21" s="371" t="s">
        <v>73</v>
      </c>
      <c r="AY21" s="364" t="s">
        <v>73</v>
      </c>
      <c r="AZ21" s="473" t="s">
        <v>73</v>
      </c>
      <c r="BA21" s="676" t="s">
        <v>73</v>
      </c>
      <c r="BB21" s="676" t="s">
        <v>73</v>
      </c>
      <c r="BC21" s="676" t="s">
        <v>73</v>
      </c>
      <c r="BD21" s="676" t="s">
        <v>73</v>
      </c>
      <c r="BE21" s="676" t="s">
        <v>73</v>
      </c>
      <c r="BF21" s="676" t="s">
        <v>73</v>
      </c>
      <c r="BG21" s="676" t="s">
        <v>73</v>
      </c>
      <c r="BH21" s="676" t="s">
        <v>73</v>
      </c>
      <c r="BI21" s="473" t="s">
        <v>73</v>
      </c>
      <c r="BJ21" s="676" t="s">
        <v>73</v>
      </c>
      <c r="BK21" s="677" t="s">
        <v>73</v>
      </c>
    </row>
    <row r="22" spans="1:63" s="183" customFormat="1" ht="14.25" customHeight="1" x14ac:dyDescent="0.45">
      <c r="A22" s="224">
        <v>2024</v>
      </c>
      <c r="B22" s="268">
        <v>11</v>
      </c>
      <c r="C22" s="268">
        <v>26</v>
      </c>
      <c r="D22" s="320">
        <v>0.70138888888888884</v>
      </c>
      <c r="E22" s="571">
        <v>55</v>
      </c>
      <c r="F22" s="572">
        <v>13.35821</v>
      </c>
      <c r="G22" s="573">
        <v>100.86703</v>
      </c>
      <c r="H22" s="231">
        <v>7.3</v>
      </c>
      <c r="I22" s="268">
        <v>3</v>
      </c>
      <c r="J22" s="230" t="s">
        <v>72</v>
      </c>
      <c r="K22" s="231">
        <v>1</v>
      </c>
      <c r="L22" s="232">
        <v>6</v>
      </c>
      <c r="M22" s="233" t="s">
        <v>96</v>
      </c>
      <c r="N22" s="336" t="s">
        <v>73</v>
      </c>
      <c r="O22" s="336" t="s">
        <v>73</v>
      </c>
      <c r="P22" s="336" t="s">
        <v>73</v>
      </c>
      <c r="Q22" s="336" t="s">
        <v>73</v>
      </c>
      <c r="R22" s="336" t="s">
        <v>73</v>
      </c>
      <c r="S22" s="342" t="s">
        <v>73</v>
      </c>
      <c r="T22" s="574">
        <v>1.5</v>
      </c>
      <c r="U22" s="238">
        <v>29.5</v>
      </c>
      <c r="V22" s="240">
        <v>29.757000000000001</v>
      </c>
      <c r="W22" s="634">
        <v>8.35</v>
      </c>
      <c r="X22" s="744">
        <v>8.31</v>
      </c>
      <c r="Y22" s="335">
        <v>27.5</v>
      </c>
      <c r="Z22" s="240">
        <v>30.132999999999999</v>
      </c>
      <c r="AA22" s="634">
        <v>6.16</v>
      </c>
      <c r="AB22" s="335">
        <v>11.712</v>
      </c>
      <c r="AC22" s="744">
        <f>AB22*$AA$1+$AB$1</f>
        <v>10.498406973895797</v>
      </c>
      <c r="AD22" s="709">
        <v>8.9</v>
      </c>
      <c r="AE22" s="331">
        <v>15.395200000000001</v>
      </c>
      <c r="AF22" s="730">
        <v>12.78</v>
      </c>
      <c r="AG22" s="698" t="s">
        <v>73</v>
      </c>
      <c r="AH22" s="331" t="s">
        <v>73</v>
      </c>
      <c r="AI22" s="575" t="s">
        <v>73</v>
      </c>
      <c r="AJ22" s="242" t="s">
        <v>73</v>
      </c>
      <c r="AK22" s="579" t="s">
        <v>73</v>
      </c>
      <c r="AL22" s="579" t="s">
        <v>73</v>
      </c>
      <c r="AM22" s="234" t="s">
        <v>73</v>
      </c>
      <c r="AN22" s="234" t="s">
        <v>73</v>
      </c>
      <c r="AO22" s="244" t="s">
        <v>73</v>
      </c>
      <c r="AP22" s="244" t="s">
        <v>73</v>
      </c>
      <c r="AQ22" s="365" t="s">
        <v>73</v>
      </c>
      <c r="AR22" s="371">
        <v>0.23960000000000001</v>
      </c>
      <c r="AS22" s="364">
        <v>13.7462</v>
      </c>
      <c r="AT22" s="364">
        <v>0.2326</v>
      </c>
      <c r="AU22" s="364">
        <v>8.0465999999999998</v>
      </c>
      <c r="AV22" s="364">
        <v>1.2955000000000001</v>
      </c>
      <c r="AW22" s="470">
        <v>135.85720000000001</v>
      </c>
      <c r="AX22" s="371" t="s">
        <v>73</v>
      </c>
      <c r="AY22" s="364" t="s">
        <v>73</v>
      </c>
      <c r="AZ22" s="473" t="s">
        <v>73</v>
      </c>
      <c r="BA22" s="676" t="s">
        <v>73</v>
      </c>
      <c r="BB22" s="676" t="s">
        <v>73</v>
      </c>
      <c r="BC22" s="676" t="s">
        <v>73</v>
      </c>
      <c r="BD22" s="676" t="s">
        <v>73</v>
      </c>
      <c r="BE22" s="676" t="s">
        <v>73</v>
      </c>
      <c r="BF22" s="676" t="s">
        <v>73</v>
      </c>
      <c r="BG22" s="676" t="s">
        <v>73</v>
      </c>
      <c r="BH22" s="676" t="s">
        <v>73</v>
      </c>
      <c r="BI22" s="473" t="s">
        <v>73</v>
      </c>
      <c r="BJ22" s="676" t="s">
        <v>73</v>
      </c>
      <c r="BK22" s="677" t="s">
        <v>73</v>
      </c>
    </row>
    <row r="23" spans="1:63" s="183" customFormat="1" ht="14.25" customHeight="1" x14ac:dyDescent="0.45">
      <c r="A23" s="224">
        <f t="shared" ref="A23:I24" si="12">A22</f>
        <v>2024</v>
      </c>
      <c r="B23" s="268">
        <f t="shared" si="12"/>
        <v>11</v>
      </c>
      <c r="C23" s="268">
        <f t="shared" si="12"/>
        <v>26</v>
      </c>
      <c r="D23" s="320">
        <f t="shared" si="12"/>
        <v>0.70138888888888884</v>
      </c>
      <c r="E23" s="571">
        <f t="shared" si="12"/>
        <v>55</v>
      </c>
      <c r="F23" s="576">
        <f t="shared" si="12"/>
        <v>13.35821</v>
      </c>
      <c r="G23" s="573">
        <f t="shared" si="12"/>
        <v>100.86703</v>
      </c>
      <c r="H23" s="231">
        <f t="shared" si="12"/>
        <v>7.3</v>
      </c>
      <c r="I23" s="268">
        <f t="shared" si="12"/>
        <v>3</v>
      </c>
      <c r="J23" s="230" t="s">
        <v>75</v>
      </c>
      <c r="K23" s="231">
        <v>3</v>
      </c>
      <c r="L23" s="232" t="s">
        <v>73</v>
      </c>
      <c r="M23" s="233" t="s">
        <v>73</v>
      </c>
      <c r="N23" s="336" t="s">
        <v>73</v>
      </c>
      <c r="O23" s="336" t="s">
        <v>73</v>
      </c>
      <c r="P23" s="336" t="s">
        <v>73</v>
      </c>
      <c r="Q23" s="336" t="s">
        <v>73</v>
      </c>
      <c r="R23" s="336" t="s">
        <v>73</v>
      </c>
      <c r="S23" s="342" t="s">
        <v>73</v>
      </c>
      <c r="T23" s="577">
        <f t="shared" ref="T23:T24" si="13">T22</f>
        <v>1.5</v>
      </c>
      <c r="U23" s="238">
        <v>29.5</v>
      </c>
      <c r="V23" s="240">
        <v>29.626000000000001</v>
      </c>
      <c r="W23" s="634">
        <v>8.26</v>
      </c>
      <c r="X23" s="744">
        <v>8.17</v>
      </c>
      <c r="Y23" s="335">
        <v>27.6</v>
      </c>
      <c r="Z23" s="240">
        <v>30.655999999999999</v>
      </c>
      <c r="AA23" s="634">
        <v>9.59</v>
      </c>
      <c r="AB23" s="335">
        <v>9.0169999999999995</v>
      </c>
      <c r="AC23" s="744">
        <f>AB23*$AA$1+$AB$1</f>
        <v>8.3792520361594001</v>
      </c>
      <c r="AD23" s="709">
        <v>9.1</v>
      </c>
      <c r="AE23" s="331" t="s">
        <v>73</v>
      </c>
      <c r="AF23" s="730">
        <v>7.32</v>
      </c>
      <c r="AG23" s="342" t="s">
        <v>73</v>
      </c>
      <c r="AH23" s="331" t="s">
        <v>73</v>
      </c>
      <c r="AI23" s="575" t="s">
        <v>73</v>
      </c>
      <c r="AJ23" s="242" t="s">
        <v>73</v>
      </c>
      <c r="AK23" s="579" t="s">
        <v>73</v>
      </c>
      <c r="AL23" s="579" t="s">
        <v>73</v>
      </c>
      <c r="AM23" s="234" t="s">
        <v>73</v>
      </c>
      <c r="AN23" s="234" t="s">
        <v>73</v>
      </c>
      <c r="AO23" s="244" t="s">
        <v>73</v>
      </c>
      <c r="AP23" s="244" t="s">
        <v>73</v>
      </c>
      <c r="AQ23" s="365" t="s">
        <v>73</v>
      </c>
      <c r="AR23" s="371">
        <v>0.1913</v>
      </c>
      <c r="AS23" s="364">
        <v>15.761799999999999</v>
      </c>
      <c r="AT23" s="364">
        <v>0.16389999999999999</v>
      </c>
      <c r="AU23" s="364">
        <v>10.6089</v>
      </c>
      <c r="AV23" s="364">
        <v>1.466</v>
      </c>
      <c r="AW23" s="470">
        <v>191.55330000000001</v>
      </c>
      <c r="AX23" s="371" t="s">
        <v>73</v>
      </c>
      <c r="AY23" s="364" t="s">
        <v>73</v>
      </c>
      <c r="AZ23" s="473" t="s">
        <v>73</v>
      </c>
      <c r="BA23" s="676" t="s">
        <v>73</v>
      </c>
      <c r="BB23" s="676" t="s">
        <v>73</v>
      </c>
      <c r="BC23" s="676" t="s">
        <v>73</v>
      </c>
      <c r="BD23" s="676" t="s">
        <v>73</v>
      </c>
      <c r="BE23" s="676" t="s">
        <v>73</v>
      </c>
      <c r="BF23" s="676" t="s">
        <v>73</v>
      </c>
      <c r="BG23" s="676" t="s">
        <v>73</v>
      </c>
      <c r="BH23" s="676" t="s">
        <v>73</v>
      </c>
      <c r="BI23" s="473" t="s">
        <v>73</v>
      </c>
      <c r="BJ23" s="676" t="s">
        <v>73</v>
      </c>
      <c r="BK23" s="677" t="s">
        <v>73</v>
      </c>
    </row>
    <row r="24" spans="1:63" s="183" customFormat="1" ht="14.25" customHeight="1" x14ac:dyDescent="0.45">
      <c r="A24" s="224">
        <f t="shared" si="12"/>
        <v>2024</v>
      </c>
      <c r="B24" s="268">
        <f t="shared" si="12"/>
        <v>11</v>
      </c>
      <c r="C24" s="268">
        <f t="shared" si="12"/>
        <v>26</v>
      </c>
      <c r="D24" s="320">
        <f t="shared" si="12"/>
        <v>0.70138888888888884</v>
      </c>
      <c r="E24" s="571">
        <f t="shared" si="12"/>
        <v>55</v>
      </c>
      <c r="F24" s="576">
        <f t="shared" si="12"/>
        <v>13.35821</v>
      </c>
      <c r="G24" s="573">
        <f t="shared" si="12"/>
        <v>100.86703</v>
      </c>
      <c r="H24" s="231">
        <f t="shared" si="12"/>
        <v>7.3</v>
      </c>
      <c r="I24" s="268">
        <f t="shared" si="12"/>
        <v>3</v>
      </c>
      <c r="J24" s="230" t="s">
        <v>74</v>
      </c>
      <c r="K24" s="231">
        <v>6</v>
      </c>
      <c r="L24" s="232" t="s">
        <v>73</v>
      </c>
      <c r="M24" s="233" t="s">
        <v>73</v>
      </c>
      <c r="N24" s="336" t="s">
        <v>73</v>
      </c>
      <c r="O24" s="336" t="s">
        <v>73</v>
      </c>
      <c r="P24" s="336" t="s">
        <v>73</v>
      </c>
      <c r="Q24" s="336" t="s">
        <v>73</v>
      </c>
      <c r="R24" s="336" t="s">
        <v>73</v>
      </c>
      <c r="S24" s="342" t="s">
        <v>73</v>
      </c>
      <c r="T24" s="577">
        <f t="shared" si="13"/>
        <v>1.5</v>
      </c>
      <c r="U24" s="238">
        <v>29.5</v>
      </c>
      <c r="V24" s="240">
        <v>29.457000000000001</v>
      </c>
      <c r="W24" s="634">
        <v>8.2200000000000006</v>
      </c>
      <c r="X24" s="744">
        <v>8.0500000000000007</v>
      </c>
      <c r="Y24" s="335">
        <v>28</v>
      </c>
      <c r="Z24" s="240">
        <v>31.446999999999999</v>
      </c>
      <c r="AA24" s="634">
        <v>6.36</v>
      </c>
      <c r="AB24" s="335">
        <v>5.431</v>
      </c>
      <c r="AC24" s="744">
        <f>AB24*$AA$1+$AB$1</f>
        <v>5.5594785271713834</v>
      </c>
      <c r="AD24" s="709">
        <v>9.3000000000000007</v>
      </c>
      <c r="AE24" s="331" t="s">
        <v>73</v>
      </c>
      <c r="AF24" s="730">
        <v>3.1</v>
      </c>
      <c r="AG24" s="342" t="s">
        <v>73</v>
      </c>
      <c r="AH24" s="331" t="s">
        <v>73</v>
      </c>
      <c r="AI24" s="575" t="s">
        <v>73</v>
      </c>
      <c r="AJ24" s="242" t="s">
        <v>73</v>
      </c>
      <c r="AK24" s="579" t="s">
        <v>73</v>
      </c>
      <c r="AL24" s="579" t="s">
        <v>73</v>
      </c>
      <c r="AM24" s="234" t="s">
        <v>73</v>
      </c>
      <c r="AN24" s="234" t="s">
        <v>73</v>
      </c>
      <c r="AO24" s="244" t="s">
        <v>73</v>
      </c>
      <c r="AP24" s="244" t="s">
        <v>73</v>
      </c>
      <c r="AQ24" s="365" t="s">
        <v>73</v>
      </c>
      <c r="AR24" s="371">
        <v>0.72260000000000002</v>
      </c>
      <c r="AS24" s="364">
        <v>16.112400000000001</v>
      </c>
      <c r="AT24" s="364">
        <v>0.2097</v>
      </c>
      <c r="AU24" s="364">
        <v>8.4512</v>
      </c>
      <c r="AV24" s="364">
        <v>1.4711000000000001</v>
      </c>
      <c r="AW24" s="470">
        <v>134.80080000000001</v>
      </c>
      <c r="AX24" s="371" t="s">
        <v>73</v>
      </c>
      <c r="AY24" s="364" t="s">
        <v>73</v>
      </c>
      <c r="AZ24" s="473" t="s">
        <v>73</v>
      </c>
      <c r="BA24" s="676" t="s">
        <v>73</v>
      </c>
      <c r="BB24" s="676" t="s">
        <v>73</v>
      </c>
      <c r="BC24" s="676" t="s">
        <v>73</v>
      </c>
      <c r="BD24" s="676" t="s">
        <v>73</v>
      </c>
      <c r="BE24" s="676" t="s">
        <v>73</v>
      </c>
      <c r="BF24" s="676" t="s">
        <v>73</v>
      </c>
      <c r="BG24" s="676" t="s">
        <v>73</v>
      </c>
      <c r="BH24" s="676" t="s">
        <v>73</v>
      </c>
      <c r="BI24" s="473" t="s">
        <v>73</v>
      </c>
      <c r="BJ24" s="676" t="s">
        <v>73</v>
      </c>
      <c r="BK24" s="677" t="s">
        <v>73</v>
      </c>
    </row>
    <row r="25" spans="1:63" s="183" customFormat="1" ht="14.25" customHeight="1" x14ac:dyDescent="0.45">
      <c r="A25" s="224">
        <v>2024</v>
      </c>
      <c r="B25" s="268">
        <v>11</v>
      </c>
      <c r="C25" s="268">
        <v>26</v>
      </c>
      <c r="D25" s="320">
        <v>0.75694444444444442</v>
      </c>
      <c r="E25" s="571">
        <v>56</v>
      </c>
      <c r="F25" s="572">
        <v>13.440670000000001</v>
      </c>
      <c r="G25" s="573">
        <v>100.92756</v>
      </c>
      <c r="H25" s="231">
        <v>5</v>
      </c>
      <c r="I25" s="268">
        <v>3</v>
      </c>
      <c r="J25" s="230" t="s">
        <v>72</v>
      </c>
      <c r="K25" s="231">
        <v>1</v>
      </c>
      <c r="L25" s="232">
        <v>5</v>
      </c>
      <c r="M25" s="233" t="s">
        <v>96</v>
      </c>
      <c r="N25" s="336" t="s">
        <v>73</v>
      </c>
      <c r="O25" s="336" t="s">
        <v>73</v>
      </c>
      <c r="P25" s="336" t="s">
        <v>73</v>
      </c>
      <c r="Q25" s="336" t="s">
        <v>73</v>
      </c>
      <c r="R25" s="336" t="s">
        <v>73</v>
      </c>
      <c r="S25" s="342" t="s">
        <v>73</v>
      </c>
      <c r="T25" s="574" t="s">
        <v>73</v>
      </c>
      <c r="U25" s="238">
        <v>29.3</v>
      </c>
      <c r="V25" s="240">
        <v>29.562000000000001</v>
      </c>
      <c r="W25" s="634">
        <v>8.0399999999999991</v>
      </c>
      <c r="X25" s="744">
        <v>8.1300000000000008</v>
      </c>
      <c r="Y25" s="335">
        <v>22.4</v>
      </c>
      <c r="Z25" s="240">
        <v>27.684000000000001</v>
      </c>
      <c r="AA25" s="634">
        <v>8.2200000000000006</v>
      </c>
      <c r="AB25" s="335">
        <v>9.9309999999999992</v>
      </c>
      <c r="AC25" s="744">
        <f>AB25*$AA$1+$AB$1</f>
        <v>9.0979561597553431</v>
      </c>
      <c r="AD25" s="709">
        <v>9</v>
      </c>
      <c r="AE25" s="331">
        <v>11.984299999999999</v>
      </c>
      <c r="AF25" s="730">
        <v>12.02</v>
      </c>
      <c r="AG25" s="698" t="s">
        <v>73</v>
      </c>
      <c r="AH25" s="331">
        <v>1848.4666322303124</v>
      </c>
      <c r="AI25" s="575">
        <v>7.9258481468455813</v>
      </c>
      <c r="AJ25" s="242">
        <v>7.8594270432228894</v>
      </c>
      <c r="AK25" s="579">
        <v>566.66273146014112</v>
      </c>
      <c r="AL25" s="579">
        <v>1550.5485923763479</v>
      </c>
      <c r="AM25" s="234">
        <v>119.43306686615617</v>
      </c>
      <c r="AN25" s="234">
        <v>14.899039788550784</v>
      </c>
      <c r="AO25" s="244">
        <v>3.0891220781484012</v>
      </c>
      <c r="AP25" s="244">
        <v>2.0223118310024133</v>
      </c>
      <c r="AQ25" s="365">
        <f>SUM(AL25:AN25)</f>
        <v>1684.8806990310547</v>
      </c>
      <c r="AR25" s="371">
        <v>1.3486</v>
      </c>
      <c r="AS25" s="364">
        <v>49.6648</v>
      </c>
      <c r="AT25" s="364">
        <v>1.4719</v>
      </c>
      <c r="AU25" s="364">
        <v>9.7098999999999993</v>
      </c>
      <c r="AV25" s="364">
        <v>7.0201000000000002</v>
      </c>
      <c r="AW25" s="470">
        <v>86.809399999999997</v>
      </c>
      <c r="AX25" s="371" t="s">
        <v>73</v>
      </c>
      <c r="AY25" s="364" t="s">
        <v>73</v>
      </c>
      <c r="AZ25" s="473" t="s">
        <v>73</v>
      </c>
      <c r="BA25" s="676" t="s">
        <v>73</v>
      </c>
      <c r="BB25" s="676" t="s">
        <v>73</v>
      </c>
      <c r="BC25" s="676" t="s">
        <v>73</v>
      </c>
      <c r="BD25" s="676" t="s">
        <v>73</v>
      </c>
      <c r="BE25" s="676" t="s">
        <v>73</v>
      </c>
      <c r="BF25" s="676" t="s">
        <v>73</v>
      </c>
      <c r="BG25" s="676" t="s">
        <v>73</v>
      </c>
      <c r="BH25" s="676" t="s">
        <v>73</v>
      </c>
      <c r="BI25" s="473" t="s">
        <v>73</v>
      </c>
      <c r="BJ25" s="676" t="s">
        <v>73</v>
      </c>
      <c r="BK25" s="677" t="s">
        <v>73</v>
      </c>
    </row>
    <row r="26" spans="1:63" s="183" customFormat="1" ht="14.25" customHeight="1" x14ac:dyDescent="0.45">
      <c r="A26" s="224">
        <f t="shared" ref="A26:I27" si="14">A25</f>
        <v>2024</v>
      </c>
      <c r="B26" s="268">
        <f t="shared" si="14"/>
        <v>11</v>
      </c>
      <c r="C26" s="268">
        <f t="shared" si="14"/>
        <v>26</v>
      </c>
      <c r="D26" s="320">
        <f t="shared" si="14"/>
        <v>0.75694444444444442</v>
      </c>
      <c r="E26" s="571">
        <f t="shared" si="14"/>
        <v>56</v>
      </c>
      <c r="F26" s="576">
        <f t="shared" si="14"/>
        <v>13.440670000000001</v>
      </c>
      <c r="G26" s="573">
        <f t="shared" si="14"/>
        <v>100.92756</v>
      </c>
      <c r="H26" s="231">
        <f t="shared" si="14"/>
        <v>5</v>
      </c>
      <c r="I26" s="268">
        <f t="shared" si="14"/>
        <v>3</v>
      </c>
      <c r="J26" s="230" t="s">
        <v>75</v>
      </c>
      <c r="K26" s="231">
        <v>2.5</v>
      </c>
      <c r="L26" s="232" t="s">
        <v>73</v>
      </c>
      <c r="M26" s="233" t="s">
        <v>73</v>
      </c>
      <c r="N26" s="336" t="s">
        <v>73</v>
      </c>
      <c r="O26" s="336" t="s">
        <v>73</v>
      </c>
      <c r="P26" s="336" t="s">
        <v>73</v>
      </c>
      <c r="Q26" s="336" t="s">
        <v>73</v>
      </c>
      <c r="R26" s="336" t="s">
        <v>73</v>
      </c>
      <c r="S26" s="342" t="s">
        <v>73</v>
      </c>
      <c r="T26" s="577" t="str">
        <f t="shared" ref="T26:T27" si="15">T25</f>
        <v>-</v>
      </c>
      <c r="U26" s="238">
        <v>29.3</v>
      </c>
      <c r="V26" s="240">
        <v>29.393999999999998</v>
      </c>
      <c r="W26" s="634">
        <v>8.1</v>
      </c>
      <c r="X26" s="744">
        <v>8.11</v>
      </c>
      <c r="Y26" s="335">
        <v>23.8</v>
      </c>
      <c r="Z26" s="240">
        <v>30.292999999999999</v>
      </c>
      <c r="AA26" s="634">
        <v>9.27</v>
      </c>
      <c r="AB26" s="335">
        <v>8.6760000000000002</v>
      </c>
      <c r="AC26" s="744">
        <f>AB26*$AA$1+$AB$1</f>
        <v>8.1111140644458182</v>
      </c>
      <c r="AD26" s="709">
        <v>10.95</v>
      </c>
      <c r="AE26" s="331" t="s">
        <v>73</v>
      </c>
      <c r="AF26" s="730">
        <v>11.84</v>
      </c>
      <c r="AG26" s="342" t="s">
        <v>73</v>
      </c>
      <c r="AH26" s="331">
        <v>1936.81670020409</v>
      </c>
      <c r="AI26" s="575">
        <v>7.9919524217344415</v>
      </c>
      <c r="AJ26" s="242">
        <v>7.9270101951057192</v>
      </c>
      <c r="AK26" s="579">
        <v>480.22047207467233</v>
      </c>
      <c r="AL26" s="579">
        <v>1562.1328612797652</v>
      </c>
      <c r="AM26" s="234">
        <v>149.57279467089057</v>
      </c>
      <c r="AN26" s="234">
        <v>12.511896741042305</v>
      </c>
      <c r="AO26" s="244">
        <v>3.7814551609051965</v>
      </c>
      <c r="AP26" s="244">
        <v>2.4981257574535394</v>
      </c>
      <c r="AQ26" s="365">
        <f t="shared" ref="AQ26:AQ30" si="16">SUM(AL26:AN26)</f>
        <v>1724.2175526916981</v>
      </c>
      <c r="AR26" s="371">
        <v>0.67230000000000001</v>
      </c>
      <c r="AS26" s="364">
        <v>30.472000000000001</v>
      </c>
      <c r="AT26" s="364">
        <v>0.877</v>
      </c>
      <c r="AU26" s="364">
        <v>8.4512</v>
      </c>
      <c r="AV26" s="364">
        <v>4.1553000000000004</v>
      </c>
      <c r="AW26" s="470">
        <v>144.97579999999999</v>
      </c>
      <c r="AX26" s="371" t="s">
        <v>73</v>
      </c>
      <c r="AY26" s="364" t="s">
        <v>73</v>
      </c>
      <c r="AZ26" s="473" t="s">
        <v>73</v>
      </c>
      <c r="BA26" s="676" t="s">
        <v>73</v>
      </c>
      <c r="BB26" s="676" t="s">
        <v>73</v>
      </c>
      <c r="BC26" s="676" t="s">
        <v>73</v>
      </c>
      <c r="BD26" s="676" t="s">
        <v>73</v>
      </c>
      <c r="BE26" s="676" t="s">
        <v>73</v>
      </c>
      <c r="BF26" s="676" t="s">
        <v>73</v>
      </c>
      <c r="BG26" s="676" t="s">
        <v>73</v>
      </c>
      <c r="BH26" s="676" t="s">
        <v>73</v>
      </c>
      <c r="BI26" s="473" t="s">
        <v>73</v>
      </c>
      <c r="BJ26" s="676" t="s">
        <v>73</v>
      </c>
      <c r="BK26" s="677" t="s">
        <v>73</v>
      </c>
    </row>
    <row r="27" spans="1:63" s="183" customFormat="1" ht="14.25" customHeight="1" x14ac:dyDescent="0.45">
      <c r="A27" s="224">
        <f t="shared" si="14"/>
        <v>2024</v>
      </c>
      <c r="B27" s="268">
        <f t="shared" si="14"/>
        <v>11</v>
      </c>
      <c r="C27" s="268">
        <f t="shared" si="14"/>
        <v>26</v>
      </c>
      <c r="D27" s="320">
        <f t="shared" si="14"/>
        <v>0.75694444444444442</v>
      </c>
      <c r="E27" s="571">
        <f t="shared" si="14"/>
        <v>56</v>
      </c>
      <c r="F27" s="576">
        <f t="shared" si="14"/>
        <v>13.440670000000001</v>
      </c>
      <c r="G27" s="573">
        <f t="shared" si="14"/>
        <v>100.92756</v>
      </c>
      <c r="H27" s="231">
        <f t="shared" si="14"/>
        <v>5</v>
      </c>
      <c r="I27" s="268">
        <f t="shared" si="14"/>
        <v>3</v>
      </c>
      <c r="J27" s="230" t="s">
        <v>74</v>
      </c>
      <c r="K27" s="231">
        <v>4</v>
      </c>
      <c r="L27" s="232" t="s">
        <v>73</v>
      </c>
      <c r="M27" s="233" t="s">
        <v>73</v>
      </c>
      <c r="N27" s="336" t="s">
        <v>73</v>
      </c>
      <c r="O27" s="336" t="s">
        <v>73</v>
      </c>
      <c r="P27" s="336" t="s">
        <v>73</v>
      </c>
      <c r="Q27" s="336" t="s">
        <v>73</v>
      </c>
      <c r="R27" s="336" t="s">
        <v>73</v>
      </c>
      <c r="S27" s="342" t="s">
        <v>73</v>
      </c>
      <c r="T27" s="577" t="str">
        <f t="shared" si="15"/>
        <v>-</v>
      </c>
      <c r="U27" s="238">
        <v>29.3</v>
      </c>
      <c r="V27" s="240">
        <v>29.387</v>
      </c>
      <c r="W27" s="634">
        <v>8.1199999999999992</v>
      </c>
      <c r="X27" s="744">
        <v>7.93</v>
      </c>
      <c r="Y27" s="335">
        <v>23.4</v>
      </c>
      <c r="Z27" s="240">
        <v>30.524000000000001</v>
      </c>
      <c r="AA27" s="634">
        <v>8.01</v>
      </c>
      <c r="AB27" s="335">
        <v>5.2009999999999996</v>
      </c>
      <c r="AC27" s="744">
        <f>AB27*$AA$1+$AB$1</f>
        <v>5.3786230037282028</v>
      </c>
      <c r="AD27" s="709">
        <v>13.2</v>
      </c>
      <c r="AE27" s="331" t="s">
        <v>73</v>
      </c>
      <c r="AF27" s="730">
        <v>8.0500000000000007</v>
      </c>
      <c r="AG27" s="342" t="s">
        <v>73</v>
      </c>
      <c r="AH27" s="331">
        <v>1931.8953623140719</v>
      </c>
      <c r="AI27" s="575">
        <v>7.9644164561413957</v>
      </c>
      <c r="AJ27" s="242">
        <v>7.8998117555849312</v>
      </c>
      <c r="AK27" s="579">
        <v>514.61448565678984</v>
      </c>
      <c r="AL27" s="579">
        <v>1574.6483851335313</v>
      </c>
      <c r="AM27" s="234">
        <v>142.42652019003626</v>
      </c>
      <c r="AN27" s="234">
        <v>13.39473222684612</v>
      </c>
      <c r="AO27" s="244">
        <v>3.5929356031390052</v>
      </c>
      <c r="AP27" s="244">
        <v>2.3753429573025748</v>
      </c>
      <c r="AQ27" s="365">
        <f t="shared" si="16"/>
        <v>1730.4696375504136</v>
      </c>
      <c r="AR27" s="371">
        <v>0.96220000000000006</v>
      </c>
      <c r="AS27" s="364">
        <v>35.555</v>
      </c>
      <c r="AT27" s="364">
        <v>1.1516</v>
      </c>
      <c r="AU27" s="364">
        <v>9.7098999999999993</v>
      </c>
      <c r="AV27" s="364">
        <v>4.9142000000000001</v>
      </c>
      <c r="AW27" s="470">
        <v>161.4761</v>
      </c>
      <c r="AX27" s="371" t="s">
        <v>73</v>
      </c>
      <c r="AY27" s="364" t="s">
        <v>73</v>
      </c>
      <c r="AZ27" s="473" t="s">
        <v>73</v>
      </c>
      <c r="BA27" s="676" t="s">
        <v>73</v>
      </c>
      <c r="BB27" s="676" t="s">
        <v>73</v>
      </c>
      <c r="BC27" s="676" t="s">
        <v>73</v>
      </c>
      <c r="BD27" s="676" t="s">
        <v>73</v>
      </c>
      <c r="BE27" s="676" t="s">
        <v>73</v>
      </c>
      <c r="BF27" s="676" t="s">
        <v>73</v>
      </c>
      <c r="BG27" s="676" t="s">
        <v>73</v>
      </c>
      <c r="BH27" s="676" t="s">
        <v>73</v>
      </c>
      <c r="BI27" s="473" t="s">
        <v>73</v>
      </c>
      <c r="BJ27" s="676" t="s">
        <v>73</v>
      </c>
      <c r="BK27" s="677" t="s">
        <v>73</v>
      </c>
    </row>
    <row r="28" spans="1:63" s="183" customFormat="1" ht="14.25" customHeight="1" x14ac:dyDescent="0.45">
      <c r="A28" s="224">
        <v>2024</v>
      </c>
      <c r="B28" s="183">
        <v>11</v>
      </c>
      <c r="C28" s="268">
        <v>27</v>
      </c>
      <c r="D28" s="320">
        <v>0.29166666666666669</v>
      </c>
      <c r="E28" s="571">
        <v>57</v>
      </c>
      <c r="F28" s="572">
        <v>13.469139999999999</v>
      </c>
      <c r="G28" s="573">
        <v>100.97126</v>
      </c>
      <c r="H28" s="231">
        <v>6.5</v>
      </c>
      <c r="I28" s="268">
        <v>3</v>
      </c>
      <c r="J28" s="230" t="s">
        <v>72</v>
      </c>
      <c r="K28" s="231">
        <v>1</v>
      </c>
      <c r="L28" s="232">
        <v>5</v>
      </c>
      <c r="M28" s="233" t="s">
        <v>96</v>
      </c>
      <c r="N28" s="336" t="s">
        <v>73</v>
      </c>
      <c r="O28" s="336" t="s">
        <v>73</v>
      </c>
      <c r="P28" s="336" t="s">
        <v>73</v>
      </c>
      <c r="Q28" s="336" t="s">
        <v>73</v>
      </c>
      <c r="R28" s="336" t="s">
        <v>73</v>
      </c>
      <c r="S28" s="342" t="s">
        <v>73</v>
      </c>
      <c r="T28" s="574">
        <v>0.7</v>
      </c>
      <c r="U28" s="238">
        <v>28.7</v>
      </c>
      <c r="V28" s="240">
        <v>28.946000000000002</v>
      </c>
      <c r="W28" s="634">
        <v>7.69</v>
      </c>
      <c r="X28" s="744">
        <v>6.94</v>
      </c>
      <c r="Y28" s="335">
        <v>20</v>
      </c>
      <c r="Z28" s="240">
        <v>18.135000000000002</v>
      </c>
      <c r="AA28" s="634">
        <v>4.1399999999999997</v>
      </c>
      <c r="AB28" s="335">
        <v>4.4950000000000001</v>
      </c>
      <c r="AC28" s="744">
        <f>AB28*$AA$1+$AB$1</f>
        <v>4.8234751795939186</v>
      </c>
      <c r="AD28" s="709">
        <v>12.64</v>
      </c>
      <c r="AE28" s="331">
        <v>8.5396000000000001</v>
      </c>
      <c r="AF28" s="730">
        <v>6.36</v>
      </c>
      <c r="AG28" s="698" t="s">
        <v>73</v>
      </c>
      <c r="AH28" s="331">
        <v>1729.1557087791712</v>
      </c>
      <c r="AI28" s="575">
        <v>7.4230735482877135</v>
      </c>
      <c r="AJ28" s="242">
        <v>7.3788361204476312</v>
      </c>
      <c r="AK28" s="579">
        <v>1994.0871578496815</v>
      </c>
      <c r="AL28" s="579">
        <v>1654.8002531256566</v>
      </c>
      <c r="AM28" s="234">
        <v>31.201967013403831</v>
      </c>
      <c r="AN28" s="234">
        <v>55.8096458016296</v>
      </c>
      <c r="AO28" s="244">
        <v>0.87538095555961881</v>
      </c>
      <c r="AP28" s="244">
        <v>0.54312194654423374</v>
      </c>
      <c r="AQ28" s="365">
        <f t="shared" si="16"/>
        <v>1741.81186594069</v>
      </c>
      <c r="AR28" s="371">
        <v>1.9302999999999999</v>
      </c>
      <c r="AS28" s="364">
        <v>75.741900000000001</v>
      </c>
      <c r="AT28" s="364">
        <v>1.4911000000000001</v>
      </c>
      <c r="AU28" s="364">
        <v>13.126300000000001</v>
      </c>
      <c r="AV28" s="364">
        <v>12.212999999999999</v>
      </c>
      <c r="AW28" s="470">
        <v>175.9281</v>
      </c>
      <c r="AX28" s="371" t="s">
        <v>73</v>
      </c>
      <c r="AY28" s="364" t="s">
        <v>73</v>
      </c>
      <c r="AZ28" s="473" t="s">
        <v>73</v>
      </c>
      <c r="BA28" s="676" t="s">
        <v>73</v>
      </c>
      <c r="BB28" s="676" t="s">
        <v>73</v>
      </c>
      <c r="BC28" s="676" t="s">
        <v>73</v>
      </c>
      <c r="BD28" s="676" t="s">
        <v>73</v>
      </c>
      <c r="BE28" s="676" t="s">
        <v>73</v>
      </c>
      <c r="BF28" s="676" t="s">
        <v>73</v>
      </c>
      <c r="BG28" s="676" t="s">
        <v>73</v>
      </c>
      <c r="BH28" s="676" t="s">
        <v>73</v>
      </c>
      <c r="BI28" s="473" t="s">
        <v>73</v>
      </c>
      <c r="BJ28" s="676" t="s">
        <v>73</v>
      </c>
      <c r="BK28" s="677" t="s">
        <v>73</v>
      </c>
    </row>
    <row r="29" spans="1:63" s="183" customFormat="1" ht="14.25" customHeight="1" x14ac:dyDescent="0.45">
      <c r="A29" s="224">
        <f t="shared" ref="A29:I30" si="17">A28</f>
        <v>2024</v>
      </c>
      <c r="B29" s="268">
        <f t="shared" si="17"/>
        <v>11</v>
      </c>
      <c r="C29" s="268">
        <f t="shared" si="17"/>
        <v>27</v>
      </c>
      <c r="D29" s="320">
        <f t="shared" si="17"/>
        <v>0.29166666666666669</v>
      </c>
      <c r="E29" s="571">
        <f t="shared" si="17"/>
        <v>57</v>
      </c>
      <c r="F29" s="576">
        <f t="shared" si="17"/>
        <v>13.469139999999999</v>
      </c>
      <c r="G29" s="573">
        <f t="shared" si="17"/>
        <v>100.97126</v>
      </c>
      <c r="H29" s="231">
        <f t="shared" si="17"/>
        <v>6.5</v>
      </c>
      <c r="I29" s="268">
        <f t="shared" si="17"/>
        <v>3</v>
      </c>
      <c r="J29" s="230" t="s">
        <v>75</v>
      </c>
      <c r="K29" s="231">
        <v>3</v>
      </c>
      <c r="L29" s="232" t="s">
        <v>73</v>
      </c>
      <c r="M29" s="233" t="s">
        <v>73</v>
      </c>
      <c r="N29" s="336" t="s">
        <v>73</v>
      </c>
      <c r="O29" s="336" t="s">
        <v>73</v>
      </c>
      <c r="P29" s="336" t="s">
        <v>73</v>
      </c>
      <c r="Q29" s="336" t="s">
        <v>73</v>
      </c>
      <c r="R29" s="336" t="s">
        <v>73</v>
      </c>
      <c r="S29" s="342" t="s">
        <v>73</v>
      </c>
      <c r="T29" s="577">
        <f t="shared" ref="T29:T30" si="18">T28</f>
        <v>0.7</v>
      </c>
      <c r="U29" s="238">
        <v>28.8</v>
      </c>
      <c r="V29" s="240">
        <v>29.475999999999999</v>
      </c>
      <c r="W29" s="634">
        <v>7.78</v>
      </c>
      <c r="X29" s="744">
        <v>7.78</v>
      </c>
      <c r="Y29" s="335">
        <v>23.6</v>
      </c>
      <c r="Z29" s="240">
        <v>30.198</v>
      </c>
      <c r="AA29" s="634">
        <v>5.36</v>
      </c>
      <c r="AB29" s="335">
        <v>4.2839999999999998</v>
      </c>
      <c r="AC29" s="744">
        <f>AB29*$AA$1+$AB$1</f>
        <v>4.657559895043871</v>
      </c>
      <c r="AD29" s="709">
        <v>12.64</v>
      </c>
      <c r="AE29" s="331" t="s">
        <v>73</v>
      </c>
      <c r="AF29" s="730">
        <v>11.12</v>
      </c>
      <c r="AG29" s="342" t="s">
        <v>73</v>
      </c>
      <c r="AH29" s="331">
        <v>1982.1704026665843</v>
      </c>
      <c r="AI29" s="575">
        <v>7.7500447546028184</v>
      </c>
      <c r="AJ29" s="242">
        <v>7.6872900124365353</v>
      </c>
      <c r="AK29" s="579">
        <v>931.50329164105972</v>
      </c>
      <c r="AL29" s="579">
        <v>1743.1305061114215</v>
      </c>
      <c r="AM29" s="234">
        <v>96.159657333772827</v>
      </c>
      <c r="AN29" s="234">
        <v>24.234852788130624</v>
      </c>
      <c r="AO29" s="244">
        <v>2.4334929364419144</v>
      </c>
      <c r="AP29" s="244">
        <v>1.6075635870350018</v>
      </c>
      <c r="AQ29" s="365">
        <f t="shared" si="16"/>
        <v>1863.525016233325</v>
      </c>
      <c r="AR29" s="371">
        <v>0.91579999999999995</v>
      </c>
      <c r="AS29" s="364">
        <v>24.0352</v>
      </c>
      <c r="AT29" s="364">
        <v>0.53</v>
      </c>
      <c r="AU29" s="364">
        <v>5.3045</v>
      </c>
      <c r="AV29" s="364">
        <v>3.3115999999999999</v>
      </c>
      <c r="AW29" s="470">
        <v>158.05779999999999</v>
      </c>
      <c r="AX29" s="371" t="s">
        <v>73</v>
      </c>
      <c r="AY29" s="364" t="s">
        <v>73</v>
      </c>
      <c r="AZ29" s="473" t="s">
        <v>73</v>
      </c>
      <c r="BA29" s="676" t="s">
        <v>73</v>
      </c>
      <c r="BB29" s="676" t="s">
        <v>73</v>
      </c>
      <c r="BC29" s="676" t="s">
        <v>73</v>
      </c>
      <c r="BD29" s="676" t="s">
        <v>73</v>
      </c>
      <c r="BE29" s="676" t="s">
        <v>73</v>
      </c>
      <c r="BF29" s="676" t="s">
        <v>73</v>
      </c>
      <c r="BG29" s="676" t="s">
        <v>73</v>
      </c>
      <c r="BH29" s="676" t="s">
        <v>73</v>
      </c>
      <c r="BI29" s="473" t="s">
        <v>73</v>
      </c>
      <c r="BJ29" s="676" t="s">
        <v>73</v>
      </c>
      <c r="BK29" s="677" t="s">
        <v>73</v>
      </c>
    </row>
    <row r="30" spans="1:63" s="183" customFormat="1" ht="14.25" customHeight="1" x14ac:dyDescent="0.45">
      <c r="A30" s="224">
        <f t="shared" si="17"/>
        <v>2024</v>
      </c>
      <c r="B30" s="268">
        <f t="shared" si="17"/>
        <v>11</v>
      </c>
      <c r="C30" s="268">
        <f t="shared" si="17"/>
        <v>27</v>
      </c>
      <c r="D30" s="320">
        <f t="shared" si="17"/>
        <v>0.29166666666666669</v>
      </c>
      <c r="E30" s="571">
        <f t="shared" si="17"/>
        <v>57</v>
      </c>
      <c r="F30" s="576">
        <f t="shared" si="17"/>
        <v>13.469139999999999</v>
      </c>
      <c r="G30" s="573">
        <f t="shared" si="17"/>
        <v>100.97126</v>
      </c>
      <c r="H30" s="231">
        <f t="shared" si="17"/>
        <v>6.5</v>
      </c>
      <c r="I30" s="268">
        <f t="shared" si="17"/>
        <v>3</v>
      </c>
      <c r="J30" s="230" t="s">
        <v>74</v>
      </c>
      <c r="K30" s="231">
        <v>5</v>
      </c>
      <c r="L30" s="232" t="s">
        <v>73</v>
      </c>
      <c r="M30" s="233" t="s">
        <v>73</v>
      </c>
      <c r="N30" s="336" t="s">
        <v>73</v>
      </c>
      <c r="O30" s="336" t="s">
        <v>73</v>
      </c>
      <c r="P30" s="336" t="s">
        <v>73</v>
      </c>
      <c r="Q30" s="336" t="s">
        <v>73</v>
      </c>
      <c r="R30" s="336" t="s">
        <v>73</v>
      </c>
      <c r="S30" s="342" t="s">
        <v>73</v>
      </c>
      <c r="T30" s="577">
        <f t="shared" si="18"/>
        <v>0.7</v>
      </c>
      <c r="U30" s="238">
        <v>28.8</v>
      </c>
      <c r="V30" s="240">
        <v>29.527999999999999</v>
      </c>
      <c r="W30" s="634">
        <v>7.79</v>
      </c>
      <c r="X30" s="744">
        <v>7.94</v>
      </c>
      <c r="Y30" s="335">
        <v>26.1</v>
      </c>
      <c r="Z30" s="240">
        <v>30.428999999999998</v>
      </c>
      <c r="AA30" s="634">
        <v>5.59</v>
      </c>
      <c r="AB30" s="335">
        <v>6.4669999999999996</v>
      </c>
      <c r="AC30" s="744">
        <f>AB30*$AA$1+$AB$1</f>
        <v>6.3741147110284899</v>
      </c>
      <c r="AD30" s="709">
        <v>14.57</v>
      </c>
      <c r="AE30" s="331" t="s">
        <v>73</v>
      </c>
      <c r="AF30" s="730">
        <v>9.94</v>
      </c>
      <c r="AG30" s="342" t="s">
        <v>73</v>
      </c>
      <c r="AH30" s="331">
        <v>1971.029476505792</v>
      </c>
      <c r="AI30" s="575">
        <v>7.782231438828263</v>
      </c>
      <c r="AJ30" s="242">
        <v>7.7180743125342053</v>
      </c>
      <c r="AK30" s="579">
        <v>853.18830561567108</v>
      </c>
      <c r="AL30" s="579">
        <v>1715.8424556468724</v>
      </c>
      <c r="AM30" s="234">
        <v>102.40867230456314</v>
      </c>
      <c r="AN30" s="234">
        <v>22.144841387279495</v>
      </c>
      <c r="AO30" s="244">
        <v>2.5862737695759583</v>
      </c>
      <c r="AP30" s="244">
        <v>1.7101072125811876</v>
      </c>
      <c r="AQ30" s="365">
        <f t="shared" si="16"/>
        <v>1840.3959693387151</v>
      </c>
      <c r="AR30" s="371">
        <v>0.81920000000000004</v>
      </c>
      <c r="AS30" s="364">
        <v>23.597000000000001</v>
      </c>
      <c r="AT30" s="364">
        <v>0.57579999999999998</v>
      </c>
      <c r="AU30" s="364">
        <v>4.0457999999999998</v>
      </c>
      <c r="AV30" s="364">
        <v>3.2658</v>
      </c>
      <c r="AW30" s="470">
        <v>114.4889</v>
      </c>
      <c r="AX30" s="371" t="s">
        <v>73</v>
      </c>
      <c r="AY30" s="364" t="s">
        <v>73</v>
      </c>
      <c r="AZ30" s="473" t="s">
        <v>73</v>
      </c>
      <c r="BA30" s="676" t="s">
        <v>73</v>
      </c>
      <c r="BB30" s="676" t="s">
        <v>73</v>
      </c>
      <c r="BC30" s="676" t="s">
        <v>73</v>
      </c>
      <c r="BD30" s="676" t="s">
        <v>73</v>
      </c>
      <c r="BE30" s="676" t="s">
        <v>73</v>
      </c>
      <c r="BF30" s="676" t="s">
        <v>73</v>
      </c>
      <c r="BG30" s="676" t="s">
        <v>73</v>
      </c>
      <c r="BH30" s="676" t="s">
        <v>73</v>
      </c>
      <c r="BI30" s="473" t="s">
        <v>73</v>
      </c>
      <c r="BJ30" s="676" t="s">
        <v>73</v>
      </c>
      <c r="BK30" s="677" t="s">
        <v>73</v>
      </c>
    </row>
    <row r="31" spans="1:63" s="183" customFormat="1" ht="14.25" customHeight="1" x14ac:dyDescent="0.45">
      <c r="A31" s="224">
        <v>2024</v>
      </c>
      <c r="B31" s="268">
        <v>11</v>
      </c>
      <c r="C31" s="268">
        <v>27</v>
      </c>
      <c r="D31" s="320">
        <v>0.38055555555555554</v>
      </c>
      <c r="E31" s="571" t="s">
        <v>180</v>
      </c>
      <c r="F31" s="572">
        <v>13.43261</v>
      </c>
      <c r="G31" s="573">
        <v>100.86459000000001</v>
      </c>
      <c r="H31" s="231">
        <v>4.7</v>
      </c>
      <c r="I31" s="268">
        <v>2</v>
      </c>
      <c r="J31" s="230" t="s">
        <v>72</v>
      </c>
      <c r="K31" s="231">
        <v>1</v>
      </c>
      <c r="L31" s="232">
        <v>8</v>
      </c>
      <c r="M31" s="233" t="s">
        <v>96</v>
      </c>
      <c r="N31" s="336" t="s">
        <v>73</v>
      </c>
      <c r="O31" s="336" t="s">
        <v>73</v>
      </c>
      <c r="P31" s="336" t="s">
        <v>73</v>
      </c>
      <c r="Q31" s="336" t="s">
        <v>73</v>
      </c>
      <c r="R31" s="336" t="s">
        <v>73</v>
      </c>
      <c r="S31" s="342" t="s">
        <v>73</v>
      </c>
      <c r="T31" s="574">
        <v>1.1000000000000001</v>
      </c>
      <c r="U31" s="238">
        <v>28.8</v>
      </c>
      <c r="V31" s="240">
        <v>29.024000000000001</v>
      </c>
      <c r="W31" s="634">
        <v>7.99</v>
      </c>
      <c r="X31" s="744">
        <v>8.09</v>
      </c>
      <c r="Y31" s="335">
        <v>26.3</v>
      </c>
      <c r="Z31" s="240">
        <v>28.823</v>
      </c>
      <c r="AA31" s="634" t="s">
        <v>73</v>
      </c>
      <c r="AB31" s="335">
        <v>7.08</v>
      </c>
      <c r="AC31" s="744">
        <f>AB31*$AA$1+$AB$1</f>
        <v>6.856133997422706</v>
      </c>
      <c r="AD31" s="709" t="s">
        <v>73</v>
      </c>
      <c r="AE31" s="331" t="s">
        <v>73</v>
      </c>
      <c r="AF31" s="730">
        <v>10.46</v>
      </c>
      <c r="AG31" s="342" t="s">
        <v>73</v>
      </c>
      <c r="AH31" s="331" t="s">
        <v>73</v>
      </c>
      <c r="AI31" s="575" t="s">
        <v>73</v>
      </c>
      <c r="AJ31" s="242" t="s">
        <v>73</v>
      </c>
      <c r="AK31" s="579" t="s">
        <v>73</v>
      </c>
      <c r="AL31" s="579" t="s">
        <v>73</v>
      </c>
      <c r="AM31" s="234" t="s">
        <v>73</v>
      </c>
      <c r="AN31" s="234" t="s">
        <v>73</v>
      </c>
      <c r="AO31" s="244" t="s">
        <v>73</v>
      </c>
      <c r="AP31" s="244" t="s">
        <v>73</v>
      </c>
      <c r="AQ31" s="365" t="s">
        <v>73</v>
      </c>
      <c r="AR31" s="371" t="s">
        <v>73</v>
      </c>
      <c r="AS31" s="364" t="s">
        <v>73</v>
      </c>
      <c r="AT31" s="364" t="s">
        <v>73</v>
      </c>
      <c r="AU31" s="364" t="s">
        <v>73</v>
      </c>
      <c r="AV31" s="364" t="s">
        <v>73</v>
      </c>
      <c r="AW31" s="470" t="s">
        <v>73</v>
      </c>
      <c r="AX31" s="371" t="s">
        <v>73</v>
      </c>
      <c r="AY31" s="364" t="s">
        <v>73</v>
      </c>
      <c r="AZ31" s="473" t="s">
        <v>73</v>
      </c>
      <c r="BA31" s="676" t="s">
        <v>73</v>
      </c>
      <c r="BB31" s="676" t="s">
        <v>73</v>
      </c>
      <c r="BC31" s="676" t="s">
        <v>73</v>
      </c>
      <c r="BD31" s="676" t="s">
        <v>73</v>
      </c>
      <c r="BE31" s="676" t="s">
        <v>73</v>
      </c>
      <c r="BF31" s="676" t="s">
        <v>73</v>
      </c>
      <c r="BG31" s="676" t="s">
        <v>73</v>
      </c>
      <c r="BH31" s="676" t="s">
        <v>73</v>
      </c>
      <c r="BI31" s="473" t="s">
        <v>73</v>
      </c>
      <c r="BJ31" s="676" t="s">
        <v>73</v>
      </c>
      <c r="BK31" s="677" t="s">
        <v>73</v>
      </c>
    </row>
    <row r="32" spans="1:63" s="183" customFormat="1" ht="14.25" customHeight="1" x14ac:dyDescent="0.45">
      <c r="A32" s="224">
        <f t="shared" ref="A32:I33" si="19">A31</f>
        <v>2024</v>
      </c>
      <c r="B32" s="268">
        <f t="shared" si="19"/>
        <v>11</v>
      </c>
      <c r="C32" s="268">
        <f t="shared" si="19"/>
        <v>27</v>
      </c>
      <c r="D32" s="320">
        <f t="shared" si="19"/>
        <v>0.38055555555555554</v>
      </c>
      <c r="E32" s="571" t="str">
        <f t="shared" si="19"/>
        <v>C44</v>
      </c>
      <c r="F32" s="576">
        <f t="shared" si="19"/>
        <v>13.43261</v>
      </c>
      <c r="G32" s="573">
        <f t="shared" si="19"/>
        <v>100.86459000000001</v>
      </c>
      <c r="H32" s="231">
        <f t="shared" si="19"/>
        <v>4.7</v>
      </c>
      <c r="I32" s="268">
        <f t="shared" si="19"/>
        <v>2</v>
      </c>
      <c r="J32" s="230" t="s">
        <v>75</v>
      </c>
      <c r="K32" s="231"/>
      <c r="L32" s="232" t="s">
        <v>73</v>
      </c>
      <c r="M32" s="233" t="s">
        <v>73</v>
      </c>
      <c r="N32" s="336" t="s">
        <v>73</v>
      </c>
      <c r="O32" s="336" t="s">
        <v>73</v>
      </c>
      <c r="P32" s="336" t="s">
        <v>73</v>
      </c>
      <c r="Q32" s="336" t="s">
        <v>73</v>
      </c>
      <c r="R32" s="336" t="s">
        <v>73</v>
      </c>
      <c r="S32" s="342" t="s">
        <v>73</v>
      </c>
      <c r="T32" s="577">
        <f t="shared" ref="T32:T33" si="20">T31</f>
        <v>1.1000000000000001</v>
      </c>
      <c r="U32" s="238" t="s">
        <v>73</v>
      </c>
      <c r="V32" s="240" t="s">
        <v>73</v>
      </c>
      <c r="W32" s="634" t="s">
        <v>73</v>
      </c>
      <c r="X32" s="748" t="s">
        <v>73</v>
      </c>
      <c r="Y32" s="335" t="s">
        <v>73</v>
      </c>
      <c r="Z32" s="240" t="s">
        <v>73</v>
      </c>
      <c r="AA32" s="634" t="s">
        <v>73</v>
      </c>
      <c r="AB32" s="335" t="s">
        <v>73</v>
      </c>
      <c r="AC32" s="744" t="s">
        <v>73</v>
      </c>
      <c r="AD32" s="709" t="s">
        <v>73</v>
      </c>
      <c r="AE32" s="331" t="s">
        <v>73</v>
      </c>
      <c r="AF32" s="730" t="s">
        <v>73</v>
      </c>
      <c r="AG32" s="342" t="s">
        <v>73</v>
      </c>
      <c r="AH32" s="331" t="s">
        <v>73</v>
      </c>
      <c r="AI32" s="575" t="s">
        <v>73</v>
      </c>
      <c r="AJ32" s="242" t="s">
        <v>73</v>
      </c>
      <c r="AK32" s="579" t="s">
        <v>73</v>
      </c>
      <c r="AL32" s="579" t="s">
        <v>73</v>
      </c>
      <c r="AM32" s="234" t="s">
        <v>73</v>
      </c>
      <c r="AN32" s="234" t="s">
        <v>73</v>
      </c>
      <c r="AO32" s="244" t="s">
        <v>73</v>
      </c>
      <c r="AP32" s="244" t="s">
        <v>73</v>
      </c>
      <c r="AQ32" s="365" t="s">
        <v>73</v>
      </c>
      <c r="AR32" s="371" t="s">
        <v>73</v>
      </c>
      <c r="AS32" s="364" t="s">
        <v>73</v>
      </c>
      <c r="AT32" s="364" t="s">
        <v>73</v>
      </c>
      <c r="AU32" s="364" t="s">
        <v>73</v>
      </c>
      <c r="AV32" s="364" t="s">
        <v>73</v>
      </c>
      <c r="AW32" s="470" t="s">
        <v>73</v>
      </c>
      <c r="AX32" s="371" t="s">
        <v>73</v>
      </c>
      <c r="AY32" s="364" t="s">
        <v>73</v>
      </c>
      <c r="AZ32" s="473" t="s">
        <v>73</v>
      </c>
      <c r="BA32" s="676" t="s">
        <v>73</v>
      </c>
      <c r="BB32" s="676" t="s">
        <v>73</v>
      </c>
      <c r="BC32" s="676" t="s">
        <v>73</v>
      </c>
      <c r="BD32" s="676" t="s">
        <v>73</v>
      </c>
      <c r="BE32" s="676" t="s">
        <v>73</v>
      </c>
      <c r="BF32" s="676" t="s">
        <v>73</v>
      </c>
      <c r="BG32" s="676" t="s">
        <v>73</v>
      </c>
      <c r="BH32" s="676" t="s">
        <v>73</v>
      </c>
      <c r="BI32" s="473" t="s">
        <v>73</v>
      </c>
      <c r="BJ32" s="676" t="s">
        <v>73</v>
      </c>
      <c r="BK32" s="677" t="s">
        <v>73</v>
      </c>
    </row>
    <row r="33" spans="1:63" s="183" customFormat="1" ht="14.25" customHeight="1" x14ac:dyDescent="0.45">
      <c r="A33" s="224">
        <f t="shared" si="19"/>
        <v>2024</v>
      </c>
      <c r="B33" s="268">
        <f t="shared" si="19"/>
        <v>11</v>
      </c>
      <c r="C33" s="268">
        <f t="shared" si="19"/>
        <v>27</v>
      </c>
      <c r="D33" s="320">
        <f t="shared" si="19"/>
        <v>0.38055555555555554</v>
      </c>
      <c r="E33" s="571" t="str">
        <f t="shared" si="19"/>
        <v>C44</v>
      </c>
      <c r="F33" s="576">
        <f t="shared" si="19"/>
        <v>13.43261</v>
      </c>
      <c r="G33" s="573">
        <f t="shared" si="19"/>
        <v>100.86459000000001</v>
      </c>
      <c r="H33" s="231">
        <f t="shared" si="19"/>
        <v>4.7</v>
      </c>
      <c r="I33" s="268">
        <f t="shared" si="19"/>
        <v>2</v>
      </c>
      <c r="J33" s="230" t="s">
        <v>74</v>
      </c>
      <c r="K33" s="231">
        <v>4</v>
      </c>
      <c r="L33" s="232" t="s">
        <v>73</v>
      </c>
      <c r="M33" s="233" t="s">
        <v>73</v>
      </c>
      <c r="N33" s="336" t="s">
        <v>73</v>
      </c>
      <c r="O33" s="336" t="s">
        <v>73</v>
      </c>
      <c r="P33" s="336" t="s">
        <v>73</v>
      </c>
      <c r="Q33" s="336" t="s">
        <v>73</v>
      </c>
      <c r="R33" s="336" t="s">
        <v>73</v>
      </c>
      <c r="S33" s="342" t="s">
        <v>73</v>
      </c>
      <c r="T33" s="577">
        <f t="shared" si="20"/>
        <v>1.1000000000000001</v>
      </c>
      <c r="U33" s="238">
        <v>29.2</v>
      </c>
      <c r="V33" s="240">
        <v>29.542000000000002</v>
      </c>
      <c r="W33" s="634">
        <v>7.9</v>
      </c>
      <c r="X33" s="744">
        <v>7.95</v>
      </c>
      <c r="Y33" s="335">
        <v>28.1</v>
      </c>
      <c r="Z33" s="240">
        <v>31.373999999999999</v>
      </c>
      <c r="AA33" s="634" t="s">
        <v>73</v>
      </c>
      <c r="AB33" s="335">
        <v>3.448</v>
      </c>
      <c r="AC33" s="744">
        <f>AB33*$AA$1+$AB$1</f>
        <v>4.0001893837460507</v>
      </c>
      <c r="AD33" s="709" t="s">
        <v>73</v>
      </c>
      <c r="AE33" s="331" t="s">
        <v>73</v>
      </c>
      <c r="AF33" s="730">
        <v>2.4500000000000002</v>
      </c>
      <c r="AG33" s="342" t="s">
        <v>73</v>
      </c>
      <c r="AH33" s="331" t="s">
        <v>73</v>
      </c>
      <c r="AI33" s="575" t="s">
        <v>73</v>
      </c>
      <c r="AJ33" s="242" t="s">
        <v>73</v>
      </c>
      <c r="AK33" s="234" t="s">
        <v>73</v>
      </c>
      <c r="AL33" s="234" t="s">
        <v>73</v>
      </c>
      <c r="AM33" s="234" t="s">
        <v>73</v>
      </c>
      <c r="AN33" s="234" t="s">
        <v>73</v>
      </c>
      <c r="AO33" s="244" t="s">
        <v>73</v>
      </c>
      <c r="AP33" s="244" t="s">
        <v>73</v>
      </c>
      <c r="AQ33" s="365" t="s">
        <v>73</v>
      </c>
      <c r="AR33" s="371" t="s">
        <v>73</v>
      </c>
      <c r="AS33" s="364" t="s">
        <v>73</v>
      </c>
      <c r="AT33" s="364" t="s">
        <v>73</v>
      </c>
      <c r="AU33" s="364" t="s">
        <v>73</v>
      </c>
      <c r="AV33" s="364" t="s">
        <v>73</v>
      </c>
      <c r="AW33" s="470" t="s">
        <v>73</v>
      </c>
      <c r="AX33" s="371" t="s">
        <v>73</v>
      </c>
      <c r="AY33" s="364" t="s">
        <v>73</v>
      </c>
      <c r="AZ33" s="473" t="s">
        <v>73</v>
      </c>
      <c r="BA33" s="676" t="s">
        <v>73</v>
      </c>
      <c r="BB33" s="676" t="s">
        <v>73</v>
      </c>
      <c r="BC33" s="676" t="s">
        <v>73</v>
      </c>
      <c r="BD33" s="676" t="s">
        <v>73</v>
      </c>
      <c r="BE33" s="676" t="s">
        <v>73</v>
      </c>
      <c r="BF33" s="676" t="s">
        <v>73</v>
      </c>
      <c r="BG33" s="676" t="s">
        <v>73</v>
      </c>
      <c r="BH33" s="676" t="s">
        <v>73</v>
      </c>
      <c r="BI33" s="473" t="s">
        <v>73</v>
      </c>
      <c r="BJ33" s="676" t="s">
        <v>73</v>
      </c>
      <c r="BK33" s="677" t="s">
        <v>73</v>
      </c>
    </row>
    <row r="34" spans="1:63" s="183" customFormat="1" ht="14.25" customHeight="1" x14ac:dyDescent="0.45">
      <c r="A34" s="224">
        <v>2024</v>
      </c>
      <c r="B34" s="268">
        <v>11</v>
      </c>
      <c r="C34" s="268">
        <v>27</v>
      </c>
      <c r="D34" s="320">
        <v>0.41666666666666669</v>
      </c>
      <c r="E34" s="571">
        <v>53</v>
      </c>
      <c r="F34" s="572">
        <v>13.41452</v>
      </c>
      <c r="G34" s="573">
        <v>100.79777</v>
      </c>
      <c r="H34" s="231">
        <v>10</v>
      </c>
      <c r="I34" s="268">
        <v>3</v>
      </c>
      <c r="J34" s="230" t="s">
        <v>72</v>
      </c>
      <c r="K34" s="231">
        <v>1</v>
      </c>
      <c r="L34" s="232">
        <v>2</v>
      </c>
      <c r="M34" s="233" t="s">
        <v>96</v>
      </c>
      <c r="N34" s="336" t="s">
        <v>73</v>
      </c>
      <c r="O34" s="336" t="s">
        <v>73</v>
      </c>
      <c r="P34" s="336" t="s">
        <v>73</v>
      </c>
      <c r="Q34" s="336" t="s">
        <v>73</v>
      </c>
      <c r="R34" s="336" t="s">
        <v>73</v>
      </c>
      <c r="S34" s="342" t="s">
        <v>73</v>
      </c>
      <c r="T34" s="574">
        <v>2.6</v>
      </c>
      <c r="U34" s="238">
        <v>29.2</v>
      </c>
      <c r="V34" s="240">
        <v>29.126999999999999</v>
      </c>
      <c r="W34" s="634">
        <v>8.1</v>
      </c>
      <c r="X34" s="744">
        <v>8.15</v>
      </c>
      <c r="Y34" s="335">
        <v>27.3</v>
      </c>
      <c r="Z34" s="240">
        <v>29.783999999999999</v>
      </c>
      <c r="AA34" s="634">
        <v>6.33</v>
      </c>
      <c r="AB34" s="335">
        <v>9.2059999999999995</v>
      </c>
      <c r="AC34" s="744">
        <f>AB34*$AA$1+$AB$1</f>
        <v>8.5278680967279286</v>
      </c>
      <c r="AD34" s="709">
        <v>4.3499999999999996</v>
      </c>
      <c r="AE34" s="331">
        <v>10.253399999999999</v>
      </c>
      <c r="AF34" s="730">
        <v>5.54</v>
      </c>
      <c r="AG34" s="698" t="s">
        <v>73</v>
      </c>
      <c r="AH34" s="331" t="s">
        <v>73</v>
      </c>
      <c r="AI34" s="575" t="s">
        <v>73</v>
      </c>
      <c r="AJ34" s="242" t="s">
        <v>73</v>
      </c>
      <c r="AK34" s="234" t="s">
        <v>73</v>
      </c>
      <c r="AL34" s="234" t="s">
        <v>73</v>
      </c>
      <c r="AM34" s="234" t="s">
        <v>73</v>
      </c>
      <c r="AN34" s="234" t="s">
        <v>73</v>
      </c>
      <c r="AO34" s="244" t="s">
        <v>73</v>
      </c>
      <c r="AP34" s="244" t="s">
        <v>73</v>
      </c>
      <c r="AQ34" s="365" t="s">
        <v>73</v>
      </c>
      <c r="AR34" s="371">
        <v>0.1429</v>
      </c>
      <c r="AS34" s="364">
        <v>6.9457000000000004</v>
      </c>
      <c r="AT34" s="364">
        <v>0.36980000000000002</v>
      </c>
      <c r="AU34" s="364">
        <v>1.0339</v>
      </c>
      <c r="AV34" s="364">
        <v>0.95440000000000003</v>
      </c>
      <c r="AW34" s="470">
        <v>73.103300000000004</v>
      </c>
      <c r="AX34" s="371" t="s">
        <v>73</v>
      </c>
      <c r="AY34" s="364" t="s">
        <v>73</v>
      </c>
      <c r="AZ34" s="473" t="s">
        <v>73</v>
      </c>
      <c r="BA34" s="676" t="s">
        <v>73</v>
      </c>
      <c r="BB34" s="676" t="s">
        <v>73</v>
      </c>
      <c r="BC34" s="676" t="s">
        <v>73</v>
      </c>
      <c r="BD34" s="676" t="s">
        <v>73</v>
      </c>
      <c r="BE34" s="676" t="s">
        <v>73</v>
      </c>
      <c r="BF34" s="676" t="s">
        <v>73</v>
      </c>
      <c r="BG34" s="676" t="s">
        <v>73</v>
      </c>
      <c r="BH34" s="676" t="s">
        <v>73</v>
      </c>
      <c r="BI34" s="473" t="s">
        <v>73</v>
      </c>
      <c r="BJ34" s="676" t="s">
        <v>73</v>
      </c>
      <c r="BK34" s="677" t="s">
        <v>73</v>
      </c>
    </row>
    <row r="35" spans="1:63" s="183" customFormat="1" ht="14.25" customHeight="1" x14ac:dyDescent="0.45">
      <c r="A35" s="224">
        <f t="shared" ref="A35:I36" si="21">A34</f>
        <v>2024</v>
      </c>
      <c r="B35" s="268">
        <f t="shared" si="21"/>
        <v>11</v>
      </c>
      <c r="C35" s="268">
        <f t="shared" si="21"/>
        <v>27</v>
      </c>
      <c r="D35" s="320">
        <f t="shared" si="21"/>
        <v>0.41666666666666669</v>
      </c>
      <c r="E35" s="571">
        <f t="shared" si="21"/>
        <v>53</v>
      </c>
      <c r="F35" s="576">
        <f t="shared" si="21"/>
        <v>13.41452</v>
      </c>
      <c r="G35" s="573">
        <f t="shared" si="21"/>
        <v>100.79777</v>
      </c>
      <c r="H35" s="231">
        <f t="shared" si="21"/>
        <v>10</v>
      </c>
      <c r="I35" s="268">
        <f t="shared" si="21"/>
        <v>3</v>
      </c>
      <c r="J35" s="230" t="s">
        <v>75</v>
      </c>
      <c r="K35" s="231">
        <v>5</v>
      </c>
      <c r="L35" s="232" t="s">
        <v>73</v>
      </c>
      <c r="M35" s="233" t="s">
        <v>73</v>
      </c>
      <c r="N35" s="336" t="s">
        <v>73</v>
      </c>
      <c r="O35" s="336" t="s">
        <v>73</v>
      </c>
      <c r="P35" s="336" t="s">
        <v>73</v>
      </c>
      <c r="Q35" s="336" t="s">
        <v>73</v>
      </c>
      <c r="R35" s="336" t="s">
        <v>73</v>
      </c>
      <c r="S35" s="342" t="s">
        <v>73</v>
      </c>
      <c r="T35" s="577">
        <f t="shared" ref="T35:T36" si="22">T34</f>
        <v>2.6</v>
      </c>
      <c r="U35" s="238">
        <v>29.1</v>
      </c>
      <c r="V35" s="240">
        <v>29.384</v>
      </c>
      <c r="W35" s="634">
        <v>8.07</v>
      </c>
      <c r="X35" s="744">
        <v>8.11</v>
      </c>
      <c r="Y35" s="335">
        <v>27.4</v>
      </c>
      <c r="Z35" s="240">
        <v>31.297000000000001</v>
      </c>
      <c r="AA35" s="634">
        <v>7.17</v>
      </c>
      <c r="AB35" s="335">
        <v>7.07</v>
      </c>
      <c r="AC35" s="744">
        <f>AB35*$AA$1+$AB$1</f>
        <v>6.8482707137947418</v>
      </c>
      <c r="AD35" s="709">
        <v>6.15</v>
      </c>
      <c r="AE35" s="331" t="s">
        <v>73</v>
      </c>
      <c r="AF35" s="730">
        <v>3.47</v>
      </c>
      <c r="AG35" s="342" t="s">
        <v>73</v>
      </c>
      <c r="AH35" s="331" t="s">
        <v>73</v>
      </c>
      <c r="AI35" s="575" t="s">
        <v>73</v>
      </c>
      <c r="AJ35" s="242" t="s">
        <v>73</v>
      </c>
      <c r="AK35" s="234" t="s">
        <v>73</v>
      </c>
      <c r="AL35" s="234" t="s">
        <v>73</v>
      </c>
      <c r="AM35" s="234" t="s">
        <v>73</v>
      </c>
      <c r="AN35" s="234" t="s">
        <v>73</v>
      </c>
      <c r="AO35" s="244" t="s">
        <v>73</v>
      </c>
      <c r="AP35" s="244" t="s">
        <v>73</v>
      </c>
      <c r="AQ35" s="365" t="s">
        <v>73</v>
      </c>
      <c r="AR35" s="371">
        <v>0.1671</v>
      </c>
      <c r="AS35" s="364">
        <v>9.5748999999999995</v>
      </c>
      <c r="AT35" s="364">
        <v>0.14099999999999999</v>
      </c>
      <c r="AU35" s="364">
        <v>0.80920000000000003</v>
      </c>
      <c r="AV35" s="364">
        <v>1.1323000000000001</v>
      </c>
      <c r="AW35" s="470">
        <v>112.039</v>
      </c>
      <c r="AX35" s="371" t="s">
        <v>73</v>
      </c>
      <c r="AY35" s="364" t="s">
        <v>73</v>
      </c>
      <c r="AZ35" s="473" t="s">
        <v>73</v>
      </c>
      <c r="BA35" s="676" t="s">
        <v>73</v>
      </c>
      <c r="BB35" s="676" t="s">
        <v>73</v>
      </c>
      <c r="BC35" s="676" t="s">
        <v>73</v>
      </c>
      <c r="BD35" s="676" t="s">
        <v>73</v>
      </c>
      <c r="BE35" s="676" t="s">
        <v>73</v>
      </c>
      <c r="BF35" s="676" t="s">
        <v>73</v>
      </c>
      <c r="BG35" s="676" t="s">
        <v>73</v>
      </c>
      <c r="BH35" s="676" t="s">
        <v>73</v>
      </c>
      <c r="BI35" s="473" t="s">
        <v>73</v>
      </c>
      <c r="BJ35" s="676" t="s">
        <v>73</v>
      </c>
      <c r="BK35" s="677" t="s">
        <v>73</v>
      </c>
    </row>
    <row r="36" spans="1:63" s="183" customFormat="1" ht="14.25" customHeight="1" x14ac:dyDescent="0.45">
      <c r="A36" s="224">
        <f t="shared" si="21"/>
        <v>2024</v>
      </c>
      <c r="B36" s="268">
        <f t="shared" si="21"/>
        <v>11</v>
      </c>
      <c r="C36" s="268">
        <f t="shared" si="21"/>
        <v>27</v>
      </c>
      <c r="D36" s="320">
        <f t="shared" si="21"/>
        <v>0.41666666666666669</v>
      </c>
      <c r="E36" s="571">
        <f t="shared" si="21"/>
        <v>53</v>
      </c>
      <c r="F36" s="576">
        <f t="shared" si="21"/>
        <v>13.41452</v>
      </c>
      <c r="G36" s="573">
        <f t="shared" si="21"/>
        <v>100.79777</v>
      </c>
      <c r="H36" s="231">
        <f t="shared" si="21"/>
        <v>10</v>
      </c>
      <c r="I36" s="268">
        <f t="shared" si="21"/>
        <v>3</v>
      </c>
      <c r="J36" s="230" t="s">
        <v>74</v>
      </c>
      <c r="K36" s="231">
        <v>9</v>
      </c>
      <c r="L36" s="232" t="s">
        <v>73</v>
      </c>
      <c r="M36" s="233" t="s">
        <v>73</v>
      </c>
      <c r="N36" s="336" t="s">
        <v>73</v>
      </c>
      <c r="O36" s="336" t="s">
        <v>73</v>
      </c>
      <c r="P36" s="336" t="s">
        <v>73</v>
      </c>
      <c r="Q36" s="336" t="s">
        <v>73</v>
      </c>
      <c r="R36" s="336" t="s">
        <v>73</v>
      </c>
      <c r="S36" s="342" t="s">
        <v>73</v>
      </c>
      <c r="T36" s="577">
        <f t="shared" si="22"/>
        <v>2.6</v>
      </c>
      <c r="U36" s="238">
        <v>29</v>
      </c>
      <c r="V36" s="240">
        <v>29.440999999999999</v>
      </c>
      <c r="W36" s="634">
        <v>8.0399999999999991</v>
      </c>
      <c r="X36" s="744">
        <v>8.11</v>
      </c>
      <c r="Y36" s="335">
        <v>28</v>
      </c>
      <c r="Z36" s="240">
        <v>31.526</v>
      </c>
      <c r="AA36" s="634">
        <v>6.47</v>
      </c>
      <c r="AB36" s="335">
        <v>6.5350000000000001</v>
      </c>
      <c r="AC36" s="744">
        <f>AB36*$AA$1+$AB$1</f>
        <v>6.4275850396986485</v>
      </c>
      <c r="AD36" s="709">
        <v>6.4</v>
      </c>
      <c r="AE36" s="331" t="s">
        <v>73</v>
      </c>
      <c r="AF36" s="730">
        <v>1.93</v>
      </c>
      <c r="AG36" s="342" t="s">
        <v>73</v>
      </c>
      <c r="AH36" s="331" t="s">
        <v>73</v>
      </c>
      <c r="AI36" s="575" t="s">
        <v>73</v>
      </c>
      <c r="AJ36" s="242" t="s">
        <v>73</v>
      </c>
      <c r="AK36" s="234" t="s">
        <v>73</v>
      </c>
      <c r="AL36" s="234" t="s">
        <v>73</v>
      </c>
      <c r="AM36" s="234" t="s">
        <v>73</v>
      </c>
      <c r="AN36" s="234" t="s">
        <v>73</v>
      </c>
      <c r="AO36" s="244" t="s">
        <v>73</v>
      </c>
      <c r="AP36" s="244" t="s">
        <v>73</v>
      </c>
      <c r="AQ36" s="365" t="s">
        <v>73</v>
      </c>
      <c r="AR36" s="371">
        <v>0.1429</v>
      </c>
      <c r="AS36" s="364">
        <v>10.4513</v>
      </c>
      <c r="AT36" s="364">
        <v>0.18679999999999999</v>
      </c>
      <c r="AU36" s="364">
        <v>0.80920000000000003</v>
      </c>
      <c r="AV36" s="364">
        <v>1.3411999999999999</v>
      </c>
      <c r="AW36" s="470">
        <v>106.20440000000001</v>
      </c>
      <c r="AX36" s="371" t="s">
        <v>73</v>
      </c>
      <c r="AY36" s="364" t="s">
        <v>73</v>
      </c>
      <c r="AZ36" s="473" t="s">
        <v>73</v>
      </c>
      <c r="BA36" s="676" t="s">
        <v>73</v>
      </c>
      <c r="BB36" s="676" t="s">
        <v>73</v>
      </c>
      <c r="BC36" s="676" t="s">
        <v>73</v>
      </c>
      <c r="BD36" s="676" t="s">
        <v>73</v>
      </c>
      <c r="BE36" s="676" t="s">
        <v>73</v>
      </c>
      <c r="BF36" s="676" t="s">
        <v>73</v>
      </c>
      <c r="BG36" s="676" t="s">
        <v>73</v>
      </c>
      <c r="BH36" s="676" t="s">
        <v>73</v>
      </c>
      <c r="BI36" s="473" t="s">
        <v>73</v>
      </c>
      <c r="BJ36" s="676" t="s">
        <v>73</v>
      </c>
      <c r="BK36" s="677" t="s">
        <v>73</v>
      </c>
    </row>
    <row r="37" spans="1:63" s="183" customFormat="1" ht="14.25" customHeight="1" x14ac:dyDescent="0.45">
      <c r="A37" s="224">
        <v>2024</v>
      </c>
      <c r="B37" s="268">
        <v>11</v>
      </c>
      <c r="C37" s="268">
        <v>27</v>
      </c>
      <c r="D37" s="320">
        <v>0.4513888888888889</v>
      </c>
      <c r="E37" s="571" t="s">
        <v>178</v>
      </c>
      <c r="F37" s="572">
        <v>13.42043</v>
      </c>
      <c r="G37" s="573">
        <v>100.79777</v>
      </c>
      <c r="H37" s="231">
        <v>11.4</v>
      </c>
      <c r="I37" s="268">
        <v>3</v>
      </c>
      <c r="J37" s="230" t="s">
        <v>72</v>
      </c>
      <c r="K37" s="231">
        <v>1</v>
      </c>
      <c r="L37" s="232">
        <v>6</v>
      </c>
      <c r="M37" s="233" t="s">
        <v>96</v>
      </c>
      <c r="N37" s="336" t="s">
        <v>73</v>
      </c>
      <c r="O37" s="336" t="s">
        <v>73</v>
      </c>
      <c r="P37" s="336" t="s">
        <v>73</v>
      </c>
      <c r="Q37" s="336" t="s">
        <v>73</v>
      </c>
      <c r="R37" s="336" t="s">
        <v>73</v>
      </c>
      <c r="S37" s="342" t="s">
        <v>73</v>
      </c>
      <c r="T37" s="574">
        <v>2</v>
      </c>
      <c r="U37" s="238">
        <v>29</v>
      </c>
      <c r="V37" s="240">
        <v>29.329000000000001</v>
      </c>
      <c r="W37" s="634">
        <v>8.11</v>
      </c>
      <c r="X37" s="744">
        <v>8.18</v>
      </c>
      <c r="Y37" s="335">
        <v>28.2</v>
      </c>
      <c r="Z37" s="240">
        <v>30.824000000000002</v>
      </c>
      <c r="AA37" s="634" t="s">
        <v>73</v>
      </c>
      <c r="AB37" s="335">
        <v>8.7080000000000002</v>
      </c>
      <c r="AC37" s="744">
        <f>AB37*$AA$1+$AB$1</f>
        <v>8.1362765720553032</v>
      </c>
      <c r="AD37" s="709" t="s">
        <v>73</v>
      </c>
      <c r="AE37" s="331" t="s">
        <v>73</v>
      </c>
      <c r="AF37" s="730">
        <v>2.58</v>
      </c>
      <c r="AG37" s="698" t="s">
        <v>73</v>
      </c>
      <c r="AH37" s="331" t="s">
        <v>73</v>
      </c>
      <c r="AI37" s="575" t="s">
        <v>73</v>
      </c>
      <c r="AJ37" s="242" t="s">
        <v>73</v>
      </c>
      <c r="AK37" s="234" t="s">
        <v>73</v>
      </c>
      <c r="AL37" s="234" t="s">
        <v>73</v>
      </c>
      <c r="AM37" s="234" t="s">
        <v>73</v>
      </c>
      <c r="AN37" s="234" t="s">
        <v>73</v>
      </c>
      <c r="AO37" s="244" t="s">
        <v>73</v>
      </c>
      <c r="AP37" s="244" t="s">
        <v>73</v>
      </c>
      <c r="AQ37" s="365" t="s">
        <v>73</v>
      </c>
      <c r="AR37" s="371" t="s">
        <v>73</v>
      </c>
      <c r="AS37" s="364" t="s">
        <v>73</v>
      </c>
      <c r="AT37" s="364" t="s">
        <v>73</v>
      </c>
      <c r="AU37" s="364" t="s">
        <v>73</v>
      </c>
      <c r="AV37" s="364" t="s">
        <v>73</v>
      </c>
      <c r="AW37" s="470" t="s">
        <v>73</v>
      </c>
      <c r="AX37" s="371" t="s">
        <v>73</v>
      </c>
      <c r="AY37" s="364" t="s">
        <v>73</v>
      </c>
      <c r="AZ37" s="473" t="s">
        <v>73</v>
      </c>
      <c r="BA37" s="676" t="s">
        <v>73</v>
      </c>
      <c r="BB37" s="676" t="s">
        <v>73</v>
      </c>
      <c r="BC37" s="676" t="s">
        <v>73</v>
      </c>
      <c r="BD37" s="676" t="s">
        <v>73</v>
      </c>
      <c r="BE37" s="676" t="s">
        <v>73</v>
      </c>
      <c r="BF37" s="676" t="s">
        <v>73</v>
      </c>
      <c r="BG37" s="676" t="s">
        <v>73</v>
      </c>
      <c r="BH37" s="676" t="s">
        <v>73</v>
      </c>
      <c r="BI37" s="473" t="s">
        <v>73</v>
      </c>
      <c r="BJ37" s="676" t="s">
        <v>73</v>
      </c>
      <c r="BK37" s="677" t="s">
        <v>73</v>
      </c>
    </row>
    <row r="38" spans="1:63" s="183" customFormat="1" ht="14.25" customHeight="1" x14ac:dyDescent="0.45">
      <c r="A38" s="224">
        <f t="shared" ref="A38:I39" si="23">A37</f>
        <v>2024</v>
      </c>
      <c r="B38" s="268">
        <f t="shared" si="23"/>
        <v>11</v>
      </c>
      <c r="C38" s="268">
        <f t="shared" si="23"/>
        <v>27</v>
      </c>
      <c r="D38" s="320">
        <f t="shared" si="23"/>
        <v>0.4513888888888889</v>
      </c>
      <c r="E38" s="571" t="str">
        <f t="shared" si="23"/>
        <v>C42</v>
      </c>
      <c r="F38" s="576">
        <f t="shared" si="23"/>
        <v>13.42043</v>
      </c>
      <c r="G38" s="573">
        <f t="shared" si="23"/>
        <v>100.79777</v>
      </c>
      <c r="H38" s="231">
        <f t="shared" si="23"/>
        <v>11.4</v>
      </c>
      <c r="I38" s="268">
        <f t="shared" si="23"/>
        <v>3</v>
      </c>
      <c r="J38" s="230" t="s">
        <v>75</v>
      </c>
      <c r="K38" s="231">
        <v>5</v>
      </c>
      <c r="L38" s="232" t="s">
        <v>73</v>
      </c>
      <c r="M38" s="233" t="s">
        <v>73</v>
      </c>
      <c r="N38" s="336" t="s">
        <v>73</v>
      </c>
      <c r="O38" s="336" t="s">
        <v>73</v>
      </c>
      <c r="P38" s="336" t="s">
        <v>73</v>
      </c>
      <c r="Q38" s="336" t="s">
        <v>73</v>
      </c>
      <c r="R38" s="336" t="s">
        <v>73</v>
      </c>
      <c r="S38" s="342" t="s">
        <v>73</v>
      </c>
      <c r="T38" s="577">
        <f t="shared" ref="T38:T39" si="24">T37</f>
        <v>2</v>
      </c>
      <c r="U38" s="238">
        <v>29</v>
      </c>
      <c r="V38" s="240">
        <v>29.321000000000002</v>
      </c>
      <c r="W38" s="634">
        <v>8.11</v>
      </c>
      <c r="X38" s="744">
        <v>8.18</v>
      </c>
      <c r="Y38" s="335">
        <v>28.2</v>
      </c>
      <c r="Z38" s="240">
        <v>30.873000000000001</v>
      </c>
      <c r="AA38" s="634" t="s">
        <v>73</v>
      </c>
      <c r="AB38" s="335">
        <v>8.6010000000000009</v>
      </c>
      <c r="AC38" s="744">
        <f>AB38*$AA$1+$AB$1</f>
        <v>8.0521394372360859</v>
      </c>
      <c r="AD38" s="709" t="s">
        <v>73</v>
      </c>
      <c r="AE38" s="331" t="s">
        <v>73</v>
      </c>
      <c r="AF38" s="730">
        <v>4.38</v>
      </c>
      <c r="AG38" s="342" t="s">
        <v>73</v>
      </c>
      <c r="AH38" s="331" t="s">
        <v>73</v>
      </c>
      <c r="AI38" s="575" t="s">
        <v>73</v>
      </c>
      <c r="AJ38" s="242" t="s">
        <v>73</v>
      </c>
      <c r="AK38" s="234" t="s">
        <v>73</v>
      </c>
      <c r="AL38" s="234" t="s">
        <v>73</v>
      </c>
      <c r="AM38" s="234" t="s">
        <v>73</v>
      </c>
      <c r="AN38" s="234" t="s">
        <v>73</v>
      </c>
      <c r="AO38" s="244" t="s">
        <v>73</v>
      </c>
      <c r="AP38" s="244" t="s">
        <v>73</v>
      </c>
      <c r="AQ38" s="365" t="s">
        <v>73</v>
      </c>
      <c r="AR38" s="371" t="s">
        <v>73</v>
      </c>
      <c r="AS38" s="364" t="s">
        <v>73</v>
      </c>
      <c r="AT38" s="364" t="s">
        <v>73</v>
      </c>
      <c r="AU38" s="364" t="s">
        <v>73</v>
      </c>
      <c r="AV38" s="364" t="s">
        <v>73</v>
      </c>
      <c r="AW38" s="470" t="s">
        <v>73</v>
      </c>
      <c r="AX38" s="371" t="s">
        <v>73</v>
      </c>
      <c r="AY38" s="364" t="s">
        <v>73</v>
      </c>
      <c r="AZ38" s="473" t="s">
        <v>73</v>
      </c>
      <c r="BA38" s="676" t="s">
        <v>73</v>
      </c>
      <c r="BB38" s="676" t="s">
        <v>73</v>
      </c>
      <c r="BC38" s="676" t="s">
        <v>73</v>
      </c>
      <c r="BD38" s="676" t="s">
        <v>73</v>
      </c>
      <c r="BE38" s="676" t="s">
        <v>73</v>
      </c>
      <c r="BF38" s="676" t="s">
        <v>73</v>
      </c>
      <c r="BG38" s="676" t="s">
        <v>73</v>
      </c>
      <c r="BH38" s="676" t="s">
        <v>73</v>
      </c>
      <c r="BI38" s="473" t="s">
        <v>73</v>
      </c>
      <c r="BJ38" s="676" t="s">
        <v>73</v>
      </c>
      <c r="BK38" s="677" t="s">
        <v>73</v>
      </c>
    </row>
    <row r="39" spans="1:63" s="183" customFormat="1" ht="14.25" customHeight="1" x14ac:dyDescent="0.45">
      <c r="A39" s="224">
        <f t="shared" si="23"/>
        <v>2024</v>
      </c>
      <c r="B39" s="268">
        <f t="shared" si="23"/>
        <v>11</v>
      </c>
      <c r="C39" s="268">
        <f t="shared" si="23"/>
        <v>27</v>
      </c>
      <c r="D39" s="320">
        <f t="shared" si="23"/>
        <v>0.4513888888888889</v>
      </c>
      <c r="E39" s="571" t="str">
        <f t="shared" si="23"/>
        <v>C42</v>
      </c>
      <c r="F39" s="576">
        <f t="shared" si="23"/>
        <v>13.42043</v>
      </c>
      <c r="G39" s="573">
        <f t="shared" si="23"/>
        <v>100.79777</v>
      </c>
      <c r="H39" s="231">
        <f t="shared" si="23"/>
        <v>11.4</v>
      </c>
      <c r="I39" s="268">
        <f t="shared" si="23"/>
        <v>3</v>
      </c>
      <c r="J39" s="230" t="s">
        <v>74</v>
      </c>
      <c r="K39" s="231">
        <v>10</v>
      </c>
      <c r="L39" s="232" t="s">
        <v>73</v>
      </c>
      <c r="M39" s="233" t="s">
        <v>73</v>
      </c>
      <c r="N39" s="336" t="s">
        <v>73</v>
      </c>
      <c r="O39" s="336" t="s">
        <v>73</v>
      </c>
      <c r="P39" s="336" t="s">
        <v>73</v>
      </c>
      <c r="Q39" s="336" t="s">
        <v>73</v>
      </c>
      <c r="R39" s="336" t="s">
        <v>73</v>
      </c>
      <c r="S39" s="342" t="s">
        <v>73</v>
      </c>
      <c r="T39" s="577">
        <f t="shared" si="24"/>
        <v>2</v>
      </c>
      <c r="U39" s="238">
        <v>29.2</v>
      </c>
      <c r="V39" s="240">
        <v>29.533999999999999</v>
      </c>
      <c r="W39" s="634">
        <v>8.1</v>
      </c>
      <c r="X39" s="744">
        <v>8.08</v>
      </c>
      <c r="Y39" s="335">
        <v>28.2</v>
      </c>
      <c r="Z39" s="240">
        <v>31.565999999999999</v>
      </c>
      <c r="AA39" s="634" t="s">
        <v>73</v>
      </c>
      <c r="AB39" s="335">
        <v>5.9880000000000004</v>
      </c>
      <c r="AC39" s="744">
        <f>AB39*$AA$1+$AB$1</f>
        <v>5.9974634252489976</v>
      </c>
      <c r="AD39" s="709" t="s">
        <v>73</v>
      </c>
      <c r="AE39" s="331" t="s">
        <v>73</v>
      </c>
      <c r="AF39" s="730">
        <v>1.95</v>
      </c>
      <c r="AG39" s="342" t="s">
        <v>73</v>
      </c>
      <c r="AH39" s="331" t="s">
        <v>73</v>
      </c>
      <c r="AI39" s="575" t="s">
        <v>73</v>
      </c>
      <c r="AJ39" s="242" t="s">
        <v>73</v>
      </c>
      <c r="AK39" s="234" t="s">
        <v>73</v>
      </c>
      <c r="AL39" s="234" t="s">
        <v>73</v>
      </c>
      <c r="AM39" s="234" t="s">
        <v>73</v>
      </c>
      <c r="AN39" s="234" t="s">
        <v>73</v>
      </c>
      <c r="AO39" s="244" t="s">
        <v>73</v>
      </c>
      <c r="AP39" s="244" t="s">
        <v>73</v>
      </c>
      <c r="AQ39" s="365" t="s">
        <v>73</v>
      </c>
      <c r="AR39" s="371" t="s">
        <v>73</v>
      </c>
      <c r="AS39" s="364" t="s">
        <v>73</v>
      </c>
      <c r="AT39" s="364" t="s">
        <v>73</v>
      </c>
      <c r="AU39" s="364" t="s">
        <v>73</v>
      </c>
      <c r="AV39" s="364" t="s">
        <v>73</v>
      </c>
      <c r="AW39" s="470" t="s">
        <v>73</v>
      </c>
      <c r="AX39" s="371" t="s">
        <v>73</v>
      </c>
      <c r="AY39" s="364" t="s">
        <v>73</v>
      </c>
      <c r="AZ39" s="473" t="s">
        <v>73</v>
      </c>
      <c r="BA39" s="676" t="s">
        <v>73</v>
      </c>
      <c r="BB39" s="676" t="s">
        <v>73</v>
      </c>
      <c r="BC39" s="676" t="s">
        <v>73</v>
      </c>
      <c r="BD39" s="676" t="s">
        <v>73</v>
      </c>
      <c r="BE39" s="676" t="s">
        <v>73</v>
      </c>
      <c r="BF39" s="676" t="s">
        <v>73</v>
      </c>
      <c r="BG39" s="676" t="s">
        <v>73</v>
      </c>
      <c r="BH39" s="676" t="s">
        <v>73</v>
      </c>
      <c r="BI39" s="473" t="s">
        <v>73</v>
      </c>
      <c r="BJ39" s="676" t="s">
        <v>73</v>
      </c>
      <c r="BK39" s="677" t="s">
        <v>73</v>
      </c>
    </row>
    <row r="40" spans="1:63" s="183" customFormat="1" ht="14.25" customHeight="1" x14ac:dyDescent="0.45">
      <c r="A40" s="224">
        <v>2024</v>
      </c>
      <c r="B40" s="268">
        <v>11</v>
      </c>
      <c r="C40" s="268">
        <v>27</v>
      </c>
      <c r="D40" s="320">
        <v>0.47916666666666669</v>
      </c>
      <c r="E40" s="571">
        <v>40</v>
      </c>
      <c r="F40" s="572">
        <v>13.42001</v>
      </c>
      <c r="G40" s="573">
        <v>100.6662</v>
      </c>
      <c r="H40" s="231">
        <v>10.199999999999999</v>
      </c>
      <c r="I40" s="268">
        <v>3</v>
      </c>
      <c r="J40" s="230" t="s">
        <v>72</v>
      </c>
      <c r="K40" s="231">
        <v>1</v>
      </c>
      <c r="L40" s="232">
        <v>5</v>
      </c>
      <c r="M40" s="233" t="s">
        <v>96</v>
      </c>
      <c r="N40" s="336" t="s">
        <v>73</v>
      </c>
      <c r="O40" s="336" t="s">
        <v>73</v>
      </c>
      <c r="P40" s="336" t="s">
        <v>73</v>
      </c>
      <c r="Q40" s="336" t="s">
        <v>73</v>
      </c>
      <c r="R40" s="336" t="s">
        <v>73</v>
      </c>
      <c r="S40" s="342" t="s">
        <v>73</v>
      </c>
      <c r="T40" s="574">
        <v>2.2999999999999998</v>
      </c>
      <c r="U40" s="238">
        <v>29.2</v>
      </c>
      <c r="V40" s="240">
        <v>29.492000000000001</v>
      </c>
      <c r="W40" s="634">
        <v>8.09</v>
      </c>
      <c r="X40" s="744">
        <v>8.18</v>
      </c>
      <c r="Y40" s="335">
        <v>28.2</v>
      </c>
      <c r="Z40" s="240">
        <v>31.09</v>
      </c>
      <c r="AA40" s="634">
        <v>7.68</v>
      </c>
      <c r="AB40" s="335">
        <v>8.4459999999999997</v>
      </c>
      <c r="AC40" s="744">
        <f>AB40*$AA$1+$AB$1</f>
        <v>7.9302585410026367</v>
      </c>
      <c r="AD40" s="709">
        <v>3.1</v>
      </c>
      <c r="AE40" s="331">
        <v>2.5905</v>
      </c>
      <c r="AF40" s="730">
        <v>1.41</v>
      </c>
      <c r="AG40" s="698" t="s">
        <v>73</v>
      </c>
      <c r="AH40" s="331" t="s">
        <v>73</v>
      </c>
      <c r="AI40" s="575" t="s">
        <v>73</v>
      </c>
      <c r="AJ40" s="242" t="s">
        <v>73</v>
      </c>
      <c r="AK40" s="234" t="s">
        <v>73</v>
      </c>
      <c r="AL40" s="234" t="s">
        <v>73</v>
      </c>
      <c r="AM40" s="234" t="s">
        <v>73</v>
      </c>
      <c r="AN40" s="234" t="s">
        <v>73</v>
      </c>
      <c r="AO40" s="244" t="s">
        <v>73</v>
      </c>
      <c r="AP40" s="244" t="s">
        <v>73</v>
      </c>
      <c r="AQ40" s="365" t="s">
        <v>73</v>
      </c>
      <c r="AR40" s="371">
        <v>9.4600000000000004E-2</v>
      </c>
      <c r="AS40" s="364">
        <v>2.5638000000000001</v>
      </c>
      <c r="AT40" s="364">
        <v>0.14099999999999999</v>
      </c>
      <c r="AU40" s="364">
        <v>3.1467000000000001</v>
      </c>
      <c r="AV40" s="364">
        <v>1.3416999999999999</v>
      </c>
      <c r="AW40" s="470">
        <v>72.647300000000001</v>
      </c>
      <c r="AX40" s="371" t="s">
        <v>73</v>
      </c>
      <c r="AY40" s="364" t="s">
        <v>73</v>
      </c>
      <c r="AZ40" s="473" t="s">
        <v>73</v>
      </c>
      <c r="BA40" s="676" t="s">
        <v>73</v>
      </c>
      <c r="BB40" s="676" t="s">
        <v>73</v>
      </c>
      <c r="BC40" s="676" t="s">
        <v>73</v>
      </c>
      <c r="BD40" s="676" t="s">
        <v>73</v>
      </c>
      <c r="BE40" s="676" t="s">
        <v>73</v>
      </c>
      <c r="BF40" s="676" t="s">
        <v>73</v>
      </c>
      <c r="BG40" s="676" t="s">
        <v>73</v>
      </c>
      <c r="BH40" s="676" t="s">
        <v>73</v>
      </c>
      <c r="BI40" s="473" t="s">
        <v>73</v>
      </c>
      <c r="BJ40" s="676" t="s">
        <v>73</v>
      </c>
      <c r="BK40" s="677" t="s">
        <v>73</v>
      </c>
    </row>
    <row r="41" spans="1:63" s="183" customFormat="1" ht="14.25" customHeight="1" x14ac:dyDescent="0.45">
      <c r="A41" s="224">
        <f t="shared" ref="A41:I42" si="25">A40</f>
        <v>2024</v>
      </c>
      <c r="B41" s="268">
        <f t="shared" si="25"/>
        <v>11</v>
      </c>
      <c r="C41" s="268">
        <f t="shared" si="25"/>
        <v>27</v>
      </c>
      <c r="D41" s="320">
        <f t="shared" si="25"/>
        <v>0.47916666666666669</v>
      </c>
      <c r="E41" s="571">
        <f t="shared" si="25"/>
        <v>40</v>
      </c>
      <c r="F41" s="576">
        <f t="shared" si="25"/>
        <v>13.42001</v>
      </c>
      <c r="G41" s="573">
        <f t="shared" si="25"/>
        <v>100.6662</v>
      </c>
      <c r="H41" s="231">
        <f t="shared" si="25"/>
        <v>10.199999999999999</v>
      </c>
      <c r="I41" s="268">
        <f t="shared" si="25"/>
        <v>3</v>
      </c>
      <c r="J41" s="230" t="s">
        <v>75</v>
      </c>
      <c r="K41" s="231">
        <v>5</v>
      </c>
      <c r="L41" s="232" t="s">
        <v>73</v>
      </c>
      <c r="M41" s="233" t="s">
        <v>73</v>
      </c>
      <c r="N41" s="336" t="s">
        <v>73</v>
      </c>
      <c r="O41" s="336" t="s">
        <v>73</v>
      </c>
      <c r="P41" s="336" t="s">
        <v>73</v>
      </c>
      <c r="Q41" s="336" t="s">
        <v>73</v>
      </c>
      <c r="R41" s="336" t="s">
        <v>73</v>
      </c>
      <c r="S41" s="342" t="s">
        <v>73</v>
      </c>
      <c r="T41" s="577">
        <f t="shared" ref="T41:T42" si="26">T40</f>
        <v>2.2999999999999998</v>
      </c>
      <c r="U41" s="238">
        <v>29.3</v>
      </c>
      <c r="V41" s="240">
        <v>29.443999999999999</v>
      </c>
      <c r="W41" s="634">
        <v>8.0500000000000007</v>
      </c>
      <c r="X41" s="744">
        <v>8.19</v>
      </c>
      <c r="Y41" s="335">
        <v>28.2</v>
      </c>
      <c r="Z41" s="240">
        <v>31.184000000000001</v>
      </c>
      <c r="AA41" s="634">
        <v>7.53</v>
      </c>
      <c r="AB41" s="335">
        <v>8.2739999999999991</v>
      </c>
      <c r="AC41" s="744">
        <f t="shared" ref="AC41:AC104" si="27">AB41*$AA$1+$AB$1</f>
        <v>7.7950100626016496</v>
      </c>
      <c r="AD41" s="709">
        <v>3.6</v>
      </c>
      <c r="AE41" s="331" t="s">
        <v>73</v>
      </c>
      <c r="AF41" s="730">
        <v>2.67</v>
      </c>
      <c r="AG41" s="342" t="s">
        <v>73</v>
      </c>
      <c r="AH41" s="331" t="s">
        <v>73</v>
      </c>
      <c r="AI41" s="575" t="s">
        <v>73</v>
      </c>
      <c r="AJ41" s="242" t="s">
        <v>73</v>
      </c>
      <c r="AK41" s="234" t="s">
        <v>73</v>
      </c>
      <c r="AL41" s="234" t="s">
        <v>73</v>
      </c>
      <c r="AM41" s="234" t="s">
        <v>73</v>
      </c>
      <c r="AN41" s="234" t="s">
        <v>73</v>
      </c>
      <c r="AO41" s="244" t="s">
        <v>73</v>
      </c>
      <c r="AP41" s="244" t="s">
        <v>73</v>
      </c>
      <c r="AQ41" s="365" t="s">
        <v>73</v>
      </c>
      <c r="AR41" s="371">
        <v>4.6300000000000001E-2</v>
      </c>
      <c r="AS41" s="364">
        <v>5.1929999999999996</v>
      </c>
      <c r="AT41" s="364">
        <v>0.14099999999999999</v>
      </c>
      <c r="AU41" s="364">
        <v>2.2477</v>
      </c>
      <c r="AV41" s="364">
        <v>1.117</v>
      </c>
      <c r="AW41" s="470">
        <v>87.308000000000007</v>
      </c>
      <c r="AX41" s="371" t="s">
        <v>73</v>
      </c>
      <c r="AY41" s="364" t="s">
        <v>73</v>
      </c>
      <c r="AZ41" s="473" t="s">
        <v>73</v>
      </c>
      <c r="BA41" s="676" t="s">
        <v>73</v>
      </c>
      <c r="BB41" s="676" t="s">
        <v>73</v>
      </c>
      <c r="BC41" s="676" t="s">
        <v>73</v>
      </c>
      <c r="BD41" s="676" t="s">
        <v>73</v>
      </c>
      <c r="BE41" s="676" t="s">
        <v>73</v>
      </c>
      <c r="BF41" s="676" t="s">
        <v>73</v>
      </c>
      <c r="BG41" s="676" t="s">
        <v>73</v>
      </c>
      <c r="BH41" s="676" t="s">
        <v>73</v>
      </c>
      <c r="BI41" s="473" t="s">
        <v>73</v>
      </c>
      <c r="BJ41" s="676" t="s">
        <v>73</v>
      </c>
      <c r="BK41" s="677" t="s">
        <v>73</v>
      </c>
    </row>
    <row r="42" spans="1:63" s="183" customFormat="1" ht="14.25" customHeight="1" x14ac:dyDescent="0.45">
      <c r="A42" s="224">
        <f t="shared" si="25"/>
        <v>2024</v>
      </c>
      <c r="B42" s="268">
        <f t="shared" si="25"/>
        <v>11</v>
      </c>
      <c r="C42" s="268">
        <f t="shared" si="25"/>
        <v>27</v>
      </c>
      <c r="D42" s="320">
        <f t="shared" si="25"/>
        <v>0.47916666666666669</v>
      </c>
      <c r="E42" s="571">
        <f t="shared" si="25"/>
        <v>40</v>
      </c>
      <c r="F42" s="576">
        <f t="shared" si="25"/>
        <v>13.42001</v>
      </c>
      <c r="G42" s="573">
        <f t="shared" si="25"/>
        <v>100.6662</v>
      </c>
      <c r="H42" s="231">
        <f t="shared" si="25"/>
        <v>10.199999999999999</v>
      </c>
      <c r="I42" s="268">
        <f t="shared" si="25"/>
        <v>3</v>
      </c>
      <c r="J42" s="230" t="s">
        <v>74</v>
      </c>
      <c r="K42" s="231">
        <v>9</v>
      </c>
      <c r="L42" s="232" t="s">
        <v>73</v>
      </c>
      <c r="M42" s="233" t="s">
        <v>73</v>
      </c>
      <c r="N42" s="336" t="s">
        <v>73</v>
      </c>
      <c r="O42" s="336" t="s">
        <v>73</v>
      </c>
      <c r="P42" s="336" t="s">
        <v>73</v>
      </c>
      <c r="Q42" s="336" t="s">
        <v>73</v>
      </c>
      <c r="R42" s="336" t="s">
        <v>73</v>
      </c>
      <c r="S42" s="342" t="s">
        <v>73</v>
      </c>
      <c r="T42" s="577">
        <f t="shared" si="26"/>
        <v>2.2999999999999998</v>
      </c>
      <c r="U42" s="238">
        <v>29.2</v>
      </c>
      <c r="V42" s="240">
        <v>29.484000000000002</v>
      </c>
      <c r="W42" s="634">
        <v>8.01</v>
      </c>
      <c r="X42" s="744">
        <v>8.1</v>
      </c>
      <c r="Y42" s="335">
        <v>28.5</v>
      </c>
      <c r="Z42" s="240">
        <v>31.391999999999999</v>
      </c>
      <c r="AA42" s="634">
        <v>6.92</v>
      </c>
      <c r="AB42" s="335">
        <v>6.5919999999999996</v>
      </c>
      <c r="AC42" s="744">
        <f t="shared" si="27"/>
        <v>6.4724057563780448</v>
      </c>
      <c r="AD42" s="709">
        <v>5.85</v>
      </c>
      <c r="AE42" s="331" t="s">
        <v>73</v>
      </c>
      <c r="AF42" s="730">
        <v>2.19</v>
      </c>
      <c r="AG42" s="342" t="s">
        <v>73</v>
      </c>
      <c r="AH42" s="331" t="s">
        <v>73</v>
      </c>
      <c r="AI42" s="575" t="s">
        <v>73</v>
      </c>
      <c r="AJ42" s="242" t="s">
        <v>73</v>
      </c>
      <c r="AK42" s="234" t="s">
        <v>73</v>
      </c>
      <c r="AL42" s="234" t="s">
        <v>73</v>
      </c>
      <c r="AM42" s="234" t="s">
        <v>73</v>
      </c>
      <c r="AN42" s="234" t="s">
        <v>73</v>
      </c>
      <c r="AO42" s="244" t="s">
        <v>73</v>
      </c>
      <c r="AP42" s="244" t="s">
        <v>73</v>
      </c>
      <c r="AQ42" s="365" t="s">
        <v>73</v>
      </c>
      <c r="AR42" s="371">
        <v>0.1913</v>
      </c>
      <c r="AS42" s="364">
        <v>6.0693000000000001</v>
      </c>
      <c r="AT42" s="364">
        <v>0.16389999999999999</v>
      </c>
      <c r="AU42" s="364">
        <v>1.3486</v>
      </c>
      <c r="AV42" s="364">
        <v>1.0942000000000001</v>
      </c>
      <c r="AW42" s="470">
        <v>171.69919999999999</v>
      </c>
      <c r="AX42" s="371" t="s">
        <v>73</v>
      </c>
      <c r="AY42" s="364" t="s">
        <v>73</v>
      </c>
      <c r="AZ42" s="473" t="s">
        <v>73</v>
      </c>
      <c r="BA42" s="676" t="s">
        <v>73</v>
      </c>
      <c r="BB42" s="676" t="s">
        <v>73</v>
      </c>
      <c r="BC42" s="676" t="s">
        <v>73</v>
      </c>
      <c r="BD42" s="676" t="s">
        <v>73</v>
      </c>
      <c r="BE42" s="676" t="s">
        <v>73</v>
      </c>
      <c r="BF42" s="676" t="s">
        <v>73</v>
      </c>
      <c r="BG42" s="676" t="s">
        <v>73</v>
      </c>
      <c r="BH42" s="676" t="s">
        <v>73</v>
      </c>
      <c r="BI42" s="473" t="s">
        <v>73</v>
      </c>
      <c r="BJ42" s="676" t="s">
        <v>73</v>
      </c>
      <c r="BK42" s="677" t="s">
        <v>73</v>
      </c>
    </row>
    <row r="43" spans="1:63" s="183" customFormat="1" ht="14.25" customHeight="1" x14ac:dyDescent="0.45">
      <c r="A43" s="224">
        <v>2024</v>
      </c>
      <c r="B43" s="183">
        <v>11</v>
      </c>
      <c r="C43" s="268">
        <v>27</v>
      </c>
      <c r="D43" s="320">
        <v>0.50208333333333333</v>
      </c>
      <c r="E43" s="571">
        <v>41</v>
      </c>
      <c r="F43" s="572">
        <v>13.380610000000001</v>
      </c>
      <c r="G43" s="573">
        <v>100.66611</v>
      </c>
      <c r="H43" s="231">
        <v>16.5</v>
      </c>
      <c r="I43" s="268">
        <v>3</v>
      </c>
      <c r="J43" s="230" t="s">
        <v>72</v>
      </c>
      <c r="K43" s="231">
        <v>1</v>
      </c>
      <c r="L43" s="232">
        <v>7</v>
      </c>
      <c r="M43" s="233" t="s">
        <v>96</v>
      </c>
      <c r="N43" s="336" t="s">
        <v>73</v>
      </c>
      <c r="O43" s="336" t="s">
        <v>73</v>
      </c>
      <c r="P43" s="336" t="s">
        <v>73</v>
      </c>
      <c r="Q43" s="336" t="s">
        <v>73</v>
      </c>
      <c r="R43" s="336" t="s">
        <v>73</v>
      </c>
      <c r="S43" s="342" t="s">
        <v>73</v>
      </c>
      <c r="T43" s="574">
        <v>2.8</v>
      </c>
      <c r="U43" s="238">
        <v>29.3</v>
      </c>
      <c r="V43" s="240">
        <v>29.684000000000001</v>
      </c>
      <c r="W43" s="634">
        <v>8.06</v>
      </c>
      <c r="X43" s="744">
        <v>8.1300000000000008</v>
      </c>
      <c r="Y43" s="335">
        <v>29</v>
      </c>
      <c r="Z43" s="240">
        <v>31.696000000000002</v>
      </c>
      <c r="AA43" s="634" t="s">
        <v>73</v>
      </c>
      <c r="AB43" s="335">
        <v>7.3220000000000001</v>
      </c>
      <c r="AC43" s="744">
        <f t="shared" si="27"/>
        <v>7.0464254612194432</v>
      </c>
      <c r="AD43" s="709" t="s">
        <v>73</v>
      </c>
      <c r="AE43" s="331" t="s">
        <v>73</v>
      </c>
      <c r="AF43" s="730">
        <v>0.63</v>
      </c>
      <c r="AG43" s="698" t="s">
        <v>73</v>
      </c>
      <c r="AH43" s="331" t="s">
        <v>73</v>
      </c>
      <c r="AI43" s="575" t="s">
        <v>73</v>
      </c>
      <c r="AJ43" s="242" t="s">
        <v>73</v>
      </c>
      <c r="AK43" s="234" t="s">
        <v>73</v>
      </c>
      <c r="AL43" s="234" t="s">
        <v>73</v>
      </c>
      <c r="AM43" s="234" t="s">
        <v>73</v>
      </c>
      <c r="AN43" s="234" t="s">
        <v>73</v>
      </c>
      <c r="AO43" s="244" t="s">
        <v>73</v>
      </c>
      <c r="AP43" s="244" t="s">
        <v>73</v>
      </c>
      <c r="AQ43" s="365" t="s">
        <v>73</v>
      </c>
      <c r="AR43" s="371" t="s">
        <v>73</v>
      </c>
      <c r="AS43" s="364" t="s">
        <v>73</v>
      </c>
      <c r="AT43" s="364" t="s">
        <v>73</v>
      </c>
      <c r="AU43" s="364" t="s">
        <v>73</v>
      </c>
      <c r="AV43" s="364" t="s">
        <v>73</v>
      </c>
      <c r="AW43" s="470" t="s">
        <v>73</v>
      </c>
      <c r="AX43" s="371" t="s">
        <v>73</v>
      </c>
      <c r="AY43" s="364" t="s">
        <v>73</v>
      </c>
      <c r="AZ43" s="473" t="s">
        <v>73</v>
      </c>
      <c r="BA43" s="676" t="s">
        <v>73</v>
      </c>
      <c r="BB43" s="676" t="s">
        <v>73</v>
      </c>
      <c r="BC43" s="676" t="s">
        <v>73</v>
      </c>
      <c r="BD43" s="676" t="s">
        <v>73</v>
      </c>
      <c r="BE43" s="676" t="s">
        <v>73</v>
      </c>
      <c r="BF43" s="676" t="s">
        <v>73</v>
      </c>
      <c r="BG43" s="676" t="s">
        <v>73</v>
      </c>
      <c r="BH43" s="676" t="s">
        <v>73</v>
      </c>
      <c r="BI43" s="473" t="s">
        <v>73</v>
      </c>
      <c r="BJ43" s="676" t="s">
        <v>73</v>
      </c>
      <c r="BK43" s="677" t="s">
        <v>73</v>
      </c>
    </row>
    <row r="44" spans="1:63" s="183" customFormat="1" ht="14.25" customHeight="1" x14ac:dyDescent="0.45">
      <c r="A44" s="224">
        <f t="shared" ref="A44:I45" si="28">A43</f>
        <v>2024</v>
      </c>
      <c r="B44" s="268">
        <f t="shared" si="28"/>
        <v>11</v>
      </c>
      <c r="C44" s="268">
        <f t="shared" si="28"/>
        <v>27</v>
      </c>
      <c r="D44" s="320">
        <f t="shared" si="28"/>
        <v>0.50208333333333333</v>
      </c>
      <c r="E44" s="571">
        <f t="shared" si="28"/>
        <v>41</v>
      </c>
      <c r="F44" s="576">
        <f t="shared" si="28"/>
        <v>13.380610000000001</v>
      </c>
      <c r="G44" s="573">
        <f t="shared" si="28"/>
        <v>100.66611</v>
      </c>
      <c r="H44" s="231">
        <f t="shared" si="28"/>
        <v>16.5</v>
      </c>
      <c r="I44" s="268">
        <f t="shared" si="28"/>
        <v>3</v>
      </c>
      <c r="J44" s="230" t="s">
        <v>75</v>
      </c>
      <c r="K44" s="231">
        <v>8</v>
      </c>
      <c r="L44" s="232" t="s">
        <v>73</v>
      </c>
      <c r="M44" s="233" t="s">
        <v>73</v>
      </c>
      <c r="N44" s="336" t="s">
        <v>73</v>
      </c>
      <c r="O44" s="336" t="s">
        <v>73</v>
      </c>
      <c r="P44" s="336" t="s">
        <v>73</v>
      </c>
      <c r="Q44" s="336" t="s">
        <v>73</v>
      </c>
      <c r="R44" s="336" t="s">
        <v>73</v>
      </c>
      <c r="S44" s="342" t="s">
        <v>73</v>
      </c>
      <c r="T44" s="577">
        <f t="shared" ref="T44:T45" si="29">T43</f>
        <v>2.8</v>
      </c>
      <c r="U44" s="238">
        <v>29.4</v>
      </c>
      <c r="V44" s="240">
        <v>29.61</v>
      </c>
      <c r="W44" s="634">
        <v>8.0500000000000007</v>
      </c>
      <c r="X44" s="744">
        <v>8.14</v>
      </c>
      <c r="Y44" s="335">
        <v>29</v>
      </c>
      <c r="Z44" s="240">
        <v>31.77</v>
      </c>
      <c r="AA44" s="634" t="s">
        <v>73</v>
      </c>
      <c r="AB44" s="335">
        <v>7.0179999999999998</v>
      </c>
      <c r="AC44" s="744">
        <f t="shared" si="27"/>
        <v>6.8073816389293267</v>
      </c>
      <c r="AD44" s="709" t="s">
        <v>73</v>
      </c>
      <c r="AE44" s="331" t="s">
        <v>73</v>
      </c>
      <c r="AF44" s="730">
        <v>0.77</v>
      </c>
      <c r="AG44" s="342" t="s">
        <v>73</v>
      </c>
      <c r="AH44" s="331" t="s">
        <v>73</v>
      </c>
      <c r="AI44" s="575" t="s">
        <v>73</v>
      </c>
      <c r="AJ44" s="242" t="s">
        <v>73</v>
      </c>
      <c r="AK44" s="234" t="s">
        <v>73</v>
      </c>
      <c r="AL44" s="234" t="s">
        <v>73</v>
      </c>
      <c r="AM44" s="234" t="s">
        <v>73</v>
      </c>
      <c r="AN44" s="234" t="s">
        <v>73</v>
      </c>
      <c r="AO44" s="244" t="s">
        <v>73</v>
      </c>
      <c r="AP44" s="244" t="s">
        <v>73</v>
      </c>
      <c r="AQ44" s="365" t="s">
        <v>73</v>
      </c>
      <c r="AR44" s="371" t="s">
        <v>73</v>
      </c>
      <c r="AS44" s="364" t="s">
        <v>73</v>
      </c>
      <c r="AT44" s="364" t="s">
        <v>73</v>
      </c>
      <c r="AU44" s="364" t="s">
        <v>73</v>
      </c>
      <c r="AV44" s="364" t="s">
        <v>73</v>
      </c>
      <c r="AW44" s="470" t="s">
        <v>73</v>
      </c>
      <c r="AX44" s="371" t="s">
        <v>73</v>
      </c>
      <c r="AY44" s="364" t="s">
        <v>73</v>
      </c>
      <c r="AZ44" s="473" t="s">
        <v>73</v>
      </c>
      <c r="BA44" s="676" t="s">
        <v>73</v>
      </c>
      <c r="BB44" s="676" t="s">
        <v>73</v>
      </c>
      <c r="BC44" s="676" t="s">
        <v>73</v>
      </c>
      <c r="BD44" s="676" t="s">
        <v>73</v>
      </c>
      <c r="BE44" s="676" t="s">
        <v>73</v>
      </c>
      <c r="BF44" s="676" t="s">
        <v>73</v>
      </c>
      <c r="BG44" s="676" t="s">
        <v>73</v>
      </c>
      <c r="BH44" s="676" t="s">
        <v>73</v>
      </c>
      <c r="BI44" s="473" t="s">
        <v>73</v>
      </c>
      <c r="BJ44" s="676" t="s">
        <v>73</v>
      </c>
      <c r="BK44" s="677" t="s">
        <v>73</v>
      </c>
    </row>
    <row r="45" spans="1:63" s="183" customFormat="1" ht="14.25" customHeight="1" x14ac:dyDescent="0.45">
      <c r="A45" s="224">
        <f t="shared" si="28"/>
        <v>2024</v>
      </c>
      <c r="B45" s="268">
        <f t="shared" si="28"/>
        <v>11</v>
      </c>
      <c r="C45" s="268">
        <f t="shared" si="28"/>
        <v>27</v>
      </c>
      <c r="D45" s="320">
        <f t="shared" si="28"/>
        <v>0.50208333333333333</v>
      </c>
      <c r="E45" s="571">
        <f t="shared" si="28"/>
        <v>41</v>
      </c>
      <c r="F45" s="576">
        <f t="shared" si="28"/>
        <v>13.380610000000001</v>
      </c>
      <c r="G45" s="573">
        <f t="shared" si="28"/>
        <v>100.66611</v>
      </c>
      <c r="H45" s="231">
        <f t="shared" si="28"/>
        <v>16.5</v>
      </c>
      <c r="I45" s="268">
        <f t="shared" si="28"/>
        <v>3</v>
      </c>
      <c r="J45" s="230" t="s">
        <v>74</v>
      </c>
      <c r="K45" s="231">
        <v>15</v>
      </c>
      <c r="L45" s="232" t="s">
        <v>73</v>
      </c>
      <c r="M45" s="233" t="s">
        <v>73</v>
      </c>
      <c r="N45" s="336" t="s">
        <v>73</v>
      </c>
      <c r="O45" s="336" t="s">
        <v>73</v>
      </c>
      <c r="P45" s="336" t="s">
        <v>73</v>
      </c>
      <c r="Q45" s="336" t="s">
        <v>73</v>
      </c>
      <c r="R45" s="336" t="s">
        <v>73</v>
      </c>
      <c r="S45" s="342" t="s">
        <v>73</v>
      </c>
      <c r="T45" s="577">
        <f t="shared" si="29"/>
        <v>2.8</v>
      </c>
      <c r="U45" s="238">
        <v>29.3</v>
      </c>
      <c r="V45" s="240">
        <v>29.562999999999999</v>
      </c>
      <c r="W45" s="634">
        <v>8.0299999999999994</v>
      </c>
      <c r="X45" s="744">
        <v>8.14</v>
      </c>
      <c r="Y45" s="335">
        <v>28.9</v>
      </c>
      <c r="Z45" s="240">
        <v>31.858000000000001</v>
      </c>
      <c r="AA45" s="634" t="s">
        <v>73</v>
      </c>
      <c r="AB45" s="335">
        <v>6.7619999999999996</v>
      </c>
      <c r="AC45" s="744">
        <f t="shared" si="27"/>
        <v>6.6060815780534385</v>
      </c>
      <c r="AD45" s="709" t="s">
        <v>73</v>
      </c>
      <c r="AE45" s="331" t="s">
        <v>73</v>
      </c>
      <c r="AF45" s="730">
        <v>0.61</v>
      </c>
      <c r="AG45" s="342" t="s">
        <v>73</v>
      </c>
      <c r="AH45" s="331" t="s">
        <v>73</v>
      </c>
      <c r="AI45" s="575" t="s">
        <v>73</v>
      </c>
      <c r="AJ45" s="242" t="s">
        <v>73</v>
      </c>
      <c r="AK45" s="234" t="s">
        <v>73</v>
      </c>
      <c r="AL45" s="234" t="s">
        <v>73</v>
      </c>
      <c r="AM45" s="234" t="s">
        <v>73</v>
      </c>
      <c r="AN45" s="234" t="s">
        <v>73</v>
      </c>
      <c r="AO45" s="244" t="s">
        <v>73</v>
      </c>
      <c r="AP45" s="244" t="s">
        <v>73</v>
      </c>
      <c r="AQ45" s="365" t="s">
        <v>73</v>
      </c>
      <c r="AR45" s="371" t="s">
        <v>73</v>
      </c>
      <c r="AS45" s="364" t="s">
        <v>73</v>
      </c>
      <c r="AT45" s="364" t="s">
        <v>73</v>
      </c>
      <c r="AU45" s="364" t="s">
        <v>73</v>
      </c>
      <c r="AV45" s="364" t="s">
        <v>73</v>
      </c>
      <c r="AW45" s="470" t="s">
        <v>73</v>
      </c>
      <c r="AX45" s="371" t="s">
        <v>73</v>
      </c>
      <c r="AY45" s="364" t="s">
        <v>73</v>
      </c>
      <c r="AZ45" s="473" t="s">
        <v>73</v>
      </c>
      <c r="BA45" s="676" t="s">
        <v>73</v>
      </c>
      <c r="BB45" s="676" t="s">
        <v>73</v>
      </c>
      <c r="BC45" s="676" t="s">
        <v>73</v>
      </c>
      <c r="BD45" s="676" t="s">
        <v>73</v>
      </c>
      <c r="BE45" s="676" t="s">
        <v>73</v>
      </c>
      <c r="BF45" s="676" t="s">
        <v>73</v>
      </c>
      <c r="BG45" s="676" t="s">
        <v>73</v>
      </c>
      <c r="BH45" s="676" t="s">
        <v>73</v>
      </c>
      <c r="BI45" s="473" t="s">
        <v>73</v>
      </c>
      <c r="BJ45" s="676" t="s">
        <v>73</v>
      </c>
      <c r="BK45" s="677" t="s">
        <v>73</v>
      </c>
    </row>
    <row r="46" spans="1:63" s="183" customFormat="1" ht="14.25" customHeight="1" x14ac:dyDescent="0.45">
      <c r="A46" s="224">
        <v>2024</v>
      </c>
      <c r="B46" s="268">
        <v>11</v>
      </c>
      <c r="C46" s="268">
        <v>27</v>
      </c>
      <c r="D46" s="320">
        <v>0.53819444444444442</v>
      </c>
      <c r="E46" s="571">
        <v>42</v>
      </c>
      <c r="F46" s="572">
        <v>13.330959999999999</v>
      </c>
      <c r="G46" s="573">
        <v>100.66553</v>
      </c>
      <c r="H46" s="231">
        <v>18.899999999999999</v>
      </c>
      <c r="I46" s="268">
        <v>3</v>
      </c>
      <c r="J46" s="230" t="s">
        <v>72</v>
      </c>
      <c r="K46" s="231">
        <v>1</v>
      </c>
      <c r="L46" s="232">
        <v>6</v>
      </c>
      <c r="M46" s="233" t="s">
        <v>96</v>
      </c>
      <c r="N46" s="336" t="s">
        <v>73</v>
      </c>
      <c r="O46" s="336" t="s">
        <v>73</v>
      </c>
      <c r="P46" s="336" t="s">
        <v>73</v>
      </c>
      <c r="Q46" s="336" t="s">
        <v>73</v>
      </c>
      <c r="R46" s="336" t="s">
        <v>73</v>
      </c>
      <c r="S46" s="342" t="s">
        <v>73</v>
      </c>
      <c r="T46" s="574">
        <v>3.2</v>
      </c>
      <c r="U46" s="238">
        <v>29.7</v>
      </c>
      <c r="V46" s="240">
        <v>29.821000000000002</v>
      </c>
      <c r="W46" s="634">
        <v>7.92</v>
      </c>
      <c r="X46" s="744">
        <v>8.16</v>
      </c>
      <c r="Y46" s="335">
        <v>28.8</v>
      </c>
      <c r="Z46" s="240">
        <v>31.77</v>
      </c>
      <c r="AA46" s="634">
        <v>6.64</v>
      </c>
      <c r="AB46" s="335">
        <v>7.0279999999999996</v>
      </c>
      <c r="AC46" s="744">
        <f t="shared" si="27"/>
        <v>6.8152449225572909</v>
      </c>
      <c r="AD46" s="709">
        <v>8.3000000000000007</v>
      </c>
      <c r="AE46" s="331">
        <v>0.72119999999999995</v>
      </c>
      <c r="AF46" s="730">
        <v>0.41</v>
      </c>
      <c r="AG46" s="698" t="s">
        <v>73</v>
      </c>
      <c r="AH46" s="331" t="s">
        <v>73</v>
      </c>
      <c r="AI46" s="575" t="s">
        <v>73</v>
      </c>
      <c r="AJ46" s="242" t="s">
        <v>73</v>
      </c>
      <c r="AK46" s="234" t="s">
        <v>73</v>
      </c>
      <c r="AL46" s="234" t="s">
        <v>73</v>
      </c>
      <c r="AM46" s="234" t="s">
        <v>73</v>
      </c>
      <c r="AN46" s="234" t="s">
        <v>73</v>
      </c>
      <c r="AO46" s="244" t="s">
        <v>73</v>
      </c>
      <c r="AP46" s="244" t="s">
        <v>73</v>
      </c>
      <c r="AQ46" s="365" t="s">
        <v>73</v>
      </c>
      <c r="AR46" s="371">
        <v>9.4600000000000004E-2</v>
      </c>
      <c r="AS46" s="364">
        <v>6.2092999999999998</v>
      </c>
      <c r="AT46" s="364">
        <v>0.16389999999999999</v>
      </c>
      <c r="AU46" s="364">
        <v>1.6183000000000001</v>
      </c>
      <c r="AV46" s="364">
        <v>0.91439999999999999</v>
      </c>
      <c r="AW46" s="470">
        <v>71.686499999999995</v>
      </c>
      <c r="AX46" s="371" t="s">
        <v>73</v>
      </c>
      <c r="AY46" s="364" t="s">
        <v>73</v>
      </c>
      <c r="AZ46" s="473" t="s">
        <v>73</v>
      </c>
      <c r="BA46" s="676" t="s">
        <v>73</v>
      </c>
      <c r="BB46" s="676" t="s">
        <v>73</v>
      </c>
      <c r="BC46" s="676" t="s">
        <v>73</v>
      </c>
      <c r="BD46" s="676" t="s">
        <v>73</v>
      </c>
      <c r="BE46" s="676" t="s">
        <v>73</v>
      </c>
      <c r="BF46" s="676" t="s">
        <v>73</v>
      </c>
      <c r="BG46" s="676" t="s">
        <v>73</v>
      </c>
      <c r="BH46" s="676" t="s">
        <v>73</v>
      </c>
      <c r="BI46" s="473" t="s">
        <v>73</v>
      </c>
      <c r="BJ46" s="676" t="s">
        <v>73</v>
      </c>
      <c r="BK46" s="677" t="s">
        <v>73</v>
      </c>
    </row>
    <row r="47" spans="1:63" s="183" customFormat="1" ht="14.25" customHeight="1" x14ac:dyDescent="0.45">
      <c r="A47" s="224">
        <f t="shared" ref="A47:I48" si="30">A46</f>
        <v>2024</v>
      </c>
      <c r="B47" s="268">
        <f t="shared" si="30"/>
        <v>11</v>
      </c>
      <c r="C47" s="268">
        <f t="shared" si="30"/>
        <v>27</v>
      </c>
      <c r="D47" s="320">
        <f t="shared" si="30"/>
        <v>0.53819444444444442</v>
      </c>
      <c r="E47" s="571">
        <f t="shared" si="30"/>
        <v>42</v>
      </c>
      <c r="F47" s="576">
        <f t="shared" si="30"/>
        <v>13.330959999999999</v>
      </c>
      <c r="G47" s="573">
        <f t="shared" si="30"/>
        <v>100.66553</v>
      </c>
      <c r="H47" s="231">
        <f t="shared" si="30"/>
        <v>18.899999999999999</v>
      </c>
      <c r="I47" s="268">
        <f t="shared" si="30"/>
        <v>3</v>
      </c>
      <c r="J47" s="230" t="s">
        <v>75</v>
      </c>
      <c r="K47" s="231">
        <v>9</v>
      </c>
      <c r="L47" s="232" t="s">
        <v>73</v>
      </c>
      <c r="M47" s="233" t="s">
        <v>73</v>
      </c>
      <c r="N47" s="336" t="s">
        <v>73</v>
      </c>
      <c r="O47" s="336" t="s">
        <v>73</v>
      </c>
      <c r="P47" s="336" t="s">
        <v>73</v>
      </c>
      <c r="Q47" s="336" t="s">
        <v>73</v>
      </c>
      <c r="R47" s="336" t="s">
        <v>73</v>
      </c>
      <c r="S47" s="342" t="s">
        <v>73</v>
      </c>
      <c r="T47" s="577">
        <f t="shared" ref="T47:T48" si="31">T46</f>
        <v>3.2</v>
      </c>
      <c r="U47" s="238">
        <v>29.4</v>
      </c>
      <c r="V47" s="240">
        <v>29.738</v>
      </c>
      <c r="W47" s="634">
        <v>7.9</v>
      </c>
      <c r="X47" s="744">
        <v>8.16</v>
      </c>
      <c r="Y47" s="335">
        <v>28.8</v>
      </c>
      <c r="Z47" s="240">
        <v>31.838999999999999</v>
      </c>
      <c r="AA47" s="634">
        <v>6.84</v>
      </c>
      <c r="AB47" s="335">
        <v>6.9889999999999999</v>
      </c>
      <c r="AC47" s="744">
        <f t="shared" si="27"/>
        <v>6.7845781164082295</v>
      </c>
      <c r="AD47" s="709">
        <v>11.95</v>
      </c>
      <c r="AE47" s="331" t="s">
        <v>73</v>
      </c>
      <c r="AF47" s="730">
        <v>0.62</v>
      </c>
      <c r="AG47" s="342" t="s">
        <v>73</v>
      </c>
      <c r="AH47" s="331" t="s">
        <v>73</v>
      </c>
      <c r="AI47" s="575" t="s">
        <v>73</v>
      </c>
      <c r="AJ47" s="242" t="s">
        <v>73</v>
      </c>
      <c r="AK47" s="234" t="s">
        <v>73</v>
      </c>
      <c r="AL47" s="234" t="s">
        <v>73</v>
      </c>
      <c r="AM47" s="234" t="s">
        <v>73</v>
      </c>
      <c r="AN47" s="234" t="s">
        <v>73</v>
      </c>
      <c r="AO47" s="244" t="s">
        <v>73</v>
      </c>
      <c r="AP47" s="244" t="s">
        <v>73</v>
      </c>
      <c r="AQ47" s="365" t="s">
        <v>73</v>
      </c>
      <c r="AR47" s="371">
        <v>9.4600000000000004E-2</v>
      </c>
      <c r="AS47" s="364">
        <v>7.0856000000000003</v>
      </c>
      <c r="AT47" s="364">
        <v>0.16389999999999999</v>
      </c>
      <c r="AU47" s="364">
        <v>1.1688000000000001</v>
      </c>
      <c r="AV47" s="364">
        <v>1.1839999999999999</v>
      </c>
      <c r="AW47" s="470">
        <v>83.562899999999999</v>
      </c>
      <c r="AX47" s="371" t="s">
        <v>73</v>
      </c>
      <c r="AY47" s="364" t="s">
        <v>73</v>
      </c>
      <c r="AZ47" s="473" t="s">
        <v>73</v>
      </c>
      <c r="BA47" s="676" t="s">
        <v>73</v>
      </c>
      <c r="BB47" s="676" t="s">
        <v>73</v>
      </c>
      <c r="BC47" s="676" t="s">
        <v>73</v>
      </c>
      <c r="BD47" s="676" t="s">
        <v>73</v>
      </c>
      <c r="BE47" s="676" t="s">
        <v>73</v>
      </c>
      <c r="BF47" s="676" t="s">
        <v>73</v>
      </c>
      <c r="BG47" s="676" t="s">
        <v>73</v>
      </c>
      <c r="BH47" s="676" t="s">
        <v>73</v>
      </c>
      <c r="BI47" s="473" t="s">
        <v>73</v>
      </c>
      <c r="BJ47" s="676" t="s">
        <v>73</v>
      </c>
      <c r="BK47" s="677" t="s">
        <v>73</v>
      </c>
    </row>
    <row r="48" spans="1:63" s="183" customFormat="1" ht="14.25" customHeight="1" x14ac:dyDescent="0.45">
      <c r="A48" s="224">
        <f t="shared" si="30"/>
        <v>2024</v>
      </c>
      <c r="B48" s="268">
        <f t="shared" si="30"/>
        <v>11</v>
      </c>
      <c r="C48" s="268">
        <f t="shared" si="30"/>
        <v>27</v>
      </c>
      <c r="D48" s="320">
        <f t="shared" si="30"/>
        <v>0.53819444444444442</v>
      </c>
      <c r="E48" s="571">
        <f t="shared" si="30"/>
        <v>42</v>
      </c>
      <c r="F48" s="576">
        <f t="shared" si="30"/>
        <v>13.330959999999999</v>
      </c>
      <c r="G48" s="573">
        <f t="shared" si="30"/>
        <v>100.66553</v>
      </c>
      <c r="H48" s="231">
        <f t="shared" si="30"/>
        <v>18.899999999999999</v>
      </c>
      <c r="I48" s="268">
        <f t="shared" si="30"/>
        <v>3</v>
      </c>
      <c r="J48" s="230" t="s">
        <v>74</v>
      </c>
      <c r="K48" s="231">
        <v>17</v>
      </c>
      <c r="L48" s="232" t="s">
        <v>73</v>
      </c>
      <c r="M48" s="233" t="s">
        <v>73</v>
      </c>
      <c r="N48" s="336" t="s">
        <v>73</v>
      </c>
      <c r="O48" s="336" t="s">
        <v>73</v>
      </c>
      <c r="P48" s="336" t="s">
        <v>73</v>
      </c>
      <c r="Q48" s="336" t="s">
        <v>73</v>
      </c>
      <c r="R48" s="336" t="s">
        <v>73</v>
      </c>
      <c r="S48" s="342" t="s">
        <v>73</v>
      </c>
      <c r="T48" s="577">
        <f t="shared" si="31"/>
        <v>3.2</v>
      </c>
      <c r="U48" s="238">
        <v>29.3</v>
      </c>
      <c r="V48" s="240">
        <v>29.669</v>
      </c>
      <c r="W48" s="634">
        <v>7.91</v>
      </c>
      <c r="X48" s="744">
        <v>8.16</v>
      </c>
      <c r="Y48" s="335">
        <v>28.9</v>
      </c>
      <c r="Z48" s="240">
        <v>31.866</v>
      </c>
      <c r="AA48" s="634">
        <v>6.39</v>
      </c>
      <c r="AB48" s="335">
        <v>6.806</v>
      </c>
      <c r="AC48" s="744">
        <f t="shared" si="27"/>
        <v>6.640680026016482</v>
      </c>
      <c r="AD48" s="709">
        <v>5.5</v>
      </c>
      <c r="AE48" s="331" t="s">
        <v>73</v>
      </c>
      <c r="AF48" s="730">
        <v>1.07</v>
      </c>
      <c r="AG48" s="342" t="s">
        <v>73</v>
      </c>
      <c r="AH48" s="331" t="s">
        <v>73</v>
      </c>
      <c r="AI48" s="575" t="s">
        <v>73</v>
      </c>
      <c r="AJ48" s="242" t="s">
        <v>73</v>
      </c>
      <c r="AK48" s="234" t="s">
        <v>73</v>
      </c>
      <c r="AL48" s="234" t="s">
        <v>73</v>
      </c>
      <c r="AM48" s="234" t="s">
        <v>73</v>
      </c>
      <c r="AN48" s="234" t="s">
        <v>73</v>
      </c>
      <c r="AO48" s="244" t="s">
        <v>73</v>
      </c>
      <c r="AP48" s="244" t="s">
        <v>73</v>
      </c>
      <c r="AQ48" s="365" t="s">
        <v>73</v>
      </c>
      <c r="AR48" s="371">
        <v>9.4600000000000004E-2</v>
      </c>
      <c r="AS48" s="364">
        <v>6.2092999999999998</v>
      </c>
      <c r="AT48" s="364">
        <v>0.14099999999999999</v>
      </c>
      <c r="AU48" s="364">
        <v>0.80920000000000003</v>
      </c>
      <c r="AV48" s="364">
        <v>1.2968</v>
      </c>
      <c r="AW48" s="470">
        <v>68.246399999999994</v>
      </c>
      <c r="AX48" s="371" t="s">
        <v>73</v>
      </c>
      <c r="AY48" s="364" t="s">
        <v>73</v>
      </c>
      <c r="AZ48" s="473" t="s">
        <v>73</v>
      </c>
      <c r="BA48" s="676" t="s">
        <v>73</v>
      </c>
      <c r="BB48" s="676" t="s">
        <v>73</v>
      </c>
      <c r="BC48" s="676" t="s">
        <v>73</v>
      </c>
      <c r="BD48" s="676" t="s">
        <v>73</v>
      </c>
      <c r="BE48" s="676" t="s">
        <v>73</v>
      </c>
      <c r="BF48" s="676" t="s">
        <v>73</v>
      </c>
      <c r="BG48" s="676" t="s">
        <v>73</v>
      </c>
      <c r="BH48" s="676" t="s">
        <v>73</v>
      </c>
      <c r="BI48" s="473" t="s">
        <v>73</v>
      </c>
      <c r="BJ48" s="676" t="s">
        <v>73</v>
      </c>
      <c r="BK48" s="677" t="s">
        <v>73</v>
      </c>
    </row>
    <row r="49" spans="1:63" s="183" customFormat="1" ht="14.25" customHeight="1" x14ac:dyDescent="0.45">
      <c r="A49" s="224">
        <v>2024</v>
      </c>
      <c r="B49" s="183">
        <v>11</v>
      </c>
      <c r="C49" s="268">
        <v>27</v>
      </c>
      <c r="D49" s="320">
        <v>0.59027777777777779</v>
      </c>
      <c r="E49" s="571">
        <v>43</v>
      </c>
      <c r="F49" s="572">
        <v>13.282819999999999</v>
      </c>
      <c r="G49" s="573">
        <v>100.666</v>
      </c>
      <c r="H49" s="231">
        <v>18.399999999999999</v>
      </c>
      <c r="I49" s="268">
        <v>3</v>
      </c>
      <c r="J49" s="230" t="s">
        <v>72</v>
      </c>
      <c r="K49" s="231">
        <v>1</v>
      </c>
      <c r="L49" s="232">
        <v>5</v>
      </c>
      <c r="M49" s="233" t="s">
        <v>96</v>
      </c>
      <c r="N49" s="336" t="s">
        <v>73</v>
      </c>
      <c r="O49" s="336" t="s">
        <v>73</v>
      </c>
      <c r="P49" s="336" t="s">
        <v>73</v>
      </c>
      <c r="Q49" s="336" t="s">
        <v>73</v>
      </c>
      <c r="R49" s="336" t="s">
        <v>73</v>
      </c>
      <c r="S49" s="342" t="s">
        <v>73</v>
      </c>
      <c r="T49" s="574">
        <v>2.6</v>
      </c>
      <c r="U49" s="238">
        <v>29.7</v>
      </c>
      <c r="V49" s="240">
        <v>29.943000000000001</v>
      </c>
      <c r="W49" s="634">
        <v>7.97</v>
      </c>
      <c r="X49" s="744">
        <v>8.14</v>
      </c>
      <c r="Y49" s="335">
        <v>29</v>
      </c>
      <c r="Z49" s="240">
        <v>31.8</v>
      </c>
      <c r="AA49" s="634" t="s">
        <v>73</v>
      </c>
      <c r="AB49" s="335">
        <v>7.2380000000000004</v>
      </c>
      <c r="AC49" s="744">
        <f t="shared" si="27"/>
        <v>6.9803738787445431</v>
      </c>
      <c r="AD49" s="709" t="s">
        <v>73</v>
      </c>
      <c r="AE49" s="331" t="s">
        <v>73</v>
      </c>
      <c r="AF49" s="730">
        <v>0.49</v>
      </c>
      <c r="AG49" s="342" t="s">
        <v>73</v>
      </c>
      <c r="AH49" s="331" t="s">
        <v>73</v>
      </c>
      <c r="AI49" s="575" t="s">
        <v>73</v>
      </c>
      <c r="AJ49" s="242" t="s">
        <v>73</v>
      </c>
      <c r="AK49" s="234" t="s">
        <v>73</v>
      </c>
      <c r="AL49" s="234" t="s">
        <v>73</v>
      </c>
      <c r="AM49" s="234" t="s">
        <v>73</v>
      </c>
      <c r="AN49" s="234" t="s">
        <v>73</v>
      </c>
      <c r="AO49" s="244" t="s">
        <v>73</v>
      </c>
      <c r="AP49" s="244" t="s">
        <v>73</v>
      </c>
      <c r="AQ49" s="365" t="s">
        <v>73</v>
      </c>
      <c r="AR49" s="371" t="s">
        <v>73</v>
      </c>
      <c r="AS49" s="364" t="s">
        <v>73</v>
      </c>
      <c r="AT49" s="364" t="s">
        <v>73</v>
      </c>
      <c r="AU49" s="364" t="s">
        <v>73</v>
      </c>
      <c r="AV49" s="364" t="s">
        <v>73</v>
      </c>
      <c r="AW49" s="470" t="s">
        <v>73</v>
      </c>
      <c r="AX49" s="371" t="s">
        <v>73</v>
      </c>
      <c r="AY49" s="364" t="s">
        <v>73</v>
      </c>
      <c r="AZ49" s="473" t="s">
        <v>73</v>
      </c>
      <c r="BA49" s="676" t="s">
        <v>73</v>
      </c>
      <c r="BB49" s="676" t="s">
        <v>73</v>
      </c>
      <c r="BC49" s="676" t="s">
        <v>73</v>
      </c>
      <c r="BD49" s="676" t="s">
        <v>73</v>
      </c>
      <c r="BE49" s="676" t="s">
        <v>73</v>
      </c>
      <c r="BF49" s="676" t="s">
        <v>73</v>
      </c>
      <c r="BG49" s="676" t="s">
        <v>73</v>
      </c>
      <c r="BH49" s="676" t="s">
        <v>73</v>
      </c>
      <c r="BI49" s="473" t="s">
        <v>73</v>
      </c>
      <c r="BJ49" s="676" t="s">
        <v>73</v>
      </c>
      <c r="BK49" s="677" t="s">
        <v>73</v>
      </c>
    </row>
    <row r="50" spans="1:63" s="183" customFormat="1" ht="14.25" customHeight="1" x14ac:dyDescent="0.45">
      <c r="A50" s="224">
        <f t="shared" ref="A50:I51" si="32">A49</f>
        <v>2024</v>
      </c>
      <c r="B50" s="268">
        <f t="shared" si="32"/>
        <v>11</v>
      </c>
      <c r="C50" s="268">
        <f t="shared" si="32"/>
        <v>27</v>
      </c>
      <c r="D50" s="320">
        <f t="shared" si="32"/>
        <v>0.59027777777777779</v>
      </c>
      <c r="E50" s="571">
        <f t="shared" si="32"/>
        <v>43</v>
      </c>
      <c r="F50" s="576">
        <f t="shared" si="32"/>
        <v>13.282819999999999</v>
      </c>
      <c r="G50" s="573">
        <f t="shared" si="32"/>
        <v>100.666</v>
      </c>
      <c r="H50" s="231">
        <f t="shared" si="32"/>
        <v>18.399999999999999</v>
      </c>
      <c r="I50" s="268">
        <f t="shared" si="32"/>
        <v>3</v>
      </c>
      <c r="J50" s="230" t="s">
        <v>75</v>
      </c>
      <c r="K50" s="231">
        <v>9</v>
      </c>
      <c r="L50" s="232" t="s">
        <v>73</v>
      </c>
      <c r="M50" s="233" t="s">
        <v>73</v>
      </c>
      <c r="N50" s="336" t="s">
        <v>73</v>
      </c>
      <c r="O50" s="336" t="s">
        <v>73</v>
      </c>
      <c r="P50" s="336" t="s">
        <v>73</v>
      </c>
      <c r="Q50" s="336" t="s">
        <v>73</v>
      </c>
      <c r="R50" s="336" t="s">
        <v>73</v>
      </c>
      <c r="S50" s="342" t="s">
        <v>73</v>
      </c>
      <c r="T50" s="577">
        <f t="shared" ref="T50:T51" si="33">T49</f>
        <v>2.6</v>
      </c>
      <c r="U50" s="238">
        <v>29.7</v>
      </c>
      <c r="V50" s="240">
        <v>29.855</v>
      </c>
      <c r="W50" s="634">
        <v>7.99</v>
      </c>
      <c r="X50" s="744">
        <v>8.15</v>
      </c>
      <c r="Y50" s="335">
        <v>29.1</v>
      </c>
      <c r="Z50" s="240">
        <v>31.873999999999999</v>
      </c>
      <c r="AA50" s="634" t="s">
        <v>73</v>
      </c>
      <c r="AB50" s="335">
        <v>7.0460000000000003</v>
      </c>
      <c r="AC50" s="744">
        <f t="shared" si="27"/>
        <v>6.8293988330876267</v>
      </c>
      <c r="AD50" s="709" t="s">
        <v>73</v>
      </c>
      <c r="AE50" s="331" t="s">
        <v>73</v>
      </c>
      <c r="AF50" s="730">
        <v>0.66</v>
      </c>
      <c r="AG50" s="342" t="s">
        <v>73</v>
      </c>
      <c r="AH50" s="331" t="s">
        <v>73</v>
      </c>
      <c r="AI50" s="575" t="s">
        <v>73</v>
      </c>
      <c r="AJ50" s="242" t="s">
        <v>73</v>
      </c>
      <c r="AK50" s="234" t="s">
        <v>73</v>
      </c>
      <c r="AL50" s="234" t="s">
        <v>73</v>
      </c>
      <c r="AM50" s="234" t="s">
        <v>73</v>
      </c>
      <c r="AN50" s="234" t="s">
        <v>73</v>
      </c>
      <c r="AO50" s="244" t="s">
        <v>73</v>
      </c>
      <c r="AP50" s="244" t="s">
        <v>73</v>
      </c>
      <c r="AQ50" s="365" t="s">
        <v>73</v>
      </c>
      <c r="AR50" s="371" t="s">
        <v>73</v>
      </c>
      <c r="AS50" s="364" t="s">
        <v>73</v>
      </c>
      <c r="AT50" s="364" t="s">
        <v>73</v>
      </c>
      <c r="AU50" s="364" t="s">
        <v>73</v>
      </c>
      <c r="AV50" s="364" t="s">
        <v>73</v>
      </c>
      <c r="AW50" s="470" t="s">
        <v>73</v>
      </c>
      <c r="AX50" s="371" t="s">
        <v>73</v>
      </c>
      <c r="AY50" s="364" t="s">
        <v>73</v>
      </c>
      <c r="AZ50" s="473" t="s">
        <v>73</v>
      </c>
      <c r="BA50" s="676" t="s">
        <v>73</v>
      </c>
      <c r="BB50" s="676" t="s">
        <v>73</v>
      </c>
      <c r="BC50" s="676" t="s">
        <v>73</v>
      </c>
      <c r="BD50" s="676" t="s">
        <v>73</v>
      </c>
      <c r="BE50" s="676" t="s">
        <v>73</v>
      </c>
      <c r="BF50" s="676" t="s">
        <v>73</v>
      </c>
      <c r="BG50" s="676" t="s">
        <v>73</v>
      </c>
      <c r="BH50" s="676" t="s">
        <v>73</v>
      </c>
      <c r="BI50" s="473" t="s">
        <v>73</v>
      </c>
      <c r="BJ50" s="676" t="s">
        <v>73</v>
      </c>
      <c r="BK50" s="677" t="s">
        <v>73</v>
      </c>
    </row>
    <row r="51" spans="1:63" s="183" customFormat="1" ht="14.25" customHeight="1" x14ac:dyDescent="0.45">
      <c r="A51" s="224">
        <f t="shared" si="32"/>
        <v>2024</v>
      </c>
      <c r="B51" s="268">
        <f t="shared" si="32"/>
        <v>11</v>
      </c>
      <c r="C51" s="268">
        <f t="shared" si="32"/>
        <v>27</v>
      </c>
      <c r="D51" s="320">
        <f t="shared" si="32"/>
        <v>0.59027777777777779</v>
      </c>
      <c r="E51" s="571">
        <f t="shared" si="32"/>
        <v>43</v>
      </c>
      <c r="F51" s="576">
        <f t="shared" si="32"/>
        <v>13.282819999999999</v>
      </c>
      <c r="G51" s="573">
        <f t="shared" si="32"/>
        <v>100.666</v>
      </c>
      <c r="H51" s="231">
        <f t="shared" si="32"/>
        <v>18.399999999999999</v>
      </c>
      <c r="I51" s="268">
        <f t="shared" si="32"/>
        <v>3</v>
      </c>
      <c r="J51" s="230" t="s">
        <v>74</v>
      </c>
      <c r="K51" s="231">
        <v>17</v>
      </c>
      <c r="L51" s="232" t="s">
        <v>73</v>
      </c>
      <c r="M51" s="233" t="s">
        <v>73</v>
      </c>
      <c r="N51" s="336" t="s">
        <v>73</v>
      </c>
      <c r="O51" s="336" t="s">
        <v>73</v>
      </c>
      <c r="P51" s="336" t="s">
        <v>73</v>
      </c>
      <c r="Q51" s="336" t="s">
        <v>73</v>
      </c>
      <c r="R51" s="336" t="s">
        <v>73</v>
      </c>
      <c r="S51" s="342" t="s">
        <v>73</v>
      </c>
      <c r="T51" s="577">
        <f t="shared" si="33"/>
        <v>2.6</v>
      </c>
      <c r="U51" s="238">
        <v>29.8</v>
      </c>
      <c r="V51" s="240">
        <v>29.783999999999999</v>
      </c>
      <c r="W51" s="634">
        <v>7.99</v>
      </c>
      <c r="X51" s="744">
        <v>8.15</v>
      </c>
      <c r="Y51" s="335">
        <v>29.1</v>
      </c>
      <c r="Z51" s="240">
        <v>31.94</v>
      </c>
      <c r="AA51" s="634" t="s">
        <v>73</v>
      </c>
      <c r="AB51" s="335">
        <v>6.8410000000000002</v>
      </c>
      <c r="AC51" s="744">
        <f t="shared" si="27"/>
        <v>6.6682015187143575</v>
      </c>
      <c r="AD51" s="709" t="s">
        <v>73</v>
      </c>
      <c r="AE51" s="331" t="s">
        <v>73</v>
      </c>
      <c r="AF51" s="730">
        <v>0.74</v>
      </c>
      <c r="AG51" s="342" t="s">
        <v>73</v>
      </c>
      <c r="AH51" s="331" t="s">
        <v>73</v>
      </c>
      <c r="AI51" s="575" t="s">
        <v>73</v>
      </c>
      <c r="AJ51" s="242" t="s">
        <v>73</v>
      </c>
      <c r="AK51" s="234" t="s">
        <v>73</v>
      </c>
      <c r="AL51" s="234" t="s">
        <v>73</v>
      </c>
      <c r="AM51" s="234" t="s">
        <v>73</v>
      </c>
      <c r="AN51" s="234" t="s">
        <v>73</v>
      </c>
      <c r="AO51" s="244" t="s">
        <v>73</v>
      </c>
      <c r="AP51" s="244" t="s">
        <v>73</v>
      </c>
      <c r="AQ51" s="365" t="s">
        <v>73</v>
      </c>
      <c r="AR51" s="371" t="s">
        <v>73</v>
      </c>
      <c r="AS51" s="364" t="s">
        <v>73</v>
      </c>
      <c r="AT51" s="364" t="s">
        <v>73</v>
      </c>
      <c r="AU51" s="364" t="s">
        <v>73</v>
      </c>
      <c r="AV51" s="364" t="s">
        <v>73</v>
      </c>
      <c r="AW51" s="470" t="s">
        <v>73</v>
      </c>
      <c r="AX51" s="371" t="s">
        <v>73</v>
      </c>
      <c r="AY51" s="364" t="s">
        <v>73</v>
      </c>
      <c r="AZ51" s="473" t="s">
        <v>73</v>
      </c>
      <c r="BA51" s="676" t="s">
        <v>73</v>
      </c>
      <c r="BB51" s="676" t="s">
        <v>73</v>
      </c>
      <c r="BC51" s="676" t="s">
        <v>73</v>
      </c>
      <c r="BD51" s="676" t="s">
        <v>73</v>
      </c>
      <c r="BE51" s="676" t="s">
        <v>73</v>
      </c>
      <c r="BF51" s="676" t="s">
        <v>73</v>
      </c>
      <c r="BG51" s="676" t="s">
        <v>73</v>
      </c>
      <c r="BH51" s="676" t="s">
        <v>73</v>
      </c>
      <c r="BI51" s="473" t="s">
        <v>73</v>
      </c>
      <c r="BJ51" s="676" t="s">
        <v>73</v>
      </c>
      <c r="BK51" s="677" t="s">
        <v>73</v>
      </c>
    </row>
    <row r="52" spans="1:63" s="183" customFormat="1" ht="14.25" customHeight="1" x14ac:dyDescent="0.45">
      <c r="A52" s="224">
        <v>2024</v>
      </c>
      <c r="B52" s="268">
        <v>11</v>
      </c>
      <c r="C52" s="268">
        <v>27</v>
      </c>
      <c r="D52" s="320">
        <v>0.61805555555555558</v>
      </c>
      <c r="E52" s="571">
        <v>44</v>
      </c>
      <c r="F52" s="572">
        <v>13.233510000000001</v>
      </c>
      <c r="G52" s="573">
        <v>100.66726</v>
      </c>
      <c r="H52" s="231">
        <v>21.4</v>
      </c>
      <c r="I52" s="268">
        <v>3</v>
      </c>
      <c r="J52" s="230" t="s">
        <v>72</v>
      </c>
      <c r="K52" s="231">
        <v>1</v>
      </c>
      <c r="L52" s="232">
        <v>2</v>
      </c>
      <c r="M52" s="233" t="s">
        <v>96</v>
      </c>
      <c r="N52" s="336" t="s">
        <v>73</v>
      </c>
      <c r="O52" s="336" t="s">
        <v>73</v>
      </c>
      <c r="P52" s="336" t="s">
        <v>73</v>
      </c>
      <c r="Q52" s="336" t="s">
        <v>73</v>
      </c>
      <c r="R52" s="336" t="s">
        <v>73</v>
      </c>
      <c r="S52" s="342" t="s">
        <v>73</v>
      </c>
      <c r="T52" s="574">
        <v>4.7</v>
      </c>
      <c r="U52" s="238">
        <v>29.8</v>
      </c>
      <c r="V52" s="240">
        <v>29.925000000000001</v>
      </c>
      <c r="W52" s="634">
        <v>7.95</v>
      </c>
      <c r="X52" s="744">
        <v>8.16</v>
      </c>
      <c r="Y52" s="335">
        <v>28.9</v>
      </c>
      <c r="Z52" s="240">
        <v>31.756</v>
      </c>
      <c r="AA52" s="634">
        <v>6.48</v>
      </c>
      <c r="AB52" s="335">
        <v>6.98</v>
      </c>
      <c r="AC52" s="744">
        <f t="shared" si="27"/>
        <v>6.7775011611430624</v>
      </c>
      <c r="AD52" s="709">
        <v>3.4</v>
      </c>
      <c r="AE52" s="331">
        <v>0.61870000000000003</v>
      </c>
      <c r="AF52" s="730">
        <v>0.32</v>
      </c>
      <c r="AG52" s="698" t="s">
        <v>73</v>
      </c>
      <c r="AH52" s="331" t="s">
        <v>73</v>
      </c>
      <c r="AI52" s="575" t="s">
        <v>73</v>
      </c>
      <c r="AJ52" s="242" t="s">
        <v>73</v>
      </c>
      <c r="AK52" s="234" t="s">
        <v>73</v>
      </c>
      <c r="AL52" s="234" t="s">
        <v>73</v>
      </c>
      <c r="AM52" s="234" t="s">
        <v>73</v>
      </c>
      <c r="AN52" s="234" t="s">
        <v>73</v>
      </c>
      <c r="AO52" s="244" t="s">
        <v>73</v>
      </c>
      <c r="AP52" s="244" t="s">
        <v>73</v>
      </c>
      <c r="AQ52" s="365" t="s">
        <v>73</v>
      </c>
      <c r="AR52" s="371">
        <v>9.4600000000000004E-2</v>
      </c>
      <c r="AS52" s="364">
        <v>7.5237999999999996</v>
      </c>
      <c r="AT52" s="364">
        <v>0.2097</v>
      </c>
      <c r="AU52" s="364">
        <v>1.1688000000000001</v>
      </c>
      <c r="AV52" s="364">
        <v>1.0035000000000001</v>
      </c>
      <c r="AW52" s="470">
        <v>125.1015</v>
      </c>
      <c r="AX52" s="371" t="s">
        <v>73</v>
      </c>
      <c r="AY52" s="364" t="s">
        <v>73</v>
      </c>
      <c r="AZ52" s="473" t="s">
        <v>73</v>
      </c>
      <c r="BA52" s="676" t="s">
        <v>73</v>
      </c>
      <c r="BB52" s="676" t="s">
        <v>73</v>
      </c>
      <c r="BC52" s="676" t="s">
        <v>73</v>
      </c>
      <c r="BD52" s="676" t="s">
        <v>73</v>
      </c>
      <c r="BE52" s="676" t="s">
        <v>73</v>
      </c>
      <c r="BF52" s="676" t="s">
        <v>73</v>
      </c>
      <c r="BG52" s="676" t="s">
        <v>73</v>
      </c>
      <c r="BH52" s="676" t="s">
        <v>73</v>
      </c>
      <c r="BI52" s="473" t="s">
        <v>73</v>
      </c>
      <c r="BJ52" s="676" t="s">
        <v>73</v>
      </c>
      <c r="BK52" s="677" t="s">
        <v>73</v>
      </c>
    </row>
    <row r="53" spans="1:63" s="183" customFormat="1" ht="14.25" customHeight="1" x14ac:dyDescent="0.45">
      <c r="A53" s="224">
        <f t="shared" ref="A53:I54" si="34">A52</f>
        <v>2024</v>
      </c>
      <c r="B53" s="268">
        <f t="shared" si="34"/>
        <v>11</v>
      </c>
      <c r="C53" s="268">
        <f t="shared" si="34"/>
        <v>27</v>
      </c>
      <c r="D53" s="320">
        <f t="shared" si="34"/>
        <v>0.61805555555555558</v>
      </c>
      <c r="E53" s="571">
        <f t="shared" si="34"/>
        <v>44</v>
      </c>
      <c r="F53" s="576">
        <f t="shared" si="34"/>
        <v>13.233510000000001</v>
      </c>
      <c r="G53" s="573">
        <f t="shared" si="34"/>
        <v>100.66726</v>
      </c>
      <c r="H53" s="231">
        <f t="shared" si="34"/>
        <v>21.4</v>
      </c>
      <c r="I53" s="268">
        <f t="shared" si="34"/>
        <v>3</v>
      </c>
      <c r="J53" s="230" t="s">
        <v>75</v>
      </c>
      <c r="K53" s="231">
        <v>10</v>
      </c>
      <c r="L53" s="232" t="s">
        <v>73</v>
      </c>
      <c r="M53" s="233" t="s">
        <v>73</v>
      </c>
      <c r="N53" s="336" t="s">
        <v>73</v>
      </c>
      <c r="O53" s="336" t="s">
        <v>73</v>
      </c>
      <c r="P53" s="336" t="s">
        <v>73</v>
      </c>
      <c r="Q53" s="336" t="s">
        <v>73</v>
      </c>
      <c r="R53" s="336" t="s">
        <v>73</v>
      </c>
      <c r="S53" s="342" t="s">
        <v>73</v>
      </c>
      <c r="T53" s="577">
        <f t="shared" ref="T53:T54" si="35">T52</f>
        <v>4.7</v>
      </c>
      <c r="U53" s="238">
        <v>29.7</v>
      </c>
      <c r="V53" s="240">
        <v>29.852</v>
      </c>
      <c r="W53" s="634">
        <v>7.9</v>
      </c>
      <c r="X53" s="744">
        <v>8.17</v>
      </c>
      <c r="Y53" s="335">
        <v>28.7</v>
      </c>
      <c r="Z53" s="240">
        <v>31.827000000000002</v>
      </c>
      <c r="AA53" s="634">
        <v>6.33</v>
      </c>
      <c r="AB53" s="335">
        <v>6.9690000000000003</v>
      </c>
      <c r="AC53" s="744">
        <f t="shared" si="27"/>
        <v>6.7688515491523011</v>
      </c>
      <c r="AD53" s="709">
        <v>6.1</v>
      </c>
      <c r="AE53" s="331" t="s">
        <v>73</v>
      </c>
      <c r="AF53" s="730">
        <v>0.56999999999999995</v>
      </c>
      <c r="AG53" s="342" t="s">
        <v>73</v>
      </c>
      <c r="AH53" s="331" t="s">
        <v>73</v>
      </c>
      <c r="AI53" s="575" t="s">
        <v>73</v>
      </c>
      <c r="AJ53" s="242" t="s">
        <v>73</v>
      </c>
      <c r="AK53" s="234" t="s">
        <v>73</v>
      </c>
      <c r="AL53" s="234" t="s">
        <v>73</v>
      </c>
      <c r="AM53" s="234" t="s">
        <v>73</v>
      </c>
      <c r="AN53" s="234" t="s">
        <v>73</v>
      </c>
      <c r="AO53" s="244" t="s">
        <v>73</v>
      </c>
      <c r="AP53" s="244" t="s">
        <v>73</v>
      </c>
      <c r="AQ53" s="365" t="s">
        <v>73</v>
      </c>
      <c r="AR53" s="371">
        <v>0.1429</v>
      </c>
      <c r="AS53" s="364">
        <v>6.7789000000000001</v>
      </c>
      <c r="AT53" s="364">
        <v>0.14099999999999999</v>
      </c>
      <c r="AU53" s="364">
        <v>1.7981</v>
      </c>
      <c r="AV53" s="364">
        <v>1.2069000000000001</v>
      </c>
      <c r="AW53" s="470">
        <v>119.38249999999999</v>
      </c>
      <c r="AX53" s="371" t="s">
        <v>73</v>
      </c>
      <c r="AY53" s="364" t="s">
        <v>73</v>
      </c>
      <c r="AZ53" s="473" t="s">
        <v>73</v>
      </c>
      <c r="BA53" s="676" t="s">
        <v>73</v>
      </c>
      <c r="BB53" s="676" t="s">
        <v>73</v>
      </c>
      <c r="BC53" s="676" t="s">
        <v>73</v>
      </c>
      <c r="BD53" s="676" t="s">
        <v>73</v>
      </c>
      <c r="BE53" s="676" t="s">
        <v>73</v>
      </c>
      <c r="BF53" s="676" t="s">
        <v>73</v>
      </c>
      <c r="BG53" s="676" t="s">
        <v>73</v>
      </c>
      <c r="BH53" s="676" t="s">
        <v>73</v>
      </c>
      <c r="BI53" s="473" t="s">
        <v>73</v>
      </c>
      <c r="BJ53" s="676" t="s">
        <v>73</v>
      </c>
      <c r="BK53" s="677" t="s">
        <v>73</v>
      </c>
    </row>
    <row r="54" spans="1:63" s="183" customFormat="1" ht="14.25" customHeight="1" x14ac:dyDescent="0.45">
      <c r="A54" s="224">
        <f t="shared" si="34"/>
        <v>2024</v>
      </c>
      <c r="B54" s="268">
        <f t="shared" si="34"/>
        <v>11</v>
      </c>
      <c r="C54" s="268">
        <f t="shared" si="34"/>
        <v>27</v>
      </c>
      <c r="D54" s="320">
        <f t="shared" si="34"/>
        <v>0.61805555555555558</v>
      </c>
      <c r="E54" s="571">
        <f t="shared" si="34"/>
        <v>44</v>
      </c>
      <c r="F54" s="576">
        <f t="shared" si="34"/>
        <v>13.233510000000001</v>
      </c>
      <c r="G54" s="573">
        <f t="shared" si="34"/>
        <v>100.66726</v>
      </c>
      <c r="H54" s="231">
        <f t="shared" si="34"/>
        <v>21.4</v>
      </c>
      <c r="I54" s="268">
        <f t="shared" si="34"/>
        <v>3</v>
      </c>
      <c r="J54" s="230" t="s">
        <v>74</v>
      </c>
      <c r="K54" s="231">
        <v>20</v>
      </c>
      <c r="L54" s="232" t="s">
        <v>73</v>
      </c>
      <c r="M54" s="233" t="s">
        <v>73</v>
      </c>
      <c r="N54" s="336" t="s">
        <v>73</v>
      </c>
      <c r="O54" s="336" t="s">
        <v>73</v>
      </c>
      <c r="P54" s="336" t="s">
        <v>73</v>
      </c>
      <c r="Q54" s="336" t="s">
        <v>73</v>
      </c>
      <c r="R54" s="336" t="s">
        <v>73</v>
      </c>
      <c r="S54" s="342" t="s">
        <v>73</v>
      </c>
      <c r="T54" s="577">
        <f t="shared" si="35"/>
        <v>4.7</v>
      </c>
      <c r="U54" s="238">
        <v>29.5</v>
      </c>
      <c r="V54" s="240">
        <v>29.759</v>
      </c>
      <c r="W54" s="634">
        <v>7.94</v>
      </c>
      <c r="X54" s="744">
        <v>8.16</v>
      </c>
      <c r="Y54" s="335">
        <v>28.9</v>
      </c>
      <c r="Z54" s="240">
        <v>31.870999999999999</v>
      </c>
      <c r="AA54" s="634">
        <v>6.94</v>
      </c>
      <c r="AB54" s="335">
        <v>6.7789999999999999</v>
      </c>
      <c r="AC54" s="744">
        <f t="shared" si="27"/>
        <v>6.6194491602209782</v>
      </c>
      <c r="AD54" s="709">
        <v>4.9000000000000004</v>
      </c>
      <c r="AE54" s="331" t="s">
        <v>73</v>
      </c>
      <c r="AF54" s="730">
        <v>0.76</v>
      </c>
      <c r="AG54" s="342" t="s">
        <v>73</v>
      </c>
      <c r="AH54" s="331" t="s">
        <v>73</v>
      </c>
      <c r="AI54" s="575" t="s">
        <v>73</v>
      </c>
      <c r="AJ54" s="242" t="s">
        <v>73</v>
      </c>
      <c r="AK54" s="234" t="s">
        <v>73</v>
      </c>
      <c r="AL54" s="234" t="s">
        <v>73</v>
      </c>
      <c r="AM54" s="234" t="s">
        <v>73</v>
      </c>
      <c r="AN54" s="234" t="s">
        <v>73</v>
      </c>
      <c r="AO54" s="244" t="s">
        <v>73</v>
      </c>
      <c r="AP54" s="244" t="s">
        <v>73</v>
      </c>
      <c r="AQ54" s="365" t="s">
        <v>73</v>
      </c>
      <c r="AR54" s="371">
        <v>4.6300000000000001E-2</v>
      </c>
      <c r="AS54" s="364">
        <v>9.3203999999999994</v>
      </c>
      <c r="AT54" s="364">
        <v>0.16389999999999999</v>
      </c>
      <c r="AU54" s="364">
        <v>1.5284</v>
      </c>
      <c r="AV54" s="364">
        <v>1.1839999999999999</v>
      </c>
      <c r="AW54" s="470">
        <v>90.456000000000003</v>
      </c>
      <c r="AX54" s="371" t="s">
        <v>73</v>
      </c>
      <c r="AY54" s="364" t="s">
        <v>73</v>
      </c>
      <c r="AZ54" s="473" t="s">
        <v>73</v>
      </c>
      <c r="BA54" s="676" t="s">
        <v>73</v>
      </c>
      <c r="BB54" s="676" t="s">
        <v>73</v>
      </c>
      <c r="BC54" s="676" t="s">
        <v>73</v>
      </c>
      <c r="BD54" s="676" t="s">
        <v>73</v>
      </c>
      <c r="BE54" s="676" t="s">
        <v>73</v>
      </c>
      <c r="BF54" s="676" t="s">
        <v>73</v>
      </c>
      <c r="BG54" s="676" t="s">
        <v>73</v>
      </c>
      <c r="BH54" s="676" t="s">
        <v>73</v>
      </c>
      <c r="BI54" s="473" t="s">
        <v>73</v>
      </c>
      <c r="BJ54" s="676" t="s">
        <v>73</v>
      </c>
      <c r="BK54" s="677" t="s">
        <v>73</v>
      </c>
    </row>
    <row r="55" spans="1:63" s="183" customFormat="1" ht="14.25" customHeight="1" x14ac:dyDescent="0.45">
      <c r="A55" s="224">
        <v>2024</v>
      </c>
      <c r="B55" s="183">
        <v>11</v>
      </c>
      <c r="C55" s="268">
        <v>27</v>
      </c>
      <c r="D55" s="320">
        <v>0.70138888888888884</v>
      </c>
      <c r="E55" s="571">
        <v>49</v>
      </c>
      <c r="F55" s="572">
        <v>13.23236</v>
      </c>
      <c r="G55" s="573">
        <v>100.80065999999999</v>
      </c>
      <c r="H55" s="231">
        <v>21.4</v>
      </c>
      <c r="I55" s="268">
        <v>3</v>
      </c>
      <c r="J55" s="230" t="s">
        <v>72</v>
      </c>
      <c r="K55" s="231">
        <v>1</v>
      </c>
      <c r="L55" s="232">
        <v>8</v>
      </c>
      <c r="M55" s="233" t="s">
        <v>96</v>
      </c>
      <c r="N55" s="336" t="s">
        <v>73</v>
      </c>
      <c r="O55" s="336" t="s">
        <v>73</v>
      </c>
      <c r="P55" s="336" t="s">
        <v>73</v>
      </c>
      <c r="Q55" s="336" t="s">
        <v>73</v>
      </c>
      <c r="R55" s="336" t="s">
        <v>73</v>
      </c>
      <c r="S55" s="342" t="s">
        <v>73</v>
      </c>
      <c r="T55" s="574">
        <v>3</v>
      </c>
      <c r="U55" s="238">
        <v>29.6</v>
      </c>
      <c r="V55" s="240">
        <v>29.911000000000001</v>
      </c>
      <c r="W55" s="634">
        <v>7.95</v>
      </c>
      <c r="X55" s="744">
        <v>8.17</v>
      </c>
      <c r="Y55" s="335">
        <v>28.9</v>
      </c>
      <c r="Z55" s="240">
        <v>31.811</v>
      </c>
      <c r="AA55" s="634" t="s">
        <v>73</v>
      </c>
      <c r="AB55" s="335">
        <v>7.64</v>
      </c>
      <c r="AC55" s="744">
        <f t="shared" si="27"/>
        <v>7.2964778805887089</v>
      </c>
      <c r="AD55" s="709" t="s">
        <v>73</v>
      </c>
      <c r="AE55" s="331">
        <v>0.96870000000000001</v>
      </c>
      <c r="AF55" s="730">
        <v>0.7</v>
      </c>
      <c r="AG55" s="698" t="s">
        <v>73</v>
      </c>
      <c r="AH55" s="331" t="s">
        <v>73</v>
      </c>
      <c r="AI55" s="575" t="s">
        <v>73</v>
      </c>
      <c r="AJ55" s="242" t="s">
        <v>73</v>
      </c>
      <c r="AK55" s="234" t="s">
        <v>73</v>
      </c>
      <c r="AL55" s="234" t="s">
        <v>73</v>
      </c>
      <c r="AM55" s="234" t="s">
        <v>73</v>
      </c>
      <c r="AN55" s="234" t="s">
        <v>73</v>
      </c>
      <c r="AO55" s="244" t="s">
        <v>73</v>
      </c>
      <c r="AP55" s="244" t="s">
        <v>73</v>
      </c>
      <c r="AQ55" s="365" t="s">
        <v>73</v>
      </c>
      <c r="AR55" s="371">
        <v>9.4600000000000004E-2</v>
      </c>
      <c r="AS55" s="364">
        <v>9.5395000000000003</v>
      </c>
      <c r="AT55" s="364">
        <v>0.16389999999999999</v>
      </c>
      <c r="AU55" s="364">
        <v>2.931</v>
      </c>
      <c r="AV55" s="364">
        <v>1.1839999999999999</v>
      </c>
      <c r="AW55" s="470">
        <v>128.57669999999999</v>
      </c>
      <c r="AX55" s="371" t="s">
        <v>73</v>
      </c>
      <c r="AY55" s="364" t="s">
        <v>73</v>
      </c>
      <c r="AZ55" s="473" t="s">
        <v>73</v>
      </c>
      <c r="BA55" s="676" t="s">
        <v>73</v>
      </c>
      <c r="BB55" s="676" t="s">
        <v>73</v>
      </c>
      <c r="BC55" s="676" t="s">
        <v>73</v>
      </c>
      <c r="BD55" s="676" t="s">
        <v>73</v>
      </c>
      <c r="BE55" s="676" t="s">
        <v>73</v>
      </c>
      <c r="BF55" s="676" t="s">
        <v>73</v>
      </c>
      <c r="BG55" s="676" t="s">
        <v>73</v>
      </c>
      <c r="BH55" s="676" t="s">
        <v>73</v>
      </c>
      <c r="BI55" s="473" t="s">
        <v>73</v>
      </c>
      <c r="BJ55" s="676" t="s">
        <v>73</v>
      </c>
      <c r="BK55" s="677" t="s">
        <v>73</v>
      </c>
    </row>
    <row r="56" spans="1:63" s="183" customFormat="1" ht="14.25" customHeight="1" x14ac:dyDescent="0.45">
      <c r="A56" s="224">
        <f t="shared" ref="A56:I57" si="36">A55</f>
        <v>2024</v>
      </c>
      <c r="B56" s="268">
        <f t="shared" si="36"/>
        <v>11</v>
      </c>
      <c r="C56" s="268">
        <f t="shared" si="36"/>
        <v>27</v>
      </c>
      <c r="D56" s="320">
        <f t="shared" si="36"/>
        <v>0.70138888888888884</v>
      </c>
      <c r="E56" s="571">
        <f t="shared" si="36"/>
        <v>49</v>
      </c>
      <c r="F56" s="576">
        <f t="shared" si="36"/>
        <v>13.23236</v>
      </c>
      <c r="G56" s="573">
        <f t="shared" si="36"/>
        <v>100.80065999999999</v>
      </c>
      <c r="H56" s="231">
        <f t="shared" si="36"/>
        <v>21.4</v>
      </c>
      <c r="I56" s="268">
        <f t="shared" si="36"/>
        <v>3</v>
      </c>
      <c r="J56" s="230" t="s">
        <v>75</v>
      </c>
      <c r="K56" s="231">
        <v>10</v>
      </c>
      <c r="L56" s="232" t="s">
        <v>73</v>
      </c>
      <c r="M56" s="233" t="s">
        <v>73</v>
      </c>
      <c r="N56" s="336" t="s">
        <v>73</v>
      </c>
      <c r="O56" s="336" t="s">
        <v>73</v>
      </c>
      <c r="P56" s="336" t="s">
        <v>73</v>
      </c>
      <c r="Q56" s="336" t="s">
        <v>73</v>
      </c>
      <c r="R56" s="336" t="s">
        <v>73</v>
      </c>
      <c r="S56" s="342" t="s">
        <v>73</v>
      </c>
      <c r="T56" s="577">
        <f t="shared" ref="T56:T57" si="37">T55</f>
        <v>3</v>
      </c>
      <c r="U56" s="238">
        <v>29.5</v>
      </c>
      <c r="V56" s="240">
        <v>29.908999999999999</v>
      </c>
      <c r="W56" s="634">
        <v>7.9</v>
      </c>
      <c r="X56" s="744">
        <v>8.18</v>
      </c>
      <c r="Y56" s="335">
        <v>28.7</v>
      </c>
      <c r="Z56" s="240">
        <v>31.89</v>
      </c>
      <c r="AA56" s="634" t="s">
        <v>73</v>
      </c>
      <c r="AB56" s="335">
        <v>7.2530000000000001</v>
      </c>
      <c r="AC56" s="744">
        <f t="shared" si="27"/>
        <v>6.9921688041864893</v>
      </c>
      <c r="AD56" s="709" t="s">
        <v>73</v>
      </c>
      <c r="AE56" s="331" t="s">
        <v>73</v>
      </c>
      <c r="AF56" s="730">
        <v>1.2</v>
      </c>
      <c r="AG56" s="342" t="s">
        <v>73</v>
      </c>
      <c r="AH56" s="331" t="s">
        <v>73</v>
      </c>
      <c r="AI56" s="575" t="s">
        <v>73</v>
      </c>
      <c r="AJ56" s="242" t="s">
        <v>73</v>
      </c>
      <c r="AK56" s="234" t="s">
        <v>73</v>
      </c>
      <c r="AL56" s="234" t="s">
        <v>73</v>
      </c>
      <c r="AM56" s="234" t="s">
        <v>73</v>
      </c>
      <c r="AN56" s="234" t="s">
        <v>73</v>
      </c>
      <c r="AO56" s="244" t="s">
        <v>73</v>
      </c>
      <c r="AP56" s="244" t="s">
        <v>73</v>
      </c>
      <c r="AQ56" s="365" t="s">
        <v>73</v>
      </c>
      <c r="AR56" s="371">
        <v>9.4600000000000004E-2</v>
      </c>
      <c r="AS56" s="364">
        <v>8.5754999999999999</v>
      </c>
      <c r="AT56" s="364">
        <v>0.2326</v>
      </c>
      <c r="AU56" s="364">
        <v>4.6750999999999996</v>
      </c>
      <c r="AV56" s="364">
        <v>1.0255000000000001</v>
      </c>
      <c r="AW56" s="470">
        <v>187.91800000000001</v>
      </c>
      <c r="AX56" s="371" t="s">
        <v>73</v>
      </c>
      <c r="AY56" s="364" t="s">
        <v>73</v>
      </c>
      <c r="AZ56" s="473" t="s">
        <v>73</v>
      </c>
      <c r="BA56" s="676" t="s">
        <v>73</v>
      </c>
      <c r="BB56" s="676" t="s">
        <v>73</v>
      </c>
      <c r="BC56" s="676" t="s">
        <v>73</v>
      </c>
      <c r="BD56" s="676" t="s">
        <v>73</v>
      </c>
      <c r="BE56" s="676" t="s">
        <v>73</v>
      </c>
      <c r="BF56" s="676" t="s">
        <v>73</v>
      </c>
      <c r="BG56" s="676" t="s">
        <v>73</v>
      </c>
      <c r="BH56" s="676" t="s">
        <v>73</v>
      </c>
      <c r="BI56" s="473" t="s">
        <v>73</v>
      </c>
      <c r="BJ56" s="676" t="s">
        <v>73</v>
      </c>
      <c r="BK56" s="677" t="s">
        <v>73</v>
      </c>
    </row>
    <row r="57" spans="1:63" s="183" customFormat="1" ht="14.25" customHeight="1" x14ac:dyDescent="0.45">
      <c r="A57" s="224">
        <f t="shared" si="36"/>
        <v>2024</v>
      </c>
      <c r="B57" s="268">
        <f t="shared" si="36"/>
        <v>11</v>
      </c>
      <c r="C57" s="268">
        <f t="shared" si="36"/>
        <v>27</v>
      </c>
      <c r="D57" s="320">
        <f t="shared" si="36"/>
        <v>0.70138888888888884</v>
      </c>
      <c r="E57" s="571">
        <f t="shared" si="36"/>
        <v>49</v>
      </c>
      <c r="F57" s="576">
        <f t="shared" si="36"/>
        <v>13.23236</v>
      </c>
      <c r="G57" s="573">
        <f t="shared" si="36"/>
        <v>100.80065999999999</v>
      </c>
      <c r="H57" s="231">
        <f t="shared" si="36"/>
        <v>21.4</v>
      </c>
      <c r="I57" s="268">
        <f t="shared" si="36"/>
        <v>3</v>
      </c>
      <c r="J57" s="230" t="s">
        <v>74</v>
      </c>
      <c r="K57" s="231">
        <v>20</v>
      </c>
      <c r="L57" s="232" t="s">
        <v>73</v>
      </c>
      <c r="M57" s="233" t="s">
        <v>73</v>
      </c>
      <c r="N57" s="336" t="s">
        <v>73</v>
      </c>
      <c r="O57" s="336" t="s">
        <v>73</v>
      </c>
      <c r="P57" s="336" t="s">
        <v>73</v>
      </c>
      <c r="Q57" s="336" t="s">
        <v>73</v>
      </c>
      <c r="R57" s="336" t="s">
        <v>73</v>
      </c>
      <c r="S57" s="342" t="s">
        <v>73</v>
      </c>
      <c r="T57" s="577">
        <f t="shared" si="37"/>
        <v>3</v>
      </c>
      <c r="U57" s="238">
        <v>29.7</v>
      </c>
      <c r="V57" s="240">
        <v>29.902000000000001</v>
      </c>
      <c r="W57" s="634">
        <v>7.94</v>
      </c>
      <c r="X57" s="744">
        <v>8.18</v>
      </c>
      <c r="Y57" s="335">
        <v>28.9</v>
      </c>
      <c r="Z57" s="240">
        <v>31.984000000000002</v>
      </c>
      <c r="AA57" s="634" t="s">
        <v>73</v>
      </c>
      <c r="AB57" s="335">
        <v>7.1669999999999998</v>
      </c>
      <c r="AC57" s="744">
        <f t="shared" si="27"/>
        <v>6.9245445649859949</v>
      </c>
      <c r="AD57" s="709" t="s">
        <v>73</v>
      </c>
      <c r="AE57" s="331" t="s">
        <v>73</v>
      </c>
      <c r="AF57" s="730">
        <v>0.92</v>
      </c>
      <c r="AG57" s="342" t="s">
        <v>73</v>
      </c>
      <c r="AH57" s="331" t="s">
        <v>73</v>
      </c>
      <c r="AI57" s="575" t="s">
        <v>73</v>
      </c>
      <c r="AJ57" s="242" t="s">
        <v>73</v>
      </c>
      <c r="AK57" s="234" t="s">
        <v>73</v>
      </c>
      <c r="AL57" s="234" t="s">
        <v>73</v>
      </c>
      <c r="AM57" s="234" t="s">
        <v>73</v>
      </c>
      <c r="AN57" s="234" t="s">
        <v>73</v>
      </c>
      <c r="AO57" s="244" t="s">
        <v>73</v>
      </c>
      <c r="AP57" s="244" t="s">
        <v>73</v>
      </c>
      <c r="AQ57" s="365" t="s">
        <v>73</v>
      </c>
      <c r="AR57" s="371">
        <v>4.6300000000000001E-2</v>
      </c>
      <c r="AS57" s="364">
        <v>13.5709</v>
      </c>
      <c r="AT57" s="364">
        <v>0.18679999999999999</v>
      </c>
      <c r="AU57" s="364">
        <v>5.2145999999999999</v>
      </c>
      <c r="AV57" s="364">
        <v>1.2509999999999999</v>
      </c>
      <c r="AW57" s="470">
        <v>144.56360000000001</v>
      </c>
      <c r="AX57" s="371" t="s">
        <v>73</v>
      </c>
      <c r="AY57" s="364" t="s">
        <v>73</v>
      </c>
      <c r="AZ57" s="473" t="s">
        <v>73</v>
      </c>
      <c r="BA57" s="676" t="s">
        <v>73</v>
      </c>
      <c r="BB57" s="676" t="s">
        <v>73</v>
      </c>
      <c r="BC57" s="676" t="s">
        <v>73</v>
      </c>
      <c r="BD57" s="676" t="s">
        <v>73</v>
      </c>
      <c r="BE57" s="676" t="s">
        <v>73</v>
      </c>
      <c r="BF57" s="676" t="s">
        <v>73</v>
      </c>
      <c r="BG57" s="676" t="s">
        <v>73</v>
      </c>
      <c r="BH57" s="676" t="s">
        <v>73</v>
      </c>
      <c r="BI57" s="473" t="s">
        <v>73</v>
      </c>
      <c r="BJ57" s="676" t="s">
        <v>73</v>
      </c>
      <c r="BK57" s="677" t="s">
        <v>73</v>
      </c>
    </row>
    <row r="58" spans="1:63" s="183" customFormat="1" ht="14.25" customHeight="1" x14ac:dyDescent="0.45">
      <c r="A58" s="224">
        <v>2024</v>
      </c>
      <c r="B58" s="268">
        <v>11</v>
      </c>
      <c r="C58" s="268">
        <v>29</v>
      </c>
      <c r="D58" s="320">
        <v>0.4375</v>
      </c>
      <c r="E58" s="571">
        <v>39</v>
      </c>
      <c r="F58" s="572">
        <v>13.54106</v>
      </c>
      <c r="G58" s="573">
        <v>100.59703</v>
      </c>
      <c r="H58" s="231">
        <v>4.9000000000000004</v>
      </c>
      <c r="I58" s="268">
        <v>2</v>
      </c>
      <c r="J58" s="230" t="s">
        <v>72</v>
      </c>
      <c r="K58" s="231">
        <v>1</v>
      </c>
      <c r="L58" s="232">
        <v>7</v>
      </c>
      <c r="M58" s="233" t="s">
        <v>96</v>
      </c>
      <c r="N58" s="336" t="s">
        <v>73</v>
      </c>
      <c r="O58" s="336" t="s">
        <v>73</v>
      </c>
      <c r="P58" s="336" t="s">
        <v>73</v>
      </c>
      <c r="Q58" s="336" t="s">
        <v>73</v>
      </c>
      <c r="R58" s="336" t="s">
        <v>73</v>
      </c>
      <c r="S58" s="342" t="s">
        <v>73</v>
      </c>
      <c r="T58" s="574">
        <v>1</v>
      </c>
      <c r="U58" s="238">
        <v>27.9</v>
      </c>
      <c r="V58" s="240">
        <v>28.738</v>
      </c>
      <c r="W58" s="634">
        <v>7.48</v>
      </c>
      <c r="X58" s="744">
        <v>7.29</v>
      </c>
      <c r="Y58" s="335">
        <v>18.7</v>
      </c>
      <c r="Z58" s="240">
        <v>20.277999999999999</v>
      </c>
      <c r="AA58" s="634">
        <v>4.6399999999999997</v>
      </c>
      <c r="AB58" s="335">
        <v>4.867</v>
      </c>
      <c r="AC58" s="744">
        <f t="shared" si="27"/>
        <v>5.1159893305541928</v>
      </c>
      <c r="AD58" s="709">
        <v>13.2</v>
      </c>
      <c r="AE58" s="331">
        <v>7.9619999999999997</v>
      </c>
      <c r="AF58" s="730">
        <v>3.53</v>
      </c>
      <c r="AG58" s="698" t="s">
        <v>73</v>
      </c>
      <c r="AH58" s="331">
        <v>2227.2779084792901</v>
      </c>
      <c r="AI58" s="575">
        <v>7.4882888530508671</v>
      </c>
      <c r="AJ58" s="242">
        <v>7.4440070909708762</v>
      </c>
      <c r="AK58" s="234">
        <v>2135.9592103261321</v>
      </c>
      <c r="AL58" s="234">
        <v>2113.1412800417606</v>
      </c>
      <c r="AM58" s="234">
        <v>49.114239483626982</v>
      </c>
      <c r="AN58" s="234">
        <v>59.43799811484584</v>
      </c>
      <c r="AO58" s="244">
        <v>1.3491754429880809</v>
      </c>
      <c r="AP58" s="244">
        <v>0.84806471237891901</v>
      </c>
      <c r="AQ58" s="365">
        <f t="shared" ref="AQ58" si="38">SUM(AL58:AN58)</f>
        <v>2221.6935176402335</v>
      </c>
      <c r="AR58" s="371">
        <v>2.5099999999999998</v>
      </c>
      <c r="AS58" s="364">
        <v>134.2405</v>
      </c>
      <c r="AT58" s="364">
        <v>5.1406999999999998</v>
      </c>
      <c r="AU58" s="364">
        <v>71.924999999999997</v>
      </c>
      <c r="AV58" s="364">
        <v>16.404199999999999</v>
      </c>
      <c r="AW58" s="470">
        <v>128.97120000000001</v>
      </c>
      <c r="AX58" s="371" t="s">
        <v>73</v>
      </c>
      <c r="AY58" s="364" t="s">
        <v>73</v>
      </c>
      <c r="AZ58" s="473" t="s">
        <v>73</v>
      </c>
      <c r="BA58" s="676" t="s">
        <v>73</v>
      </c>
      <c r="BB58" s="676" t="s">
        <v>73</v>
      </c>
      <c r="BC58" s="676" t="s">
        <v>73</v>
      </c>
      <c r="BD58" s="676" t="s">
        <v>73</v>
      </c>
      <c r="BE58" s="676" t="s">
        <v>73</v>
      </c>
      <c r="BF58" s="676" t="s">
        <v>73</v>
      </c>
      <c r="BG58" s="676" t="s">
        <v>73</v>
      </c>
      <c r="BH58" s="676" t="s">
        <v>73</v>
      </c>
      <c r="BI58" s="473" t="s">
        <v>73</v>
      </c>
      <c r="BJ58" s="676" t="s">
        <v>73</v>
      </c>
      <c r="BK58" s="677" t="s">
        <v>73</v>
      </c>
    </row>
    <row r="59" spans="1:63" s="183" customFormat="1" ht="14.25" customHeight="1" x14ac:dyDescent="0.45">
      <c r="A59" s="224">
        <f t="shared" ref="A59:I60" si="39">A58</f>
        <v>2024</v>
      </c>
      <c r="B59" s="268">
        <f t="shared" si="39"/>
        <v>11</v>
      </c>
      <c r="C59" s="268">
        <f t="shared" si="39"/>
        <v>29</v>
      </c>
      <c r="D59" s="320">
        <f t="shared" si="39"/>
        <v>0.4375</v>
      </c>
      <c r="E59" s="571">
        <f t="shared" si="39"/>
        <v>39</v>
      </c>
      <c r="F59" s="576">
        <f t="shared" si="39"/>
        <v>13.54106</v>
      </c>
      <c r="G59" s="573">
        <f t="shared" si="39"/>
        <v>100.59703</v>
      </c>
      <c r="H59" s="231">
        <f t="shared" si="39"/>
        <v>4.9000000000000004</v>
      </c>
      <c r="I59" s="268">
        <f t="shared" si="39"/>
        <v>2</v>
      </c>
      <c r="J59" s="230" t="s">
        <v>75</v>
      </c>
      <c r="K59" s="231"/>
      <c r="L59" s="232" t="s">
        <v>73</v>
      </c>
      <c r="M59" s="233" t="s">
        <v>73</v>
      </c>
      <c r="N59" s="336" t="s">
        <v>73</v>
      </c>
      <c r="O59" s="336" t="s">
        <v>73</v>
      </c>
      <c r="P59" s="336" t="s">
        <v>73</v>
      </c>
      <c r="Q59" s="336" t="s">
        <v>73</v>
      </c>
      <c r="R59" s="336" t="s">
        <v>73</v>
      </c>
      <c r="S59" s="342" t="s">
        <v>73</v>
      </c>
      <c r="T59" s="577">
        <f t="shared" ref="T59:T60" si="40">T58</f>
        <v>1</v>
      </c>
      <c r="U59" s="238" t="s">
        <v>73</v>
      </c>
      <c r="V59" s="240" t="s">
        <v>73</v>
      </c>
      <c r="W59" s="634" t="s">
        <v>73</v>
      </c>
      <c r="X59" s="748" t="s">
        <v>73</v>
      </c>
      <c r="Y59" s="335" t="s">
        <v>73</v>
      </c>
      <c r="Z59" s="240" t="s">
        <v>73</v>
      </c>
      <c r="AA59" s="634" t="s">
        <v>73</v>
      </c>
      <c r="AB59" s="335" t="s">
        <v>73</v>
      </c>
      <c r="AC59" s="744" t="s">
        <v>73</v>
      </c>
      <c r="AD59" s="709" t="s">
        <v>73</v>
      </c>
      <c r="AE59" s="331" t="s">
        <v>73</v>
      </c>
      <c r="AF59" s="730" t="s">
        <v>73</v>
      </c>
      <c r="AG59" s="342" t="s">
        <v>73</v>
      </c>
      <c r="AH59" s="336" t="s">
        <v>73</v>
      </c>
      <c r="AI59" s="580" t="s">
        <v>73</v>
      </c>
      <c r="AJ59" s="242" t="s">
        <v>73</v>
      </c>
      <c r="AK59" s="234" t="s">
        <v>73</v>
      </c>
      <c r="AL59" s="234" t="s">
        <v>73</v>
      </c>
      <c r="AM59" s="234" t="s">
        <v>73</v>
      </c>
      <c r="AN59" s="234" t="s">
        <v>73</v>
      </c>
      <c r="AO59" s="244" t="s">
        <v>73</v>
      </c>
      <c r="AP59" s="244" t="s">
        <v>73</v>
      </c>
      <c r="AQ59" s="365" t="s">
        <v>73</v>
      </c>
      <c r="AR59" s="371" t="s">
        <v>73</v>
      </c>
      <c r="AS59" s="364" t="s">
        <v>73</v>
      </c>
      <c r="AT59" s="364" t="s">
        <v>73</v>
      </c>
      <c r="AU59" s="364" t="s">
        <v>73</v>
      </c>
      <c r="AV59" s="364" t="s">
        <v>73</v>
      </c>
      <c r="AW59" s="470" t="s">
        <v>73</v>
      </c>
      <c r="AX59" s="371" t="s">
        <v>73</v>
      </c>
      <c r="AY59" s="364" t="s">
        <v>73</v>
      </c>
      <c r="AZ59" s="473" t="s">
        <v>73</v>
      </c>
      <c r="BA59" s="676" t="s">
        <v>73</v>
      </c>
      <c r="BB59" s="676" t="s">
        <v>73</v>
      </c>
      <c r="BC59" s="676" t="s">
        <v>73</v>
      </c>
      <c r="BD59" s="676" t="s">
        <v>73</v>
      </c>
      <c r="BE59" s="676" t="s">
        <v>73</v>
      </c>
      <c r="BF59" s="676" t="s">
        <v>73</v>
      </c>
      <c r="BG59" s="676" t="s">
        <v>73</v>
      </c>
      <c r="BH59" s="676" t="s">
        <v>73</v>
      </c>
      <c r="BI59" s="473" t="s">
        <v>73</v>
      </c>
      <c r="BJ59" s="676" t="s">
        <v>73</v>
      </c>
      <c r="BK59" s="677" t="s">
        <v>73</v>
      </c>
    </row>
    <row r="60" spans="1:63" s="183" customFormat="1" ht="14.25" customHeight="1" x14ac:dyDescent="0.45">
      <c r="A60" s="224">
        <f t="shared" si="39"/>
        <v>2024</v>
      </c>
      <c r="B60" s="268">
        <f t="shared" si="39"/>
        <v>11</v>
      </c>
      <c r="C60" s="268">
        <f t="shared" si="39"/>
        <v>29</v>
      </c>
      <c r="D60" s="320">
        <f t="shared" si="39"/>
        <v>0.4375</v>
      </c>
      <c r="E60" s="571">
        <f t="shared" si="39"/>
        <v>39</v>
      </c>
      <c r="F60" s="576">
        <f t="shared" si="39"/>
        <v>13.54106</v>
      </c>
      <c r="G60" s="573">
        <f t="shared" si="39"/>
        <v>100.59703</v>
      </c>
      <c r="H60" s="231">
        <f t="shared" si="39"/>
        <v>4.9000000000000004</v>
      </c>
      <c r="I60" s="268">
        <f t="shared" si="39"/>
        <v>2</v>
      </c>
      <c r="J60" s="230" t="s">
        <v>74</v>
      </c>
      <c r="K60" s="231">
        <v>4</v>
      </c>
      <c r="L60" s="232" t="s">
        <v>73</v>
      </c>
      <c r="M60" s="233" t="s">
        <v>73</v>
      </c>
      <c r="N60" s="336" t="s">
        <v>73</v>
      </c>
      <c r="O60" s="336" t="s">
        <v>73</v>
      </c>
      <c r="P60" s="336" t="s">
        <v>73</v>
      </c>
      <c r="Q60" s="336" t="s">
        <v>73</v>
      </c>
      <c r="R60" s="336" t="s">
        <v>73</v>
      </c>
      <c r="S60" s="342" t="s">
        <v>73</v>
      </c>
      <c r="T60" s="577">
        <f t="shared" si="40"/>
        <v>1</v>
      </c>
      <c r="U60" s="238">
        <v>28.1</v>
      </c>
      <c r="V60" s="240">
        <v>27.875</v>
      </c>
      <c r="W60" s="634">
        <v>7.6</v>
      </c>
      <c r="X60" s="744">
        <v>7.84</v>
      </c>
      <c r="Y60" s="335">
        <v>19.899999999999999</v>
      </c>
      <c r="Z60" s="240">
        <v>29.263999999999999</v>
      </c>
      <c r="AA60" s="634">
        <v>4.8499999999999996</v>
      </c>
      <c r="AB60" s="335">
        <v>5.4349999999999996</v>
      </c>
      <c r="AC60" s="744">
        <f t="shared" si="27"/>
        <v>5.5626238406225683</v>
      </c>
      <c r="AD60" s="709">
        <v>14.63</v>
      </c>
      <c r="AE60" s="331" t="s">
        <v>73</v>
      </c>
      <c r="AF60" s="730">
        <v>7.01</v>
      </c>
      <c r="AG60" s="342" t="s">
        <v>73</v>
      </c>
      <c r="AH60" s="331">
        <v>2172.994486474428</v>
      </c>
      <c r="AI60" s="575">
        <v>7.5773296458230384</v>
      </c>
      <c r="AJ60" s="242">
        <v>7.5394954399648864</v>
      </c>
      <c r="AK60" s="234">
        <v>1494.1367843645137</v>
      </c>
      <c r="AL60" s="234">
        <v>1997.1531061472272</v>
      </c>
      <c r="AM60" s="234">
        <v>72.243844530813135</v>
      </c>
      <c r="AN60" s="234">
        <v>40.569522975872523</v>
      </c>
      <c r="AO60" s="244">
        <v>1.8333343012240479</v>
      </c>
      <c r="AP60" s="244">
        <v>1.2011046213334311</v>
      </c>
      <c r="AQ60" s="365">
        <f t="shared" ref="AQ60" si="41">SUM(AL60:AN60)</f>
        <v>2109.966473653913</v>
      </c>
      <c r="AR60" s="371">
        <v>2.2684000000000002</v>
      </c>
      <c r="AS60" s="364">
        <v>102.4716</v>
      </c>
      <c r="AT60" s="364">
        <v>4.0995999999999997</v>
      </c>
      <c r="AU60" s="364">
        <v>87.658600000000007</v>
      </c>
      <c r="AV60" s="364">
        <v>15.8154</v>
      </c>
      <c r="AW60" s="470">
        <v>142.2484</v>
      </c>
      <c r="AX60" s="371" t="s">
        <v>73</v>
      </c>
      <c r="AY60" s="364" t="s">
        <v>73</v>
      </c>
      <c r="AZ60" s="473" t="s">
        <v>73</v>
      </c>
      <c r="BA60" s="676" t="s">
        <v>73</v>
      </c>
      <c r="BB60" s="676" t="s">
        <v>73</v>
      </c>
      <c r="BC60" s="676" t="s">
        <v>73</v>
      </c>
      <c r="BD60" s="676" t="s">
        <v>73</v>
      </c>
      <c r="BE60" s="676" t="s">
        <v>73</v>
      </c>
      <c r="BF60" s="676" t="s">
        <v>73</v>
      </c>
      <c r="BG60" s="676" t="s">
        <v>73</v>
      </c>
      <c r="BH60" s="676" t="s">
        <v>73</v>
      </c>
      <c r="BI60" s="473" t="s">
        <v>73</v>
      </c>
      <c r="BJ60" s="676" t="s">
        <v>73</v>
      </c>
      <c r="BK60" s="677" t="s">
        <v>73</v>
      </c>
    </row>
    <row r="61" spans="1:63" s="183" customFormat="1" ht="14.25" customHeight="1" x14ac:dyDescent="0.45">
      <c r="A61" s="224">
        <v>2024</v>
      </c>
      <c r="B61" s="268">
        <v>11</v>
      </c>
      <c r="C61" s="268">
        <v>29</v>
      </c>
      <c r="D61" s="320">
        <v>0.5</v>
      </c>
      <c r="E61" s="571">
        <v>38</v>
      </c>
      <c r="F61" s="572">
        <v>13.48795</v>
      </c>
      <c r="G61" s="573">
        <v>100.62009999999999</v>
      </c>
      <c r="H61" s="231">
        <v>3.7</v>
      </c>
      <c r="I61" s="268">
        <v>2</v>
      </c>
      <c r="J61" s="230" t="s">
        <v>72</v>
      </c>
      <c r="K61" s="231">
        <v>1</v>
      </c>
      <c r="L61" s="232">
        <v>8</v>
      </c>
      <c r="M61" s="233" t="s">
        <v>96</v>
      </c>
      <c r="N61" s="336" t="s">
        <v>73</v>
      </c>
      <c r="O61" s="336" t="s">
        <v>73</v>
      </c>
      <c r="P61" s="336" t="s">
        <v>73</v>
      </c>
      <c r="Q61" s="336" t="s">
        <v>73</v>
      </c>
      <c r="R61" s="336" t="s">
        <v>73</v>
      </c>
      <c r="S61" s="342" t="s">
        <v>73</v>
      </c>
      <c r="T61" s="574">
        <v>0.3</v>
      </c>
      <c r="U61" s="238">
        <v>27.3</v>
      </c>
      <c r="V61" s="240">
        <v>27.83</v>
      </c>
      <c r="W61" s="634">
        <v>7.48</v>
      </c>
      <c r="X61" s="744">
        <v>8.02</v>
      </c>
      <c r="Y61" s="335">
        <v>18.7</v>
      </c>
      <c r="Z61" s="240">
        <v>30.407</v>
      </c>
      <c r="AA61" s="634">
        <v>6.34</v>
      </c>
      <c r="AB61" s="335">
        <v>7.0890000000000004</v>
      </c>
      <c r="AC61" s="744">
        <f t="shared" si="27"/>
        <v>6.863210952687874</v>
      </c>
      <c r="AD61" s="709">
        <v>40.17</v>
      </c>
      <c r="AE61" s="331">
        <v>4.6189</v>
      </c>
      <c r="AF61" s="730">
        <v>4.16</v>
      </c>
      <c r="AG61" s="698" t="s">
        <v>73</v>
      </c>
      <c r="AH61" s="331" t="s">
        <v>73</v>
      </c>
      <c r="AI61" s="575" t="s">
        <v>73</v>
      </c>
      <c r="AJ61" s="242" t="s">
        <v>73</v>
      </c>
      <c r="AK61" s="234" t="s">
        <v>73</v>
      </c>
      <c r="AL61" s="234" t="s">
        <v>73</v>
      </c>
      <c r="AM61" s="234" t="s">
        <v>73</v>
      </c>
      <c r="AN61" s="234" t="s">
        <v>73</v>
      </c>
      <c r="AO61" s="244" t="s">
        <v>73</v>
      </c>
      <c r="AP61" s="244" t="s">
        <v>73</v>
      </c>
      <c r="AQ61" s="365" t="s">
        <v>73</v>
      </c>
      <c r="AR61" s="371">
        <v>0.91579999999999995</v>
      </c>
      <c r="AS61" s="364">
        <v>11.3276</v>
      </c>
      <c r="AT61" s="364">
        <v>0.5071</v>
      </c>
      <c r="AU61" s="364">
        <v>61.136200000000002</v>
      </c>
      <c r="AV61" s="364">
        <v>1.0205</v>
      </c>
      <c r="AW61" s="470">
        <v>137.79660000000001</v>
      </c>
      <c r="AX61" s="371" t="s">
        <v>73</v>
      </c>
      <c r="AY61" s="364" t="s">
        <v>73</v>
      </c>
      <c r="AZ61" s="473" t="s">
        <v>73</v>
      </c>
      <c r="BA61" s="676" t="s">
        <v>73</v>
      </c>
      <c r="BB61" s="676" t="s">
        <v>73</v>
      </c>
      <c r="BC61" s="676" t="s">
        <v>73</v>
      </c>
      <c r="BD61" s="676" t="s">
        <v>73</v>
      </c>
      <c r="BE61" s="676" t="s">
        <v>73</v>
      </c>
      <c r="BF61" s="676" t="s">
        <v>73</v>
      </c>
      <c r="BG61" s="676" t="s">
        <v>73</v>
      </c>
      <c r="BH61" s="676" t="s">
        <v>73</v>
      </c>
      <c r="BI61" s="473" t="s">
        <v>73</v>
      </c>
      <c r="BJ61" s="676" t="s">
        <v>73</v>
      </c>
      <c r="BK61" s="677" t="s">
        <v>73</v>
      </c>
    </row>
    <row r="62" spans="1:63" s="183" customFormat="1" ht="14.25" customHeight="1" x14ac:dyDescent="0.45">
      <c r="A62" s="224">
        <f t="shared" ref="A62:I63" si="42">A61</f>
        <v>2024</v>
      </c>
      <c r="B62" s="268">
        <f t="shared" si="42"/>
        <v>11</v>
      </c>
      <c r="C62" s="268">
        <f t="shared" si="42"/>
        <v>29</v>
      </c>
      <c r="D62" s="320">
        <f t="shared" si="42"/>
        <v>0.5</v>
      </c>
      <c r="E62" s="571">
        <f t="shared" si="42"/>
        <v>38</v>
      </c>
      <c r="F62" s="576">
        <f t="shared" si="42"/>
        <v>13.48795</v>
      </c>
      <c r="G62" s="573">
        <f t="shared" si="42"/>
        <v>100.62009999999999</v>
      </c>
      <c r="H62" s="231">
        <f t="shared" si="42"/>
        <v>3.7</v>
      </c>
      <c r="I62" s="268">
        <f t="shared" si="42"/>
        <v>2</v>
      </c>
      <c r="J62" s="230" t="s">
        <v>75</v>
      </c>
      <c r="K62" s="231"/>
      <c r="L62" s="232" t="s">
        <v>73</v>
      </c>
      <c r="M62" s="233" t="s">
        <v>73</v>
      </c>
      <c r="N62" s="336" t="s">
        <v>73</v>
      </c>
      <c r="O62" s="336" t="s">
        <v>73</v>
      </c>
      <c r="P62" s="336" t="s">
        <v>73</v>
      </c>
      <c r="Q62" s="336" t="s">
        <v>73</v>
      </c>
      <c r="R62" s="336" t="s">
        <v>73</v>
      </c>
      <c r="S62" s="342" t="s">
        <v>73</v>
      </c>
      <c r="T62" s="577">
        <f t="shared" ref="T62:T63" si="43">T61</f>
        <v>0.3</v>
      </c>
      <c r="U62" s="238" t="s">
        <v>73</v>
      </c>
      <c r="V62" s="240" t="s">
        <v>73</v>
      </c>
      <c r="W62" s="634" t="s">
        <v>73</v>
      </c>
      <c r="X62" s="748" t="s">
        <v>73</v>
      </c>
      <c r="Y62" s="335" t="s">
        <v>73</v>
      </c>
      <c r="Z62" s="240" t="s">
        <v>73</v>
      </c>
      <c r="AA62" s="634" t="s">
        <v>73</v>
      </c>
      <c r="AB62" s="335" t="s">
        <v>73</v>
      </c>
      <c r="AC62" s="744" t="s">
        <v>73</v>
      </c>
      <c r="AD62" s="709" t="s">
        <v>73</v>
      </c>
      <c r="AE62" s="331" t="s">
        <v>73</v>
      </c>
      <c r="AF62" s="730" t="s">
        <v>73</v>
      </c>
      <c r="AG62" s="342" t="s">
        <v>73</v>
      </c>
      <c r="AH62" s="331" t="s">
        <v>73</v>
      </c>
      <c r="AI62" s="575" t="s">
        <v>73</v>
      </c>
      <c r="AJ62" s="283" t="s">
        <v>73</v>
      </c>
      <c r="AK62" s="579" t="s">
        <v>73</v>
      </c>
      <c r="AL62" s="234" t="s">
        <v>73</v>
      </c>
      <c r="AM62" s="579" t="s">
        <v>73</v>
      </c>
      <c r="AN62" s="579" t="s">
        <v>73</v>
      </c>
      <c r="AO62" s="244" t="s">
        <v>73</v>
      </c>
      <c r="AP62" s="244" t="s">
        <v>73</v>
      </c>
      <c r="AQ62" s="365" t="s">
        <v>73</v>
      </c>
      <c r="AR62" s="371" t="s">
        <v>73</v>
      </c>
      <c r="AS62" s="364" t="s">
        <v>73</v>
      </c>
      <c r="AT62" s="364" t="s">
        <v>73</v>
      </c>
      <c r="AU62" s="364" t="s">
        <v>73</v>
      </c>
      <c r="AV62" s="364" t="s">
        <v>73</v>
      </c>
      <c r="AW62" s="470" t="s">
        <v>73</v>
      </c>
      <c r="AX62" s="371" t="s">
        <v>73</v>
      </c>
      <c r="AY62" s="364" t="s">
        <v>73</v>
      </c>
      <c r="AZ62" s="473" t="s">
        <v>73</v>
      </c>
      <c r="BA62" s="676" t="s">
        <v>73</v>
      </c>
      <c r="BB62" s="676" t="s">
        <v>73</v>
      </c>
      <c r="BC62" s="676" t="s">
        <v>73</v>
      </c>
      <c r="BD62" s="676" t="s">
        <v>73</v>
      </c>
      <c r="BE62" s="676" t="s">
        <v>73</v>
      </c>
      <c r="BF62" s="676" t="s">
        <v>73</v>
      </c>
      <c r="BG62" s="676" t="s">
        <v>73</v>
      </c>
      <c r="BH62" s="676" t="s">
        <v>73</v>
      </c>
      <c r="BI62" s="473" t="s">
        <v>73</v>
      </c>
      <c r="BJ62" s="676" t="s">
        <v>73</v>
      </c>
      <c r="BK62" s="677" t="s">
        <v>73</v>
      </c>
    </row>
    <row r="63" spans="1:63" s="183" customFormat="1" ht="14.25" customHeight="1" x14ac:dyDescent="0.45">
      <c r="A63" s="224">
        <f t="shared" si="42"/>
        <v>2024</v>
      </c>
      <c r="B63" s="268">
        <f t="shared" si="42"/>
        <v>11</v>
      </c>
      <c r="C63" s="268">
        <f t="shared" si="42"/>
        <v>29</v>
      </c>
      <c r="D63" s="320">
        <f t="shared" si="42"/>
        <v>0.5</v>
      </c>
      <c r="E63" s="571">
        <f t="shared" si="42"/>
        <v>38</v>
      </c>
      <c r="F63" s="576">
        <f t="shared" si="42"/>
        <v>13.48795</v>
      </c>
      <c r="G63" s="573">
        <f t="shared" si="42"/>
        <v>100.62009999999999</v>
      </c>
      <c r="H63" s="231">
        <f t="shared" si="42"/>
        <v>3.7</v>
      </c>
      <c r="I63" s="268">
        <f t="shared" si="42"/>
        <v>2</v>
      </c>
      <c r="J63" s="230" t="s">
        <v>74</v>
      </c>
      <c r="K63" s="231">
        <v>2.5</v>
      </c>
      <c r="L63" s="232" t="s">
        <v>73</v>
      </c>
      <c r="M63" s="233" t="s">
        <v>73</v>
      </c>
      <c r="N63" s="336" t="s">
        <v>73</v>
      </c>
      <c r="O63" s="336" t="s">
        <v>73</v>
      </c>
      <c r="P63" s="336" t="s">
        <v>73</v>
      </c>
      <c r="Q63" s="336" t="s">
        <v>73</v>
      </c>
      <c r="R63" s="336" t="s">
        <v>73</v>
      </c>
      <c r="S63" s="342" t="s">
        <v>73</v>
      </c>
      <c r="T63" s="577">
        <f t="shared" si="43"/>
        <v>0.3</v>
      </c>
      <c r="U63" s="238">
        <v>27</v>
      </c>
      <c r="V63" s="240">
        <v>27.835000000000001</v>
      </c>
      <c r="W63" s="634">
        <v>7.6</v>
      </c>
      <c r="X63" s="744">
        <v>8.0399999999999991</v>
      </c>
      <c r="Y63" s="335">
        <v>19.899999999999999</v>
      </c>
      <c r="Z63" s="240">
        <v>30.407</v>
      </c>
      <c r="AA63" s="634">
        <v>6.25</v>
      </c>
      <c r="AB63" s="335">
        <v>6.73</v>
      </c>
      <c r="AC63" s="744">
        <f t="shared" si="27"/>
        <v>6.5809190704439535</v>
      </c>
      <c r="AD63" s="709">
        <v>49</v>
      </c>
      <c r="AE63" s="331" t="s">
        <v>73</v>
      </c>
      <c r="AF63" s="730">
        <v>3.23</v>
      </c>
      <c r="AG63" s="342" t="s">
        <v>73</v>
      </c>
      <c r="AH63" s="331" t="s">
        <v>73</v>
      </c>
      <c r="AI63" s="575" t="s">
        <v>73</v>
      </c>
      <c r="AJ63" s="283" t="s">
        <v>73</v>
      </c>
      <c r="AK63" s="579" t="s">
        <v>73</v>
      </c>
      <c r="AL63" s="234" t="s">
        <v>73</v>
      </c>
      <c r="AM63" s="579" t="s">
        <v>73</v>
      </c>
      <c r="AN63" s="579" t="s">
        <v>73</v>
      </c>
      <c r="AO63" s="244" t="s">
        <v>73</v>
      </c>
      <c r="AP63" s="244" t="s">
        <v>73</v>
      </c>
      <c r="AQ63" s="365" t="s">
        <v>73</v>
      </c>
      <c r="AR63" s="371">
        <v>0.91579999999999995</v>
      </c>
      <c r="AS63" s="364">
        <v>8.6984999999999992</v>
      </c>
      <c r="AT63" s="364">
        <v>0.55289999999999995</v>
      </c>
      <c r="AU63" s="364">
        <v>41.356900000000003</v>
      </c>
      <c r="AV63" s="364">
        <v>1.0197000000000001</v>
      </c>
      <c r="AW63" s="470">
        <v>129.21190000000001</v>
      </c>
      <c r="AX63" s="371" t="s">
        <v>73</v>
      </c>
      <c r="AY63" s="364" t="s">
        <v>73</v>
      </c>
      <c r="AZ63" s="473" t="s">
        <v>73</v>
      </c>
      <c r="BA63" s="676" t="s">
        <v>73</v>
      </c>
      <c r="BB63" s="676" t="s">
        <v>73</v>
      </c>
      <c r="BC63" s="676" t="s">
        <v>73</v>
      </c>
      <c r="BD63" s="676" t="s">
        <v>73</v>
      </c>
      <c r="BE63" s="676" t="s">
        <v>73</v>
      </c>
      <c r="BF63" s="676" t="s">
        <v>73</v>
      </c>
      <c r="BG63" s="676" t="s">
        <v>73</v>
      </c>
      <c r="BH63" s="676" t="s">
        <v>73</v>
      </c>
      <c r="BI63" s="473" t="s">
        <v>73</v>
      </c>
      <c r="BJ63" s="676" t="s">
        <v>73</v>
      </c>
      <c r="BK63" s="677" t="s">
        <v>73</v>
      </c>
    </row>
    <row r="64" spans="1:63" s="183" customFormat="1" ht="14.25" customHeight="1" x14ac:dyDescent="0.45">
      <c r="A64" s="224">
        <v>2024</v>
      </c>
      <c r="B64" s="268">
        <v>11</v>
      </c>
      <c r="C64" s="268">
        <v>29</v>
      </c>
      <c r="D64" s="320">
        <v>0.52777777777777779</v>
      </c>
      <c r="E64" s="571">
        <v>37</v>
      </c>
      <c r="F64" s="572">
        <v>13.429819999999999</v>
      </c>
      <c r="G64" s="573">
        <v>100.5838</v>
      </c>
      <c r="H64" s="231">
        <v>6.1</v>
      </c>
      <c r="I64" s="268">
        <v>3</v>
      </c>
      <c r="J64" s="230" t="s">
        <v>72</v>
      </c>
      <c r="K64" s="231">
        <v>1</v>
      </c>
      <c r="L64" s="232">
        <v>8</v>
      </c>
      <c r="M64" s="233" t="s">
        <v>96</v>
      </c>
      <c r="N64" s="336" t="s">
        <v>73</v>
      </c>
      <c r="O64" s="336" t="s">
        <v>73</v>
      </c>
      <c r="P64" s="336" t="s">
        <v>73</v>
      </c>
      <c r="Q64" s="336" t="s">
        <v>73</v>
      </c>
      <c r="R64" s="336" t="s">
        <v>73</v>
      </c>
      <c r="S64" s="342" t="s">
        <v>73</v>
      </c>
      <c r="T64" s="574">
        <v>0.3</v>
      </c>
      <c r="U64" s="238">
        <v>28.2</v>
      </c>
      <c r="V64" s="240">
        <v>28.684999999999999</v>
      </c>
      <c r="W64" s="634">
        <v>7.85</v>
      </c>
      <c r="X64" s="744">
        <v>8.1</v>
      </c>
      <c r="Y64" s="335">
        <v>28.5</v>
      </c>
      <c r="Z64" s="240">
        <v>31.242999999999999</v>
      </c>
      <c r="AA64" s="634">
        <v>6.56</v>
      </c>
      <c r="AB64" s="335">
        <v>6.5069999999999997</v>
      </c>
      <c r="AC64" s="744">
        <f t="shared" si="27"/>
        <v>6.4055678455403475</v>
      </c>
      <c r="AD64" s="709">
        <v>33.17</v>
      </c>
      <c r="AE64" s="331">
        <v>1.8471</v>
      </c>
      <c r="AF64" s="730">
        <v>1.23</v>
      </c>
      <c r="AG64" s="342" t="s">
        <v>73</v>
      </c>
      <c r="AH64" s="331" t="s">
        <v>73</v>
      </c>
      <c r="AI64" s="575" t="s">
        <v>73</v>
      </c>
      <c r="AJ64" s="283" t="s">
        <v>73</v>
      </c>
      <c r="AK64" s="579" t="s">
        <v>73</v>
      </c>
      <c r="AL64" s="234" t="s">
        <v>73</v>
      </c>
      <c r="AM64" s="579" t="s">
        <v>73</v>
      </c>
      <c r="AN64" s="579" t="s">
        <v>73</v>
      </c>
      <c r="AO64" s="244" t="s">
        <v>73</v>
      </c>
      <c r="AP64" s="244" t="s">
        <v>73</v>
      </c>
      <c r="AQ64" s="365" t="s">
        <v>73</v>
      </c>
      <c r="AR64" s="371">
        <v>0.28789999999999999</v>
      </c>
      <c r="AS64" s="364">
        <v>10.2844</v>
      </c>
      <c r="AT64" s="364">
        <v>0.27829999999999999</v>
      </c>
      <c r="AU64" s="364">
        <v>30.568100000000001</v>
      </c>
      <c r="AV64" s="364">
        <v>1.5044</v>
      </c>
      <c r="AW64" s="470">
        <v>162.2731</v>
      </c>
      <c r="AX64" s="371" t="s">
        <v>73</v>
      </c>
      <c r="AY64" s="364" t="s">
        <v>73</v>
      </c>
      <c r="AZ64" s="473" t="s">
        <v>73</v>
      </c>
      <c r="BA64" s="676" t="s">
        <v>73</v>
      </c>
      <c r="BB64" s="676" t="s">
        <v>73</v>
      </c>
      <c r="BC64" s="676" t="s">
        <v>73</v>
      </c>
      <c r="BD64" s="676" t="s">
        <v>73</v>
      </c>
      <c r="BE64" s="676" t="s">
        <v>73</v>
      </c>
      <c r="BF64" s="676" t="s">
        <v>73</v>
      </c>
      <c r="BG64" s="676" t="s">
        <v>73</v>
      </c>
      <c r="BH64" s="676" t="s">
        <v>73</v>
      </c>
      <c r="BI64" s="473" t="s">
        <v>73</v>
      </c>
      <c r="BJ64" s="676" t="s">
        <v>73</v>
      </c>
      <c r="BK64" s="677" t="s">
        <v>73</v>
      </c>
    </row>
    <row r="65" spans="1:63" s="183" customFormat="1" ht="14.25" customHeight="1" x14ac:dyDescent="0.45">
      <c r="A65" s="224">
        <f t="shared" ref="A65:I66" si="44">A64</f>
        <v>2024</v>
      </c>
      <c r="B65" s="268">
        <f t="shared" si="44"/>
        <v>11</v>
      </c>
      <c r="C65" s="268">
        <f t="shared" si="44"/>
        <v>29</v>
      </c>
      <c r="D65" s="320">
        <f t="shared" si="44"/>
        <v>0.52777777777777779</v>
      </c>
      <c r="E65" s="571">
        <f t="shared" si="44"/>
        <v>37</v>
      </c>
      <c r="F65" s="576">
        <f t="shared" si="44"/>
        <v>13.429819999999999</v>
      </c>
      <c r="G65" s="573">
        <f t="shared" si="44"/>
        <v>100.5838</v>
      </c>
      <c r="H65" s="231">
        <f t="shared" si="44"/>
        <v>6.1</v>
      </c>
      <c r="I65" s="268">
        <f t="shared" si="44"/>
        <v>3</v>
      </c>
      <c r="J65" s="230" t="s">
        <v>75</v>
      </c>
      <c r="K65" s="231">
        <v>3</v>
      </c>
      <c r="L65" s="232" t="s">
        <v>73</v>
      </c>
      <c r="M65" s="233" t="s">
        <v>73</v>
      </c>
      <c r="N65" s="336" t="s">
        <v>73</v>
      </c>
      <c r="O65" s="336" t="s">
        <v>73</v>
      </c>
      <c r="P65" s="336" t="s">
        <v>73</v>
      </c>
      <c r="Q65" s="336" t="s">
        <v>73</v>
      </c>
      <c r="R65" s="336" t="s">
        <v>73</v>
      </c>
      <c r="S65" s="342" t="s">
        <v>73</v>
      </c>
      <c r="T65" s="577">
        <f t="shared" ref="T65:T66" si="45">T64</f>
        <v>0.3</v>
      </c>
      <c r="U65" s="238">
        <v>28.1</v>
      </c>
      <c r="V65" s="240">
        <v>28.68</v>
      </c>
      <c r="W65" s="634">
        <v>7.99</v>
      </c>
      <c r="X65" s="744">
        <v>8.1300000000000008</v>
      </c>
      <c r="Y65" s="335">
        <v>28.6</v>
      </c>
      <c r="Z65" s="240">
        <v>31.254999999999999</v>
      </c>
      <c r="AA65" s="634">
        <v>5.93</v>
      </c>
      <c r="AB65" s="335">
        <v>6.3339999999999996</v>
      </c>
      <c r="AC65" s="744">
        <f t="shared" si="27"/>
        <v>6.2695330387765642</v>
      </c>
      <c r="AD65" s="709">
        <v>28.5</v>
      </c>
      <c r="AE65" s="331" t="s">
        <v>73</v>
      </c>
      <c r="AF65" s="730">
        <v>1.92</v>
      </c>
      <c r="AG65" s="342" t="s">
        <v>73</v>
      </c>
      <c r="AH65" s="331" t="s">
        <v>73</v>
      </c>
      <c r="AI65" s="575" t="s">
        <v>73</v>
      </c>
      <c r="AJ65" s="283" t="s">
        <v>73</v>
      </c>
      <c r="AK65" s="579" t="s">
        <v>73</v>
      </c>
      <c r="AL65" s="234" t="s">
        <v>73</v>
      </c>
      <c r="AM65" s="579" t="s">
        <v>73</v>
      </c>
      <c r="AN65" s="579" t="s">
        <v>73</v>
      </c>
      <c r="AO65" s="244" t="s">
        <v>73</v>
      </c>
      <c r="AP65" s="244" t="s">
        <v>73</v>
      </c>
      <c r="AQ65" s="365" t="s">
        <v>73</v>
      </c>
      <c r="AR65" s="371">
        <v>0.40860000000000002</v>
      </c>
      <c r="AS65" s="364">
        <v>8.8384</v>
      </c>
      <c r="AT65" s="364">
        <v>0.34699999999999998</v>
      </c>
      <c r="AU65" s="364">
        <v>50.347499999999997</v>
      </c>
      <c r="AV65" s="364">
        <v>1.181</v>
      </c>
      <c r="AW65" s="470">
        <v>107.32850000000001</v>
      </c>
      <c r="AX65" s="371" t="s">
        <v>73</v>
      </c>
      <c r="AY65" s="364" t="s">
        <v>73</v>
      </c>
      <c r="AZ65" s="473" t="s">
        <v>73</v>
      </c>
      <c r="BA65" s="676" t="s">
        <v>73</v>
      </c>
      <c r="BB65" s="676" t="s">
        <v>73</v>
      </c>
      <c r="BC65" s="676" t="s">
        <v>73</v>
      </c>
      <c r="BD65" s="676" t="s">
        <v>73</v>
      </c>
      <c r="BE65" s="676" t="s">
        <v>73</v>
      </c>
      <c r="BF65" s="676" t="s">
        <v>73</v>
      </c>
      <c r="BG65" s="676" t="s">
        <v>73</v>
      </c>
      <c r="BH65" s="676" t="s">
        <v>73</v>
      </c>
      <c r="BI65" s="473" t="s">
        <v>73</v>
      </c>
      <c r="BJ65" s="676" t="s">
        <v>73</v>
      </c>
      <c r="BK65" s="677" t="s">
        <v>73</v>
      </c>
    </row>
    <row r="66" spans="1:63" s="183" customFormat="1" ht="14.25" customHeight="1" x14ac:dyDescent="0.45">
      <c r="A66" s="224">
        <f t="shared" si="44"/>
        <v>2024</v>
      </c>
      <c r="B66" s="268">
        <f t="shared" si="44"/>
        <v>11</v>
      </c>
      <c r="C66" s="268">
        <f t="shared" si="44"/>
        <v>29</v>
      </c>
      <c r="D66" s="320">
        <f t="shared" si="44"/>
        <v>0.52777777777777779</v>
      </c>
      <c r="E66" s="571">
        <f t="shared" si="44"/>
        <v>37</v>
      </c>
      <c r="F66" s="576">
        <f t="shared" si="44"/>
        <v>13.429819999999999</v>
      </c>
      <c r="G66" s="573">
        <f t="shared" si="44"/>
        <v>100.5838</v>
      </c>
      <c r="H66" s="231">
        <f t="shared" si="44"/>
        <v>6.1</v>
      </c>
      <c r="I66" s="268">
        <f t="shared" si="44"/>
        <v>3</v>
      </c>
      <c r="J66" s="230" t="s">
        <v>74</v>
      </c>
      <c r="K66" s="231">
        <v>5</v>
      </c>
      <c r="L66" s="232" t="s">
        <v>73</v>
      </c>
      <c r="M66" s="233" t="s">
        <v>73</v>
      </c>
      <c r="N66" s="336" t="s">
        <v>73</v>
      </c>
      <c r="O66" s="336" t="s">
        <v>73</v>
      </c>
      <c r="P66" s="336" t="s">
        <v>73</v>
      </c>
      <c r="Q66" s="336" t="s">
        <v>73</v>
      </c>
      <c r="R66" s="336" t="s">
        <v>73</v>
      </c>
      <c r="S66" s="342" t="s">
        <v>73</v>
      </c>
      <c r="T66" s="577">
        <f t="shared" si="45"/>
        <v>0.3</v>
      </c>
      <c r="U66" s="238">
        <v>28</v>
      </c>
      <c r="V66" s="240">
        <v>28.664000000000001</v>
      </c>
      <c r="W66" s="634">
        <v>7.98</v>
      </c>
      <c r="X66" s="744">
        <v>8.1300000000000008</v>
      </c>
      <c r="Y66" s="335">
        <v>28.6</v>
      </c>
      <c r="Z66" s="240">
        <v>31.254000000000001</v>
      </c>
      <c r="AA66" s="634">
        <v>6.01</v>
      </c>
      <c r="AB66" s="335">
        <v>6.266</v>
      </c>
      <c r="AC66" s="744">
        <f t="shared" si="27"/>
        <v>6.2160627101064065</v>
      </c>
      <c r="AD66" s="709">
        <v>29.88</v>
      </c>
      <c r="AE66" s="331" t="s">
        <v>73</v>
      </c>
      <c r="AF66" s="730">
        <v>1.82</v>
      </c>
      <c r="AG66" s="342" t="s">
        <v>73</v>
      </c>
      <c r="AH66" s="331" t="s">
        <v>73</v>
      </c>
      <c r="AI66" s="575" t="s">
        <v>73</v>
      </c>
      <c r="AJ66" s="283" t="s">
        <v>73</v>
      </c>
      <c r="AK66" s="579" t="s">
        <v>73</v>
      </c>
      <c r="AL66" s="234" t="s">
        <v>73</v>
      </c>
      <c r="AM66" s="579" t="s">
        <v>73</v>
      </c>
      <c r="AN66" s="579" t="s">
        <v>73</v>
      </c>
      <c r="AO66" s="244" t="s">
        <v>73</v>
      </c>
      <c r="AP66" s="244" t="s">
        <v>73</v>
      </c>
      <c r="AQ66" s="365" t="s">
        <v>73</v>
      </c>
      <c r="AR66" s="371">
        <v>0.23960000000000001</v>
      </c>
      <c r="AS66" s="364">
        <v>9.8901000000000003</v>
      </c>
      <c r="AT66" s="364">
        <v>0.25540000000000002</v>
      </c>
      <c r="AU66" s="364">
        <v>45.4026</v>
      </c>
      <c r="AV66" s="364">
        <v>1.1707000000000001</v>
      </c>
      <c r="AW66" s="470">
        <v>157.00309999999999</v>
      </c>
      <c r="AX66" s="371" t="s">
        <v>73</v>
      </c>
      <c r="AY66" s="364" t="s">
        <v>73</v>
      </c>
      <c r="AZ66" s="473" t="s">
        <v>73</v>
      </c>
      <c r="BA66" s="676" t="s">
        <v>73</v>
      </c>
      <c r="BB66" s="676" t="s">
        <v>73</v>
      </c>
      <c r="BC66" s="676" t="s">
        <v>73</v>
      </c>
      <c r="BD66" s="676" t="s">
        <v>73</v>
      </c>
      <c r="BE66" s="676" t="s">
        <v>73</v>
      </c>
      <c r="BF66" s="676" t="s">
        <v>73</v>
      </c>
      <c r="BG66" s="676" t="s">
        <v>73</v>
      </c>
      <c r="BH66" s="676" t="s">
        <v>73</v>
      </c>
      <c r="BI66" s="473" t="s">
        <v>73</v>
      </c>
      <c r="BJ66" s="676" t="s">
        <v>73</v>
      </c>
      <c r="BK66" s="677" t="s">
        <v>73</v>
      </c>
    </row>
    <row r="67" spans="1:63" s="183" customFormat="1" ht="14.25" customHeight="1" x14ac:dyDescent="0.45">
      <c r="A67" s="224">
        <v>2024</v>
      </c>
      <c r="B67" s="268">
        <v>11</v>
      </c>
      <c r="C67" s="268">
        <v>29</v>
      </c>
      <c r="D67" s="320">
        <v>0.56944444444444442</v>
      </c>
      <c r="E67" s="571">
        <v>36</v>
      </c>
      <c r="F67" s="572">
        <v>13.39955</v>
      </c>
      <c r="G67" s="573">
        <v>100.55817</v>
      </c>
      <c r="H67" s="231">
        <v>8.6999999999999993</v>
      </c>
      <c r="I67" s="268">
        <v>3</v>
      </c>
      <c r="J67" s="230" t="s">
        <v>72</v>
      </c>
      <c r="K67" s="231">
        <v>1</v>
      </c>
      <c r="L67" s="232">
        <v>6</v>
      </c>
      <c r="M67" s="233" t="s">
        <v>96</v>
      </c>
      <c r="N67" s="336" t="s">
        <v>73</v>
      </c>
      <c r="O67" s="336" t="s">
        <v>73</v>
      </c>
      <c r="P67" s="336" t="s">
        <v>73</v>
      </c>
      <c r="Q67" s="336" t="s">
        <v>73</v>
      </c>
      <c r="R67" s="336" t="s">
        <v>73</v>
      </c>
      <c r="S67" s="342" t="s">
        <v>73</v>
      </c>
      <c r="T67" s="574">
        <v>0.6</v>
      </c>
      <c r="U67" s="238">
        <v>28.4</v>
      </c>
      <c r="V67" s="240">
        <v>28.9</v>
      </c>
      <c r="W67" s="634">
        <v>7.98</v>
      </c>
      <c r="X67" s="744">
        <v>8.1300000000000008</v>
      </c>
      <c r="Y67" s="335">
        <v>28.7</v>
      </c>
      <c r="Z67" s="240">
        <v>31.533000000000001</v>
      </c>
      <c r="AA67" s="634" t="s">
        <v>73</v>
      </c>
      <c r="AB67" s="335">
        <v>6.4219999999999997</v>
      </c>
      <c r="AC67" s="744">
        <f t="shared" si="27"/>
        <v>6.3387299347026502</v>
      </c>
      <c r="AD67" s="709" t="s">
        <v>73</v>
      </c>
      <c r="AE67" s="331" t="s">
        <v>73</v>
      </c>
      <c r="AF67" s="730">
        <v>3.38</v>
      </c>
      <c r="AG67" s="342" t="s">
        <v>73</v>
      </c>
      <c r="AH67" s="331">
        <v>2123.624565615236</v>
      </c>
      <c r="AI67" s="575">
        <v>8.041476871357327</v>
      </c>
      <c r="AJ67" s="283">
        <v>7.9832973343176263</v>
      </c>
      <c r="AK67" s="579">
        <v>446.30570170250013</v>
      </c>
      <c r="AL67" s="234">
        <v>1667.8100981047617</v>
      </c>
      <c r="AM67" s="579">
        <v>184.19523501194928</v>
      </c>
      <c r="AN67" s="579">
        <v>11.691046470343286</v>
      </c>
      <c r="AO67" s="244">
        <v>4.6023373569930124</v>
      </c>
      <c r="AP67" s="244">
        <v>3.047050484479537</v>
      </c>
      <c r="AQ67" s="365">
        <f t="shared" ref="AQ67:AQ69" si="46">SUM(AL67:AN67)</f>
        <v>1863.6963795870543</v>
      </c>
      <c r="AR67" s="371" t="s">
        <v>73</v>
      </c>
      <c r="AS67" s="364" t="s">
        <v>73</v>
      </c>
      <c r="AT67" s="364" t="s">
        <v>73</v>
      </c>
      <c r="AU67" s="364" t="s">
        <v>73</v>
      </c>
      <c r="AV67" s="364" t="s">
        <v>73</v>
      </c>
      <c r="AW67" s="470" t="s">
        <v>73</v>
      </c>
      <c r="AX67" s="371" t="s">
        <v>73</v>
      </c>
      <c r="AY67" s="364" t="s">
        <v>73</v>
      </c>
      <c r="AZ67" s="473" t="s">
        <v>73</v>
      </c>
      <c r="BA67" s="676" t="s">
        <v>73</v>
      </c>
      <c r="BB67" s="676" t="s">
        <v>73</v>
      </c>
      <c r="BC67" s="676" t="s">
        <v>73</v>
      </c>
      <c r="BD67" s="676" t="s">
        <v>73</v>
      </c>
      <c r="BE67" s="676" t="s">
        <v>73</v>
      </c>
      <c r="BF67" s="676" t="s">
        <v>73</v>
      </c>
      <c r="BG67" s="676" t="s">
        <v>73</v>
      </c>
      <c r="BH67" s="676" t="s">
        <v>73</v>
      </c>
      <c r="BI67" s="473" t="s">
        <v>73</v>
      </c>
      <c r="BJ67" s="676" t="s">
        <v>73</v>
      </c>
      <c r="BK67" s="677" t="s">
        <v>73</v>
      </c>
    </row>
    <row r="68" spans="1:63" s="183" customFormat="1" ht="14.25" customHeight="1" x14ac:dyDescent="0.45">
      <c r="A68" s="224">
        <f t="shared" ref="A68:I69" si="47">A67</f>
        <v>2024</v>
      </c>
      <c r="B68" s="268">
        <f t="shared" si="47"/>
        <v>11</v>
      </c>
      <c r="C68" s="268">
        <f t="shared" si="47"/>
        <v>29</v>
      </c>
      <c r="D68" s="320">
        <f t="shared" si="47"/>
        <v>0.56944444444444442</v>
      </c>
      <c r="E68" s="571">
        <f t="shared" si="47"/>
        <v>36</v>
      </c>
      <c r="F68" s="576">
        <f t="shared" si="47"/>
        <v>13.39955</v>
      </c>
      <c r="G68" s="573">
        <f t="shared" si="47"/>
        <v>100.55817</v>
      </c>
      <c r="H68" s="231">
        <f t="shared" si="47"/>
        <v>8.6999999999999993</v>
      </c>
      <c r="I68" s="268">
        <f t="shared" si="47"/>
        <v>3</v>
      </c>
      <c r="J68" s="230" t="s">
        <v>75</v>
      </c>
      <c r="K68" s="231">
        <v>4</v>
      </c>
      <c r="L68" s="232" t="s">
        <v>73</v>
      </c>
      <c r="M68" s="233" t="s">
        <v>73</v>
      </c>
      <c r="N68" s="336" t="s">
        <v>73</v>
      </c>
      <c r="O68" s="336" t="s">
        <v>73</v>
      </c>
      <c r="P68" s="336" t="s">
        <v>73</v>
      </c>
      <c r="Q68" s="336" t="s">
        <v>73</v>
      </c>
      <c r="R68" s="336" t="s">
        <v>73</v>
      </c>
      <c r="S68" s="342" t="s">
        <v>73</v>
      </c>
      <c r="T68" s="577">
        <f t="shared" ref="T68:T69" si="48">T67</f>
        <v>0.6</v>
      </c>
      <c r="U68" s="238">
        <v>28.5</v>
      </c>
      <c r="V68" s="240">
        <v>28.905999999999999</v>
      </c>
      <c r="W68" s="634">
        <v>8.1</v>
      </c>
      <c r="X68" s="744">
        <v>8.1300000000000008</v>
      </c>
      <c r="Y68" s="335">
        <v>28.8</v>
      </c>
      <c r="Z68" s="240">
        <v>31.547999999999998</v>
      </c>
      <c r="AA68" s="634" t="s">
        <v>73</v>
      </c>
      <c r="AB68" s="335">
        <v>6.3760000000000003</v>
      </c>
      <c r="AC68" s="744">
        <f t="shared" si="27"/>
        <v>6.3025588300140152</v>
      </c>
      <c r="AD68" s="709" t="s">
        <v>73</v>
      </c>
      <c r="AE68" s="331" t="s">
        <v>73</v>
      </c>
      <c r="AF68" s="730">
        <v>1.25</v>
      </c>
      <c r="AG68" s="342" t="s">
        <v>73</v>
      </c>
      <c r="AH68" s="331">
        <v>2122.8971772967257</v>
      </c>
      <c r="AI68" s="575">
        <v>8.0387356385586202</v>
      </c>
      <c r="AJ68" s="283">
        <v>7.9803881234286393</v>
      </c>
      <c r="AK68" s="579">
        <v>449.57510041123879</v>
      </c>
      <c r="AL68" s="234">
        <v>1669.3114694634132</v>
      </c>
      <c r="AM68" s="579">
        <v>183.27375828665109</v>
      </c>
      <c r="AN68" s="579">
        <v>11.77413709479427</v>
      </c>
      <c r="AO68" s="244">
        <v>4.5769767211033994</v>
      </c>
      <c r="AP68" s="244">
        <v>3.0305503712023025</v>
      </c>
      <c r="AQ68" s="365">
        <f t="shared" si="46"/>
        <v>1864.3593648448586</v>
      </c>
      <c r="AR68" s="371" t="s">
        <v>73</v>
      </c>
      <c r="AS68" s="364" t="s">
        <v>73</v>
      </c>
      <c r="AT68" s="364" t="s">
        <v>73</v>
      </c>
      <c r="AU68" s="364" t="s">
        <v>73</v>
      </c>
      <c r="AV68" s="364" t="s">
        <v>73</v>
      </c>
      <c r="AW68" s="470" t="s">
        <v>73</v>
      </c>
      <c r="AX68" s="371" t="s">
        <v>73</v>
      </c>
      <c r="AY68" s="364" t="s">
        <v>73</v>
      </c>
      <c r="AZ68" s="473" t="s">
        <v>73</v>
      </c>
      <c r="BA68" s="676" t="s">
        <v>73</v>
      </c>
      <c r="BB68" s="676" t="s">
        <v>73</v>
      </c>
      <c r="BC68" s="676" t="s">
        <v>73</v>
      </c>
      <c r="BD68" s="676" t="s">
        <v>73</v>
      </c>
      <c r="BE68" s="676" t="s">
        <v>73</v>
      </c>
      <c r="BF68" s="676" t="s">
        <v>73</v>
      </c>
      <c r="BG68" s="676" t="s">
        <v>73</v>
      </c>
      <c r="BH68" s="676" t="s">
        <v>73</v>
      </c>
      <c r="BI68" s="473" t="s">
        <v>73</v>
      </c>
      <c r="BJ68" s="676" t="s">
        <v>73</v>
      </c>
      <c r="BK68" s="677" t="s">
        <v>73</v>
      </c>
    </row>
    <row r="69" spans="1:63" s="183" customFormat="1" ht="14.25" customHeight="1" x14ac:dyDescent="0.45">
      <c r="A69" s="224">
        <f t="shared" si="47"/>
        <v>2024</v>
      </c>
      <c r="B69" s="268">
        <f t="shared" si="47"/>
        <v>11</v>
      </c>
      <c r="C69" s="268">
        <f t="shared" si="47"/>
        <v>29</v>
      </c>
      <c r="D69" s="320">
        <f t="shared" si="47"/>
        <v>0.56944444444444442</v>
      </c>
      <c r="E69" s="571">
        <f t="shared" si="47"/>
        <v>36</v>
      </c>
      <c r="F69" s="576">
        <f t="shared" si="47"/>
        <v>13.39955</v>
      </c>
      <c r="G69" s="573">
        <f t="shared" si="47"/>
        <v>100.55817</v>
      </c>
      <c r="H69" s="231">
        <f t="shared" si="47"/>
        <v>8.6999999999999993</v>
      </c>
      <c r="I69" s="268">
        <f t="shared" si="47"/>
        <v>3</v>
      </c>
      <c r="J69" s="230" t="s">
        <v>74</v>
      </c>
      <c r="K69" s="231">
        <v>7</v>
      </c>
      <c r="L69" s="232" t="s">
        <v>73</v>
      </c>
      <c r="M69" s="233" t="s">
        <v>73</v>
      </c>
      <c r="N69" s="336" t="s">
        <v>73</v>
      </c>
      <c r="O69" s="336" t="s">
        <v>73</v>
      </c>
      <c r="P69" s="336" t="s">
        <v>73</v>
      </c>
      <c r="Q69" s="336" t="s">
        <v>73</v>
      </c>
      <c r="R69" s="336" t="s">
        <v>73</v>
      </c>
      <c r="S69" s="342" t="s">
        <v>73</v>
      </c>
      <c r="T69" s="577">
        <f t="shared" si="48"/>
        <v>0.6</v>
      </c>
      <c r="U69" s="238">
        <v>28.5</v>
      </c>
      <c r="V69" s="240">
        <v>28.896000000000001</v>
      </c>
      <c r="W69" s="634">
        <v>8.11</v>
      </c>
      <c r="X69" s="744">
        <v>8.14</v>
      </c>
      <c r="Y69" s="335">
        <v>28.8</v>
      </c>
      <c r="Z69" s="240">
        <v>31.585999999999999</v>
      </c>
      <c r="AA69" s="634" t="s">
        <v>73</v>
      </c>
      <c r="AB69" s="335">
        <v>6.3579999999999997</v>
      </c>
      <c r="AC69" s="744">
        <f t="shared" si="27"/>
        <v>6.2884049194836784</v>
      </c>
      <c r="AD69" s="709" t="s">
        <v>73</v>
      </c>
      <c r="AE69" s="331" t="s">
        <v>73</v>
      </c>
      <c r="AF69" s="730">
        <v>1.67</v>
      </c>
      <c r="AG69" s="342" t="s">
        <v>73</v>
      </c>
      <c r="AH69" s="331">
        <v>2120.725079573248</v>
      </c>
      <c r="AI69" s="575">
        <v>8.0107769062242671</v>
      </c>
      <c r="AJ69" s="283">
        <v>7.952708687555039</v>
      </c>
      <c r="AK69" s="579">
        <v>484.7473970475753</v>
      </c>
      <c r="AL69" s="234">
        <v>1689.6185348327274</v>
      </c>
      <c r="AM69" s="579">
        <v>174.18407243947348</v>
      </c>
      <c r="AN69" s="579">
        <v>12.6958488408397</v>
      </c>
      <c r="AO69" s="244">
        <v>4.3467157868696811</v>
      </c>
      <c r="AP69" s="244">
        <v>2.8784022340369892</v>
      </c>
      <c r="AQ69" s="365">
        <f t="shared" si="46"/>
        <v>1876.4984561130407</v>
      </c>
      <c r="AR69" s="371" t="s">
        <v>73</v>
      </c>
      <c r="AS69" s="364" t="s">
        <v>73</v>
      </c>
      <c r="AT69" s="364" t="s">
        <v>73</v>
      </c>
      <c r="AU69" s="364" t="s">
        <v>73</v>
      </c>
      <c r="AV69" s="364" t="s">
        <v>73</v>
      </c>
      <c r="AW69" s="470" t="s">
        <v>73</v>
      </c>
      <c r="AX69" s="371" t="s">
        <v>73</v>
      </c>
      <c r="AY69" s="364" t="s">
        <v>73</v>
      </c>
      <c r="AZ69" s="473" t="s">
        <v>73</v>
      </c>
      <c r="BA69" s="676" t="s">
        <v>73</v>
      </c>
      <c r="BB69" s="676" t="s">
        <v>73</v>
      </c>
      <c r="BC69" s="676" t="s">
        <v>73</v>
      </c>
      <c r="BD69" s="676" t="s">
        <v>73</v>
      </c>
      <c r="BE69" s="676" t="s">
        <v>73</v>
      </c>
      <c r="BF69" s="676" t="s">
        <v>73</v>
      </c>
      <c r="BG69" s="676" t="s">
        <v>73</v>
      </c>
      <c r="BH69" s="676" t="s">
        <v>73</v>
      </c>
      <c r="BI69" s="473" t="s">
        <v>73</v>
      </c>
      <c r="BJ69" s="676" t="s">
        <v>73</v>
      </c>
      <c r="BK69" s="677" t="s">
        <v>73</v>
      </c>
    </row>
    <row r="70" spans="1:63" s="183" customFormat="1" ht="14.25" customHeight="1" x14ac:dyDescent="0.45">
      <c r="A70" s="224">
        <v>2024</v>
      </c>
      <c r="B70" s="183">
        <v>11</v>
      </c>
      <c r="C70" s="268">
        <v>29</v>
      </c>
      <c r="D70" s="320">
        <v>0.59583333333333333</v>
      </c>
      <c r="E70" s="571">
        <v>35</v>
      </c>
      <c r="F70" s="572">
        <v>13.36463</v>
      </c>
      <c r="G70" s="573">
        <v>100.53230000000001</v>
      </c>
      <c r="H70" s="231">
        <v>10</v>
      </c>
      <c r="I70" s="268">
        <v>3</v>
      </c>
      <c r="J70" s="230" t="s">
        <v>72</v>
      </c>
      <c r="K70" s="231">
        <v>1</v>
      </c>
      <c r="L70" s="232">
        <v>6</v>
      </c>
      <c r="M70" s="233" t="s">
        <v>96</v>
      </c>
      <c r="N70" s="336" t="s">
        <v>73</v>
      </c>
      <c r="O70" s="336" t="s">
        <v>73</v>
      </c>
      <c r="P70" s="336" t="s">
        <v>73</v>
      </c>
      <c r="Q70" s="336" t="s">
        <v>73</v>
      </c>
      <c r="R70" s="336" t="s">
        <v>73</v>
      </c>
      <c r="S70" s="342" t="s">
        <v>73</v>
      </c>
      <c r="T70" s="574">
        <v>0.8</v>
      </c>
      <c r="U70" s="238">
        <v>28.6</v>
      </c>
      <c r="V70" s="240">
        <v>29.099</v>
      </c>
      <c r="W70" s="634">
        <v>8.1</v>
      </c>
      <c r="X70" s="744">
        <v>8.15</v>
      </c>
      <c r="Y70" s="335">
        <v>28.9</v>
      </c>
      <c r="Z70" s="240">
        <v>31.734000000000002</v>
      </c>
      <c r="AA70" s="634">
        <v>6.28</v>
      </c>
      <c r="AB70" s="335">
        <v>6.633</v>
      </c>
      <c r="AC70" s="744">
        <f t="shared" si="27"/>
        <v>6.5046452192526987</v>
      </c>
      <c r="AD70" s="709">
        <v>14.28</v>
      </c>
      <c r="AE70" s="331">
        <v>1.7426999999999999</v>
      </c>
      <c r="AF70" s="730">
        <v>0.87</v>
      </c>
      <c r="AG70" s="698" t="s">
        <v>73</v>
      </c>
      <c r="AH70" s="331" t="s">
        <v>73</v>
      </c>
      <c r="AI70" s="575" t="s">
        <v>73</v>
      </c>
      <c r="AJ70" s="283" t="s">
        <v>73</v>
      </c>
      <c r="AK70" s="579" t="s">
        <v>73</v>
      </c>
      <c r="AL70" s="234" t="s">
        <v>73</v>
      </c>
      <c r="AM70" s="579" t="s">
        <v>73</v>
      </c>
      <c r="AN70" s="579" t="s">
        <v>73</v>
      </c>
      <c r="AO70" s="244" t="s">
        <v>73</v>
      </c>
      <c r="AP70" s="244" t="s">
        <v>73</v>
      </c>
      <c r="AQ70" s="365" t="s">
        <v>73</v>
      </c>
      <c r="AR70" s="371">
        <v>4.6300000000000001E-2</v>
      </c>
      <c r="AS70" s="364">
        <v>9.5395000000000003</v>
      </c>
      <c r="AT70" s="364">
        <v>0.2097</v>
      </c>
      <c r="AU70" s="364">
        <v>5.5742000000000003</v>
      </c>
      <c r="AV70" s="364">
        <v>0.95850000000000002</v>
      </c>
      <c r="AW70" s="470">
        <v>123.3715</v>
      </c>
      <c r="AX70" s="371" t="s">
        <v>73</v>
      </c>
      <c r="AY70" s="364" t="s">
        <v>73</v>
      </c>
      <c r="AZ70" s="473" t="s">
        <v>73</v>
      </c>
      <c r="BA70" s="676" t="s">
        <v>73</v>
      </c>
      <c r="BB70" s="676" t="s">
        <v>73</v>
      </c>
      <c r="BC70" s="676" t="s">
        <v>73</v>
      </c>
      <c r="BD70" s="676" t="s">
        <v>73</v>
      </c>
      <c r="BE70" s="676" t="s">
        <v>73</v>
      </c>
      <c r="BF70" s="676" t="s">
        <v>73</v>
      </c>
      <c r="BG70" s="676" t="s">
        <v>73</v>
      </c>
      <c r="BH70" s="676" t="s">
        <v>73</v>
      </c>
      <c r="BI70" s="473" t="s">
        <v>73</v>
      </c>
      <c r="BJ70" s="676" t="s">
        <v>73</v>
      </c>
      <c r="BK70" s="677" t="s">
        <v>73</v>
      </c>
    </row>
    <row r="71" spans="1:63" s="183" customFormat="1" ht="14.25" customHeight="1" x14ac:dyDescent="0.45">
      <c r="A71" s="224">
        <f t="shared" ref="A71:I72" si="49">A70</f>
        <v>2024</v>
      </c>
      <c r="B71" s="268">
        <f t="shared" si="49"/>
        <v>11</v>
      </c>
      <c r="C71" s="268">
        <f t="shared" si="49"/>
        <v>29</v>
      </c>
      <c r="D71" s="320">
        <f t="shared" si="49"/>
        <v>0.59583333333333333</v>
      </c>
      <c r="E71" s="571">
        <f t="shared" si="49"/>
        <v>35</v>
      </c>
      <c r="F71" s="576">
        <f t="shared" si="49"/>
        <v>13.36463</v>
      </c>
      <c r="G71" s="573">
        <f t="shared" si="49"/>
        <v>100.53230000000001</v>
      </c>
      <c r="H71" s="231">
        <f t="shared" si="49"/>
        <v>10</v>
      </c>
      <c r="I71" s="268">
        <f t="shared" si="49"/>
        <v>3</v>
      </c>
      <c r="J71" s="230" t="s">
        <v>75</v>
      </c>
      <c r="K71" s="231">
        <v>5</v>
      </c>
      <c r="L71" s="232" t="s">
        <v>73</v>
      </c>
      <c r="M71" s="233" t="s">
        <v>73</v>
      </c>
      <c r="N71" s="336" t="s">
        <v>73</v>
      </c>
      <c r="O71" s="336" t="s">
        <v>73</v>
      </c>
      <c r="P71" s="336" t="s">
        <v>73</v>
      </c>
      <c r="Q71" s="336" t="s">
        <v>73</v>
      </c>
      <c r="R71" s="336" t="s">
        <v>73</v>
      </c>
      <c r="S71" s="342" t="s">
        <v>73</v>
      </c>
      <c r="T71" s="577">
        <f t="shared" ref="T71:T72" si="50">T70</f>
        <v>0.8</v>
      </c>
      <c r="U71" s="238">
        <v>28.5</v>
      </c>
      <c r="V71" s="240">
        <v>29.093</v>
      </c>
      <c r="W71" s="634">
        <v>8.08</v>
      </c>
      <c r="X71" s="744">
        <v>8.15</v>
      </c>
      <c r="Y71" s="335">
        <v>28.8</v>
      </c>
      <c r="Z71" s="240">
        <v>31.782</v>
      </c>
      <c r="AA71" s="634">
        <v>6.36</v>
      </c>
      <c r="AB71" s="335">
        <v>6.6369999999999996</v>
      </c>
      <c r="AC71" s="744">
        <f t="shared" si="27"/>
        <v>6.5077905327038845</v>
      </c>
      <c r="AD71" s="709">
        <v>18.13</v>
      </c>
      <c r="AE71" s="331" t="s">
        <v>73</v>
      </c>
      <c r="AF71" s="730">
        <v>7.9</v>
      </c>
      <c r="AG71" s="342" t="s">
        <v>73</v>
      </c>
      <c r="AH71" s="331" t="s">
        <v>73</v>
      </c>
      <c r="AI71" s="575" t="s">
        <v>73</v>
      </c>
      <c r="AJ71" s="283" t="s">
        <v>73</v>
      </c>
      <c r="AK71" s="579" t="s">
        <v>73</v>
      </c>
      <c r="AL71" s="234" t="s">
        <v>73</v>
      </c>
      <c r="AM71" s="579" t="s">
        <v>73</v>
      </c>
      <c r="AN71" s="579" t="s">
        <v>73</v>
      </c>
      <c r="AO71" s="244" t="s">
        <v>73</v>
      </c>
      <c r="AP71" s="244" t="s">
        <v>73</v>
      </c>
      <c r="AQ71" s="365" t="s">
        <v>73</v>
      </c>
      <c r="AR71" s="371">
        <v>0.626</v>
      </c>
      <c r="AS71" s="364">
        <v>8.3125999999999998</v>
      </c>
      <c r="AT71" s="364">
        <v>0.2097</v>
      </c>
      <c r="AU71" s="364">
        <v>6.5182000000000002</v>
      </c>
      <c r="AV71" s="364">
        <v>1.0484</v>
      </c>
      <c r="AW71" s="470">
        <v>140.0324</v>
      </c>
      <c r="AX71" s="371" t="s">
        <v>73</v>
      </c>
      <c r="AY71" s="364" t="s">
        <v>73</v>
      </c>
      <c r="AZ71" s="473" t="s">
        <v>73</v>
      </c>
      <c r="BA71" s="676" t="s">
        <v>73</v>
      </c>
      <c r="BB71" s="676" t="s">
        <v>73</v>
      </c>
      <c r="BC71" s="676" t="s">
        <v>73</v>
      </c>
      <c r="BD71" s="676" t="s">
        <v>73</v>
      </c>
      <c r="BE71" s="676" t="s">
        <v>73</v>
      </c>
      <c r="BF71" s="676" t="s">
        <v>73</v>
      </c>
      <c r="BG71" s="676" t="s">
        <v>73</v>
      </c>
      <c r="BH71" s="676" t="s">
        <v>73</v>
      </c>
      <c r="BI71" s="473" t="s">
        <v>73</v>
      </c>
      <c r="BJ71" s="676" t="s">
        <v>73</v>
      </c>
      <c r="BK71" s="677" t="s">
        <v>73</v>
      </c>
    </row>
    <row r="72" spans="1:63" s="183" customFormat="1" ht="14.25" customHeight="1" x14ac:dyDescent="0.45">
      <c r="A72" s="224">
        <f t="shared" si="49"/>
        <v>2024</v>
      </c>
      <c r="B72" s="268">
        <f t="shared" si="49"/>
        <v>11</v>
      </c>
      <c r="C72" s="268">
        <f t="shared" si="49"/>
        <v>29</v>
      </c>
      <c r="D72" s="320">
        <f t="shared" si="49"/>
        <v>0.59583333333333333</v>
      </c>
      <c r="E72" s="571">
        <f t="shared" si="49"/>
        <v>35</v>
      </c>
      <c r="F72" s="576">
        <f t="shared" si="49"/>
        <v>13.36463</v>
      </c>
      <c r="G72" s="573">
        <f t="shared" si="49"/>
        <v>100.53230000000001</v>
      </c>
      <c r="H72" s="231">
        <f t="shared" si="49"/>
        <v>10</v>
      </c>
      <c r="I72" s="268">
        <f t="shared" si="49"/>
        <v>3</v>
      </c>
      <c r="J72" s="230" t="s">
        <v>74</v>
      </c>
      <c r="K72" s="231">
        <v>9</v>
      </c>
      <c r="L72" s="232" t="s">
        <v>73</v>
      </c>
      <c r="M72" s="233" t="s">
        <v>73</v>
      </c>
      <c r="N72" s="336" t="s">
        <v>73</v>
      </c>
      <c r="O72" s="336" t="s">
        <v>73</v>
      </c>
      <c r="P72" s="336" t="s">
        <v>73</v>
      </c>
      <c r="Q72" s="336" t="s">
        <v>73</v>
      </c>
      <c r="R72" s="336" t="s">
        <v>73</v>
      </c>
      <c r="S72" s="342" t="s">
        <v>73</v>
      </c>
      <c r="T72" s="577">
        <f t="shared" si="50"/>
        <v>0.8</v>
      </c>
      <c r="U72" s="238">
        <v>28.2</v>
      </c>
      <c r="V72" s="240">
        <v>29.056999999999999</v>
      </c>
      <c r="W72" s="634">
        <v>7.98</v>
      </c>
      <c r="X72" s="744">
        <v>8.15</v>
      </c>
      <c r="Y72" s="335">
        <v>28.7</v>
      </c>
      <c r="Z72" s="240">
        <v>31.821999999999999</v>
      </c>
      <c r="AA72" s="634">
        <v>6.17</v>
      </c>
      <c r="AB72" s="335">
        <v>6.609</v>
      </c>
      <c r="AC72" s="744">
        <f t="shared" si="27"/>
        <v>6.4857733385455845</v>
      </c>
      <c r="AD72" s="709">
        <v>12.64</v>
      </c>
      <c r="AE72" s="331" t="s">
        <v>73</v>
      </c>
      <c r="AF72" s="730">
        <v>0.88</v>
      </c>
      <c r="AG72" s="342" t="s">
        <v>73</v>
      </c>
      <c r="AH72" s="331" t="s">
        <v>73</v>
      </c>
      <c r="AI72" s="575" t="s">
        <v>73</v>
      </c>
      <c r="AJ72" s="283" t="s">
        <v>73</v>
      </c>
      <c r="AK72" s="579" t="s">
        <v>73</v>
      </c>
      <c r="AL72" s="234" t="s">
        <v>73</v>
      </c>
      <c r="AM72" s="579" t="s">
        <v>73</v>
      </c>
      <c r="AN72" s="579" t="s">
        <v>73</v>
      </c>
      <c r="AO72" s="244" t="s">
        <v>73</v>
      </c>
      <c r="AP72" s="244" t="s">
        <v>73</v>
      </c>
      <c r="AQ72" s="365" t="s">
        <v>73</v>
      </c>
      <c r="AR72" s="371">
        <v>4.6300000000000001E-2</v>
      </c>
      <c r="AS72" s="364">
        <v>9.2766000000000002</v>
      </c>
      <c r="AT72" s="364">
        <v>0.25540000000000002</v>
      </c>
      <c r="AU72" s="364">
        <v>5.9337999999999997</v>
      </c>
      <c r="AV72" s="364">
        <v>0.98019999999999996</v>
      </c>
      <c r="AW72" s="470">
        <v>97.5822</v>
      </c>
      <c r="AX72" s="371" t="s">
        <v>73</v>
      </c>
      <c r="AY72" s="364" t="s">
        <v>73</v>
      </c>
      <c r="AZ72" s="473" t="s">
        <v>73</v>
      </c>
      <c r="BA72" s="676" t="s">
        <v>73</v>
      </c>
      <c r="BB72" s="676" t="s">
        <v>73</v>
      </c>
      <c r="BC72" s="676" t="s">
        <v>73</v>
      </c>
      <c r="BD72" s="676" t="s">
        <v>73</v>
      </c>
      <c r="BE72" s="676" t="s">
        <v>73</v>
      </c>
      <c r="BF72" s="676" t="s">
        <v>73</v>
      </c>
      <c r="BG72" s="676" t="s">
        <v>73</v>
      </c>
      <c r="BH72" s="676" t="s">
        <v>73</v>
      </c>
      <c r="BI72" s="473" t="s">
        <v>73</v>
      </c>
      <c r="BJ72" s="676" t="s">
        <v>73</v>
      </c>
      <c r="BK72" s="677" t="s">
        <v>73</v>
      </c>
    </row>
    <row r="73" spans="1:63" s="183" customFormat="1" ht="14.25" customHeight="1" x14ac:dyDescent="0.45">
      <c r="A73" s="224">
        <v>2024</v>
      </c>
      <c r="B73" s="268">
        <v>11</v>
      </c>
      <c r="C73" s="268">
        <v>29</v>
      </c>
      <c r="D73" s="320">
        <v>0.64930555555555558</v>
      </c>
      <c r="E73" s="571" t="s">
        <v>164</v>
      </c>
      <c r="F73" s="572">
        <v>13.414440000000001</v>
      </c>
      <c r="G73" s="573">
        <v>100.49052</v>
      </c>
      <c r="H73" s="231">
        <v>8.6999999999999993</v>
      </c>
      <c r="I73" s="268">
        <v>3</v>
      </c>
      <c r="J73" s="230" t="s">
        <v>72</v>
      </c>
      <c r="K73" s="231">
        <v>1</v>
      </c>
      <c r="L73" s="232">
        <v>6</v>
      </c>
      <c r="M73" s="233" t="s">
        <v>96</v>
      </c>
      <c r="N73" s="336" t="s">
        <v>73</v>
      </c>
      <c r="O73" s="336" t="s">
        <v>73</v>
      </c>
      <c r="P73" s="336" t="s">
        <v>73</v>
      </c>
      <c r="Q73" s="336" t="s">
        <v>73</v>
      </c>
      <c r="R73" s="336" t="s">
        <v>73</v>
      </c>
      <c r="S73" s="342" t="s">
        <v>73</v>
      </c>
      <c r="T73" s="574">
        <v>0.7</v>
      </c>
      <c r="U73" s="238">
        <v>27.9</v>
      </c>
      <c r="V73" s="240">
        <v>28.794</v>
      </c>
      <c r="W73" s="634">
        <v>8.1</v>
      </c>
      <c r="X73" s="744">
        <v>8.08</v>
      </c>
      <c r="Y73" s="335">
        <v>28.4</v>
      </c>
      <c r="Z73" s="240">
        <v>31.129000000000001</v>
      </c>
      <c r="AA73" s="634" t="s">
        <v>73</v>
      </c>
      <c r="AB73" s="335">
        <v>6.6779999999999999</v>
      </c>
      <c r="AC73" s="744">
        <f t="shared" si="27"/>
        <v>6.5400299955785384</v>
      </c>
      <c r="AD73" s="709" t="s">
        <v>73</v>
      </c>
      <c r="AE73" s="331" t="s">
        <v>73</v>
      </c>
      <c r="AF73" s="730">
        <v>1.1499999999999999</v>
      </c>
      <c r="AG73" s="698" t="s">
        <v>73</v>
      </c>
      <c r="AH73" s="331" t="s">
        <v>73</v>
      </c>
      <c r="AI73" s="575" t="s">
        <v>73</v>
      </c>
      <c r="AJ73" s="283" t="s">
        <v>73</v>
      </c>
      <c r="AK73" s="579" t="s">
        <v>73</v>
      </c>
      <c r="AL73" s="234" t="s">
        <v>73</v>
      </c>
      <c r="AM73" s="579" t="s">
        <v>73</v>
      </c>
      <c r="AN73" s="579" t="s">
        <v>73</v>
      </c>
      <c r="AO73" s="244" t="s">
        <v>73</v>
      </c>
      <c r="AP73" s="244" t="s">
        <v>73</v>
      </c>
      <c r="AQ73" s="365" t="s">
        <v>73</v>
      </c>
      <c r="AR73" s="371" t="s">
        <v>73</v>
      </c>
      <c r="AS73" s="364" t="s">
        <v>73</v>
      </c>
      <c r="AT73" s="364" t="s">
        <v>73</v>
      </c>
      <c r="AU73" s="364" t="s">
        <v>73</v>
      </c>
      <c r="AV73" s="364" t="s">
        <v>73</v>
      </c>
      <c r="AW73" s="470" t="s">
        <v>73</v>
      </c>
      <c r="AX73" s="371" t="s">
        <v>73</v>
      </c>
      <c r="AY73" s="364" t="s">
        <v>73</v>
      </c>
      <c r="AZ73" s="473" t="s">
        <v>73</v>
      </c>
      <c r="BA73" s="676" t="s">
        <v>73</v>
      </c>
      <c r="BB73" s="676" t="s">
        <v>73</v>
      </c>
      <c r="BC73" s="676" t="s">
        <v>73</v>
      </c>
      <c r="BD73" s="676" t="s">
        <v>73</v>
      </c>
      <c r="BE73" s="676" t="s">
        <v>73</v>
      </c>
      <c r="BF73" s="676" t="s">
        <v>73</v>
      </c>
      <c r="BG73" s="676" t="s">
        <v>73</v>
      </c>
      <c r="BH73" s="676" t="s">
        <v>73</v>
      </c>
      <c r="BI73" s="473" t="s">
        <v>73</v>
      </c>
      <c r="BJ73" s="676" t="s">
        <v>73</v>
      </c>
      <c r="BK73" s="677" t="s">
        <v>73</v>
      </c>
    </row>
    <row r="74" spans="1:63" s="183" customFormat="1" ht="14.25" customHeight="1" x14ac:dyDescent="0.45">
      <c r="A74" s="224">
        <f t="shared" ref="A74:I75" si="51">A73</f>
        <v>2024</v>
      </c>
      <c r="B74" s="268">
        <f t="shared" si="51"/>
        <v>11</v>
      </c>
      <c r="C74" s="268">
        <f t="shared" si="51"/>
        <v>29</v>
      </c>
      <c r="D74" s="320">
        <f t="shared" si="51"/>
        <v>0.64930555555555558</v>
      </c>
      <c r="E74" s="571" t="str">
        <f t="shared" si="51"/>
        <v>C28</v>
      </c>
      <c r="F74" s="576">
        <f t="shared" si="51"/>
        <v>13.414440000000001</v>
      </c>
      <c r="G74" s="573">
        <f t="shared" si="51"/>
        <v>100.49052</v>
      </c>
      <c r="H74" s="231">
        <f t="shared" si="51"/>
        <v>8.6999999999999993</v>
      </c>
      <c r="I74" s="268">
        <f t="shared" si="51"/>
        <v>3</v>
      </c>
      <c r="J74" s="230" t="s">
        <v>75</v>
      </c>
      <c r="K74" s="231">
        <v>4</v>
      </c>
      <c r="L74" s="232" t="s">
        <v>73</v>
      </c>
      <c r="M74" s="233" t="s">
        <v>73</v>
      </c>
      <c r="N74" s="336" t="s">
        <v>73</v>
      </c>
      <c r="O74" s="336" t="s">
        <v>73</v>
      </c>
      <c r="P74" s="336" t="s">
        <v>73</v>
      </c>
      <c r="Q74" s="336" t="s">
        <v>73</v>
      </c>
      <c r="R74" s="336" t="s">
        <v>73</v>
      </c>
      <c r="S74" s="342" t="s">
        <v>73</v>
      </c>
      <c r="T74" s="577">
        <f t="shared" ref="T74:T75" si="52">T73</f>
        <v>0.7</v>
      </c>
      <c r="U74" s="238">
        <v>28</v>
      </c>
      <c r="V74" s="240">
        <v>28.794</v>
      </c>
      <c r="W74" s="634">
        <v>8.08</v>
      </c>
      <c r="X74" s="744">
        <v>8.1199999999999992</v>
      </c>
      <c r="Y74" s="335">
        <v>28.5</v>
      </c>
      <c r="Z74" s="240">
        <v>31.100999999999999</v>
      </c>
      <c r="AA74" s="634" t="s">
        <v>73</v>
      </c>
      <c r="AB74" s="335">
        <v>6.4379999999999997</v>
      </c>
      <c r="AC74" s="744">
        <f t="shared" si="27"/>
        <v>6.3513111885073936</v>
      </c>
      <c r="AD74" s="709" t="s">
        <v>73</v>
      </c>
      <c r="AE74" s="331" t="s">
        <v>73</v>
      </c>
      <c r="AF74" s="730">
        <v>0.9</v>
      </c>
      <c r="AG74" s="342" t="s">
        <v>73</v>
      </c>
      <c r="AH74" s="331" t="s">
        <v>73</v>
      </c>
      <c r="AI74" s="575" t="s">
        <v>73</v>
      </c>
      <c r="AJ74" s="283" t="s">
        <v>73</v>
      </c>
      <c r="AK74" s="579" t="s">
        <v>73</v>
      </c>
      <c r="AL74" s="234" t="s">
        <v>73</v>
      </c>
      <c r="AM74" s="579" t="s">
        <v>73</v>
      </c>
      <c r="AN74" s="579" t="s">
        <v>73</v>
      </c>
      <c r="AO74" s="244" t="s">
        <v>73</v>
      </c>
      <c r="AP74" s="244" t="s">
        <v>73</v>
      </c>
      <c r="AQ74" s="365" t="s">
        <v>73</v>
      </c>
      <c r="AR74" s="371" t="s">
        <v>73</v>
      </c>
      <c r="AS74" s="364" t="s">
        <v>73</v>
      </c>
      <c r="AT74" s="364" t="s">
        <v>73</v>
      </c>
      <c r="AU74" s="364" t="s">
        <v>73</v>
      </c>
      <c r="AV74" s="364" t="s">
        <v>73</v>
      </c>
      <c r="AW74" s="470" t="s">
        <v>73</v>
      </c>
      <c r="AX74" s="371" t="s">
        <v>73</v>
      </c>
      <c r="AY74" s="364" t="s">
        <v>73</v>
      </c>
      <c r="AZ74" s="473" t="s">
        <v>73</v>
      </c>
      <c r="BA74" s="676" t="s">
        <v>73</v>
      </c>
      <c r="BB74" s="676" t="s">
        <v>73</v>
      </c>
      <c r="BC74" s="676" t="s">
        <v>73</v>
      </c>
      <c r="BD74" s="676" t="s">
        <v>73</v>
      </c>
      <c r="BE74" s="676" t="s">
        <v>73</v>
      </c>
      <c r="BF74" s="676" t="s">
        <v>73</v>
      </c>
      <c r="BG74" s="676" t="s">
        <v>73</v>
      </c>
      <c r="BH74" s="676" t="s">
        <v>73</v>
      </c>
      <c r="BI74" s="473" t="s">
        <v>73</v>
      </c>
      <c r="BJ74" s="676" t="s">
        <v>73</v>
      </c>
      <c r="BK74" s="677" t="s">
        <v>73</v>
      </c>
    </row>
    <row r="75" spans="1:63" s="183" customFormat="1" ht="14.25" customHeight="1" x14ac:dyDescent="0.45">
      <c r="A75" s="224">
        <f t="shared" si="51"/>
        <v>2024</v>
      </c>
      <c r="B75" s="268">
        <f t="shared" si="51"/>
        <v>11</v>
      </c>
      <c r="C75" s="268">
        <f t="shared" si="51"/>
        <v>29</v>
      </c>
      <c r="D75" s="320">
        <f t="shared" si="51"/>
        <v>0.64930555555555558</v>
      </c>
      <c r="E75" s="571" t="str">
        <f t="shared" si="51"/>
        <v>C28</v>
      </c>
      <c r="F75" s="576">
        <f t="shared" si="51"/>
        <v>13.414440000000001</v>
      </c>
      <c r="G75" s="573">
        <f t="shared" si="51"/>
        <v>100.49052</v>
      </c>
      <c r="H75" s="231">
        <f t="shared" si="51"/>
        <v>8.6999999999999993</v>
      </c>
      <c r="I75" s="268">
        <f t="shared" si="51"/>
        <v>3</v>
      </c>
      <c r="J75" s="230" t="s">
        <v>74</v>
      </c>
      <c r="K75" s="231">
        <v>7</v>
      </c>
      <c r="L75" s="232" t="s">
        <v>73</v>
      </c>
      <c r="M75" s="233" t="s">
        <v>73</v>
      </c>
      <c r="N75" s="336" t="s">
        <v>73</v>
      </c>
      <c r="O75" s="336" t="s">
        <v>73</v>
      </c>
      <c r="P75" s="336" t="s">
        <v>73</v>
      </c>
      <c r="Q75" s="336" t="s">
        <v>73</v>
      </c>
      <c r="R75" s="336" t="s">
        <v>73</v>
      </c>
      <c r="S75" s="342" t="s">
        <v>73</v>
      </c>
      <c r="T75" s="577">
        <f t="shared" si="52"/>
        <v>0.7</v>
      </c>
      <c r="U75" s="238">
        <v>28.3</v>
      </c>
      <c r="V75" s="240">
        <v>28.742000000000001</v>
      </c>
      <c r="W75" s="634">
        <v>7.98</v>
      </c>
      <c r="X75" s="744">
        <v>8.1300000000000008</v>
      </c>
      <c r="Y75" s="335">
        <v>28.5</v>
      </c>
      <c r="Z75" s="240">
        <v>31.164000000000001</v>
      </c>
      <c r="AA75" s="634" t="s">
        <v>73</v>
      </c>
      <c r="AB75" s="335">
        <v>6.3550000000000004</v>
      </c>
      <c r="AC75" s="744">
        <f t="shared" si="27"/>
        <v>6.2860459343952897</v>
      </c>
      <c r="AD75" s="709" t="s">
        <v>73</v>
      </c>
      <c r="AE75" s="331" t="s">
        <v>73</v>
      </c>
      <c r="AF75" s="730">
        <v>0.98</v>
      </c>
      <c r="AG75" s="342" t="s">
        <v>73</v>
      </c>
      <c r="AH75" s="331" t="s">
        <v>73</v>
      </c>
      <c r="AI75" s="575" t="s">
        <v>73</v>
      </c>
      <c r="AJ75" s="283" t="s">
        <v>73</v>
      </c>
      <c r="AK75" s="579" t="s">
        <v>73</v>
      </c>
      <c r="AL75" s="234" t="s">
        <v>73</v>
      </c>
      <c r="AM75" s="579" t="s">
        <v>73</v>
      </c>
      <c r="AN75" s="579" t="s">
        <v>73</v>
      </c>
      <c r="AO75" s="244" t="s">
        <v>73</v>
      </c>
      <c r="AP75" s="244" t="s">
        <v>73</v>
      </c>
      <c r="AQ75" s="365" t="s">
        <v>73</v>
      </c>
      <c r="AR75" s="371" t="s">
        <v>73</v>
      </c>
      <c r="AS75" s="364" t="s">
        <v>73</v>
      </c>
      <c r="AT75" s="364" t="s">
        <v>73</v>
      </c>
      <c r="AU75" s="364" t="s">
        <v>73</v>
      </c>
      <c r="AV75" s="364" t="s">
        <v>73</v>
      </c>
      <c r="AW75" s="470" t="s">
        <v>73</v>
      </c>
      <c r="AX75" s="371" t="s">
        <v>73</v>
      </c>
      <c r="AY75" s="364" t="s">
        <v>73</v>
      </c>
      <c r="AZ75" s="473" t="s">
        <v>73</v>
      </c>
      <c r="BA75" s="676" t="s">
        <v>73</v>
      </c>
      <c r="BB75" s="676" t="s">
        <v>73</v>
      </c>
      <c r="BC75" s="676" t="s">
        <v>73</v>
      </c>
      <c r="BD75" s="676" t="s">
        <v>73</v>
      </c>
      <c r="BE75" s="676" t="s">
        <v>73</v>
      </c>
      <c r="BF75" s="676" t="s">
        <v>73</v>
      </c>
      <c r="BG75" s="676" t="s">
        <v>73</v>
      </c>
      <c r="BH75" s="676" t="s">
        <v>73</v>
      </c>
      <c r="BI75" s="473" t="s">
        <v>73</v>
      </c>
      <c r="BJ75" s="676" t="s">
        <v>73</v>
      </c>
      <c r="BK75" s="677" t="s">
        <v>73</v>
      </c>
    </row>
    <row r="76" spans="1:63" s="183" customFormat="1" ht="14.25" customHeight="1" x14ac:dyDescent="0.45">
      <c r="A76" s="224">
        <v>2024</v>
      </c>
      <c r="B76" s="268">
        <v>11</v>
      </c>
      <c r="C76" s="268">
        <v>29</v>
      </c>
      <c r="D76" s="320">
        <v>0.66319444444444442</v>
      </c>
      <c r="E76" s="571" t="s">
        <v>161</v>
      </c>
      <c r="F76" s="572">
        <v>13.41353</v>
      </c>
      <c r="G76" s="573">
        <v>100.43938</v>
      </c>
      <c r="H76" s="231">
        <v>8.5</v>
      </c>
      <c r="I76" s="268">
        <v>3</v>
      </c>
      <c r="J76" s="230" t="s">
        <v>72</v>
      </c>
      <c r="K76" s="231">
        <v>1</v>
      </c>
      <c r="L76" s="232">
        <v>6</v>
      </c>
      <c r="M76" s="233" t="s">
        <v>96</v>
      </c>
      <c r="N76" s="336" t="s">
        <v>73</v>
      </c>
      <c r="O76" s="336" t="s">
        <v>73</v>
      </c>
      <c r="P76" s="336" t="s">
        <v>73</v>
      </c>
      <c r="Q76" s="336" t="s">
        <v>73</v>
      </c>
      <c r="R76" s="336" t="s">
        <v>73</v>
      </c>
      <c r="S76" s="342" t="s">
        <v>73</v>
      </c>
      <c r="T76" s="574">
        <v>1</v>
      </c>
      <c r="U76" s="238">
        <v>28.3</v>
      </c>
      <c r="V76" s="240">
        <v>28.856000000000002</v>
      </c>
      <c r="W76" s="634">
        <v>7.93</v>
      </c>
      <c r="X76" s="744">
        <v>7.96</v>
      </c>
      <c r="Y76" s="335">
        <v>27.3</v>
      </c>
      <c r="Z76" s="240">
        <v>29.942</v>
      </c>
      <c r="AA76" s="634" t="s">
        <v>73</v>
      </c>
      <c r="AB76" s="335">
        <v>6.77</v>
      </c>
      <c r="AC76" s="744">
        <f t="shared" si="27"/>
        <v>6.6123722049558102</v>
      </c>
      <c r="AD76" s="709" t="s">
        <v>73</v>
      </c>
      <c r="AE76" s="331" t="s">
        <v>73</v>
      </c>
      <c r="AF76" s="730">
        <v>2.2999999999999998</v>
      </c>
      <c r="AG76" s="698" t="s">
        <v>73</v>
      </c>
      <c r="AH76" s="331" t="s">
        <v>73</v>
      </c>
      <c r="AI76" s="575" t="s">
        <v>73</v>
      </c>
      <c r="AJ76" s="283" t="s">
        <v>73</v>
      </c>
      <c r="AK76" s="579" t="s">
        <v>73</v>
      </c>
      <c r="AL76" s="234" t="s">
        <v>73</v>
      </c>
      <c r="AM76" s="579" t="s">
        <v>73</v>
      </c>
      <c r="AN76" s="579" t="s">
        <v>73</v>
      </c>
      <c r="AO76" s="244" t="s">
        <v>73</v>
      </c>
      <c r="AP76" s="244" t="s">
        <v>73</v>
      </c>
      <c r="AQ76" s="365" t="s">
        <v>73</v>
      </c>
      <c r="AR76" s="371" t="s">
        <v>73</v>
      </c>
      <c r="AS76" s="364" t="s">
        <v>73</v>
      </c>
      <c r="AT76" s="364" t="s">
        <v>73</v>
      </c>
      <c r="AU76" s="364" t="s">
        <v>73</v>
      </c>
      <c r="AV76" s="364" t="s">
        <v>73</v>
      </c>
      <c r="AW76" s="470" t="s">
        <v>73</v>
      </c>
      <c r="AX76" s="371" t="s">
        <v>73</v>
      </c>
      <c r="AY76" s="364" t="s">
        <v>73</v>
      </c>
      <c r="AZ76" s="473" t="s">
        <v>73</v>
      </c>
      <c r="BA76" s="676" t="s">
        <v>73</v>
      </c>
      <c r="BB76" s="676" t="s">
        <v>73</v>
      </c>
      <c r="BC76" s="676" t="s">
        <v>73</v>
      </c>
      <c r="BD76" s="676" t="s">
        <v>73</v>
      </c>
      <c r="BE76" s="676" t="s">
        <v>73</v>
      </c>
      <c r="BF76" s="676" t="s">
        <v>73</v>
      </c>
      <c r="BG76" s="676" t="s">
        <v>73</v>
      </c>
      <c r="BH76" s="676" t="s">
        <v>73</v>
      </c>
      <c r="BI76" s="473" t="s">
        <v>73</v>
      </c>
      <c r="BJ76" s="676" t="s">
        <v>73</v>
      </c>
      <c r="BK76" s="677" t="s">
        <v>73</v>
      </c>
    </row>
    <row r="77" spans="1:63" s="183" customFormat="1" ht="14.25" customHeight="1" x14ac:dyDescent="0.45">
      <c r="A77" s="224">
        <f t="shared" ref="A77:I78" si="53">A76</f>
        <v>2024</v>
      </c>
      <c r="B77" s="268">
        <f t="shared" si="53"/>
        <v>11</v>
      </c>
      <c r="C77" s="268">
        <f t="shared" si="53"/>
        <v>29</v>
      </c>
      <c r="D77" s="320">
        <f t="shared" si="53"/>
        <v>0.66319444444444442</v>
      </c>
      <c r="E77" s="571" t="str">
        <f t="shared" si="53"/>
        <v>C25</v>
      </c>
      <c r="F77" s="576">
        <f t="shared" si="53"/>
        <v>13.41353</v>
      </c>
      <c r="G77" s="573">
        <f t="shared" si="53"/>
        <v>100.43938</v>
      </c>
      <c r="H77" s="231">
        <f t="shared" si="53"/>
        <v>8.5</v>
      </c>
      <c r="I77" s="268">
        <f t="shared" si="53"/>
        <v>3</v>
      </c>
      <c r="J77" s="230" t="s">
        <v>75</v>
      </c>
      <c r="K77" s="231">
        <v>4</v>
      </c>
      <c r="L77" s="232" t="s">
        <v>73</v>
      </c>
      <c r="M77" s="233" t="s">
        <v>73</v>
      </c>
      <c r="N77" s="336" t="s">
        <v>73</v>
      </c>
      <c r="O77" s="336" t="s">
        <v>73</v>
      </c>
      <c r="P77" s="336" t="s">
        <v>73</v>
      </c>
      <c r="Q77" s="336" t="s">
        <v>73</v>
      </c>
      <c r="R77" s="336" t="s">
        <v>73</v>
      </c>
      <c r="S77" s="342" t="s">
        <v>73</v>
      </c>
      <c r="T77" s="577">
        <f t="shared" ref="T77:T78" si="54">T76</f>
        <v>1</v>
      </c>
      <c r="U77" s="238">
        <v>28.2</v>
      </c>
      <c r="V77" s="240">
        <v>28.766999999999999</v>
      </c>
      <c r="W77" s="634">
        <v>7.97</v>
      </c>
      <c r="X77" s="744">
        <v>8</v>
      </c>
      <c r="Y77" s="335">
        <v>27.5</v>
      </c>
      <c r="Z77" s="240">
        <v>30.4</v>
      </c>
      <c r="AA77" s="634" t="s">
        <v>73</v>
      </c>
      <c r="AB77" s="335">
        <v>6.49</v>
      </c>
      <c r="AC77" s="744">
        <f t="shared" si="27"/>
        <v>6.3922002633728088</v>
      </c>
      <c r="AD77" s="709" t="s">
        <v>73</v>
      </c>
      <c r="AE77" s="331" t="s">
        <v>73</v>
      </c>
      <c r="AF77" s="730">
        <v>1.6</v>
      </c>
      <c r="AG77" s="342" t="s">
        <v>73</v>
      </c>
      <c r="AH77" s="331" t="s">
        <v>73</v>
      </c>
      <c r="AI77" s="575" t="s">
        <v>73</v>
      </c>
      <c r="AJ77" s="283" t="s">
        <v>73</v>
      </c>
      <c r="AK77" s="579" t="s">
        <v>73</v>
      </c>
      <c r="AL77" s="234" t="s">
        <v>73</v>
      </c>
      <c r="AM77" s="579" t="s">
        <v>73</v>
      </c>
      <c r="AN77" s="579" t="s">
        <v>73</v>
      </c>
      <c r="AO77" s="244" t="s">
        <v>73</v>
      </c>
      <c r="AP77" s="244" t="s">
        <v>73</v>
      </c>
      <c r="AQ77" s="365" t="s">
        <v>73</v>
      </c>
      <c r="AR77" s="371" t="s">
        <v>73</v>
      </c>
      <c r="AS77" s="364" t="s">
        <v>73</v>
      </c>
      <c r="AT77" s="364" t="s">
        <v>73</v>
      </c>
      <c r="AU77" s="364" t="s">
        <v>73</v>
      </c>
      <c r="AV77" s="364" t="s">
        <v>73</v>
      </c>
      <c r="AW77" s="470" t="s">
        <v>73</v>
      </c>
      <c r="AX77" s="371" t="s">
        <v>73</v>
      </c>
      <c r="AY77" s="364" t="s">
        <v>73</v>
      </c>
      <c r="AZ77" s="473" t="s">
        <v>73</v>
      </c>
      <c r="BA77" s="676" t="s">
        <v>73</v>
      </c>
      <c r="BB77" s="676" t="s">
        <v>73</v>
      </c>
      <c r="BC77" s="676" t="s">
        <v>73</v>
      </c>
      <c r="BD77" s="676" t="s">
        <v>73</v>
      </c>
      <c r="BE77" s="676" t="s">
        <v>73</v>
      </c>
      <c r="BF77" s="676" t="s">
        <v>73</v>
      </c>
      <c r="BG77" s="676" t="s">
        <v>73</v>
      </c>
      <c r="BH77" s="676" t="s">
        <v>73</v>
      </c>
      <c r="BI77" s="473" t="s">
        <v>73</v>
      </c>
      <c r="BJ77" s="676" t="s">
        <v>73</v>
      </c>
      <c r="BK77" s="677" t="s">
        <v>73</v>
      </c>
    </row>
    <row r="78" spans="1:63" s="183" customFormat="1" ht="14.25" customHeight="1" x14ac:dyDescent="0.45">
      <c r="A78" s="224">
        <f t="shared" si="53"/>
        <v>2024</v>
      </c>
      <c r="B78" s="268">
        <f t="shared" si="53"/>
        <v>11</v>
      </c>
      <c r="C78" s="268">
        <f t="shared" si="53"/>
        <v>29</v>
      </c>
      <c r="D78" s="320">
        <f t="shared" si="53"/>
        <v>0.66319444444444442</v>
      </c>
      <c r="E78" s="571" t="str">
        <f t="shared" si="53"/>
        <v>C25</v>
      </c>
      <c r="F78" s="576">
        <f t="shared" si="53"/>
        <v>13.41353</v>
      </c>
      <c r="G78" s="573">
        <f t="shared" si="53"/>
        <v>100.43938</v>
      </c>
      <c r="H78" s="231">
        <f t="shared" si="53"/>
        <v>8.5</v>
      </c>
      <c r="I78" s="268">
        <f t="shared" si="53"/>
        <v>3</v>
      </c>
      <c r="J78" s="230" t="s">
        <v>74</v>
      </c>
      <c r="K78" s="231">
        <v>7</v>
      </c>
      <c r="L78" s="232" t="s">
        <v>73</v>
      </c>
      <c r="M78" s="233" t="s">
        <v>73</v>
      </c>
      <c r="N78" s="336" t="s">
        <v>73</v>
      </c>
      <c r="O78" s="336" t="s">
        <v>73</v>
      </c>
      <c r="P78" s="336" t="s">
        <v>73</v>
      </c>
      <c r="Q78" s="336" t="s">
        <v>73</v>
      </c>
      <c r="R78" s="336" t="s">
        <v>73</v>
      </c>
      <c r="S78" s="342" t="s">
        <v>73</v>
      </c>
      <c r="T78" s="577">
        <f t="shared" si="54"/>
        <v>1</v>
      </c>
      <c r="U78" s="238">
        <v>28.2</v>
      </c>
      <c r="V78" s="240">
        <v>28.797000000000001</v>
      </c>
      <c r="W78" s="634">
        <v>8.0299999999999994</v>
      </c>
      <c r="X78" s="744">
        <v>8.1</v>
      </c>
      <c r="Y78" s="335">
        <v>27.9</v>
      </c>
      <c r="Z78" s="240">
        <v>31.131</v>
      </c>
      <c r="AA78" s="634" t="s">
        <v>73</v>
      </c>
      <c r="AB78" s="335">
        <v>6.5049999999999999</v>
      </c>
      <c r="AC78" s="744">
        <f t="shared" si="27"/>
        <v>6.403995188814755</v>
      </c>
      <c r="AD78" s="709" t="s">
        <v>73</v>
      </c>
      <c r="AE78" s="331" t="s">
        <v>73</v>
      </c>
      <c r="AF78" s="730">
        <v>1.1499999999999999</v>
      </c>
      <c r="AG78" s="342" t="s">
        <v>73</v>
      </c>
      <c r="AH78" s="331" t="s">
        <v>73</v>
      </c>
      <c r="AI78" s="575" t="s">
        <v>73</v>
      </c>
      <c r="AJ78" s="283" t="s">
        <v>73</v>
      </c>
      <c r="AK78" s="579" t="s">
        <v>73</v>
      </c>
      <c r="AL78" s="234" t="s">
        <v>73</v>
      </c>
      <c r="AM78" s="579" t="s">
        <v>73</v>
      </c>
      <c r="AN78" s="579" t="s">
        <v>73</v>
      </c>
      <c r="AO78" s="244" t="s">
        <v>73</v>
      </c>
      <c r="AP78" s="244" t="s">
        <v>73</v>
      </c>
      <c r="AQ78" s="365" t="s">
        <v>73</v>
      </c>
      <c r="AR78" s="371" t="s">
        <v>73</v>
      </c>
      <c r="AS78" s="364" t="s">
        <v>73</v>
      </c>
      <c r="AT78" s="364" t="s">
        <v>73</v>
      </c>
      <c r="AU78" s="364" t="s">
        <v>73</v>
      </c>
      <c r="AV78" s="364" t="s">
        <v>73</v>
      </c>
      <c r="AW78" s="470" t="s">
        <v>73</v>
      </c>
      <c r="AX78" s="371" t="s">
        <v>73</v>
      </c>
      <c r="AY78" s="364" t="s">
        <v>73</v>
      </c>
      <c r="AZ78" s="473" t="s">
        <v>73</v>
      </c>
      <c r="BA78" s="676" t="s">
        <v>73</v>
      </c>
      <c r="BB78" s="676" t="s">
        <v>73</v>
      </c>
      <c r="BC78" s="676" t="s">
        <v>73</v>
      </c>
      <c r="BD78" s="676" t="s">
        <v>73</v>
      </c>
      <c r="BE78" s="676" t="s">
        <v>73</v>
      </c>
      <c r="BF78" s="676" t="s">
        <v>73</v>
      </c>
      <c r="BG78" s="676" t="s">
        <v>73</v>
      </c>
      <c r="BH78" s="676" t="s">
        <v>73</v>
      </c>
      <c r="BI78" s="473" t="s">
        <v>73</v>
      </c>
      <c r="BJ78" s="676" t="s">
        <v>73</v>
      </c>
      <c r="BK78" s="677" t="s">
        <v>73</v>
      </c>
    </row>
    <row r="79" spans="1:63" s="183" customFormat="1" ht="14.25" customHeight="1" x14ac:dyDescent="0.45">
      <c r="A79" s="224">
        <v>2024</v>
      </c>
      <c r="B79" s="268">
        <v>11</v>
      </c>
      <c r="C79" s="268">
        <v>29</v>
      </c>
      <c r="D79" s="320">
        <v>0.69444444444444442</v>
      </c>
      <c r="E79" s="571">
        <v>23</v>
      </c>
      <c r="F79" s="572">
        <v>13.387119999999999</v>
      </c>
      <c r="G79" s="573">
        <v>100.35968</v>
      </c>
      <c r="H79" s="231">
        <v>9</v>
      </c>
      <c r="I79" s="268">
        <v>3</v>
      </c>
      <c r="J79" s="230" t="s">
        <v>72</v>
      </c>
      <c r="K79" s="231">
        <v>1</v>
      </c>
      <c r="L79" s="232">
        <v>6</v>
      </c>
      <c r="M79" s="233" t="s">
        <v>96</v>
      </c>
      <c r="N79" s="336" t="s">
        <v>73</v>
      </c>
      <c r="O79" s="336" t="s">
        <v>73</v>
      </c>
      <c r="P79" s="336" t="s">
        <v>73</v>
      </c>
      <c r="Q79" s="336" t="s">
        <v>73</v>
      </c>
      <c r="R79" s="336" t="s">
        <v>73</v>
      </c>
      <c r="S79" s="342" t="s">
        <v>73</v>
      </c>
      <c r="T79" s="574">
        <v>1</v>
      </c>
      <c r="U79" s="238">
        <v>28.3</v>
      </c>
      <c r="V79" s="240">
        <v>29.030999999999999</v>
      </c>
      <c r="W79" s="634">
        <v>7.87</v>
      </c>
      <c r="X79" s="744">
        <v>7.93</v>
      </c>
      <c r="Y79" s="335">
        <v>26.7</v>
      </c>
      <c r="Z79" s="240">
        <v>29.355</v>
      </c>
      <c r="AA79" s="635" t="s">
        <v>73</v>
      </c>
      <c r="AB79" s="335">
        <v>6.9569999999999999</v>
      </c>
      <c r="AC79" s="744">
        <f t="shared" si="27"/>
        <v>6.7594156087987436</v>
      </c>
      <c r="AD79" s="709" t="s">
        <v>73</v>
      </c>
      <c r="AE79" s="331" t="s">
        <v>73</v>
      </c>
      <c r="AF79" s="730">
        <v>6.23</v>
      </c>
      <c r="AG79" s="698" t="s">
        <v>73</v>
      </c>
      <c r="AH79" s="331" t="s">
        <v>73</v>
      </c>
      <c r="AI79" s="575" t="s">
        <v>73</v>
      </c>
      <c r="AJ79" s="283" t="s">
        <v>73</v>
      </c>
      <c r="AK79" s="579" t="s">
        <v>73</v>
      </c>
      <c r="AL79" s="234" t="s">
        <v>73</v>
      </c>
      <c r="AM79" s="579" t="s">
        <v>73</v>
      </c>
      <c r="AN79" s="579" t="s">
        <v>73</v>
      </c>
      <c r="AO79" s="244" t="s">
        <v>73</v>
      </c>
      <c r="AP79" s="244" t="s">
        <v>73</v>
      </c>
      <c r="AQ79" s="365" t="s">
        <v>73</v>
      </c>
      <c r="AR79" s="371" t="s">
        <v>73</v>
      </c>
      <c r="AS79" s="364" t="s">
        <v>73</v>
      </c>
      <c r="AT79" s="364" t="s">
        <v>73</v>
      </c>
      <c r="AU79" s="364" t="s">
        <v>73</v>
      </c>
      <c r="AV79" s="364" t="s">
        <v>73</v>
      </c>
      <c r="AW79" s="470" t="s">
        <v>73</v>
      </c>
      <c r="AX79" s="371" t="s">
        <v>73</v>
      </c>
      <c r="AY79" s="364" t="s">
        <v>73</v>
      </c>
      <c r="AZ79" s="473" t="s">
        <v>73</v>
      </c>
      <c r="BA79" s="676" t="s">
        <v>73</v>
      </c>
      <c r="BB79" s="676" t="s">
        <v>73</v>
      </c>
      <c r="BC79" s="676" t="s">
        <v>73</v>
      </c>
      <c r="BD79" s="676" t="s">
        <v>73</v>
      </c>
      <c r="BE79" s="676" t="s">
        <v>73</v>
      </c>
      <c r="BF79" s="676" t="s">
        <v>73</v>
      </c>
      <c r="BG79" s="676" t="s">
        <v>73</v>
      </c>
      <c r="BH79" s="676" t="s">
        <v>73</v>
      </c>
      <c r="BI79" s="473" t="s">
        <v>73</v>
      </c>
      <c r="BJ79" s="676" t="s">
        <v>73</v>
      </c>
      <c r="BK79" s="677" t="s">
        <v>73</v>
      </c>
    </row>
    <row r="80" spans="1:63" s="183" customFormat="1" ht="14.25" customHeight="1" x14ac:dyDescent="0.45">
      <c r="A80" s="224">
        <f t="shared" ref="A80:I81" si="55">A79</f>
        <v>2024</v>
      </c>
      <c r="B80" s="268">
        <f t="shared" si="55"/>
        <v>11</v>
      </c>
      <c r="C80" s="268">
        <f t="shared" si="55"/>
        <v>29</v>
      </c>
      <c r="D80" s="320">
        <f t="shared" si="55"/>
        <v>0.69444444444444442</v>
      </c>
      <c r="E80" s="571">
        <f t="shared" si="55"/>
        <v>23</v>
      </c>
      <c r="F80" s="576">
        <f t="shared" si="55"/>
        <v>13.387119999999999</v>
      </c>
      <c r="G80" s="573">
        <f t="shared" si="55"/>
        <v>100.35968</v>
      </c>
      <c r="H80" s="231">
        <f t="shared" si="55"/>
        <v>9</v>
      </c>
      <c r="I80" s="268">
        <f t="shared" si="55"/>
        <v>3</v>
      </c>
      <c r="J80" s="230" t="s">
        <v>75</v>
      </c>
      <c r="K80" s="231">
        <v>4.5</v>
      </c>
      <c r="L80" s="232" t="s">
        <v>73</v>
      </c>
      <c r="M80" s="233" t="s">
        <v>73</v>
      </c>
      <c r="N80" s="336" t="s">
        <v>73</v>
      </c>
      <c r="O80" s="336" t="s">
        <v>73</v>
      </c>
      <c r="P80" s="336" t="s">
        <v>73</v>
      </c>
      <c r="Q80" s="336" t="s">
        <v>73</v>
      </c>
      <c r="R80" s="336" t="s">
        <v>73</v>
      </c>
      <c r="S80" s="342" t="s">
        <v>73</v>
      </c>
      <c r="T80" s="577">
        <f t="shared" ref="T80:T81" si="56">T79</f>
        <v>1</v>
      </c>
      <c r="U80" s="238">
        <v>28.5</v>
      </c>
      <c r="V80" s="240">
        <v>28.878</v>
      </c>
      <c r="W80" s="634">
        <v>7.91</v>
      </c>
      <c r="X80" s="744">
        <v>7.86</v>
      </c>
      <c r="Y80" s="335">
        <v>26.9</v>
      </c>
      <c r="Z80" s="240">
        <v>29.666</v>
      </c>
      <c r="AA80" s="634" t="s">
        <v>73</v>
      </c>
      <c r="AB80" s="335">
        <v>5.2350000000000003</v>
      </c>
      <c r="AC80" s="744">
        <f t="shared" si="27"/>
        <v>5.4053581680632821</v>
      </c>
      <c r="AD80" s="709" t="s">
        <v>73</v>
      </c>
      <c r="AE80" s="331" t="s">
        <v>73</v>
      </c>
      <c r="AF80" s="730">
        <v>2.15</v>
      </c>
      <c r="AG80" s="342" t="s">
        <v>73</v>
      </c>
      <c r="AH80" s="331" t="s">
        <v>73</v>
      </c>
      <c r="AI80" s="575" t="s">
        <v>73</v>
      </c>
      <c r="AJ80" s="283" t="s">
        <v>73</v>
      </c>
      <c r="AK80" s="579" t="s">
        <v>73</v>
      </c>
      <c r="AL80" s="234" t="s">
        <v>73</v>
      </c>
      <c r="AM80" s="579" t="s">
        <v>73</v>
      </c>
      <c r="AN80" s="579" t="s">
        <v>73</v>
      </c>
      <c r="AO80" s="244" t="s">
        <v>73</v>
      </c>
      <c r="AP80" s="244" t="s">
        <v>73</v>
      </c>
      <c r="AQ80" s="365" t="s">
        <v>73</v>
      </c>
      <c r="AR80" s="371" t="s">
        <v>73</v>
      </c>
      <c r="AS80" s="364" t="s">
        <v>73</v>
      </c>
      <c r="AT80" s="364" t="s">
        <v>73</v>
      </c>
      <c r="AU80" s="364" t="s">
        <v>73</v>
      </c>
      <c r="AV80" s="364" t="s">
        <v>73</v>
      </c>
      <c r="AW80" s="470" t="s">
        <v>73</v>
      </c>
      <c r="AX80" s="371" t="s">
        <v>73</v>
      </c>
      <c r="AY80" s="364" t="s">
        <v>73</v>
      </c>
      <c r="AZ80" s="473" t="s">
        <v>73</v>
      </c>
      <c r="BA80" s="676" t="s">
        <v>73</v>
      </c>
      <c r="BB80" s="676" t="s">
        <v>73</v>
      </c>
      <c r="BC80" s="676" t="s">
        <v>73</v>
      </c>
      <c r="BD80" s="676" t="s">
        <v>73</v>
      </c>
      <c r="BE80" s="676" t="s">
        <v>73</v>
      </c>
      <c r="BF80" s="676" t="s">
        <v>73</v>
      </c>
      <c r="BG80" s="676" t="s">
        <v>73</v>
      </c>
      <c r="BH80" s="676" t="s">
        <v>73</v>
      </c>
      <c r="BI80" s="473" t="s">
        <v>73</v>
      </c>
      <c r="BJ80" s="676" t="s">
        <v>73</v>
      </c>
      <c r="BK80" s="677" t="s">
        <v>73</v>
      </c>
    </row>
    <row r="81" spans="1:63" s="183" customFormat="1" ht="14.25" customHeight="1" x14ac:dyDescent="0.45">
      <c r="A81" s="224">
        <f t="shared" si="55"/>
        <v>2024</v>
      </c>
      <c r="B81" s="268">
        <f t="shared" si="55"/>
        <v>11</v>
      </c>
      <c r="C81" s="268">
        <f t="shared" si="55"/>
        <v>29</v>
      </c>
      <c r="D81" s="320">
        <f t="shared" si="55"/>
        <v>0.69444444444444442</v>
      </c>
      <c r="E81" s="571">
        <f t="shared" si="55"/>
        <v>23</v>
      </c>
      <c r="F81" s="576">
        <f t="shared" si="55"/>
        <v>13.387119999999999</v>
      </c>
      <c r="G81" s="573">
        <f t="shared" si="55"/>
        <v>100.35968</v>
      </c>
      <c r="H81" s="231">
        <f t="shared" si="55"/>
        <v>9</v>
      </c>
      <c r="I81" s="268">
        <f t="shared" si="55"/>
        <v>3</v>
      </c>
      <c r="J81" s="230" t="s">
        <v>74</v>
      </c>
      <c r="K81" s="231">
        <v>8</v>
      </c>
      <c r="L81" s="232" t="s">
        <v>73</v>
      </c>
      <c r="M81" s="233" t="s">
        <v>73</v>
      </c>
      <c r="N81" s="336" t="s">
        <v>73</v>
      </c>
      <c r="O81" s="336" t="s">
        <v>73</v>
      </c>
      <c r="P81" s="336" t="s">
        <v>73</v>
      </c>
      <c r="Q81" s="336" t="s">
        <v>73</v>
      </c>
      <c r="R81" s="336" t="s">
        <v>73</v>
      </c>
      <c r="S81" s="342" t="s">
        <v>73</v>
      </c>
      <c r="T81" s="577">
        <f t="shared" si="56"/>
        <v>1</v>
      </c>
      <c r="U81" s="238">
        <v>28.4</v>
      </c>
      <c r="V81" s="240">
        <v>28.92</v>
      </c>
      <c r="W81" s="634">
        <v>7.89</v>
      </c>
      <c r="X81" s="744">
        <v>7.89</v>
      </c>
      <c r="Y81" s="335">
        <v>27.7</v>
      </c>
      <c r="Z81" s="240">
        <v>30.341999999999999</v>
      </c>
      <c r="AA81" s="745" t="s">
        <v>73</v>
      </c>
      <c r="AB81" s="746">
        <v>5.0330000000000004</v>
      </c>
      <c r="AC81" s="744">
        <f t="shared" si="27"/>
        <v>5.2465198387784016</v>
      </c>
      <c r="AD81" s="735" t="s">
        <v>73</v>
      </c>
      <c r="AE81" s="331" t="s">
        <v>73</v>
      </c>
      <c r="AF81" s="730">
        <v>1.52</v>
      </c>
      <c r="AG81" s="342" t="s">
        <v>73</v>
      </c>
      <c r="AH81" s="331" t="s">
        <v>73</v>
      </c>
      <c r="AI81" s="575" t="s">
        <v>73</v>
      </c>
      <c r="AJ81" s="283" t="s">
        <v>73</v>
      </c>
      <c r="AK81" s="579" t="s">
        <v>73</v>
      </c>
      <c r="AL81" s="234" t="s">
        <v>73</v>
      </c>
      <c r="AM81" s="579" t="s">
        <v>73</v>
      </c>
      <c r="AN81" s="579" t="s">
        <v>73</v>
      </c>
      <c r="AO81" s="244" t="s">
        <v>73</v>
      </c>
      <c r="AP81" s="244" t="s">
        <v>73</v>
      </c>
      <c r="AQ81" s="365" t="s">
        <v>73</v>
      </c>
      <c r="AR81" s="371" t="s">
        <v>73</v>
      </c>
      <c r="AS81" s="364" t="s">
        <v>73</v>
      </c>
      <c r="AT81" s="364" t="s">
        <v>73</v>
      </c>
      <c r="AU81" s="364" t="s">
        <v>73</v>
      </c>
      <c r="AV81" s="364" t="s">
        <v>73</v>
      </c>
      <c r="AW81" s="470" t="s">
        <v>73</v>
      </c>
      <c r="AX81" s="371" t="s">
        <v>73</v>
      </c>
      <c r="AY81" s="364" t="s">
        <v>73</v>
      </c>
      <c r="AZ81" s="473" t="s">
        <v>73</v>
      </c>
      <c r="BA81" s="676" t="s">
        <v>73</v>
      </c>
      <c r="BB81" s="676" t="s">
        <v>73</v>
      </c>
      <c r="BC81" s="676" t="s">
        <v>73</v>
      </c>
      <c r="BD81" s="676" t="s">
        <v>73</v>
      </c>
      <c r="BE81" s="676" t="s">
        <v>73</v>
      </c>
      <c r="BF81" s="676" t="s">
        <v>73</v>
      </c>
      <c r="BG81" s="676" t="s">
        <v>73</v>
      </c>
      <c r="BH81" s="676" t="s">
        <v>73</v>
      </c>
      <c r="BI81" s="473" t="s">
        <v>73</v>
      </c>
      <c r="BJ81" s="676" t="s">
        <v>73</v>
      </c>
      <c r="BK81" s="677" t="s">
        <v>73</v>
      </c>
    </row>
    <row r="82" spans="1:63" s="183" customFormat="1" ht="14.25" customHeight="1" x14ac:dyDescent="0.45">
      <c r="A82" s="224">
        <v>2024</v>
      </c>
      <c r="B82" s="268">
        <v>11</v>
      </c>
      <c r="C82" s="268">
        <v>29</v>
      </c>
      <c r="D82" s="320">
        <v>0.71458333333333335</v>
      </c>
      <c r="E82" s="571">
        <v>20</v>
      </c>
      <c r="F82" s="572">
        <v>13.40807</v>
      </c>
      <c r="G82" s="573">
        <v>100.31579000000001</v>
      </c>
      <c r="H82" s="231">
        <v>7.3</v>
      </c>
      <c r="I82" s="268">
        <v>3</v>
      </c>
      <c r="J82" s="230" t="s">
        <v>72</v>
      </c>
      <c r="K82" s="231">
        <v>1</v>
      </c>
      <c r="L82" s="232">
        <v>7</v>
      </c>
      <c r="M82" s="233" t="s">
        <v>97</v>
      </c>
      <c r="N82" s="336" t="s">
        <v>73</v>
      </c>
      <c r="O82" s="336" t="s">
        <v>73</v>
      </c>
      <c r="P82" s="336" t="s">
        <v>73</v>
      </c>
      <c r="Q82" s="336" t="s">
        <v>73</v>
      </c>
      <c r="R82" s="336" t="s">
        <v>73</v>
      </c>
      <c r="S82" s="342" t="s">
        <v>73</v>
      </c>
      <c r="T82" s="574">
        <v>1</v>
      </c>
      <c r="U82" s="238">
        <v>28</v>
      </c>
      <c r="V82" s="240">
        <v>29.58</v>
      </c>
      <c r="W82" s="634">
        <v>8.5299999999999994</v>
      </c>
      <c r="X82" s="744">
        <v>8.67</v>
      </c>
      <c r="Y82" s="335">
        <v>23.6</v>
      </c>
      <c r="Z82" s="240">
        <v>25.763000000000002</v>
      </c>
      <c r="AA82" s="634">
        <v>14.02</v>
      </c>
      <c r="AB82" s="335">
        <v>16.074999999999999</v>
      </c>
      <c r="AC82" s="744">
        <f t="shared" si="27"/>
        <v>13.929157620776646</v>
      </c>
      <c r="AD82" s="709">
        <v>21.5</v>
      </c>
      <c r="AE82" s="331">
        <v>17.0136</v>
      </c>
      <c r="AF82" s="730">
        <v>33.61</v>
      </c>
      <c r="AG82" s="698" t="s">
        <v>73</v>
      </c>
      <c r="AH82" s="331" t="s">
        <v>73</v>
      </c>
      <c r="AI82" s="575" t="s">
        <v>73</v>
      </c>
      <c r="AJ82" s="283" t="s">
        <v>73</v>
      </c>
      <c r="AK82" s="579" t="s">
        <v>73</v>
      </c>
      <c r="AL82" s="234" t="s">
        <v>73</v>
      </c>
      <c r="AM82" s="579" t="s">
        <v>73</v>
      </c>
      <c r="AN82" s="579" t="s">
        <v>73</v>
      </c>
      <c r="AO82" s="244" t="s">
        <v>73</v>
      </c>
      <c r="AP82" s="244" t="s">
        <v>73</v>
      </c>
      <c r="AQ82" s="365" t="s">
        <v>73</v>
      </c>
      <c r="AR82" s="371">
        <v>1.1091</v>
      </c>
      <c r="AS82" s="364">
        <v>16.725899999999999</v>
      </c>
      <c r="AT82" s="364">
        <v>0.25540000000000002</v>
      </c>
      <c r="AU82" s="364">
        <v>3.9559000000000002</v>
      </c>
      <c r="AV82" s="364">
        <v>1.2722</v>
      </c>
      <c r="AW82" s="470">
        <v>315.87490000000003</v>
      </c>
      <c r="AX82" s="371" t="s">
        <v>73</v>
      </c>
      <c r="AY82" s="364" t="s">
        <v>73</v>
      </c>
      <c r="AZ82" s="473" t="s">
        <v>73</v>
      </c>
      <c r="BA82" s="676" t="s">
        <v>73</v>
      </c>
      <c r="BB82" s="676" t="s">
        <v>73</v>
      </c>
      <c r="BC82" s="676" t="s">
        <v>73</v>
      </c>
      <c r="BD82" s="676" t="s">
        <v>73</v>
      </c>
      <c r="BE82" s="676" t="s">
        <v>73</v>
      </c>
      <c r="BF82" s="676" t="s">
        <v>73</v>
      </c>
      <c r="BG82" s="676" t="s">
        <v>73</v>
      </c>
      <c r="BH82" s="676" t="s">
        <v>73</v>
      </c>
      <c r="BI82" s="473" t="s">
        <v>73</v>
      </c>
      <c r="BJ82" s="676" t="s">
        <v>73</v>
      </c>
      <c r="BK82" s="677" t="s">
        <v>73</v>
      </c>
    </row>
    <row r="83" spans="1:63" s="183" customFormat="1" ht="14.25" customHeight="1" x14ac:dyDescent="0.45">
      <c r="A83" s="224">
        <f t="shared" ref="A83:I84" si="57">A82</f>
        <v>2024</v>
      </c>
      <c r="B83" s="268">
        <f t="shared" si="57"/>
        <v>11</v>
      </c>
      <c r="C83" s="268">
        <f t="shared" si="57"/>
        <v>29</v>
      </c>
      <c r="D83" s="320">
        <f t="shared" si="57"/>
        <v>0.71458333333333335</v>
      </c>
      <c r="E83" s="571">
        <f t="shared" si="57"/>
        <v>20</v>
      </c>
      <c r="F83" s="576">
        <f t="shared" si="57"/>
        <v>13.40807</v>
      </c>
      <c r="G83" s="573">
        <f t="shared" si="57"/>
        <v>100.31579000000001</v>
      </c>
      <c r="H83" s="231">
        <f t="shared" si="57"/>
        <v>7.3</v>
      </c>
      <c r="I83" s="268">
        <f t="shared" si="57"/>
        <v>3</v>
      </c>
      <c r="J83" s="230" t="s">
        <v>75</v>
      </c>
      <c r="K83" s="231">
        <v>3.5</v>
      </c>
      <c r="L83" s="232" t="s">
        <v>73</v>
      </c>
      <c r="M83" s="233" t="s">
        <v>73</v>
      </c>
      <c r="N83" s="336" t="s">
        <v>73</v>
      </c>
      <c r="O83" s="336" t="s">
        <v>73</v>
      </c>
      <c r="P83" s="336" t="s">
        <v>73</v>
      </c>
      <c r="Q83" s="336" t="s">
        <v>73</v>
      </c>
      <c r="R83" s="336" t="s">
        <v>73</v>
      </c>
      <c r="S83" s="342" t="s">
        <v>73</v>
      </c>
      <c r="T83" s="577">
        <f t="shared" ref="T83:T84" si="58">T82</f>
        <v>1</v>
      </c>
      <c r="U83" s="238">
        <v>28.2</v>
      </c>
      <c r="V83" s="240">
        <v>29.175000000000001</v>
      </c>
      <c r="W83" s="634">
        <v>8.44</v>
      </c>
      <c r="X83" s="744">
        <v>8.25</v>
      </c>
      <c r="Y83" s="335">
        <v>25</v>
      </c>
      <c r="Z83" s="240">
        <v>28.49</v>
      </c>
      <c r="AA83" s="634">
        <v>12.27</v>
      </c>
      <c r="AB83" s="335">
        <v>10.413</v>
      </c>
      <c r="AC83" s="744">
        <f t="shared" si="27"/>
        <v>9.4769664306232251</v>
      </c>
      <c r="AD83" s="709">
        <v>25.94</v>
      </c>
      <c r="AE83" s="331" t="s">
        <v>73</v>
      </c>
      <c r="AF83" s="730">
        <v>14.44</v>
      </c>
      <c r="AG83" s="342" t="s">
        <v>73</v>
      </c>
      <c r="AH83" s="331" t="s">
        <v>73</v>
      </c>
      <c r="AI83" s="575" t="s">
        <v>73</v>
      </c>
      <c r="AJ83" s="283" t="s">
        <v>73</v>
      </c>
      <c r="AK83" s="579" t="s">
        <v>73</v>
      </c>
      <c r="AL83" s="234" t="s">
        <v>73</v>
      </c>
      <c r="AM83" s="579" t="s">
        <v>73</v>
      </c>
      <c r="AN83" s="579" t="s">
        <v>73</v>
      </c>
      <c r="AO83" s="244" t="s">
        <v>73</v>
      </c>
      <c r="AP83" s="244" t="s">
        <v>73</v>
      </c>
      <c r="AQ83" s="365" t="s">
        <v>73</v>
      </c>
      <c r="AR83" s="371">
        <v>0.96419999999999995</v>
      </c>
      <c r="AS83" s="364">
        <v>14.6225</v>
      </c>
      <c r="AT83" s="364">
        <v>0.36980000000000002</v>
      </c>
      <c r="AU83" s="364">
        <v>5.5742000000000003</v>
      </c>
      <c r="AV83" s="364">
        <v>1.0680000000000001</v>
      </c>
      <c r="AW83" s="470">
        <v>134.333</v>
      </c>
      <c r="AX83" s="371" t="s">
        <v>73</v>
      </c>
      <c r="AY83" s="364" t="s">
        <v>73</v>
      </c>
      <c r="AZ83" s="473" t="s">
        <v>73</v>
      </c>
      <c r="BA83" s="676" t="s">
        <v>73</v>
      </c>
      <c r="BB83" s="676" t="s">
        <v>73</v>
      </c>
      <c r="BC83" s="676" t="s">
        <v>73</v>
      </c>
      <c r="BD83" s="676" t="s">
        <v>73</v>
      </c>
      <c r="BE83" s="676" t="s">
        <v>73</v>
      </c>
      <c r="BF83" s="676" t="s">
        <v>73</v>
      </c>
      <c r="BG83" s="676" t="s">
        <v>73</v>
      </c>
      <c r="BH83" s="676" t="s">
        <v>73</v>
      </c>
      <c r="BI83" s="473" t="s">
        <v>73</v>
      </c>
      <c r="BJ83" s="676" t="s">
        <v>73</v>
      </c>
      <c r="BK83" s="677" t="s">
        <v>73</v>
      </c>
    </row>
    <row r="84" spans="1:63" s="183" customFormat="1" ht="14.25" customHeight="1" x14ac:dyDescent="0.45">
      <c r="A84" s="224">
        <f t="shared" si="57"/>
        <v>2024</v>
      </c>
      <c r="B84" s="268">
        <f t="shared" si="57"/>
        <v>11</v>
      </c>
      <c r="C84" s="268">
        <f t="shared" si="57"/>
        <v>29</v>
      </c>
      <c r="D84" s="320">
        <f t="shared" si="57"/>
        <v>0.71458333333333335</v>
      </c>
      <c r="E84" s="571">
        <f t="shared" si="57"/>
        <v>20</v>
      </c>
      <c r="F84" s="576">
        <f t="shared" si="57"/>
        <v>13.40807</v>
      </c>
      <c r="G84" s="573">
        <f t="shared" si="57"/>
        <v>100.31579000000001</v>
      </c>
      <c r="H84" s="231">
        <f t="shared" si="57"/>
        <v>7.3</v>
      </c>
      <c r="I84" s="268">
        <f t="shared" si="57"/>
        <v>3</v>
      </c>
      <c r="J84" s="230" t="s">
        <v>74</v>
      </c>
      <c r="K84" s="231">
        <v>6</v>
      </c>
      <c r="L84" s="232" t="s">
        <v>73</v>
      </c>
      <c r="M84" s="233" t="s">
        <v>73</v>
      </c>
      <c r="N84" s="336" t="s">
        <v>73</v>
      </c>
      <c r="O84" s="336" t="s">
        <v>73</v>
      </c>
      <c r="P84" s="336" t="s">
        <v>73</v>
      </c>
      <c r="Q84" s="336" t="s">
        <v>73</v>
      </c>
      <c r="R84" s="336" t="s">
        <v>73</v>
      </c>
      <c r="S84" s="342" t="s">
        <v>73</v>
      </c>
      <c r="T84" s="577">
        <f t="shared" si="58"/>
        <v>1</v>
      </c>
      <c r="U84" s="238">
        <v>28.1</v>
      </c>
      <c r="V84" s="240">
        <v>29.015999999999998</v>
      </c>
      <c r="W84" s="634">
        <v>8.32</v>
      </c>
      <c r="X84" s="744">
        <v>7.93</v>
      </c>
      <c r="Y84" s="335">
        <v>25.2</v>
      </c>
      <c r="Z84" s="240">
        <v>29.157</v>
      </c>
      <c r="AA84" s="634">
        <v>10.74</v>
      </c>
      <c r="AB84" s="335">
        <v>5.2050000000000001</v>
      </c>
      <c r="AC84" s="744">
        <f t="shared" si="27"/>
        <v>5.3817683171793886</v>
      </c>
      <c r="AD84" s="709">
        <v>22.79</v>
      </c>
      <c r="AE84" s="331" t="s">
        <v>73</v>
      </c>
      <c r="AF84" s="730">
        <v>2.17</v>
      </c>
      <c r="AG84" s="342" t="s">
        <v>73</v>
      </c>
      <c r="AH84" s="331" t="s">
        <v>73</v>
      </c>
      <c r="AI84" s="575" t="s">
        <v>73</v>
      </c>
      <c r="AJ84" s="283" t="s">
        <v>73</v>
      </c>
      <c r="AK84" s="579" t="s">
        <v>73</v>
      </c>
      <c r="AL84" s="234" t="s">
        <v>73</v>
      </c>
      <c r="AM84" s="579" t="s">
        <v>73</v>
      </c>
      <c r="AN84" s="579" t="s">
        <v>73</v>
      </c>
      <c r="AO84" s="244" t="s">
        <v>73</v>
      </c>
      <c r="AP84" s="244" t="s">
        <v>73</v>
      </c>
      <c r="AQ84" s="365" t="s">
        <v>73</v>
      </c>
      <c r="AR84" s="371">
        <v>1.0125</v>
      </c>
      <c r="AS84" s="364">
        <v>21.984200000000001</v>
      </c>
      <c r="AT84" s="364">
        <v>1.1249</v>
      </c>
      <c r="AU84" s="364">
        <v>4.2256</v>
      </c>
      <c r="AV84" s="364">
        <v>1.2115</v>
      </c>
      <c r="AW84" s="470">
        <v>141.2602</v>
      </c>
      <c r="AX84" s="371" t="s">
        <v>73</v>
      </c>
      <c r="AY84" s="364" t="s">
        <v>73</v>
      </c>
      <c r="AZ84" s="473" t="s">
        <v>73</v>
      </c>
      <c r="BA84" s="676" t="s">
        <v>73</v>
      </c>
      <c r="BB84" s="676" t="s">
        <v>73</v>
      </c>
      <c r="BC84" s="676" t="s">
        <v>73</v>
      </c>
      <c r="BD84" s="676" t="s">
        <v>73</v>
      </c>
      <c r="BE84" s="676" t="s">
        <v>73</v>
      </c>
      <c r="BF84" s="676" t="s">
        <v>73</v>
      </c>
      <c r="BG84" s="676" t="s">
        <v>73</v>
      </c>
      <c r="BH84" s="676" t="s">
        <v>73</v>
      </c>
      <c r="BI84" s="473" t="s">
        <v>73</v>
      </c>
      <c r="BJ84" s="676" t="s">
        <v>73</v>
      </c>
      <c r="BK84" s="677" t="s">
        <v>73</v>
      </c>
    </row>
    <row r="85" spans="1:63" s="183" customFormat="1" ht="14.25" customHeight="1" x14ac:dyDescent="0.45">
      <c r="A85" s="224">
        <v>2024</v>
      </c>
      <c r="B85" s="268">
        <v>11</v>
      </c>
      <c r="C85" s="268">
        <v>30</v>
      </c>
      <c r="D85" s="320">
        <v>0.31944444444444442</v>
      </c>
      <c r="E85" s="571">
        <v>22</v>
      </c>
      <c r="F85" s="572">
        <v>13.49422</v>
      </c>
      <c r="G85" s="573">
        <v>100.282269</v>
      </c>
      <c r="H85" s="231">
        <v>5.3</v>
      </c>
      <c r="I85" s="268">
        <v>3</v>
      </c>
      <c r="J85" s="230" t="s">
        <v>72</v>
      </c>
      <c r="K85" s="231">
        <v>1</v>
      </c>
      <c r="L85" s="232">
        <v>2</v>
      </c>
      <c r="M85" s="233" t="s">
        <v>97</v>
      </c>
      <c r="N85" s="336" t="s">
        <v>73</v>
      </c>
      <c r="O85" s="336" t="s">
        <v>73</v>
      </c>
      <c r="P85" s="336" t="s">
        <v>73</v>
      </c>
      <c r="Q85" s="336" t="s">
        <v>73</v>
      </c>
      <c r="R85" s="336" t="s">
        <v>73</v>
      </c>
      <c r="S85" s="342" t="s">
        <v>73</v>
      </c>
      <c r="T85" s="574">
        <v>0.7</v>
      </c>
      <c r="U85" s="238">
        <v>26.1</v>
      </c>
      <c r="V85" s="240">
        <v>27.408000000000001</v>
      </c>
      <c r="W85" s="634">
        <v>7.52</v>
      </c>
      <c r="X85" s="744">
        <v>7.81</v>
      </c>
      <c r="Y85" s="335">
        <v>20</v>
      </c>
      <c r="Z85" s="240">
        <v>22.367000000000001</v>
      </c>
      <c r="AA85" s="745">
        <v>3.93</v>
      </c>
      <c r="AB85" s="746">
        <v>4.0609999999999999</v>
      </c>
      <c r="AC85" s="744">
        <f t="shared" si="27"/>
        <v>4.4822086701402659</v>
      </c>
      <c r="AD85" s="709">
        <v>19.57</v>
      </c>
      <c r="AE85" s="331">
        <v>9.9857999999999993</v>
      </c>
      <c r="AF85" s="730">
        <v>9.08</v>
      </c>
      <c r="AG85" s="698" t="s">
        <v>73</v>
      </c>
      <c r="AH85" s="331">
        <v>2403.4434645946631</v>
      </c>
      <c r="AI85" s="575">
        <v>7.6994886551607884</v>
      </c>
      <c r="AJ85" s="283">
        <v>7.6668802728059591</v>
      </c>
      <c r="AK85" s="579">
        <v>1293.3360231602908</v>
      </c>
      <c r="AL85" s="234">
        <v>2201.7624020244921</v>
      </c>
      <c r="AM85" s="579">
        <v>86.740465311962595</v>
      </c>
      <c r="AN85" s="579">
        <v>36.786782552418288</v>
      </c>
      <c r="AO85" s="244">
        <v>2.3255342748823367</v>
      </c>
      <c r="AP85" s="244">
        <v>1.4740314266643528</v>
      </c>
      <c r="AQ85" s="365">
        <f t="shared" ref="AQ85:AQ88" si="59">SUM(AL85:AN85)</f>
        <v>2325.2896498888726</v>
      </c>
      <c r="AR85" s="371">
        <v>4.6818</v>
      </c>
      <c r="AS85" s="364">
        <v>87.572999999999993</v>
      </c>
      <c r="AT85" s="364">
        <v>1.2850999999999999</v>
      </c>
      <c r="AU85" s="364">
        <v>24.5444</v>
      </c>
      <c r="AV85" s="364">
        <v>1.3633999999999999</v>
      </c>
      <c r="AW85" s="470">
        <v>532.32479999999998</v>
      </c>
      <c r="AX85" s="371" t="s">
        <v>73</v>
      </c>
      <c r="AY85" s="364" t="s">
        <v>73</v>
      </c>
      <c r="AZ85" s="473" t="s">
        <v>73</v>
      </c>
      <c r="BA85" s="676" t="s">
        <v>73</v>
      </c>
      <c r="BB85" s="676" t="s">
        <v>73</v>
      </c>
      <c r="BC85" s="676" t="s">
        <v>73</v>
      </c>
      <c r="BD85" s="676" t="s">
        <v>73</v>
      </c>
      <c r="BE85" s="676" t="s">
        <v>73</v>
      </c>
      <c r="BF85" s="676" t="s">
        <v>73</v>
      </c>
      <c r="BG85" s="676" t="s">
        <v>73</v>
      </c>
      <c r="BH85" s="676" t="s">
        <v>73</v>
      </c>
      <c r="BI85" s="473" t="s">
        <v>73</v>
      </c>
      <c r="BJ85" s="676" t="s">
        <v>73</v>
      </c>
      <c r="BK85" s="677" t="s">
        <v>73</v>
      </c>
    </row>
    <row r="86" spans="1:63" s="183" customFormat="1" ht="14.25" customHeight="1" x14ac:dyDescent="0.45">
      <c r="A86" s="224">
        <f t="shared" ref="A86:I87" si="60">A85</f>
        <v>2024</v>
      </c>
      <c r="B86" s="268">
        <f t="shared" si="60"/>
        <v>11</v>
      </c>
      <c r="C86" s="268">
        <f t="shared" si="60"/>
        <v>30</v>
      </c>
      <c r="D86" s="320">
        <f t="shared" si="60"/>
        <v>0.31944444444444442</v>
      </c>
      <c r="E86" s="571">
        <f t="shared" si="60"/>
        <v>22</v>
      </c>
      <c r="F86" s="576">
        <f t="shared" si="60"/>
        <v>13.49422</v>
      </c>
      <c r="G86" s="573">
        <f t="shared" si="60"/>
        <v>100.282269</v>
      </c>
      <c r="H86" s="231">
        <f t="shared" si="60"/>
        <v>5.3</v>
      </c>
      <c r="I86" s="268">
        <f t="shared" si="60"/>
        <v>3</v>
      </c>
      <c r="J86" s="230" t="s">
        <v>75</v>
      </c>
      <c r="K86" s="231">
        <v>2.5</v>
      </c>
      <c r="L86" s="232" t="s">
        <v>73</v>
      </c>
      <c r="M86" s="233" t="s">
        <v>73</v>
      </c>
      <c r="N86" s="336" t="s">
        <v>73</v>
      </c>
      <c r="O86" s="336" t="s">
        <v>73</v>
      </c>
      <c r="P86" s="336" t="s">
        <v>73</v>
      </c>
      <c r="Q86" s="336" t="s">
        <v>73</v>
      </c>
      <c r="R86" s="336" t="s">
        <v>73</v>
      </c>
      <c r="S86" s="342" t="s">
        <v>73</v>
      </c>
      <c r="T86" s="577">
        <f t="shared" ref="T86:T87" si="61">T85</f>
        <v>0.7</v>
      </c>
      <c r="U86" s="238">
        <v>27</v>
      </c>
      <c r="V86" s="240">
        <v>28.477</v>
      </c>
      <c r="W86" s="634">
        <v>7.6</v>
      </c>
      <c r="X86" s="744">
        <v>7.81</v>
      </c>
      <c r="Y86" s="335">
        <v>21.3</v>
      </c>
      <c r="Z86" s="240">
        <v>27.76</v>
      </c>
      <c r="AA86" s="634">
        <v>3.56</v>
      </c>
      <c r="AB86" s="335">
        <v>2.5640000000000001</v>
      </c>
      <c r="AC86" s="744">
        <f t="shared" si="27"/>
        <v>3.3050751110340015</v>
      </c>
      <c r="AD86" s="709">
        <v>20</v>
      </c>
      <c r="AE86" s="331" t="s">
        <v>73</v>
      </c>
      <c r="AF86" s="730">
        <v>10.9</v>
      </c>
      <c r="AG86" s="342" t="s">
        <v>73</v>
      </c>
      <c r="AH86" s="331">
        <v>2293.4959983579729</v>
      </c>
      <c r="AI86" s="575">
        <v>7.6991383506035662</v>
      </c>
      <c r="AJ86" s="283">
        <v>7.6513341974417379</v>
      </c>
      <c r="AK86" s="579">
        <v>1210.6953345734821</v>
      </c>
      <c r="AL86" s="234">
        <v>2065.9392420671538</v>
      </c>
      <c r="AM86" s="579">
        <v>94.972940639103726</v>
      </c>
      <c r="AN86" s="579">
        <v>32.648641091922308</v>
      </c>
      <c r="AO86" s="244">
        <v>2.4451867299205845</v>
      </c>
      <c r="AP86" s="244">
        <v>1.5958069529563483</v>
      </c>
      <c r="AQ86" s="365">
        <f t="shared" si="59"/>
        <v>2193.5608237981801</v>
      </c>
      <c r="AR86" s="371">
        <v>3.6673</v>
      </c>
      <c r="AS86" s="364">
        <v>66.101600000000005</v>
      </c>
      <c r="AT86" s="364">
        <v>1.0791999999999999</v>
      </c>
      <c r="AU86" s="364">
        <v>19.869299999999999</v>
      </c>
      <c r="AV86" s="364">
        <v>1.4166000000000001</v>
      </c>
      <c r="AW86" s="470">
        <v>158.97839999999999</v>
      </c>
      <c r="AX86" s="371" t="s">
        <v>73</v>
      </c>
      <c r="AY86" s="364" t="s">
        <v>73</v>
      </c>
      <c r="AZ86" s="473" t="s">
        <v>73</v>
      </c>
      <c r="BA86" s="676" t="s">
        <v>73</v>
      </c>
      <c r="BB86" s="676" t="s">
        <v>73</v>
      </c>
      <c r="BC86" s="676" t="s">
        <v>73</v>
      </c>
      <c r="BD86" s="676" t="s">
        <v>73</v>
      </c>
      <c r="BE86" s="676" t="s">
        <v>73</v>
      </c>
      <c r="BF86" s="676" t="s">
        <v>73</v>
      </c>
      <c r="BG86" s="676" t="s">
        <v>73</v>
      </c>
      <c r="BH86" s="676" t="s">
        <v>73</v>
      </c>
      <c r="BI86" s="473" t="s">
        <v>73</v>
      </c>
      <c r="BJ86" s="676" t="s">
        <v>73</v>
      </c>
      <c r="BK86" s="677" t="s">
        <v>73</v>
      </c>
    </row>
    <row r="87" spans="1:63" s="183" customFormat="1" ht="14.25" customHeight="1" x14ac:dyDescent="0.45">
      <c r="A87" s="224">
        <f t="shared" si="60"/>
        <v>2024</v>
      </c>
      <c r="B87" s="268">
        <f t="shared" si="60"/>
        <v>11</v>
      </c>
      <c r="C87" s="268">
        <f t="shared" si="60"/>
        <v>30</v>
      </c>
      <c r="D87" s="320">
        <f t="shared" si="60"/>
        <v>0.31944444444444442</v>
      </c>
      <c r="E87" s="571">
        <f t="shared" si="60"/>
        <v>22</v>
      </c>
      <c r="F87" s="576">
        <f t="shared" si="60"/>
        <v>13.49422</v>
      </c>
      <c r="G87" s="573">
        <f t="shared" si="60"/>
        <v>100.282269</v>
      </c>
      <c r="H87" s="231">
        <f t="shared" si="60"/>
        <v>5.3</v>
      </c>
      <c r="I87" s="268">
        <f t="shared" si="60"/>
        <v>3</v>
      </c>
      <c r="J87" s="230" t="s">
        <v>74</v>
      </c>
      <c r="K87" s="231">
        <v>4</v>
      </c>
      <c r="L87" s="232" t="s">
        <v>73</v>
      </c>
      <c r="M87" s="233" t="s">
        <v>73</v>
      </c>
      <c r="N87" s="336" t="s">
        <v>73</v>
      </c>
      <c r="O87" s="336" t="s">
        <v>73</v>
      </c>
      <c r="P87" s="336" t="s">
        <v>73</v>
      </c>
      <c r="Q87" s="336" t="s">
        <v>73</v>
      </c>
      <c r="R87" s="336" t="s">
        <v>73</v>
      </c>
      <c r="S87" s="342" t="s">
        <v>73</v>
      </c>
      <c r="T87" s="577">
        <f t="shared" si="61"/>
        <v>0.7</v>
      </c>
      <c r="U87" s="238">
        <v>26.7</v>
      </c>
      <c r="V87" s="240">
        <v>28.756</v>
      </c>
      <c r="W87" s="634">
        <v>7.5</v>
      </c>
      <c r="X87" s="744">
        <v>7.85</v>
      </c>
      <c r="Y87" s="335">
        <v>22.5</v>
      </c>
      <c r="Z87" s="240">
        <v>27.966000000000001</v>
      </c>
      <c r="AA87" s="634">
        <v>3.9</v>
      </c>
      <c r="AB87" s="335">
        <v>2.7229999999999999</v>
      </c>
      <c r="AC87" s="744">
        <f t="shared" si="27"/>
        <v>3.4301013207186348</v>
      </c>
      <c r="AD87" s="709">
        <v>31</v>
      </c>
      <c r="AE87" s="331" t="s">
        <v>73</v>
      </c>
      <c r="AF87" s="730">
        <v>29.47</v>
      </c>
      <c r="AG87" s="342" t="s">
        <v>73</v>
      </c>
      <c r="AH87" s="331">
        <v>2243.0502055387465</v>
      </c>
      <c r="AI87" s="575">
        <v>7.7347931950179794</v>
      </c>
      <c r="AJ87" s="242">
        <v>7.6824577056731362</v>
      </c>
      <c r="AK87" s="234">
        <v>1091.8577699746927</v>
      </c>
      <c r="AL87" s="234">
        <v>2001.3846501589433</v>
      </c>
      <c r="AM87" s="234">
        <v>100.4005081909779</v>
      </c>
      <c r="AN87" s="234">
        <v>29.218262450049231</v>
      </c>
      <c r="AO87" s="244">
        <v>2.5824547285155863</v>
      </c>
      <c r="AP87" s="244">
        <v>1.688285887761255</v>
      </c>
      <c r="AQ87" s="365">
        <f t="shared" si="59"/>
        <v>2131.0034207999702</v>
      </c>
      <c r="AR87" s="371">
        <v>3.1842999999999999</v>
      </c>
      <c r="AS87" s="364">
        <v>56.8996</v>
      </c>
      <c r="AT87" s="364">
        <v>1.1707000000000001</v>
      </c>
      <c r="AU87" s="364">
        <v>16.587700000000002</v>
      </c>
      <c r="AV87" s="364">
        <v>1.0704</v>
      </c>
      <c r="AW87" s="470">
        <v>239.23830000000001</v>
      </c>
      <c r="AX87" s="371" t="s">
        <v>73</v>
      </c>
      <c r="AY87" s="364" t="s">
        <v>73</v>
      </c>
      <c r="AZ87" s="473" t="s">
        <v>73</v>
      </c>
      <c r="BA87" s="676" t="s">
        <v>73</v>
      </c>
      <c r="BB87" s="676" t="s">
        <v>73</v>
      </c>
      <c r="BC87" s="676" t="s">
        <v>73</v>
      </c>
      <c r="BD87" s="676" t="s">
        <v>73</v>
      </c>
      <c r="BE87" s="676" t="s">
        <v>73</v>
      </c>
      <c r="BF87" s="676" t="s">
        <v>73</v>
      </c>
      <c r="BG87" s="676" t="s">
        <v>73</v>
      </c>
      <c r="BH87" s="676" t="s">
        <v>73</v>
      </c>
      <c r="BI87" s="473" t="s">
        <v>73</v>
      </c>
      <c r="BJ87" s="676" t="s">
        <v>73</v>
      </c>
      <c r="BK87" s="677" t="s">
        <v>73</v>
      </c>
    </row>
    <row r="88" spans="1:63" s="183" customFormat="1" ht="14.25" customHeight="1" x14ac:dyDescent="0.45">
      <c r="A88" s="224">
        <v>2024</v>
      </c>
      <c r="B88" s="268">
        <v>11</v>
      </c>
      <c r="C88" s="268">
        <v>30</v>
      </c>
      <c r="D88" s="320">
        <v>0.35486111111111113</v>
      </c>
      <c r="E88" s="571">
        <v>21</v>
      </c>
      <c r="F88" s="572">
        <v>13.45762</v>
      </c>
      <c r="G88" s="573">
        <v>100.29765</v>
      </c>
      <c r="H88" s="231">
        <v>3.8</v>
      </c>
      <c r="I88" s="268">
        <v>2</v>
      </c>
      <c r="J88" s="230" t="s">
        <v>72</v>
      </c>
      <c r="K88" s="231">
        <v>1</v>
      </c>
      <c r="L88" s="232">
        <v>2</v>
      </c>
      <c r="M88" s="233" t="s">
        <v>97</v>
      </c>
      <c r="N88" s="336" t="s">
        <v>73</v>
      </c>
      <c r="O88" s="336" t="s">
        <v>73</v>
      </c>
      <c r="P88" s="336" t="s">
        <v>73</v>
      </c>
      <c r="Q88" s="336" t="s">
        <v>73</v>
      </c>
      <c r="R88" s="336" t="s">
        <v>73</v>
      </c>
      <c r="S88" s="342" t="s">
        <v>73</v>
      </c>
      <c r="T88" s="574">
        <v>0.5</v>
      </c>
      <c r="U88" s="238">
        <v>26.5</v>
      </c>
      <c r="V88" s="240">
        <v>28.021999999999998</v>
      </c>
      <c r="W88" s="634">
        <v>7.66</v>
      </c>
      <c r="X88" s="744">
        <v>7.89</v>
      </c>
      <c r="Y88" s="335">
        <v>22</v>
      </c>
      <c r="Z88" s="240">
        <v>26.402000000000001</v>
      </c>
      <c r="AA88" s="634">
        <v>4.49</v>
      </c>
      <c r="AB88" s="335">
        <v>4.1340000000000003</v>
      </c>
      <c r="AC88" s="744">
        <f t="shared" si="27"/>
        <v>4.5396106406244066</v>
      </c>
      <c r="AD88" s="709">
        <v>20.2</v>
      </c>
      <c r="AE88" s="331">
        <v>14.380699999999999</v>
      </c>
      <c r="AF88" s="730">
        <v>8.1</v>
      </c>
      <c r="AG88" s="698" t="s">
        <v>73</v>
      </c>
      <c r="AH88" s="331">
        <v>2241.2270080594667</v>
      </c>
      <c r="AI88" s="575">
        <v>7.7842954545823639</v>
      </c>
      <c r="AJ88" s="242">
        <v>7.7416555764004213</v>
      </c>
      <c r="AK88" s="234">
        <v>952.24334984340533</v>
      </c>
      <c r="AL88" s="234">
        <v>1986.1921483948072</v>
      </c>
      <c r="AM88" s="234">
        <v>106.58616223513147</v>
      </c>
      <c r="AN88" s="234">
        <v>26.140501272464959</v>
      </c>
      <c r="AO88" s="244">
        <v>2.7710363855058526</v>
      </c>
      <c r="AP88" s="244">
        <v>1.7955449999191009</v>
      </c>
      <c r="AQ88" s="365">
        <f t="shared" si="59"/>
        <v>2118.9188119024034</v>
      </c>
      <c r="AR88" s="371">
        <v>3.1861999999999999</v>
      </c>
      <c r="AS88" s="364">
        <v>53.358699999999999</v>
      </c>
      <c r="AT88" s="364">
        <v>1.2507999999999999</v>
      </c>
      <c r="AU88" s="364">
        <v>12.5869</v>
      </c>
      <c r="AV88" s="364">
        <v>1.6014999999999999</v>
      </c>
      <c r="AW88" s="470">
        <v>237.6337</v>
      </c>
      <c r="AX88" s="371" t="s">
        <v>73</v>
      </c>
      <c r="AY88" s="364" t="s">
        <v>73</v>
      </c>
      <c r="AZ88" s="473" t="s">
        <v>73</v>
      </c>
      <c r="BA88" s="676" t="s">
        <v>73</v>
      </c>
      <c r="BB88" s="676" t="s">
        <v>73</v>
      </c>
      <c r="BC88" s="676" t="s">
        <v>73</v>
      </c>
      <c r="BD88" s="676" t="s">
        <v>73</v>
      </c>
      <c r="BE88" s="676" t="s">
        <v>73</v>
      </c>
      <c r="BF88" s="676" t="s">
        <v>73</v>
      </c>
      <c r="BG88" s="676" t="s">
        <v>73</v>
      </c>
      <c r="BH88" s="676" t="s">
        <v>73</v>
      </c>
      <c r="BI88" s="473" t="s">
        <v>73</v>
      </c>
      <c r="BJ88" s="676" t="s">
        <v>73</v>
      </c>
      <c r="BK88" s="677" t="s">
        <v>73</v>
      </c>
    </row>
    <row r="89" spans="1:63" s="183" customFormat="1" ht="14.25" customHeight="1" x14ac:dyDescent="0.45">
      <c r="A89" s="224">
        <f t="shared" ref="A89:I90" si="62">A88</f>
        <v>2024</v>
      </c>
      <c r="B89" s="268">
        <f t="shared" si="62"/>
        <v>11</v>
      </c>
      <c r="C89" s="268">
        <f t="shared" si="62"/>
        <v>30</v>
      </c>
      <c r="D89" s="320">
        <f t="shared" si="62"/>
        <v>0.35486111111111113</v>
      </c>
      <c r="E89" s="571">
        <f t="shared" si="62"/>
        <v>21</v>
      </c>
      <c r="F89" s="576">
        <f t="shared" si="62"/>
        <v>13.45762</v>
      </c>
      <c r="G89" s="573">
        <f t="shared" si="62"/>
        <v>100.29765</v>
      </c>
      <c r="H89" s="231">
        <f t="shared" si="62"/>
        <v>3.8</v>
      </c>
      <c r="I89" s="268">
        <f t="shared" si="62"/>
        <v>2</v>
      </c>
      <c r="J89" s="230" t="s">
        <v>75</v>
      </c>
      <c r="K89" s="231"/>
      <c r="L89" s="232" t="s">
        <v>73</v>
      </c>
      <c r="M89" s="233" t="s">
        <v>73</v>
      </c>
      <c r="N89" s="336" t="s">
        <v>73</v>
      </c>
      <c r="O89" s="336" t="s">
        <v>73</v>
      </c>
      <c r="P89" s="336" t="s">
        <v>73</v>
      </c>
      <c r="Q89" s="336" t="s">
        <v>73</v>
      </c>
      <c r="R89" s="336" t="s">
        <v>73</v>
      </c>
      <c r="S89" s="342" t="s">
        <v>73</v>
      </c>
      <c r="T89" s="577">
        <f t="shared" ref="T89:T90" si="63">T88</f>
        <v>0.5</v>
      </c>
      <c r="U89" s="238" t="s">
        <v>73</v>
      </c>
      <c r="V89" s="240" t="s">
        <v>73</v>
      </c>
      <c r="W89" s="634" t="s">
        <v>73</v>
      </c>
      <c r="X89" s="748" t="s">
        <v>73</v>
      </c>
      <c r="Y89" s="335" t="s">
        <v>73</v>
      </c>
      <c r="Z89" s="240" t="s">
        <v>73</v>
      </c>
      <c r="AA89" s="634" t="s">
        <v>73</v>
      </c>
      <c r="AB89" s="335" t="s">
        <v>73</v>
      </c>
      <c r="AC89" s="744" t="s">
        <v>73</v>
      </c>
      <c r="AD89" s="709" t="s">
        <v>73</v>
      </c>
      <c r="AE89" s="331" t="s">
        <v>73</v>
      </c>
      <c r="AF89" s="730" t="s">
        <v>73</v>
      </c>
      <c r="AG89" s="342" t="s">
        <v>73</v>
      </c>
      <c r="AH89" s="336" t="s">
        <v>73</v>
      </c>
      <c r="AI89" s="580" t="s">
        <v>73</v>
      </c>
      <c r="AJ89" s="242" t="s">
        <v>73</v>
      </c>
      <c r="AK89" s="234" t="s">
        <v>73</v>
      </c>
      <c r="AL89" s="234" t="s">
        <v>73</v>
      </c>
      <c r="AM89" s="234" t="s">
        <v>73</v>
      </c>
      <c r="AN89" s="234" t="s">
        <v>73</v>
      </c>
      <c r="AO89" s="244" t="s">
        <v>73</v>
      </c>
      <c r="AP89" s="244" t="s">
        <v>73</v>
      </c>
      <c r="AQ89" s="365" t="s">
        <v>73</v>
      </c>
      <c r="AR89" s="371" t="s">
        <v>73</v>
      </c>
      <c r="AS89" s="364" t="s">
        <v>73</v>
      </c>
      <c r="AT89" s="364" t="s">
        <v>73</v>
      </c>
      <c r="AU89" s="364" t="s">
        <v>73</v>
      </c>
      <c r="AV89" s="364" t="s">
        <v>73</v>
      </c>
      <c r="AW89" s="470" t="s">
        <v>73</v>
      </c>
      <c r="AX89" s="371" t="s">
        <v>73</v>
      </c>
      <c r="AY89" s="364" t="s">
        <v>73</v>
      </c>
      <c r="AZ89" s="473" t="s">
        <v>73</v>
      </c>
      <c r="BA89" s="676" t="s">
        <v>73</v>
      </c>
      <c r="BB89" s="676" t="s">
        <v>73</v>
      </c>
      <c r="BC89" s="676" t="s">
        <v>73</v>
      </c>
      <c r="BD89" s="676" t="s">
        <v>73</v>
      </c>
      <c r="BE89" s="676" t="s">
        <v>73</v>
      </c>
      <c r="BF89" s="676" t="s">
        <v>73</v>
      </c>
      <c r="BG89" s="676" t="s">
        <v>73</v>
      </c>
      <c r="BH89" s="676" t="s">
        <v>73</v>
      </c>
      <c r="BI89" s="473" t="s">
        <v>73</v>
      </c>
      <c r="BJ89" s="676" t="s">
        <v>73</v>
      </c>
      <c r="BK89" s="677" t="s">
        <v>73</v>
      </c>
    </row>
    <row r="90" spans="1:63" s="183" customFormat="1" ht="14.25" customHeight="1" x14ac:dyDescent="0.45">
      <c r="A90" s="224">
        <f t="shared" si="62"/>
        <v>2024</v>
      </c>
      <c r="B90" s="268">
        <f t="shared" si="62"/>
        <v>11</v>
      </c>
      <c r="C90" s="268">
        <f t="shared" si="62"/>
        <v>30</v>
      </c>
      <c r="D90" s="320">
        <f t="shared" si="62"/>
        <v>0.35486111111111113</v>
      </c>
      <c r="E90" s="571">
        <f t="shared" si="62"/>
        <v>21</v>
      </c>
      <c r="F90" s="576">
        <f t="shared" si="62"/>
        <v>13.45762</v>
      </c>
      <c r="G90" s="573">
        <f t="shared" si="62"/>
        <v>100.29765</v>
      </c>
      <c r="H90" s="231">
        <f t="shared" si="62"/>
        <v>3.8</v>
      </c>
      <c r="I90" s="268">
        <f t="shared" si="62"/>
        <v>2</v>
      </c>
      <c r="J90" s="230" t="s">
        <v>74</v>
      </c>
      <c r="K90" s="231">
        <v>2.5</v>
      </c>
      <c r="L90" s="232" t="s">
        <v>73</v>
      </c>
      <c r="M90" s="233" t="s">
        <v>73</v>
      </c>
      <c r="N90" s="336" t="s">
        <v>73</v>
      </c>
      <c r="O90" s="336" t="s">
        <v>73</v>
      </c>
      <c r="P90" s="336" t="s">
        <v>73</v>
      </c>
      <c r="Q90" s="336" t="s">
        <v>73</v>
      </c>
      <c r="R90" s="336" t="s">
        <v>73</v>
      </c>
      <c r="S90" s="342" t="s">
        <v>73</v>
      </c>
      <c r="T90" s="577">
        <f t="shared" si="63"/>
        <v>0.5</v>
      </c>
      <c r="U90" s="238">
        <v>27.3</v>
      </c>
      <c r="V90" s="240">
        <v>28.693000000000001</v>
      </c>
      <c r="W90" s="634">
        <v>7.64</v>
      </c>
      <c r="X90" s="744">
        <v>7.88</v>
      </c>
      <c r="Y90" s="335">
        <v>24.7</v>
      </c>
      <c r="Z90" s="240">
        <v>27.957999999999998</v>
      </c>
      <c r="AA90" s="634">
        <v>3.88</v>
      </c>
      <c r="AB90" s="335">
        <v>3.9790000000000001</v>
      </c>
      <c r="AC90" s="744">
        <f t="shared" si="27"/>
        <v>4.4177297443909582</v>
      </c>
      <c r="AD90" s="709">
        <v>21.38</v>
      </c>
      <c r="AE90" s="331" t="s">
        <v>73</v>
      </c>
      <c r="AF90" s="730">
        <v>5.17</v>
      </c>
      <c r="AG90" s="342" t="s">
        <v>73</v>
      </c>
      <c r="AH90" s="331">
        <v>2263.1189343369297</v>
      </c>
      <c r="AI90" s="575">
        <v>7.7983600121849994</v>
      </c>
      <c r="AJ90" s="242">
        <v>7.7459083281585626</v>
      </c>
      <c r="AK90" s="234">
        <v>936.29036805270891</v>
      </c>
      <c r="AL90" s="234">
        <v>1986.5730014109072</v>
      </c>
      <c r="AM90" s="234">
        <v>115.03709122380812</v>
      </c>
      <c r="AN90" s="234">
        <v>25.093877499542984</v>
      </c>
      <c r="AO90" s="244">
        <v>2.9590876953413825</v>
      </c>
      <c r="AP90" s="244">
        <v>1.9340340178830986</v>
      </c>
      <c r="AQ90" s="365">
        <f t="shared" ref="AQ90" si="64">SUM(AL90:AN90)</f>
        <v>2126.7039701342583</v>
      </c>
      <c r="AR90" s="371">
        <v>3.2829000000000002</v>
      </c>
      <c r="AS90" s="364">
        <v>53.183399999999999</v>
      </c>
      <c r="AT90" s="364">
        <v>2.3148</v>
      </c>
      <c r="AU90" s="364">
        <v>14.9244</v>
      </c>
      <c r="AV90" s="364">
        <v>1.3524</v>
      </c>
      <c r="AW90" s="470">
        <v>177.7413</v>
      </c>
      <c r="AX90" s="371" t="s">
        <v>73</v>
      </c>
      <c r="AY90" s="364" t="s">
        <v>73</v>
      </c>
      <c r="AZ90" s="473" t="s">
        <v>73</v>
      </c>
      <c r="BA90" s="676" t="s">
        <v>73</v>
      </c>
      <c r="BB90" s="676" t="s">
        <v>73</v>
      </c>
      <c r="BC90" s="676" t="s">
        <v>73</v>
      </c>
      <c r="BD90" s="676" t="s">
        <v>73</v>
      </c>
      <c r="BE90" s="676" t="s">
        <v>73</v>
      </c>
      <c r="BF90" s="676" t="s">
        <v>73</v>
      </c>
      <c r="BG90" s="676" t="s">
        <v>73</v>
      </c>
      <c r="BH90" s="676" t="s">
        <v>73</v>
      </c>
      <c r="BI90" s="473" t="s">
        <v>73</v>
      </c>
      <c r="BJ90" s="676" t="s">
        <v>73</v>
      </c>
      <c r="BK90" s="677" t="s">
        <v>73</v>
      </c>
    </row>
    <row r="91" spans="1:63" s="183" customFormat="1" ht="14.25" customHeight="1" x14ac:dyDescent="0.45">
      <c r="A91" s="224">
        <v>2024</v>
      </c>
      <c r="B91" s="183">
        <v>11</v>
      </c>
      <c r="C91" s="268">
        <v>30</v>
      </c>
      <c r="D91" s="320">
        <v>0.40486111111111112</v>
      </c>
      <c r="E91" s="571">
        <v>24</v>
      </c>
      <c r="F91" s="572">
        <v>13.358919999999999</v>
      </c>
      <c r="G91" s="573">
        <v>100.39851</v>
      </c>
      <c r="H91" s="231">
        <v>11</v>
      </c>
      <c r="I91" s="268">
        <v>3</v>
      </c>
      <c r="J91" s="230" t="s">
        <v>72</v>
      </c>
      <c r="K91" s="231">
        <v>1</v>
      </c>
      <c r="L91" s="232">
        <v>5</v>
      </c>
      <c r="M91" s="233" t="s">
        <v>96</v>
      </c>
      <c r="N91" s="336" t="s">
        <v>73</v>
      </c>
      <c r="O91" s="336" t="s">
        <v>73</v>
      </c>
      <c r="P91" s="336" t="s">
        <v>73</v>
      </c>
      <c r="Q91" s="336" t="s">
        <v>73</v>
      </c>
      <c r="R91" s="336" t="s">
        <v>73</v>
      </c>
      <c r="S91" s="342" t="s">
        <v>73</v>
      </c>
      <c r="T91" s="574">
        <v>1.4</v>
      </c>
      <c r="U91" s="238">
        <v>27.1</v>
      </c>
      <c r="V91" s="240">
        <v>27.9</v>
      </c>
      <c r="W91" s="634">
        <v>7.83</v>
      </c>
      <c r="X91" s="744">
        <v>8.1300000000000008</v>
      </c>
      <c r="Y91" s="335">
        <v>27.6</v>
      </c>
      <c r="Z91" s="240">
        <v>30.37</v>
      </c>
      <c r="AA91" s="634">
        <v>6.41</v>
      </c>
      <c r="AB91" s="335">
        <v>6.8959999999999999</v>
      </c>
      <c r="AC91" s="744">
        <f t="shared" si="27"/>
        <v>6.7114495786681614</v>
      </c>
      <c r="AD91" s="709">
        <v>6.8</v>
      </c>
      <c r="AE91" s="331">
        <v>3.2362000000000002</v>
      </c>
      <c r="AF91" s="730">
        <v>3.4</v>
      </c>
      <c r="AG91" s="698" t="s">
        <v>73</v>
      </c>
      <c r="AH91" s="331" t="s">
        <v>73</v>
      </c>
      <c r="AI91" s="575" t="s">
        <v>73</v>
      </c>
      <c r="AJ91" s="242" t="s">
        <v>73</v>
      </c>
      <c r="AK91" s="234" t="s">
        <v>73</v>
      </c>
      <c r="AL91" s="234" t="s">
        <v>73</v>
      </c>
      <c r="AM91" s="234" t="s">
        <v>73</v>
      </c>
      <c r="AN91" s="234" t="s">
        <v>73</v>
      </c>
      <c r="AO91" s="244" t="s">
        <v>73</v>
      </c>
      <c r="AP91" s="244" t="s">
        <v>73</v>
      </c>
      <c r="AQ91" s="365" t="s">
        <v>73</v>
      </c>
      <c r="AR91" s="371">
        <v>0.86750000000000005</v>
      </c>
      <c r="AS91" s="364">
        <v>16.550599999999999</v>
      </c>
      <c r="AT91" s="364">
        <v>0.98770000000000002</v>
      </c>
      <c r="AU91" s="364">
        <v>6.5632000000000001</v>
      </c>
      <c r="AV91" s="364">
        <v>2.0173999999999999</v>
      </c>
      <c r="AW91" s="470">
        <v>163.4659</v>
      </c>
      <c r="AX91" s="371" t="s">
        <v>73</v>
      </c>
      <c r="AY91" s="364" t="s">
        <v>73</v>
      </c>
      <c r="AZ91" s="473" t="s">
        <v>73</v>
      </c>
      <c r="BA91" s="676" t="s">
        <v>73</v>
      </c>
      <c r="BB91" s="676" t="s">
        <v>73</v>
      </c>
      <c r="BC91" s="676" t="s">
        <v>73</v>
      </c>
      <c r="BD91" s="676" t="s">
        <v>73</v>
      </c>
      <c r="BE91" s="676" t="s">
        <v>73</v>
      </c>
      <c r="BF91" s="676" t="s">
        <v>73</v>
      </c>
      <c r="BG91" s="676" t="s">
        <v>73</v>
      </c>
      <c r="BH91" s="676" t="s">
        <v>73</v>
      </c>
      <c r="BI91" s="473" t="s">
        <v>73</v>
      </c>
      <c r="BJ91" s="676" t="s">
        <v>73</v>
      </c>
      <c r="BK91" s="677" t="s">
        <v>73</v>
      </c>
    </row>
    <row r="92" spans="1:63" s="183" customFormat="1" ht="14.25" customHeight="1" x14ac:dyDescent="0.45">
      <c r="A92" s="224">
        <f t="shared" ref="A92:I93" si="65">A91</f>
        <v>2024</v>
      </c>
      <c r="B92" s="268">
        <f t="shared" si="65"/>
        <v>11</v>
      </c>
      <c r="C92" s="268">
        <f t="shared" si="65"/>
        <v>30</v>
      </c>
      <c r="D92" s="320">
        <f t="shared" si="65"/>
        <v>0.40486111111111112</v>
      </c>
      <c r="E92" s="571">
        <f t="shared" si="65"/>
        <v>24</v>
      </c>
      <c r="F92" s="576">
        <f t="shared" si="65"/>
        <v>13.358919999999999</v>
      </c>
      <c r="G92" s="573">
        <f t="shared" si="65"/>
        <v>100.39851</v>
      </c>
      <c r="H92" s="231">
        <f t="shared" si="65"/>
        <v>11</v>
      </c>
      <c r="I92" s="268">
        <f t="shared" si="65"/>
        <v>3</v>
      </c>
      <c r="J92" s="230" t="s">
        <v>75</v>
      </c>
      <c r="K92" s="231">
        <v>5.5</v>
      </c>
      <c r="L92" s="232" t="s">
        <v>73</v>
      </c>
      <c r="M92" s="233" t="s">
        <v>73</v>
      </c>
      <c r="N92" s="336" t="s">
        <v>73</v>
      </c>
      <c r="O92" s="336" t="s">
        <v>73</v>
      </c>
      <c r="P92" s="336" t="s">
        <v>73</v>
      </c>
      <c r="Q92" s="336" t="s">
        <v>73</v>
      </c>
      <c r="R92" s="336" t="s">
        <v>73</v>
      </c>
      <c r="S92" s="342" t="s">
        <v>73</v>
      </c>
      <c r="T92" s="577">
        <f t="shared" ref="T92:T93" si="66">T91</f>
        <v>1.4</v>
      </c>
      <c r="U92" s="238">
        <v>27.3</v>
      </c>
      <c r="V92" s="240">
        <v>28.209</v>
      </c>
      <c r="W92" s="634">
        <v>7.84</v>
      </c>
      <c r="X92" s="744">
        <v>8.14</v>
      </c>
      <c r="Y92" s="335">
        <v>28</v>
      </c>
      <c r="Z92" s="240">
        <v>31.015999999999998</v>
      </c>
      <c r="AA92" s="634">
        <v>6.43</v>
      </c>
      <c r="AB92" s="335">
        <v>6.516</v>
      </c>
      <c r="AC92" s="744">
        <f t="shared" si="27"/>
        <v>6.4126448008055155</v>
      </c>
      <c r="AD92" s="709">
        <v>11.1</v>
      </c>
      <c r="AE92" s="331" t="s">
        <v>73</v>
      </c>
      <c r="AF92" s="730">
        <v>4.0999999999999996</v>
      </c>
      <c r="AG92" s="342" t="s">
        <v>73</v>
      </c>
      <c r="AH92" s="331" t="s">
        <v>73</v>
      </c>
      <c r="AI92" s="575" t="s">
        <v>73</v>
      </c>
      <c r="AJ92" s="242" t="s">
        <v>73</v>
      </c>
      <c r="AK92" s="234" t="s">
        <v>73</v>
      </c>
      <c r="AL92" s="234" t="s">
        <v>73</v>
      </c>
      <c r="AM92" s="234" t="s">
        <v>73</v>
      </c>
      <c r="AN92" s="234" t="s">
        <v>73</v>
      </c>
      <c r="AO92" s="244" t="s">
        <v>73</v>
      </c>
      <c r="AP92" s="244" t="s">
        <v>73</v>
      </c>
      <c r="AQ92" s="365" t="s">
        <v>73</v>
      </c>
      <c r="AR92" s="371">
        <v>0.86750000000000005</v>
      </c>
      <c r="AS92" s="364">
        <v>16.550599999999999</v>
      </c>
      <c r="AT92" s="364">
        <v>0.87319999999999998</v>
      </c>
      <c r="AU92" s="364">
        <v>7.2824</v>
      </c>
      <c r="AV92" s="364">
        <v>2.0809000000000002</v>
      </c>
      <c r="AW92" s="470">
        <v>125.6614</v>
      </c>
      <c r="AX92" s="371" t="s">
        <v>73</v>
      </c>
      <c r="AY92" s="364" t="s">
        <v>73</v>
      </c>
      <c r="AZ92" s="473" t="s">
        <v>73</v>
      </c>
      <c r="BA92" s="676" t="s">
        <v>73</v>
      </c>
      <c r="BB92" s="676" t="s">
        <v>73</v>
      </c>
      <c r="BC92" s="676" t="s">
        <v>73</v>
      </c>
      <c r="BD92" s="676" t="s">
        <v>73</v>
      </c>
      <c r="BE92" s="676" t="s">
        <v>73</v>
      </c>
      <c r="BF92" s="676" t="s">
        <v>73</v>
      </c>
      <c r="BG92" s="676" t="s">
        <v>73</v>
      </c>
      <c r="BH92" s="676" t="s">
        <v>73</v>
      </c>
      <c r="BI92" s="473" t="s">
        <v>73</v>
      </c>
      <c r="BJ92" s="676" t="s">
        <v>73</v>
      </c>
      <c r="BK92" s="677" t="s">
        <v>73</v>
      </c>
    </row>
    <row r="93" spans="1:63" s="183" customFormat="1" ht="14.25" customHeight="1" x14ac:dyDescent="0.45">
      <c r="A93" s="224">
        <f t="shared" si="65"/>
        <v>2024</v>
      </c>
      <c r="B93" s="268">
        <f t="shared" si="65"/>
        <v>11</v>
      </c>
      <c r="C93" s="268">
        <f t="shared" si="65"/>
        <v>30</v>
      </c>
      <c r="D93" s="320">
        <f t="shared" si="65"/>
        <v>0.40486111111111112</v>
      </c>
      <c r="E93" s="571">
        <f t="shared" si="65"/>
        <v>24</v>
      </c>
      <c r="F93" s="576">
        <f t="shared" si="65"/>
        <v>13.358919999999999</v>
      </c>
      <c r="G93" s="573">
        <f t="shared" si="65"/>
        <v>100.39851</v>
      </c>
      <c r="H93" s="231">
        <f t="shared" si="65"/>
        <v>11</v>
      </c>
      <c r="I93" s="268">
        <f t="shared" si="65"/>
        <v>3</v>
      </c>
      <c r="J93" s="230" t="s">
        <v>74</v>
      </c>
      <c r="K93" s="231">
        <v>10</v>
      </c>
      <c r="L93" s="232" t="s">
        <v>73</v>
      </c>
      <c r="M93" s="233" t="s">
        <v>73</v>
      </c>
      <c r="N93" s="336" t="s">
        <v>73</v>
      </c>
      <c r="O93" s="336" t="s">
        <v>73</v>
      </c>
      <c r="P93" s="336" t="s">
        <v>73</v>
      </c>
      <c r="Q93" s="336" t="s">
        <v>73</v>
      </c>
      <c r="R93" s="336" t="s">
        <v>73</v>
      </c>
      <c r="S93" s="342" t="s">
        <v>73</v>
      </c>
      <c r="T93" s="577">
        <f t="shared" si="66"/>
        <v>1.4</v>
      </c>
      <c r="U93" s="238">
        <v>27.3</v>
      </c>
      <c r="V93" s="240">
        <v>28.550999999999998</v>
      </c>
      <c r="W93" s="634">
        <v>7.87</v>
      </c>
      <c r="X93" s="744">
        <v>8.14</v>
      </c>
      <c r="Y93" s="335">
        <v>28.2</v>
      </c>
      <c r="Z93" s="240">
        <v>31.577999999999999</v>
      </c>
      <c r="AA93" s="634">
        <v>6.02</v>
      </c>
      <c r="AB93" s="335">
        <v>6.3410000000000002</v>
      </c>
      <c r="AC93" s="744">
        <f t="shared" si="27"/>
        <v>6.2750373373161397</v>
      </c>
      <c r="AD93" s="709">
        <v>10.3</v>
      </c>
      <c r="AE93" s="331" t="s">
        <v>73</v>
      </c>
      <c r="AF93" s="730">
        <v>0.7</v>
      </c>
      <c r="AG93" s="342" t="s">
        <v>73</v>
      </c>
      <c r="AH93" s="331" t="s">
        <v>73</v>
      </c>
      <c r="AI93" s="575" t="s">
        <v>73</v>
      </c>
      <c r="AJ93" s="242" t="s">
        <v>73</v>
      </c>
      <c r="AK93" s="234" t="s">
        <v>73</v>
      </c>
      <c r="AL93" s="234" t="s">
        <v>73</v>
      </c>
      <c r="AM93" s="234" t="s">
        <v>73</v>
      </c>
      <c r="AN93" s="234" t="s">
        <v>73</v>
      </c>
      <c r="AO93" s="244" t="s">
        <v>73</v>
      </c>
      <c r="AP93" s="244" t="s">
        <v>73</v>
      </c>
      <c r="AQ93" s="365" t="s">
        <v>73</v>
      </c>
      <c r="AR93" s="371">
        <v>0.77090000000000003</v>
      </c>
      <c r="AS93" s="364">
        <v>56.426000000000002</v>
      </c>
      <c r="AT93" s="364">
        <v>0.62150000000000005</v>
      </c>
      <c r="AU93" s="364">
        <v>7.5521000000000003</v>
      </c>
      <c r="AV93" s="364">
        <v>1.6194999999999999</v>
      </c>
      <c r="AW93" s="470">
        <v>130.7037</v>
      </c>
      <c r="AX93" s="371" t="s">
        <v>73</v>
      </c>
      <c r="AY93" s="364" t="s">
        <v>73</v>
      </c>
      <c r="AZ93" s="473" t="s">
        <v>73</v>
      </c>
      <c r="BA93" s="676" t="s">
        <v>73</v>
      </c>
      <c r="BB93" s="676" t="s">
        <v>73</v>
      </c>
      <c r="BC93" s="676" t="s">
        <v>73</v>
      </c>
      <c r="BD93" s="676" t="s">
        <v>73</v>
      </c>
      <c r="BE93" s="676" t="s">
        <v>73</v>
      </c>
      <c r="BF93" s="676" t="s">
        <v>73</v>
      </c>
      <c r="BG93" s="676" t="s">
        <v>73</v>
      </c>
      <c r="BH93" s="676" t="s">
        <v>73</v>
      </c>
      <c r="BI93" s="473" t="s">
        <v>73</v>
      </c>
      <c r="BJ93" s="676" t="s">
        <v>73</v>
      </c>
      <c r="BK93" s="677" t="s">
        <v>73</v>
      </c>
    </row>
    <row r="94" spans="1:63" s="183" customFormat="1" ht="14.25" customHeight="1" x14ac:dyDescent="0.45">
      <c r="A94" s="224">
        <v>2024</v>
      </c>
      <c r="B94" s="268">
        <v>11</v>
      </c>
      <c r="C94" s="268">
        <v>30</v>
      </c>
      <c r="D94" s="320">
        <v>0.4513888888888889</v>
      </c>
      <c r="E94" s="571">
        <v>25</v>
      </c>
      <c r="F94" s="572">
        <v>13.296099999999999</v>
      </c>
      <c r="G94" s="573">
        <v>100.39858</v>
      </c>
      <c r="H94" s="231">
        <v>13.5</v>
      </c>
      <c r="I94" s="268">
        <v>3</v>
      </c>
      <c r="J94" s="230" t="s">
        <v>72</v>
      </c>
      <c r="K94" s="231">
        <v>1</v>
      </c>
      <c r="L94" s="232">
        <v>5</v>
      </c>
      <c r="M94" s="233" t="s">
        <v>96</v>
      </c>
      <c r="N94" s="336" t="s">
        <v>73</v>
      </c>
      <c r="O94" s="336" t="s">
        <v>73</v>
      </c>
      <c r="P94" s="336" t="s">
        <v>73</v>
      </c>
      <c r="Q94" s="336" t="s">
        <v>73</v>
      </c>
      <c r="R94" s="336" t="s">
        <v>73</v>
      </c>
      <c r="S94" s="342" t="s">
        <v>73</v>
      </c>
      <c r="T94" s="574">
        <v>1.7</v>
      </c>
      <c r="U94" s="238">
        <v>27.9</v>
      </c>
      <c r="V94" s="240">
        <v>28.734999999999999</v>
      </c>
      <c r="W94" s="634">
        <v>7.91</v>
      </c>
      <c r="X94" s="744">
        <v>8.1199999999999992</v>
      </c>
      <c r="Y94" s="335">
        <v>28.9</v>
      </c>
      <c r="Z94" s="240">
        <v>31.847999999999999</v>
      </c>
      <c r="AA94" s="634" t="s">
        <v>73</v>
      </c>
      <c r="AB94" s="335">
        <v>6.8310000000000004</v>
      </c>
      <c r="AC94" s="744">
        <f t="shared" si="27"/>
        <v>6.6603382350863933</v>
      </c>
      <c r="AD94" s="709" t="s">
        <v>73</v>
      </c>
      <c r="AE94" s="331" t="s">
        <v>73</v>
      </c>
      <c r="AF94" s="730">
        <v>0.74</v>
      </c>
      <c r="AG94" s="698" t="s">
        <v>73</v>
      </c>
      <c r="AH94" s="331" t="s">
        <v>73</v>
      </c>
      <c r="AI94" s="575" t="s">
        <v>73</v>
      </c>
      <c r="AJ94" s="242" t="s">
        <v>73</v>
      </c>
      <c r="AK94" s="234" t="s">
        <v>73</v>
      </c>
      <c r="AL94" s="234" t="s">
        <v>73</v>
      </c>
      <c r="AM94" s="234" t="s">
        <v>73</v>
      </c>
      <c r="AN94" s="234" t="s">
        <v>73</v>
      </c>
      <c r="AO94" s="244" t="s">
        <v>73</v>
      </c>
      <c r="AP94" s="244" t="s">
        <v>73</v>
      </c>
      <c r="AQ94" s="365" t="s">
        <v>73</v>
      </c>
      <c r="AR94" s="371" t="s">
        <v>73</v>
      </c>
      <c r="AS94" s="364" t="s">
        <v>73</v>
      </c>
      <c r="AT94" s="364" t="s">
        <v>73</v>
      </c>
      <c r="AU94" s="364" t="s">
        <v>73</v>
      </c>
      <c r="AV94" s="364" t="s">
        <v>73</v>
      </c>
      <c r="AW94" s="470" t="s">
        <v>73</v>
      </c>
      <c r="AX94" s="371" t="s">
        <v>73</v>
      </c>
      <c r="AY94" s="364" t="s">
        <v>73</v>
      </c>
      <c r="AZ94" s="473" t="s">
        <v>73</v>
      </c>
      <c r="BA94" s="676" t="s">
        <v>73</v>
      </c>
      <c r="BB94" s="676" t="s">
        <v>73</v>
      </c>
      <c r="BC94" s="676" t="s">
        <v>73</v>
      </c>
      <c r="BD94" s="676" t="s">
        <v>73</v>
      </c>
      <c r="BE94" s="676" t="s">
        <v>73</v>
      </c>
      <c r="BF94" s="676" t="s">
        <v>73</v>
      </c>
      <c r="BG94" s="676" t="s">
        <v>73</v>
      </c>
      <c r="BH94" s="676" t="s">
        <v>73</v>
      </c>
      <c r="BI94" s="473" t="s">
        <v>73</v>
      </c>
      <c r="BJ94" s="676" t="s">
        <v>73</v>
      </c>
      <c r="BK94" s="677" t="s">
        <v>73</v>
      </c>
    </row>
    <row r="95" spans="1:63" s="183" customFormat="1" ht="14.25" customHeight="1" x14ac:dyDescent="0.45">
      <c r="A95" s="224">
        <f t="shared" ref="A95:I96" si="67">A94</f>
        <v>2024</v>
      </c>
      <c r="B95" s="268">
        <f t="shared" si="67"/>
        <v>11</v>
      </c>
      <c r="C95" s="268">
        <f t="shared" si="67"/>
        <v>30</v>
      </c>
      <c r="D95" s="320">
        <f t="shared" si="67"/>
        <v>0.4513888888888889</v>
      </c>
      <c r="E95" s="571">
        <f t="shared" si="67"/>
        <v>25</v>
      </c>
      <c r="F95" s="576">
        <f t="shared" si="67"/>
        <v>13.296099999999999</v>
      </c>
      <c r="G95" s="573">
        <f t="shared" si="67"/>
        <v>100.39858</v>
      </c>
      <c r="H95" s="231">
        <f t="shared" si="67"/>
        <v>13.5</v>
      </c>
      <c r="I95" s="268">
        <f t="shared" si="67"/>
        <v>3</v>
      </c>
      <c r="J95" s="230" t="s">
        <v>75</v>
      </c>
      <c r="K95" s="231">
        <v>6.5</v>
      </c>
      <c r="L95" s="232" t="s">
        <v>73</v>
      </c>
      <c r="M95" s="233" t="s">
        <v>73</v>
      </c>
      <c r="N95" s="336" t="s">
        <v>73</v>
      </c>
      <c r="O95" s="336" t="s">
        <v>73</v>
      </c>
      <c r="P95" s="336" t="s">
        <v>73</v>
      </c>
      <c r="Q95" s="336" t="s">
        <v>73</v>
      </c>
      <c r="R95" s="336" t="s">
        <v>73</v>
      </c>
      <c r="S95" s="342" t="s">
        <v>73</v>
      </c>
      <c r="T95" s="577">
        <f t="shared" ref="T95:T96" si="68">T94</f>
        <v>1.7</v>
      </c>
      <c r="U95" s="238">
        <v>28.1</v>
      </c>
      <c r="V95" s="240">
        <v>28.707000000000001</v>
      </c>
      <c r="W95" s="634">
        <v>7.92</v>
      </c>
      <c r="X95" s="744">
        <v>8.1199999999999992</v>
      </c>
      <c r="Y95" s="335">
        <v>29</v>
      </c>
      <c r="Z95" s="240">
        <v>31.904</v>
      </c>
      <c r="AA95" s="634" t="s">
        <v>73</v>
      </c>
      <c r="AB95" s="335">
        <v>6.6180000000000003</v>
      </c>
      <c r="AC95" s="744">
        <f t="shared" si="27"/>
        <v>6.4928502938107524</v>
      </c>
      <c r="AD95" s="709" t="s">
        <v>73</v>
      </c>
      <c r="AE95" s="331" t="s">
        <v>73</v>
      </c>
      <c r="AF95" s="730">
        <v>0.92</v>
      </c>
      <c r="AG95" s="342" t="s">
        <v>73</v>
      </c>
      <c r="AH95" s="331" t="s">
        <v>73</v>
      </c>
      <c r="AI95" s="575" t="s">
        <v>73</v>
      </c>
      <c r="AJ95" s="242" t="s">
        <v>73</v>
      </c>
      <c r="AK95" s="234" t="s">
        <v>73</v>
      </c>
      <c r="AL95" s="234" t="s">
        <v>73</v>
      </c>
      <c r="AM95" s="234" t="s">
        <v>73</v>
      </c>
      <c r="AN95" s="234" t="s">
        <v>73</v>
      </c>
      <c r="AO95" s="244" t="s">
        <v>73</v>
      </c>
      <c r="AP95" s="244" t="s">
        <v>73</v>
      </c>
      <c r="AQ95" s="365" t="s">
        <v>73</v>
      </c>
      <c r="AR95" s="371" t="s">
        <v>73</v>
      </c>
      <c r="AS95" s="364" t="s">
        <v>73</v>
      </c>
      <c r="AT95" s="364" t="s">
        <v>73</v>
      </c>
      <c r="AU95" s="364" t="s">
        <v>73</v>
      </c>
      <c r="AV95" s="364" t="s">
        <v>73</v>
      </c>
      <c r="AW95" s="470" t="s">
        <v>73</v>
      </c>
      <c r="AX95" s="371" t="s">
        <v>73</v>
      </c>
      <c r="AY95" s="364" t="s">
        <v>73</v>
      </c>
      <c r="AZ95" s="473" t="s">
        <v>73</v>
      </c>
      <c r="BA95" s="676" t="s">
        <v>73</v>
      </c>
      <c r="BB95" s="676" t="s">
        <v>73</v>
      </c>
      <c r="BC95" s="676" t="s">
        <v>73</v>
      </c>
      <c r="BD95" s="676" t="s">
        <v>73</v>
      </c>
      <c r="BE95" s="676" t="s">
        <v>73</v>
      </c>
      <c r="BF95" s="676" t="s">
        <v>73</v>
      </c>
      <c r="BG95" s="676" t="s">
        <v>73</v>
      </c>
      <c r="BH95" s="676" t="s">
        <v>73</v>
      </c>
      <c r="BI95" s="473" t="s">
        <v>73</v>
      </c>
      <c r="BJ95" s="676" t="s">
        <v>73</v>
      </c>
      <c r="BK95" s="677" t="s">
        <v>73</v>
      </c>
    </row>
    <row r="96" spans="1:63" s="183" customFormat="1" ht="14.25" customHeight="1" x14ac:dyDescent="0.45">
      <c r="A96" s="224">
        <f t="shared" si="67"/>
        <v>2024</v>
      </c>
      <c r="B96" s="268">
        <f t="shared" si="67"/>
        <v>11</v>
      </c>
      <c r="C96" s="268">
        <f t="shared" si="67"/>
        <v>30</v>
      </c>
      <c r="D96" s="320">
        <f t="shared" si="67"/>
        <v>0.4513888888888889</v>
      </c>
      <c r="E96" s="571">
        <f t="shared" si="67"/>
        <v>25</v>
      </c>
      <c r="F96" s="576">
        <f t="shared" si="67"/>
        <v>13.296099999999999</v>
      </c>
      <c r="G96" s="573">
        <f t="shared" si="67"/>
        <v>100.39858</v>
      </c>
      <c r="H96" s="231">
        <f t="shared" si="67"/>
        <v>13.5</v>
      </c>
      <c r="I96" s="268">
        <f t="shared" si="67"/>
        <v>3</v>
      </c>
      <c r="J96" s="230" t="s">
        <v>74</v>
      </c>
      <c r="K96" s="231">
        <v>12</v>
      </c>
      <c r="L96" s="232" t="s">
        <v>73</v>
      </c>
      <c r="M96" s="233" t="s">
        <v>73</v>
      </c>
      <c r="N96" s="336" t="s">
        <v>73</v>
      </c>
      <c r="O96" s="336" t="s">
        <v>73</v>
      </c>
      <c r="P96" s="336" t="s">
        <v>73</v>
      </c>
      <c r="Q96" s="336" t="s">
        <v>73</v>
      </c>
      <c r="R96" s="336" t="s">
        <v>73</v>
      </c>
      <c r="S96" s="342" t="s">
        <v>73</v>
      </c>
      <c r="T96" s="577">
        <f t="shared" si="68"/>
        <v>1.7</v>
      </c>
      <c r="U96" s="238">
        <v>28</v>
      </c>
      <c r="V96" s="240">
        <v>28.693000000000001</v>
      </c>
      <c r="W96" s="634">
        <v>7.92</v>
      </c>
      <c r="X96" s="744">
        <v>8.1199999999999992</v>
      </c>
      <c r="Y96" s="335">
        <v>29</v>
      </c>
      <c r="Z96" s="240">
        <v>31.957999999999998</v>
      </c>
      <c r="AA96" s="634" t="s">
        <v>73</v>
      </c>
      <c r="AB96" s="335">
        <v>6.4790000000000001</v>
      </c>
      <c r="AC96" s="744">
        <f t="shared" si="27"/>
        <v>6.3835506513820475</v>
      </c>
      <c r="AD96" s="709" t="s">
        <v>73</v>
      </c>
      <c r="AE96" s="331" t="s">
        <v>73</v>
      </c>
      <c r="AF96" s="730">
        <v>0.88</v>
      </c>
      <c r="AG96" s="342" t="s">
        <v>73</v>
      </c>
      <c r="AH96" s="331" t="s">
        <v>73</v>
      </c>
      <c r="AI96" s="575" t="s">
        <v>73</v>
      </c>
      <c r="AJ96" s="242" t="s">
        <v>73</v>
      </c>
      <c r="AK96" s="234" t="s">
        <v>73</v>
      </c>
      <c r="AL96" s="234" t="s">
        <v>73</v>
      </c>
      <c r="AM96" s="234" t="s">
        <v>73</v>
      </c>
      <c r="AN96" s="234" t="s">
        <v>73</v>
      </c>
      <c r="AO96" s="244" t="s">
        <v>73</v>
      </c>
      <c r="AP96" s="244" t="s">
        <v>73</v>
      </c>
      <c r="AQ96" s="365" t="s">
        <v>73</v>
      </c>
      <c r="AR96" s="371" t="s">
        <v>73</v>
      </c>
      <c r="AS96" s="364" t="s">
        <v>73</v>
      </c>
      <c r="AT96" s="364" t="s">
        <v>73</v>
      </c>
      <c r="AU96" s="364" t="s">
        <v>73</v>
      </c>
      <c r="AV96" s="364" t="s">
        <v>73</v>
      </c>
      <c r="AW96" s="470" t="s">
        <v>73</v>
      </c>
      <c r="AX96" s="371" t="s">
        <v>73</v>
      </c>
      <c r="AY96" s="364" t="s">
        <v>73</v>
      </c>
      <c r="AZ96" s="473" t="s">
        <v>73</v>
      </c>
      <c r="BA96" s="676" t="s">
        <v>73</v>
      </c>
      <c r="BB96" s="676" t="s">
        <v>73</v>
      </c>
      <c r="BC96" s="676" t="s">
        <v>73</v>
      </c>
      <c r="BD96" s="676" t="s">
        <v>73</v>
      </c>
      <c r="BE96" s="676" t="s">
        <v>73</v>
      </c>
      <c r="BF96" s="676" t="s">
        <v>73</v>
      </c>
      <c r="BG96" s="676" t="s">
        <v>73</v>
      </c>
      <c r="BH96" s="676" t="s">
        <v>73</v>
      </c>
      <c r="BI96" s="473" t="s">
        <v>73</v>
      </c>
      <c r="BJ96" s="676" t="s">
        <v>73</v>
      </c>
      <c r="BK96" s="677" t="s">
        <v>73</v>
      </c>
    </row>
    <row r="97" spans="1:63" s="183" customFormat="1" ht="14.25" customHeight="1" x14ac:dyDescent="0.45">
      <c r="A97" s="224">
        <v>2024</v>
      </c>
      <c r="B97" s="268">
        <v>11</v>
      </c>
      <c r="C97" s="268">
        <v>30</v>
      </c>
      <c r="D97" s="320">
        <v>0.5</v>
      </c>
      <c r="E97" s="571">
        <v>34</v>
      </c>
      <c r="F97" s="572">
        <v>13.331480000000001</v>
      </c>
      <c r="G97" s="573">
        <v>100.53201</v>
      </c>
      <c r="H97" s="231">
        <v>13.5</v>
      </c>
      <c r="I97" s="268">
        <v>3</v>
      </c>
      <c r="J97" s="230" t="s">
        <v>72</v>
      </c>
      <c r="K97" s="231">
        <v>1</v>
      </c>
      <c r="L97" s="232">
        <v>8</v>
      </c>
      <c r="M97" s="233" t="s">
        <v>96</v>
      </c>
      <c r="N97" s="336" t="s">
        <v>73</v>
      </c>
      <c r="O97" s="336" t="s">
        <v>73</v>
      </c>
      <c r="P97" s="336" t="s">
        <v>73</v>
      </c>
      <c r="Q97" s="336" t="s">
        <v>73</v>
      </c>
      <c r="R97" s="336" t="s">
        <v>73</v>
      </c>
      <c r="S97" s="342" t="s">
        <v>73</v>
      </c>
      <c r="T97" s="574">
        <v>2</v>
      </c>
      <c r="U97" s="238">
        <v>28.5</v>
      </c>
      <c r="V97" s="240">
        <v>28.907</v>
      </c>
      <c r="W97" s="634">
        <v>7.91</v>
      </c>
      <c r="X97" s="744">
        <v>8.16</v>
      </c>
      <c r="Y97" s="335">
        <v>29.8</v>
      </c>
      <c r="Z97" s="240">
        <v>31.943999999999999</v>
      </c>
      <c r="AA97" s="634" t="s">
        <v>73</v>
      </c>
      <c r="AB97" s="335">
        <v>6.7750000000000004</v>
      </c>
      <c r="AC97" s="744">
        <f t="shared" si="27"/>
        <v>6.6163038467697932</v>
      </c>
      <c r="AD97" s="709" t="s">
        <v>73</v>
      </c>
      <c r="AE97" s="331" t="s">
        <v>73</v>
      </c>
      <c r="AF97" s="730">
        <v>0.66</v>
      </c>
      <c r="AG97" s="342" t="s">
        <v>73</v>
      </c>
      <c r="AH97" s="331" t="s">
        <v>73</v>
      </c>
      <c r="AI97" s="575" t="s">
        <v>73</v>
      </c>
      <c r="AJ97" s="242" t="s">
        <v>73</v>
      </c>
      <c r="AK97" s="234" t="s">
        <v>73</v>
      </c>
      <c r="AL97" s="234" t="s">
        <v>73</v>
      </c>
      <c r="AM97" s="234" t="s">
        <v>73</v>
      </c>
      <c r="AN97" s="234" t="s">
        <v>73</v>
      </c>
      <c r="AO97" s="244" t="s">
        <v>73</v>
      </c>
      <c r="AP97" s="244" t="s">
        <v>73</v>
      </c>
      <c r="AQ97" s="365" t="s">
        <v>73</v>
      </c>
      <c r="AR97" s="371" t="s">
        <v>73</v>
      </c>
      <c r="AS97" s="364" t="s">
        <v>73</v>
      </c>
      <c r="AT97" s="364" t="s">
        <v>73</v>
      </c>
      <c r="AU97" s="364" t="s">
        <v>73</v>
      </c>
      <c r="AV97" s="364" t="s">
        <v>73</v>
      </c>
      <c r="AW97" s="470" t="s">
        <v>73</v>
      </c>
      <c r="AX97" s="371" t="s">
        <v>73</v>
      </c>
      <c r="AY97" s="364" t="s">
        <v>73</v>
      </c>
      <c r="AZ97" s="473" t="s">
        <v>73</v>
      </c>
      <c r="BA97" s="676" t="s">
        <v>73</v>
      </c>
      <c r="BB97" s="676" t="s">
        <v>73</v>
      </c>
      <c r="BC97" s="676" t="s">
        <v>73</v>
      </c>
      <c r="BD97" s="676" t="s">
        <v>73</v>
      </c>
      <c r="BE97" s="676" t="s">
        <v>73</v>
      </c>
      <c r="BF97" s="676" t="s">
        <v>73</v>
      </c>
      <c r="BG97" s="676" t="s">
        <v>73</v>
      </c>
      <c r="BH97" s="676" t="s">
        <v>73</v>
      </c>
      <c r="BI97" s="473" t="s">
        <v>73</v>
      </c>
      <c r="BJ97" s="676" t="s">
        <v>73</v>
      </c>
      <c r="BK97" s="677" t="s">
        <v>73</v>
      </c>
    </row>
    <row r="98" spans="1:63" s="183" customFormat="1" ht="14.25" customHeight="1" x14ac:dyDescent="0.45">
      <c r="A98" s="224">
        <f t="shared" ref="A98:I99" si="69">A97</f>
        <v>2024</v>
      </c>
      <c r="B98" s="268">
        <f t="shared" si="69"/>
        <v>11</v>
      </c>
      <c r="C98" s="268">
        <f t="shared" si="69"/>
        <v>30</v>
      </c>
      <c r="D98" s="320">
        <f t="shared" si="69"/>
        <v>0.5</v>
      </c>
      <c r="E98" s="571">
        <f t="shared" si="69"/>
        <v>34</v>
      </c>
      <c r="F98" s="576">
        <f t="shared" si="69"/>
        <v>13.331480000000001</v>
      </c>
      <c r="G98" s="573">
        <f t="shared" si="69"/>
        <v>100.53201</v>
      </c>
      <c r="H98" s="231">
        <f t="shared" si="69"/>
        <v>13.5</v>
      </c>
      <c r="I98" s="268">
        <f t="shared" si="69"/>
        <v>3</v>
      </c>
      <c r="J98" s="230" t="s">
        <v>75</v>
      </c>
      <c r="K98" s="231">
        <v>6.5</v>
      </c>
      <c r="L98" s="232" t="s">
        <v>73</v>
      </c>
      <c r="M98" s="233" t="s">
        <v>73</v>
      </c>
      <c r="N98" s="336" t="s">
        <v>73</v>
      </c>
      <c r="O98" s="336" t="s">
        <v>73</v>
      </c>
      <c r="P98" s="336" t="s">
        <v>73</v>
      </c>
      <c r="Q98" s="336" t="s">
        <v>73</v>
      </c>
      <c r="R98" s="336" t="s">
        <v>73</v>
      </c>
      <c r="S98" s="342" t="s">
        <v>73</v>
      </c>
      <c r="T98" s="577">
        <f t="shared" ref="T98:T99" si="70">T97</f>
        <v>2</v>
      </c>
      <c r="U98" s="238">
        <v>28.2</v>
      </c>
      <c r="V98" s="240">
        <v>28.863</v>
      </c>
      <c r="W98" s="634">
        <v>7.95</v>
      </c>
      <c r="X98" s="744">
        <v>8.17</v>
      </c>
      <c r="Y98" s="335">
        <v>29.3</v>
      </c>
      <c r="Z98" s="240">
        <v>31.986999999999998</v>
      </c>
      <c r="AA98" s="634" t="s">
        <v>73</v>
      </c>
      <c r="AB98" s="335">
        <v>6.7169999999999996</v>
      </c>
      <c r="AC98" s="744">
        <f t="shared" si="27"/>
        <v>6.5706968017275988</v>
      </c>
      <c r="AD98" s="709" t="s">
        <v>73</v>
      </c>
      <c r="AE98" s="331" t="s">
        <v>73</v>
      </c>
      <c r="AF98" s="730">
        <v>0.84</v>
      </c>
      <c r="AG98" s="342" t="s">
        <v>73</v>
      </c>
      <c r="AH98" s="331" t="s">
        <v>73</v>
      </c>
      <c r="AI98" s="575" t="s">
        <v>73</v>
      </c>
      <c r="AJ98" s="242" t="s">
        <v>73</v>
      </c>
      <c r="AK98" s="234" t="s">
        <v>73</v>
      </c>
      <c r="AL98" s="234" t="s">
        <v>73</v>
      </c>
      <c r="AM98" s="234" t="s">
        <v>73</v>
      </c>
      <c r="AN98" s="234" t="s">
        <v>73</v>
      </c>
      <c r="AO98" s="244" t="s">
        <v>73</v>
      </c>
      <c r="AP98" s="244" t="s">
        <v>73</v>
      </c>
      <c r="AQ98" s="365" t="s">
        <v>73</v>
      </c>
      <c r="AR98" s="371" t="s">
        <v>73</v>
      </c>
      <c r="AS98" s="364" t="s">
        <v>73</v>
      </c>
      <c r="AT98" s="364" t="s">
        <v>73</v>
      </c>
      <c r="AU98" s="364" t="s">
        <v>73</v>
      </c>
      <c r="AV98" s="364" t="s">
        <v>73</v>
      </c>
      <c r="AW98" s="470" t="s">
        <v>73</v>
      </c>
      <c r="AX98" s="371" t="s">
        <v>73</v>
      </c>
      <c r="AY98" s="364" t="s">
        <v>73</v>
      </c>
      <c r="AZ98" s="473" t="s">
        <v>73</v>
      </c>
      <c r="BA98" s="676" t="s">
        <v>73</v>
      </c>
      <c r="BB98" s="676" t="s">
        <v>73</v>
      </c>
      <c r="BC98" s="676" t="s">
        <v>73</v>
      </c>
      <c r="BD98" s="676" t="s">
        <v>73</v>
      </c>
      <c r="BE98" s="676" t="s">
        <v>73</v>
      </c>
      <c r="BF98" s="676" t="s">
        <v>73</v>
      </c>
      <c r="BG98" s="676" t="s">
        <v>73</v>
      </c>
      <c r="BH98" s="676" t="s">
        <v>73</v>
      </c>
      <c r="BI98" s="473" t="s">
        <v>73</v>
      </c>
      <c r="BJ98" s="676" t="s">
        <v>73</v>
      </c>
      <c r="BK98" s="677" t="s">
        <v>73</v>
      </c>
    </row>
    <row r="99" spans="1:63" s="183" customFormat="1" ht="14.25" customHeight="1" x14ac:dyDescent="0.45">
      <c r="A99" s="224">
        <f t="shared" si="69"/>
        <v>2024</v>
      </c>
      <c r="B99" s="268">
        <f t="shared" si="69"/>
        <v>11</v>
      </c>
      <c r="C99" s="268">
        <f t="shared" si="69"/>
        <v>30</v>
      </c>
      <c r="D99" s="320">
        <f t="shared" si="69"/>
        <v>0.5</v>
      </c>
      <c r="E99" s="571">
        <f t="shared" si="69"/>
        <v>34</v>
      </c>
      <c r="F99" s="576">
        <f t="shared" si="69"/>
        <v>13.331480000000001</v>
      </c>
      <c r="G99" s="573">
        <f t="shared" si="69"/>
        <v>100.53201</v>
      </c>
      <c r="H99" s="231">
        <f t="shared" si="69"/>
        <v>13.5</v>
      </c>
      <c r="I99" s="268">
        <f t="shared" si="69"/>
        <v>3</v>
      </c>
      <c r="J99" s="230" t="s">
        <v>74</v>
      </c>
      <c r="K99" s="231">
        <v>12</v>
      </c>
      <c r="L99" s="232" t="s">
        <v>73</v>
      </c>
      <c r="M99" s="233" t="s">
        <v>73</v>
      </c>
      <c r="N99" s="336" t="s">
        <v>73</v>
      </c>
      <c r="O99" s="336" t="s">
        <v>73</v>
      </c>
      <c r="P99" s="336" t="s">
        <v>73</v>
      </c>
      <c r="Q99" s="336" t="s">
        <v>73</v>
      </c>
      <c r="R99" s="336" t="s">
        <v>73</v>
      </c>
      <c r="S99" s="342" t="s">
        <v>73</v>
      </c>
      <c r="T99" s="577">
        <f t="shared" si="70"/>
        <v>2</v>
      </c>
      <c r="U99" s="238">
        <v>28.5</v>
      </c>
      <c r="V99" s="240">
        <v>28.844999999999999</v>
      </c>
      <c r="W99" s="634">
        <v>7.94</v>
      </c>
      <c r="X99" s="744">
        <v>8.17</v>
      </c>
      <c r="Y99" s="335">
        <v>29.2</v>
      </c>
      <c r="Z99" s="240">
        <v>32.005000000000003</v>
      </c>
      <c r="AA99" s="634" t="s">
        <v>73</v>
      </c>
      <c r="AB99" s="335">
        <v>6.6449999999999996</v>
      </c>
      <c r="AC99" s="744">
        <f t="shared" si="27"/>
        <v>6.5140811596062553</v>
      </c>
      <c r="AD99" s="709" t="s">
        <v>73</v>
      </c>
      <c r="AE99" s="331" t="s">
        <v>73</v>
      </c>
      <c r="AF99" s="730">
        <v>0.74</v>
      </c>
      <c r="AG99" s="342" t="s">
        <v>73</v>
      </c>
      <c r="AH99" s="331" t="s">
        <v>73</v>
      </c>
      <c r="AI99" s="575" t="s">
        <v>73</v>
      </c>
      <c r="AJ99" s="242" t="s">
        <v>73</v>
      </c>
      <c r="AK99" s="234" t="s">
        <v>73</v>
      </c>
      <c r="AL99" s="234" t="s">
        <v>73</v>
      </c>
      <c r="AM99" s="234" t="s">
        <v>73</v>
      </c>
      <c r="AN99" s="234" t="s">
        <v>73</v>
      </c>
      <c r="AO99" s="244" t="s">
        <v>73</v>
      </c>
      <c r="AP99" s="244" t="s">
        <v>73</v>
      </c>
      <c r="AQ99" s="365" t="s">
        <v>73</v>
      </c>
      <c r="AR99" s="371" t="s">
        <v>73</v>
      </c>
      <c r="AS99" s="364" t="s">
        <v>73</v>
      </c>
      <c r="AT99" s="364" t="s">
        <v>73</v>
      </c>
      <c r="AU99" s="364" t="s">
        <v>73</v>
      </c>
      <c r="AV99" s="364" t="s">
        <v>73</v>
      </c>
      <c r="AW99" s="470" t="s">
        <v>73</v>
      </c>
      <c r="AX99" s="371" t="s">
        <v>73</v>
      </c>
      <c r="AY99" s="364" t="s">
        <v>73</v>
      </c>
      <c r="AZ99" s="473" t="s">
        <v>73</v>
      </c>
      <c r="BA99" s="676" t="s">
        <v>73</v>
      </c>
      <c r="BB99" s="676" t="s">
        <v>73</v>
      </c>
      <c r="BC99" s="676" t="s">
        <v>73</v>
      </c>
      <c r="BD99" s="676" t="s">
        <v>73</v>
      </c>
      <c r="BE99" s="676" t="s">
        <v>73</v>
      </c>
      <c r="BF99" s="676" t="s">
        <v>73</v>
      </c>
      <c r="BG99" s="676" t="s">
        <v>73</v>
      </c>
      <c r="BH99" s="676" t="s">
        <v>73</v>
      </c>
      <c r="BI99" s="473" t="s">
        <v>73</v>
      </c>
      <c r="BJ99" s="676" t="s">
        <v>73</v>
      </c>
      <c r="BK99" s="677" t="s">
        <v>73</v>
      </c>
    </row>
    <row r="100" spans="1:63" s="183" customFormat="1" ht="14.25" customHeight="1" x14ac:dyDescent="0.45">
      <c r="A100" s="224">
        <v>2024</v>
      </c>
      <c r="B100" s="268">
        <v>11</v>
      </c>
      <c r="C100" s="268">
        <v>30</v>
      </c>
      <c r="D100" s="320">
        <v>0.51527777777777772</v>
      </c>
      <c r="E100" s="571">
        <v>33</v>
      </c>
      <c r="F100" s="572">
        <v>13.279680000000001</v>
      </c>
      <c r="G100" s="573">
        <v>100.53270000000001</v>
      </c>
      <c r="H100" s="231">
        <v>16</v>
      </c>
      <c r="I100" s="268">
        <v>3</v>
      </c>
      <c r="J100" s="230" t="s">
        <v>72</v>
      </c>
      <c r="K100" s="231">
        <v>1</v>
      </c>
      <c r="L100" s="232">
        <v>5</v>
      </c>
      <c r="M100" s="233" t="s">
        <v>96</v>
      </c>
      <c r="N100" s="336" t="s">
        <v>73</v>
      </c>
      <c r="O100" s="336" t="s">
        <v>73</v>
      </c>
      <c r="P100" s="336" t="s">
        <v>73</v>
      </c>
      <c r="Q100" s="336" t="s">
        <v>73</v>
      </c>
      <c r="R100" s="336" t="s">
        <v>73</v>
      </c>
      <c r="S100" s="342" t="s">
        <v>73</v>
      </c>
      <c r="T100" s="574">
        <v>2.8</v>
      </c>
      <c r="U100" s="238">
        <v>28.2</v>
      </c>
      <c r="V100" s="240">
        <v>29.038</v>
      </c>
      <c r="W100" s="634">
        <v>7.96</v>
      </c>
      <c r="X100" s="744">
        <v>8.17</v>
      </c>
      <c r="Y100" s="335">
        <v>29</v>
      </c>
      <c r="Z100" s="240">
        <v>31.940999999999999</v>
      </c>
      <c r="AA100" s="634">
        <v>6.44</v>
      </c>
      <c r="AB100" s="335">
        <v>7.3369999999999997</v>
      </c>
      <c r="AC100" s="744">
        <f t="shared" si="27"/>
        <v>7.0582203866613895</v>
      </c>
      <c r="AD100" s="709">
        <v>6.75</v>
      </c>
      <c r="AE100" s="331">
        <v>1.0496000000000001</v>
      </c>
      <c r="AF100" s="730">
        <v>0.37</v>
      </c>
      <c r="AG100" s="698" t="s">
        <v>73</v>
      </c>
      <c r="AH100" s="331" t="s">
        <v>73</v>
      </c>
      <c r="AI100" s="575" t="s">
        <v>73</v>
      </c>
      <c r="AJ100" s="242" t="s">
        <v>73</v>
      </c>
      <c r="AK100" s="234" t="s">
        <v>73</v>
      </c>
      <c r="AL100" s="234" t="s">
        <v>73</v>
      </c>
      <c r="AM100" s="234" t="s">
        <v>73</v>
      </c>
      <c r="AN100" s="234" t="s">
        <v>73</v>
      </c>
      <c r="AO100" s="244" t="s">
        <v>73</v>
      </c>
      <c r="AP100" s="244" t="s">
        <v>73</v>
      </c>
      <c r="AQ100" s="365" t="s">
        <v>73</v>
      </c>
      <c r="AR100" s="371">
        <v>9.4600000000000004E-2</v>
      </c>
      <c r="AS100" s="364">
        <v>7.2609000000000004</v>
      </c>
      <c r="AT100" s="364">
        <v>0.2326</v>
      </c>
      <c r="AU100" s="364">
        <v>4.3155000000000001</v>
      </c>
      <c r="AV100" s="364">
        <v>1.4992000000000001</v>
      </c>
      <c r="AW100" s="470">
        <v>123.7514</v>
      </c>
      <c r="AX100" s="371" t="s">
        <v>73</v>
      </c>
      <c r="AY100" s="364" t="s">
        <v>73</v>
      </c>
      <c r="AZ100" s="473" t="s">
        <v>73</v>
      </c>
      <c r="BA100" s="676" t="s">
        <v>73</v>
      </c>
      <c r="BB100" s="676" t="s">
        <v>73</v>
      </c>
      <c r="BC100" s="676" t="s">
        <v>73</v>
      </c>
      <c r="BD100" s="676" t="s">
        <v>73</v>
      </c>
      <c r="BE100" s="676" t="s">
        <v>73</v>
      </c>
      <c r="BF100" s="676" t="s">
        <v>73</v>
      </c>
      <c r="BG100" s="676" t="s">
        <v>73</v>
      </c>
      <c r="BH100" s="676" t="s">
        <v>73</v>
      </c>
      <c r="BI100" s="473" t="s">
        <v>73</v>
      </c>
      <c r="BJ100" s="676" t="s">
        <v>73</v>
      </c>
      <c r="BK100" s="677" t="s">
        <v>73</v>
      </c>
    </row>
    <row r="101" spans="1:63" s="183" customFormat="1" ht="14.25" customHeight="1" x14ac:dyDescent="0.45">
      <c r="A101" s="224">
        <f t="shared" ref="A101:I102" si="71">A100</f>
        <v>2024</v>
      </c>
      <c r="B101" s="268">
        <f t="shared" si="71"/>
        <v>11</v>
      </c>
      <c r="C101" s="268">
        <f t="shared" si="71"/>
        <v>30</v>
      </c>
      <c r="D101" s="320">
        <f t="shared" si="71"/>
        <v>0.51527777777777772</v>
      </c>
      <c r="E101" s="571">
        <f t="shared" si="71"/>
        <v>33</v>
      </c>
      <c r="F101" s="576">
        <f t="shared" si="71"/>
        <v>13.279680000000001</v>
      </c>
      <c r="G101" s="573">
        <f t="shared" si="71"/>
        <v>100.53270000000001</v>
      </c>
      <c r="H101" s="231">
        <f t="shared" si="71"/>
        <v>16</v>
      </c>
      <c r="I101" s="268">
        <f t="shared" si="71"/>
        <v>3</v>
      </c>
      <c r="J101" s="230" t="s">
        <v>75</v>
      </c>
      <c r="K101" s="231">
        <v>8</v>
      </c>
      <c r="L101" s="232" t="s">
        <v>73</v>
      </c>
      <c r="M101" s="233" t="s">
        <v>73</v>
      </c>
      <c r="N101" s="336" t="s">
        <v>73</v>
      </c>
      <c r="O101" s="336" t="s">
        <v>73</v>
      </c>
      <c r="P101" s="336" t="s">
        <v>73</v>
      </c>
      <c r="Q101" s="336" t="s">
        <v>73</v>
      </c>
      <c r="R101" s="336" t="s">
        <v>73</v>
      </c>
      <c r="S101" s="342" t="s">
        <v>73</v>
      </c>
      <c r="T101" s="577">
        <f t="shared" ref="T101:T102" si="72">T100</f>
        <v>2.8</v>
      </c>
      <c r="U101" s="238">
        <v>28.2</v>
      </c>
      <c r="V101" s="240">
        <v>29.013000000000002</v>
      </c>
      <c r="W101" s="634">
        <v>7.94</v>
      </c>
      <c r="X101" s="744">
        <v>8.17</v>
      </c>
      <c r="Y101" s="335">
        <v>29.1</v>
      </c>
      <c r="Z101" s="240">
        <v>31.975999999999999</v>
      </c>
      <c r="AA101" s="634">
        <v>6.56</v>
      </c>
      <c r="AB101" s="335">
        <v>7.008</v>
      </c>
      <c r="AC101" s="744">
        <f t="shared" si="27"/>
        <v>6.7995183553013625</v>
      </c>
      <c r="AD101" s="709">
        <v>5.95</v>
      </c>
      <c r="AE101" s="331" t="s">
        <v>73</v>
      </c>
      <c r="AF101" s="730">
        <v>0.65</v>
      </c>
      <c r="AG101" s="342" t="s">
        <v>73</v>
      </c>
      <c r="AH101" s="331" t="s">
        <v>73</v>
      </c>
      <c r="AI101" s="575" t="s">
        <v>73</v>
      </c>
      <c r="AJ101" s="242" t="s">
        <v>73</v>
      </c>
      <c r="AK101" s="234" t="s">
        <v>73</v>
      </c>
      <c r="AL101" s="234" t="s">
        <v>73</v>
      </c>
      <c r="AM101" s="234" t="s">
        <v>73</v>
      </c>
      <c r="AN101" s="234" t="s">
        <v>73</v>
      </c>
      <c r="AO101" s="244" t="s">
        <v>73</v>
      </c>
      <c r="AP101" s="244" t="s">
        <v>73</v>
      </c>
      <c r="AQ101" s="365" t="s">
        <v>73</v>
      </c>
      <c r="AR101" s="371">
        <v>0.1429</v>
      </c>
      <c r="AS101" s="364">
        <v>7.2609000000000004</v>
      </c>
      <c r="AT101" s="364">
        <v>0.2326</v>
      </c>
      <c r="AU101" s="364">
        <v>4.4054000000000002</v>
      </c>
      <c r="AV101" s="364">
        <v>1.6011</v>
      </c>
      <c r="AW101" s="470">
        <v>128.79220000000001</v>
      </c>
      <c r="AX101" s="371" t="s">
        <v>73</v>
      </c>
      <c r="AY101" s="364" t="s">
        <v>73</v>
      </c>
      <c r="AZ101" s="473" t="s">
        <v>73</v>
      </c>
      <c r="BA101" s="676" t="s">
        <v>73</v>
      </c>
      <c r="BB101" s="676" t="s">
        <v>73</v>
      </c>
      <c r="BC101" s="676" t="s">
        <v>73</v>
      </c>
      <c r="BD101" s="676" t="s">
        <v>73</v>
      </c>
      <c r="BE101" s="676" t="s">
        <v>73</v>
      </c>
      <c r="BF101" s="676" t="s">
        <v>73</v>
      </c>
      <c r="BG101" s="676" t="s">
        <v>73</v>
      </c>
      <c r="BH101" s="676" t="s">
        <v>73</v>
      </c>
      <c r="BI101" s="473" t="s">
        <v>73</v>
      </c>
      <c r="BJ101" s="676" t="s">
        <v>73</v>
      </c>
      <c r="BK101" s="677" t="s">
        <v>73</v>
      </c>
    </row>
    <row r="102" spans="1:63" s="183" customFormat="1" ht="14.25" customHeight="1" x14ac:dyDescent="0.45">
      <c r="A102" s="224">
        <f t="shared" si="71"/>
        <v>2024</v>
      </c>
      <c r="B102" s="268">
        <f t="shared" si="71"/>
        <v>11</v>
      </c>
      <c r="C102" s="268">
        <f t="shared" si="71"/>
        <v>30</v>
      </c>
      <c r="D102" s="320">
        <f t="shared" si="71"/>
        <v>0.51527777777777772</v>
      </c>
      <c r="E102" s="571">
        <f t="shared" si="71"/>
        <v>33</v>
      </c>
      <c r="F102" s="576">
        <f t="shared" si="71"/>
        <v>13.279680000000001</v>
      </c>
      <c r="G102" s="573">
        <f t="shared" si="71"/>
        <v>100.53270000000001</v>
      </c>
      <c r="H102" s="231">
        <f t="shared" si="71"/>
        <v>16</v>
      </c>
      <c r="I102" s="268">
        <f t="shared" si="71"/>
        <v>3</v>
      </c>
      <c r="J102" s="230" t="s">
        <v>74</v>
      </c>
      <c r="K102" s="231">
        <v>15</v>
      </c>
      <c r="L102" s="232" t="s">
        <v>73</v>
      </c>
      <c r="M102" s="233" t="s">
        <v>73</v>
      </c>
      <c r="N102" s="336" t="s">
        <v>73</v>
      </c>
      <c r="O102" s="336" t="s">
        <v>73</v>
      </c>
      <c r="P102" s="336" t="s">
        <v>73</v>
      </c>
      <c r="Q102" s="336" t="s">
        <v>73</v>
      </c>
      <c r="R102" s="336" t="s">
        <v>73</v>
      </c>
      <c r="S102" s="342" t="s">
        <v>73</v>
      </c>
      <c r="T102" s="577">
        <f t="shared" si="72"/>
        <v>2.8</v>
      </c>
      <c r="U102" s="238">
        <v>28.3</v>
      </c>
      <c r="V102" s="240">
        <v>28.988</v>
      </c>
      <c r="W102" s="634">
        <v>7.93</v>
      </c>
      <c r="X102" s="744">
        <v>8.17</v>
      </c>
      <c r="Y102" s="335">
        <v>28.9</v>
      </c>
      <c r="Z102" s="240">
        <v>32.021999999999998</v>
      </c>
      <c r="AA102" s="634">
        <v>6.77</v>
      </c>
      <c r="AB102" s="335">
        <v>6.8449999999999998</v>
      </c>
      <c r="AC102" s="744">
        <f t="shared" si="27"/>
        <v>6.6713468321655434</v>
      </c>
      <c r="AD102" s="709">
        <v>4.9000000000000004</v>
      </c>
      <c r="AE102" s="331" t="s">
        <v>73</v>
      </c>
      <c r="AF102" s="730">
        <v>0.7</v>
      </c>
      <c r="AG102" s="342" t="s">
        <v>73</v>
      </c>
      <c r="AH102" s="331" t="s">
        <v>73</v>
      </c>
      <c r="AI102" s="575" t="s">
        <v>73</v>
      </c>
      <c r="AJ102" s="242" t="s">
        <v>73</v>
      </c>
      <c r="AK102" s="234" t="s">
        <v>73</v>
      </c>
      <c r="AL102" s="234" t="s">
        <v>73</v>
      </c>
      <c r="AM102" s="234" t="s">
        <v>73</v>
      </c>
      <c r="AN102" s="234" t="s">
        <v>73</v>
      </c>
      <c r="AO102" s="244" t="s">
        <v>73</v>
      </c>
      <c r="AP102" s="244" t="s">
        <v>73</v>
      </c>
      <c r="AQ102" s="365" t="s">
        <v>73</v>
      </c>
      <c r="AR102" s="371">
        <v>0.1429</v>
      </c>
      <c r="AS102" s="364">
        <v>7.7866999999999997</v>
      </c>
      <c r="AT102" s="364">
        <v>0.2097</v>
      </c>
      <c r="AU102" s="364">
        <v>2.7871000000000001</v>
      </c>
      <c r="AV102" s="364">
        <v>1.1400999999999999</v>
      </c>
      <c r="AW102" s="470">
        <v>197.35679999999999</v>
      </c>
      <c r="AX102" s="371" t="s">
        <v>73</v>
      </c>
      <c r="AY102" s="364" t="s">
        <v>73</v>
      </c>
      <c r="AZ102" s="473" t="s">
        <v>73</v>
      </c>
      <c r="BA102" s="676" t="s">
        <v>73</v>
      </c>
      <c r="BB102" s="676" t="s">
        <v>73</v>
      </c>
      <c r="BC102" s="676" t="s">
        <v>73</v>
      </c>
      <c r="BD102" s="676" t="s">
        <v>73</v>
      </c>
      <c r="BE102" s="676" t="s">
        <v>73</v>
      </c>
      <c r="BF102" s="676" t="s">
        <v>73</v>
      </c>
      <c r="BG102" s="676" t="s">
        <v>73</v>
      </c>
      <c r="BH102" s="676" t="s">
        <v>73</v>
      </c>
      <c r="BI102" s="473" t="s">
        <v>73</v>
      </c>
      <c r="BJ102" s="676" t="s">
        <v>73</v>
      </c>
      <c r="BK102" s="677" t="s">
        <v>73</v>
      </c>
    </row>
    <row r="103" spans="1:63" s="183" customFormat="1" ht="14.25" customHeight="1" x14ac:dyDescent="0.45">
      <c r="A103" s="224">
        <v>2024</v>
      </c>
      <c r="B103" s="268">
        <v>12</v>
      </c>
      <c r="C103" s="268">
        <v>1</v>
      </c>
      <c r="D103" s="320">
        <v>0.29166666666666669</v>
      </c>
      <c r="E103" s="571" t="s">
        <v>148</v>
      </c>
      <c r="F103" s="572">
        <v>13.322150000000001</v>
      </c>
      <c r="G103" s="573">
        <v>100.34038</v>
      </c>
      <c r="H103" s="231">
        <v>12.2</v>
      </c>
      <c r="I103" s="268">
        <v>3</v>
      </c>
      <c r="J103" s="230" t="s">
        <v>72</v>
      </c>
      <c r="K103" s="231">
        <v>1</v>
      </c>
      <c r="L103" s="232">
        <v>7</v>
      </c>
      <c r="M103" s="233" t="s">
        <v>97</v>
      </c>
      <c r="N103" s="336" t="s">
        <v>73</v>
      </c>
      <c r="O103" s="336" t="s">
        <v>73</v>
      </c>
      <c r="P103" s="336" t="s">
        <v>73</v>
      </c>
      <c r="Q103" s="336" t="s">
        <v>73</v>
      </c>
      <c r="R103" s="336" t="s">
        <v>73</v>
      </c>
      <c r="S103" s="342" t="s">
        <v>73</v>
      </c>
      <c r="T103" s="574">
        <v>1.8</v>
      </c>
      <c r="U103" s="238">
        <v>27.5</v>
      </c>
      <c r="V103" s="240">
        <v>27.992999999999999</v>
      </c>
      <c r="W103" s="634">
        <v>7.73</v>
      </c>
      <c r="X103" s="744">
        <v>8.18</v>
      </c>
      <c r="Y103" s="335">
        <v>27</v>
      </c>
      <c r="Z103" s="240">
        <v>29.928999999999998</v>
      </c>
      <c r="AA103" s="634" t="s">
        <v>73</v>
      </c>
      <c r="AB103" s="335">
        <v>7.5220000000000002</v>
      </c>
      <c r="AC103" s="744">
        <f t="shared" si="27"/>
        <v>7.2036911337787304</v>
      </c>
      <c r="AD103" s="709" t="s">
        <v>73</v>
      </c>
      <c r="AE103" s="331" t="s">
        <v>73</v>
      </c>
      <c r="AF103" s="730">
        <v>10.75</v>
      </c>
      <c r="AG103" s="342" t="s">
        <v>73</v>
      </c>
      <c r="AH103" s="331" t="s">
        <v>73</v>
      </c>
      <c r="AI103" s="575" t="s">
        <v>73</v>
      </c>
      <c r="AJ103" s="242" t="s">
        <v>73</v>
      </c>
      <c r="AK103" s="234" t="s">
        <v>73</v>
      </c>
      <c r="AL103" s="234" t="s">
        <v>73</v>
      </c>
      <c r="AM103" s="234" t="s">
        <v>73</v>
      </c>
      <c r="AN103" s="234" t="s">
        <v>73</v>
      </c>
      <c r="AO103" s="244" t="s">
        <v>73</v>
      </c>
      <c r="AP103" s="244" t="s">
        <v>73</v>
      </c>
      <c r="AQ103" s="365" t="s">
        <v>73</v>
      </c>
      <c r="AR103" s="371" t="s">
        <v>73</v>
      </c>
      <c r="AS103" s="364" t="s">
        <v>73</v>
      </c>
      <c r="AT103" s="364" t="s">
        <v>73</v>
      </c>
      <c r="AU103" s="364" t="s">
        <v>73</v>
      </c>
      <c r="AV103" s="364" t="s">
        <v>73</v>
      </c>
      <c r="AW103" s="470" t="s">
        <v>73</v>
      </c>
      <c r="AX103" s="371" t="s">
        <v>73</v>
      </c>
      <c r="AY103" s="364" t="s">
        <v>73</v>
      </c>
      <c r="AZ103" s="473" t="s">
        <v>73</v>
      </c>
      <c r="BA103" s="676" t="s">
        <v>73</v>
      </c>
      <c r="BB103" s="676" t="s">
        <v>73</v>
      </c>
      <c r="BC103" s="676" t="s">
        <v>73</v>
      </c>
      <c r="BD103" s="676" t="s">
        <v>73</v>
      </c>
      <c r="BE103" s="676" t="s">
        <v>73</v>
      </c>
      <c r="BF103" s="676" t="s">
        <v>73</v>
      </c>
      <c r="BG103" s="676" t="s">
        <v>73</v>
      </c>
      <c r="BH103" s="676" t="s">
        <v>73</v>
      </c>
      <c r="BI103" s="473" t="s">
        <v>73</v>
      </c>
      <c r="BJ103" s="676" t="s">
        <v>73</v>
      </c>
      <c r="BK103" s="677" t="s">
        <v>73</v>
      </c>
    </row>
    <row r="104" spans="1:63" s="183" customFormat="1" ht="14.25" customHeight="1" x14ac:dyDescent="0.45">
      <c r="A104" s="224">
        <f t="shared" ref="A104:I105" si="73">A103</f>
        <v>2024</v>
      </c>
      <c r="B104" s="268">
        <f t="shared" si="73"/>
        <v>12</v>
      </c>
      <c r="C104" s="268">
        <f t="shared" si="73"/>
        <v>1</v>
      </c>
      <c r="D104" s="320">
        <f t="shared" si="73"/>
        <v>0.29166666666666669</v>
      </c>
      <c r="E104" s="571" t="str">
        <f t="shared" si="73"/>
        <v>C12</v>
      </c>
      <c r="F104" s="576">
        <f t="shared" si="73"/>
        <v>13.322150000000001</v>
      </c>
      <c r="G104" s="573">
        <f t="shared" si="73"/>
        <v>100.34038</v>
      </c>
      <c r="H104" s="231">
        <f t="shared" si="73"/>
        <v>12.2</v>
      </c>
      <c r="I104" s="268">
        <f t="shared" si="73"/>
        <v>3</v>
      </c>
      <c r="J104" s="230" t="s">
        <v>75</v>
      </c>
      <c r="K104" s="231">
        <v>6</v>
      </c>
      <c r="L104" s="232" t="s">
        <v>73</v>
      </c>
      <c r="M104" s="233" t="s">
        <v>73</v>
      </c>
      <c r="N104" s="336" t="s">
        <v>73</v>
      </c>
      <c r="O104" s="336" t="s">
        <v>73</v>
      </c>
      <c r="P104" s="336" t="s">
        <v>73</v>
      </c>
      <c r="Q104" s="336" t="s">
        <v>73</v>
      </c>
      <c r="R104" s="336" t="s">
        <v>73</v>
      </c>
      <c r="S104" s="342" t="s">
        <v>73</v>
      </c>
      <c r="T104" s="577">
        <f t="shared" ref="T104:T105" si="74">T103</f>
        <v>1.8</v>
      </c>
      <c r="U104" s="238">
        <v>27.5</v>
      </c>
      <c r="V104" s="240">
        <v>28.042000000000002</v>
      </c>
      <c r="W104" s="634">
        <v>7.78</v>
      </c>
      <c r="X104" s="744">
        <v>8.19</v>
      </c>
      <c r="Y104" s="335">
        <v>27.4</v>
      </c>
      <c r="Z104" s="240">
        <v>30.042999999999999</v>
      </c>
      <c r="AA104" s="634" t="s">
        <v>73</v>
      </c>
      <c r="AB104" s="335">
        <v>7.1779999999999999</v>
      </c>
      <c r="AC104" s="744">
        <f t="shared" si="27"/>
        <v>6.9331941769767562</v>
      </c>
      <c r="AD104" s="709" t="s">
        <v>73</v>
      </c>
      <c r="AE104" s="331" t="s">
        <v>73</v>
      </c>
      <c r="AF104" s="730">
        <v>12.52</v>
      </c>
      <c r="AG104" s="342" t="s">
        <v>73</v>
      </c>
      <c r="AH104" s="331" t="s">
        <v>73</v>
      </c>
      <c r="AI104" s="575" t="s">
        <v>73</v>
      </c>
      <c r="AJ104" s="242" t="s">
        <v>73</v>
      </c>
      <c r="AK104" s="234" t="s">
        <v>73</v>
      </c>
      <c r="AL104" s="234" t="s">
        <v>73</v>
      </c>
      <c r="AM104" s="234" t="s">
        <v>73</v>
      </c>
      <c r="AN104" s="234" t="s">
        <v>73</v>
      </c>
      <c r="AO104" s="244" t="s">
        <v>73</v>
      </c>
      <c r="AP104" s="244" t="s">
        <v>73</v>
      </c>
      <c r="AQ104" s="365" t="s">
        <v>73</v>
      </c>
      <c r="AR104" s="371" t="s">
        <v>73</v>
      </c>
      <c r="AS104" s="364" t="s">
        <v>73</v>
      </c>
      <c r="AT104" s="364" t="s">
        <v>73</v>
      </c>
      <c r="AU104" s="364" t="s">
        <v>73</v>
      </c>
      <c r="AV104" s="364" t="s">
        <v>73</v>
      </c>
      <c r="AW104" s="470" t="s">
        <v>73</v>
      </c>
      <c r="AX104" s="371" t="s">
        <v>73</v>
      </c>
      <c r="AY104" s="364" t="s">
        <v>73</v>
      </c>
      <c r="AZ104" s="473" t="s">
        <v>73</v>
      </c>
      <c r="BA104" s="676" t="s">
        <v>73</v>
      </c>
      <c r="BB104" s="676" t="s">
        <v>73</v>
      </c>
      <c r="BC104" s="676" t="s">
        <v>73</v>
      </c>
      <c r="BD104" s="676" t="s">
        <v>73</v>
      </c>
      <c r="BE104" s="676" t="s">
        <v>73</v>
      </c>
      <c r="BF104" s="676" t="s">
        <v>73</v>
      </c>
      <c r="BG104" s="676" t="s">
        <v>73</v>
      </c>
      <c r="BH104" s="676" t="s">
        <v>73</v>
      </c>
      <c r="BI104" s="473" t="s">
        <v>73</v>
      </c>
      <c r="BJ104" s="676" t="s">
        <v>73</v>
      </c>
      <c r="BK104" s="677" t="s">
        <v>73</v>
      </c>
    </row>
    <row r="105" spans="1:63" s="183" customFormat="1" ht="14.25" customHeight="1" x14ac:dyDescent="0.45">
      <c r="A105" s="224">
        <f t="shared" si="73"/>
        <v>2024</v>
      </c>
      <c r="B105" s="268">
        <f t="shared" si="73"/>
        <v>12</v>
      </c>
      <c r="C105" s="268">
        <f t="shared" si="73"/>
        <v>1</v>
      </c>
      <c r="D105" s="320">
        <f t="shared" si="73"/>
        <v>0.29166666666666669</v>
      </c>
      <c r="E105" s="571" t="str">
        <f t="shared" si="73"/>
        <v>C12</v>
      </c>
      <c r="F105" s="576">
        <f t="shared" si="73"/>
        <v>13.322150000000001</v>
      </c>
      <c r="G105" s="573">
        <f t="shared" si="73"/>
        <v>100.34038</v>
      </c>
      <c r="H105" s="231">
        <f t="shared" si="73"/>
        <v>12.2</v>
      </c>
      <c r="I105" s="268">
        <f t="shared" si="73"/>
        <v>3</v>
      </c>
      <c r="J105" s="230" t="s">
        <v>74</v>
      </c>
      <c r="K105" s="231">
        <v>11</v>
      </c>
      <c r="L105" s="232" t="s">
        <v>73</v>
      </c>
      <c r="M105" s="233" t="s">
        <v>73</v>
      </c>
      <c r="N105" s="336" t="s">
        <v>73</v>
      </c>
      <c r="O105" s="336" t="s">
        <v>73</v>
      </c>
      <c r="P105" s="336" t="s">
        <v>73</v>
      </c>
      <c r="Q105" s="336" t="s">
        <v>73</v>
      </c>
      <c r="R105" s="336" t="s">
        <v>73</v>
      </c>
      <c r="S105" s="342" t="s">
        <v>73</v>
      </c>
      <c r="T105" s="577">
        <f t="shared" si="74"/>
        <v>1.8</v>
      </c>
      <c r="U105" s="238">
        <v>28.1</v>
      </c>
      <c r="V105" s="240">
        <v>28.646000000000001</v>
      </c>
      <c r="W105" s="634">
        <v>7.71</v>
      </c>
      <c r="X105" s="744">
        <v>8.1199999999999992</v>
      </c>
      <c r="Y105" s="335">
        <v>27.8</v>
      </c>
      <c r="Z105" s="240">
        <v>31.670999999999999</v>
      </c>
      <c r="AA105" s="634" t="s">
        <v>73</v>
      </c>
      <c r="AB105" s="335">
        <v>5.5209999999999999</v>
      </c>
      <c r="AC105" s="744">
        <f t="shared" ref="AC105:AC168" si="75">AB105*$AA$1+$AB$1</f>
        <v>5.6302480798230619</v>
      </c>
      <c r="AD105" s="709" t="s">
        <v>73</v>
      </c>
      <c r="AE105" s="331" t="s">
        <v>73</v>
      </c>
      <c r="AF105" s="730">
        <v>1.31</v>
      </c>
      <c r="AG105" s="342" t="s">
        <v>73</v>
      </c>
      <c r="AH105" s="331" t="s">
        <v>73</v>
      </c>
      <c r="AI105" s="575" t="s">
        <v>73</v>
      </c>
      <c r="AJ105" s="242" t="s">
        <v>73</v>
      </c>
      <c r="AK105" s="234" t="s">
        <v>73</v>
      </c>
      <c r="AL105" s="234" t="s">
        <v>73</v>
      </c>
      <c r="AM105" s="234" t="s">
        <v>73</v>
      </c>
      <c r="AN105" s="234" t="s">
        <v>73</v>
      </c>
      <c r="AO105" s="244" t="s">
        <v>73</v>
      </c>
      <c r="AP105" s="244" t="s">
        <v>73</v>
      </c>
      <c r="AQ105" s="365" t="s">
        <v>73</v>
      </c>
      <c r="AR105" s="371" t="s">
        <v>73</v>
      </c>
      <c r="AS105" s="364" t="s">
        <v>73</v>
      </c>
      <c r="AT105" s="364" t="s">
        <v>73</v>
      </c>
      <c r="AU105" s="364" t="s">
        <v>73</v>
      </c>
      <c r="AV105" s="364" t="s">
        <v>73</v>
      </c>
      <c r="AW105" s="470" t="s">
        <v>73</v>
      </c>
      <c r="AX105" s="371" t="s">
        <v>73</v>
      </c>
      <c r="AY105" s="364" t="s">
        <v>73</v>
      </c>
      <c r="AZ105" s="473" t="s">
        <v>73</v>
      </c>
      <c r="BA105" s="676" t="s">
        <v>73</v>
      </c>
      <c r="BB105" s="676" t="s">
        <v>73</v>
      </c>
      <c r="BC105" s="676" t="s">
        <v>73</v>
      </c>
      <c r="BD105" s="676" t="s">
        <v>73</v>
      </c>
      <c r="BE105" s="676" t="s">
        <v>73</v>
      </c>
      <c r="BF105" s="676" t="s">
        <v>73</v>
      </c>
      <c r="BG105" s="676" t="s">
        <v>73</v>
      </c>
      <c r="BH105" s="676" t="s">
        <v>73</v>
      </c>
      <c r="BI105" s="473" t="s">
        <v>73</v>
      </c>
      <c r="BJ105" s="676" t="s">
        <v>73</v>
      </c>
      <c r="BK105" s="677" t="s">
        <v>73</v>
      </c>
    </row>
    <row r="106" spans="1:63" s="183" customFormat="1" ht="14.25" customHeight="1" x14ac:dyDescent="0.45">
      <c r="A106" s="224">
        <v>2024</v>
      </c>
      <c r="B106" s="268">
        <v>12</v>
      </c>
      <c r="C106" s="268">
        <v>1</v>
      </c>
      <c r="D106" s="320">
        <v>0.3298611111111111</v>
      </c>
      <c r="E106" s="571">
        <v>19</v>
      </c>
      <c r="F106" s="572">
        <v>13.369059999999999</v>
      </c>
      <c r="G106" s="573">
        <v>100.29259</v>
      </c>
      <c r="H106" s="231">
        <v>9.8000000000000007</v>
      </c>
      <c r="I106" s="268">
        <v>3</v>
      </c>
      <c r="J106" s="230" t="s">
        <v>72</v>
      </c>
      <c r="K106" s="231">
        <v>1</v>
      </c>
      <c r="L106" s="232">
        <v>9</v>
      </c>
      <c r="M106" s="233" t="s">
        <v>97</v>
      </c>
      <c r="N106" s="336" t="s">
        <v>73</v>
      </c>
      <c r="O106" s="336" t="s">
        <v>73</v>
      </c>
      <c r="P106" s="336" t="s">
        <v>73</v>
      </c>
      <c r="Q106" s="336" t="s">
        <v>73</v>
      </c>
      <c r="R106" s="336" t="s">
        <v>73</v>
      </c>
      <c r="S106" s="342" t="s">
        <v>73</v>
      </c>
      <c r="T106" s="574">
        <v>1.8</v>
      </c>
      <c r="U106" s="238">
        <v>27</v>
      </c>
      <c r="V106" s="240">
        <v>27.646999999999998</v>
      </c>
      <c r="W106" s="634">
        <v>7.79</v>
      </c>
      <c r="X106" s="744">
        <v>8.0500000000000007</v>
      </c>
      <c r="Y106" s="335">
        <v>25.6</v>
      </c>
      <c r="Z106" s="240">
        <v>27.873000000000001</v>
      </c>
      <c r="AA106" s="634">
        <v>6.58</v>
      </c>
      <c r="AB106" s="335">
        <v>5.9589999999999996</v>
      </c>
      <c r="AC106" s="744">
        <f t="shared" si="75"/>
        <v>5.9746599027279004</v>
      </c>
      <c r="AD106" s="709">
        <v>7.55</v>
      </c>
      <c r="AE106" s="331">
        <v>7.1403999999999996</v>
      </c>
      <c r="AF106" s="730">
        <v>8.67</v>
      </c>
      <c r="AG106" s="342" t="s">
        <v>73</v>
      </c>
      <c r="AH106" s="331" t="s">
        <v>73</v>
      </c>
      <c r="AI106" s="575" t="s">
        <v>73</v>
      </c>
      <c r="AJ106" s="242" t="s">
        <v>73</v>
      </c>
      <c r="AK106" s="234" t="s">
        <v>73</v>
      </c>
      <c r="AL106" s="234" t="s">
        <v>73</v>
      </c>
      <c r="AM106" s="234" t="s">
        <v>73</v>
      </c>
      <c r="AN106" s="234" t="s">
        <v>73</v>
      </c>
      <c r="AO106" s="244" t="s">
        <v>73</v>
      </c>
      <c r="AP106" s="244" t="s">
        <v>73</v>
      </c>
      <c r="AQ106" s="365" t="s">
        <v>73</v>
      </c>
      <c r="AR106" s="371">
        <v>1.5921000000000001</v>
      </c>
      <c r="AS106" s="364">
        <v>37.54</v>
      </c>
      <c r="AT106" s="364">
        <v>2.2004000000000001</v>
      </c>
      <c r="AU106" s="364">
        <v>1.2586999999999999</v>
      </c>
      <c r="AV106" s="364">
        <v>1.6195999999999999</v>
      </c>
      <c r="AW106" s="470">
        <v>308.13389999999998</v>
      </c>
      <c r="AX106" s="371" t="s">
        <v>73</v>
      </c>
      <c r="AY106" s="364" t="s">
        <v>73</v>
      </c>
      <c r="AZ106" s="473" t="s">
        <v>73</v>
      </c>
      <c r="BA106" s="676" t="s">
        <v>73</v>
      </c>
      <c r="BB106" s="676" t="s">
        <v>73</v>
      </c>
      <c r="BC106" s="676" t="s">
        <v>73</v>
      </c>
      <c r="BD106" s="676" t="s">
        <v>73</v>
      </c>
      <c r="BE106" s="676" t="s">
        <v>73</v>
      </c>
      <c r="BF106" s="676" t="s">
        <v>73</v>
      </c>
      <c r="BG106" s="676" t="s">
        <v>73</v>
      </c>
      <c r="BH106" s="676" t="s">
        <v>73</v>
      </c>
      <c r="BI106" s="473" t="s">
        <v>73</v>
      </c>
      <c r="BJ106" s="676" t="s">
        <v>73</v>
      </c>
      <c r="BK106" s="677" t="s">
        <v>73</v>
      </c>
    </row>
    <row r="107" spans="1:63" s="183" customFormat="1" ht="14.25" customHeight="1" x14ac:dyDescent="0.45">
      <c r="A107" s="224">
        <f t="shared" ref="A107:I108" si="76">A106</f>
        <v>2024</v>
      </c>
      <c r="B107" s="268">
        <f t="shared" si="76"/>
        <v>12</v>
      </c>
      <c r="C107" s="268">
        <f t="shared" si="76"/>
        <v>1</v>
      </c>
      <c r="D107" s="320">
        <f t="shared" si="76"/>
        <v>0.3298611111111111</v>
      </c>
      <c r="E107" s="571">
        <f t="shared" si="76"/>
        <v>19</v>
      </c>
      <c r="F107" s="576">
        <f t="shared" si="76"/>
        <v>13.369059999999999</v>
      </c>
      <c r="G107" s="573">
        <f t="shared" si="76"/>
        <v>100.29259</v>
      </c>
      <c r="H107" s="231">
        <f t="shared" si="76"/>
        <v>9.8000000000000007</v>
      </c>
      <c r="I107" s="268">
        <f t="shared" si="76"/>
        <v>3</v>
      </c>
      <c r="J107" s="230" t="s">
        <v>75</v>
      </c>
      <c r="K107" s="231">
        <v>4</v>
      </c>
      <c r="L107" s="232" t="s">
        <v>73</v>
      </c>
      <c r="M107" s="233" t="s">
        <v>73</v>
      </c>
      <c r="N107" s="336" t="s">
        <v>73</v>
      </c>
      <c r="O107" s="336" t="s">
        <v>73</v>
      </c>
      <c r="P107" s="336" t="s">
        <v>73</v>
      </c>
      <c r="Q107" s="336" t="s">
        <v>73</v>
      </c>
      <c r="R107" s="336" t="s">
        <v>73</v>
      </c>
      <c r="S107" s="342" t="s">
        <v>73</v>
      </c>
      <c r="T107" s="577">
        <f t="shared" ref="T107:T108" si="77">T106</f>
        <v>1.8</v>
      </c>
      <c r="U107" s="238">
        <v>27.2</v>
      </c>
      <c r="V107" s="240">
        <v>27.994</v>
      </c>
      <c r="W107" s="634">
        <v>7.79</v>
      </c>
      <c r="X107" s="744">
        <v>8.0399999999999991</v>
      </c>
      <c r="Y107" s="335">
        <v>25.8</v>
      </c>
      <c r="Z107" s="240">
        <v>28.893000000000001</v>
      </c>
      <c r="AA107" s="634">
        <v>6.09</v>
      </c>
      <c r="AB107" s="335">
        <v>5.6909999999999998</v>
      </c>
      <c r="AC107" s="744">
        <f t="shared" si="75"/>
        <v>5.7639239014984565</v>
      </c>
      <c r="AD107" s="709">
        <v>7.75</v>
      </c>
      <c r="AE107" s="331" t="s">
        <v>73</v>
      </c>
      <c r="AF107" s="730">
        <v>5.53</v>
      </c>
      <c r="AG107" s="342" t="s">
        <v>73</v>
      </c>
      <c r="AH107" s="331" t="s">
        <v>73</v>
      </c>
      <c r="AI107" s="575" t="s">
        <v>73</v>
      </c>
      <c r="AJ107" s="242" t="s">
        <v>73</v>
      </c>
      <c r="AK107" s="234" t="s">
        <v>73</v>
      </c>
      <c r="AL107" s="234" t="s">
        <v>73</v>
      </c>
      <c r="AM107" s="234" t="s">
        <v>73</v>
      </c>
      <c r="AN107" s="234" t="s">
        <v>73</v>
      </c>
      <c r="AO107" s="244" t="s">
        <v>73</v>
      </c>
      <c r="AP107" s="244" t="s">
        <v>73</v>
      </c>
      <c r="AQ107" s="365" t="s">
        <v>73</v>
      </c>
      <c r="AR107" s="371">
        <v>1.6887000000000001</v>
      </c>
      <c r="AS107" s="364">
        <v>33.640099999999997</v>
      </c>
      <c r="AT107" s="364">
        <v>0.53</v>
      </c>
      <c r="AU107" s="364">
        <v>1.6183000000000001</v>
      </c>
      <c r="AV107" s="364">
        <v>4.9707999999999997</v>
      </c>
      <c r="AW107" s="470">
        <v>265.98649999999998</v>
      </c>
      <c r="AX107" s="371" t="s">
        <v>73</v>
      </c>
      <c r="AY107" s="364" t="s">
        <v>73</v>
      </c>
      <c r="AZ107" s="473" t="s">
        <v>73</v>
      </c>
      <c r="BA107" s="676" t="s">
        <v>73</v>
      </c>
      <c r="BB107" s="676" t="s">
        <v>73</v>
      </c>
      <c r="BC107" s="676" t="s">
        <v>73</v>
      </c>
      <c r="BD107" s="676" t="s">
        <v>73</v>
      </c>
      <c r="BE107" s="676" t="s">
        <v>73</v>
      </c>
      <c r="BF107" s="676" t="s">
        <v>73</v>
      </c>
      <c r="BG107" s="676" t="s">
        <v>73</v>
      </c>
      <c r="BH107" s="676" t="s">
        <v>73</v>
      </c>
      <c r="BI107" s="473" t="s">
        <v>73</v>
      </c>
      <c r="BJ107" s="676" t="s">
        <v>73</v>
      </c>
      <c r="BK107" s="677" t="s">
        <v>73</v>
      </c>
    </row>
    <row r="108" spans="1:63" s="183" customFormat="1" ht="14.25" customHeight="1" x14ac:dyDescent="0.45">
      <c r="A108" s="224">
        <f t="shared" si="76"/>
        <v>2024</v>
      </c>
      <c r="B108" s="268">
        <f t="shared" si="76"/>
        <v>12</v>
      </c>
      <c r="C108" s="268">
        <f t="shared" si="76"/>
        <v>1</v>
      </c>
      <c r="D108" s="320">
        <f t="shared" si="76"/>
        <v>0.3298611111111111</v>
      </c>
      <c r="E108" s="571">
        <f t="shared" si="76"/>
        <v>19</v>
      </c>
      <c r="F108" s="576">
        <f t="shared" si="76"/>
        <v>13.369059999999999</v>
      </c>
      <c r="G108" s="573">
        <f t="shared" si="76"/>
        <v>100.29259</v>
      </c>
      <c r="H108" s="231">
        <f t="shared" si="76"/>
        <v>9.8000000000000007</v>
      </c>
      <c r="I108" s="268">
        <f t="shared" si="76"/>
        <v>3</v>
      </c>
      <c r="J108" s="230" t="s">
        <v>74</v>
      </c>
      <c r="K108" s="231">
        <v>8</v>
      </c>
      <c r="L108" s="232" t="s">
        <v>73</v>
      </c>
      <c r="M108" s="233" t="s">
        <v>73</v>
      </c>
      <c r="N108" s="336" t="s">
        <v>73</v>
      </c>
      <c r="O108" s="336" t="s">
        <v>73</v>
      </c>
      <c r="P108" s="336" t="s">
        <v>73</v>
      </c>
      <c r="Q108" s="336" t="s">
        <v>73</v>
      </c>
      <c r="R108" s="336" t="s">
        <v>73</v>
      </c>
      <c r="S108" s="342" t="s">
        <v>73</v>
      </c>
      <c r="T108" s="577">
        <f t="shared" si="77"/>
        <v>1.8</v>
      </c>
      <c r="U108" s="238">
        <v>27.3</v>
      </c>
      <c r="V108" s="240">
        <v>28.776</v>
      </c>
      <c r="W108" s="634">
        <v>7.74</v>
      </c>
      <c r="X108" s="744">
        <v>7.93</v>
      </c>
      <c r="Y108" s="335">
        <v>26.3</v>
      </c>
      <c r="Z108" s="240">
        <v>30.157</v>
      </c>
      <c r="AA108" s="634">
        <v>5.81</v>
      </c>
      <c r="AB108" s="335">
        <v>4.8719999999999999</v>
      </c>
      <c r="AC108" s="744">
        <f t="shared" si="75"/>
        <v>5.1199209723681758</v>
      </c>
      <c r="AD108" s="709">
        <v>8.75</v>
      </c>
      <c r="AE108" s="331" t="s">
        <v>73</v>
      </c>
      <c r="AF108" s="730">
        <v>1.92</v>
      </c>
      <c r="AG108" s="342" t="s">
        <v>73</v>
      </c>
      <c r="AH108" s="331" t="s">
        <v>73</v>
      </c>
      <c r="AI108" s="575" t="s">
        <v>73</v>
      </c>
      <c r="AJ108" s="242" t="s">
        <v>73</v>
      </c>
      <c r="AK108" s="234" t="s">
        <v>73</v>
      </c>
      <c r="AL108" s="234" t="s">
        <v>73</v>
      </c>
      <c r="AM108" s="234" t="s">
        <v>73</v>
      </c>
      <c r="AN108" s="234" t="s">
        <v>73</v>
      </c>
      <c r="AO108" s="244" t="s">
        <v>73</v>
      </c>
      <c r="AP108" s="244" t="s">
        <v>73</v>
      </c>
      <c r="AQ108" s="365" t="s">
        <v>73</v>
      </c>
      <c r="AR108" s="371">
        <v>1.4955000000000001</v>
      </c>
      <c r="AS108" s="364">
        <v>32.5884</v>
      </c>
      <c r="AT108" s="364">
        <v>0.3241</v>
      </c>
      <c r="AU108" s="364">
        <v>1.5284</v>
      </c>
      <c r="AV108" s="364">
        <v>4.5655000000000001</v>
      </c>
      <c r="AW108" s="470">
        <v>269.3734</v>
      </c>
      <c r="AX108" s="371" t="s">
        <v>73</v>
      </c>
      <c r="AY108" s="364" t="s">
        <v>73</v>
      </c>
      <c r="AZ108" s="473" t="s">
        <v>73</v>
      </c>
      <c r="BA108" s="676" t="s">
        <v>73</v>
      </c>
      <c r="BB108" s="676" t="s">
        <v>73</v>
      </c>
      <c r="BC108" s="676" t="s">
        <v>73</v>
      </c>
      <c r="BD108" s="676" t="s">
        <v>73</v>
      </c>
      <c r="BE108" s="676" t="s">
        <v>73</v>
      </c>
      <c r="BF108" s="676" t="s">
        <v>73</v>
      </c>
      <c r="BG108" s="676" t="s">
        <v>73</v>
      </c>
      <c r="BH108" s="676" t="s">
        <v>73</v>
      </c>
      <c r="BI108" s="473" t="s">
        <v>73</v>
      </c>
      <c r="BJ108" s="676" t="s">
        <v>73</v>
      </c>
      <c r="BK108" s="677" t="s">
        <v>73</v>
      </c>
    </row>
    <row r="109" spans="1:63" s="183" customFormat="1" ht="14.25" customHeight="1" x14ac:dyDescent="0.45">
      <c r="A109" s="224">
        <v>2024</v>
      </c>
      <c r="B109" s="268">
        <v>12</v>
      </c>
      <c r="C109" s="268">
        <v>1</v>
      </c>
      <c r="D109" s="320">
        <v>0.3576388888888889</v>
      </c>
      <c r="E109" s="571">
        <v>18</v>
      </c>
      <c r="F109" s="572">
        <v>13.325060000000001</v>
      </c>
      <c r="G109" s="573">
        <v>100.26962</v>
      </c>
      <c r="H109" s="231">
        <v>11.5</v>
      </c>
      <c r="I109" s="268">
        <v>3</v>
      </c>
      <c r="J109" s="230" t="s">
        <v>72</v>
      </c>
      <c r="K109" s="231">
        <v>1</v>
      </c>
      <c r="L109" s="232">
        <v>7</v>
      </c>
      <c r="M109" s="233" t="s">
        <v>97</v>
      </c>
      <c r="N109" s="336" t="s">
        <v>73</v>
      </c>
      <c r="O109" s="336" t="s">
        <v>73</v>
      </c>
      <c r="P109" s="336" t="s">
        <v>73</v>
      </c>
      <c r="Q109" s="336" t="s">
        <v>73</v>
      </c>
      <c r="R109" s="336" t="s">
        <v>73</v>
      </c>
      <c r="S109" s="342" t="s">
        <v>73</v>
      </c>
      <c r="T109" s="574">
        <v>2</v>
      </c>
      <c r="U109" s="238">
        <v>27.5</v>
      </c>
      <c r="V109" s="240">
        <v>28.152000000000001</v>
      </c>
      <c r="W109" s="634">
        <v>7.85</v>
      </c>
      <c r="X109" s="744">
        <v>8.1</v>
      </c>
      <c r="Y109" s="335">
        <v>26.9</v>
      </c>
      <c r="Z109" s="240">
        <v>29.414000000000001</v>
      </c>
      <c r="AA109" s="634">
        <v>6.34</v>
      </c>
      <c r="AB109" s="335">
        <v>6.6109999999999998</v>
      </c>
      <c r="AC109" s="744">
        <f t="shared" si="75"/>
        <v>6.4873459952711769</v>
      </c>
      <c r="AD109" s="709">
        <v>9.25</v>
      </c>
      <c r="AE109" s="331">
        <v>7.7657999999999996</v>
      </c>
      <c r="AF109" s="730">
        <v>6.47</v>
      </c>
      <c r="AG109" s="698" t="s">
        <v>73</v>
      </c>
      <c r="AH109" s="331" t="s">
        <v>73</v>
      </c>
      <c r="AI109" s="575" t="s">
        <v>73</v>
      </c>
      <c r="AJ109" s="242" t="s">
        <v>73</v>
      </c>
      <c r="AK109" s="234" t="s">
        <v>73</v>
      </c>
      <c r="AL109" s="234" t="s">
        <v>73</v>
      </c>
      <c r="AM109" s="234" t="s">
        <v>73</v>
      </c>
      <c r="AN109" s="234" t="s">
        <v>73</v>
      </c>
      <c r="AO109" s="244" t="s">
        <v>73</v>
      </c>
      <c r="AP109" s="244" t="s">
        <v>73</v>
      </c>
      <c r="AQ109" s="365" t="s">
        <v>73</v>
      </c>
      <c r="AR109" s="371">
        <v>1.1091</v>
      </c>
      <c r="AS109" s="364">
        <v>21.8965</v>
      </c>
      <c r="AT109" s="364">
        <v>1.6283000000000001</v>
      </c>
      <c r="AU109" s="364">
        <v>0.71919999999999995</v>
      </c>
      <c r="AV109" s="364">
        <v>1.4277</v>
      </c>
      <c r="AW109" s="470">
        <v>202.89080000000001</v>
      </c>
      <c r="AX109" s="371" t="s">
        <v>73</v>
      </c>
      <c r="AY109" s="364" t="s">
        <v>73</v>
      </c>
      <c r="AZ109" s="473" t="s">
        <v>73</v>
      </c>
      <c r="BA109" s="676" t="s">
        <v>73</v>
      </c>
      <c r="BB109" s="676" t="s">
        <v>73</v>
      </c>
      <c r="BC109" s="676" t="s">
        <v>73</v>
      </c>
      <c r="BD109" s="676" t="s">
        <v>73</v>
      </c>
      <c r="BE109" s="676" t="s">
        <v>73</v>
      </c>
      <c r="BF109" s="676" t="s">
        <v>73</v>
      </c>
      <c r="BG109" s="676" t="s">
        <v>73</v>
      </c>
      <c r="BH109" s="676" t="s">
        <v>73</v>
      </c>
      <c r="BI109" s="473" t="s">
        <v>73</v>
      </c>
      <c r="BJ109" s="676" t="s">
        <v>73</v>
      </c>
      <c r="BK109" s="677" t="s">
        <v>73</v>
      </c>
    </row>
    <row r="110" spans="1:63" s="183" customFormat="1" ht="14.25" customHeight="1" x14ac:dyDescent="0.45">
      <c r="A110" s="224">
        <f t="shared" ref="A110:I111" si="78">A109</f>
        <v>2024</v>
      </c>
      <c r="B110" s="268">
        <f t="shared" si="78"/>
        <v>12</v>
      </c>
      <c r="C110" s="268">
        <f t="shared" si="78"/>
        <v>1</v>
      </c>
      <c r="D110" s="320">
        <f t="shared" si="78"/>
        <v>0.3576388888888889</v>
      </c>
      <c r="E110" s="571">
        <f t="shared" si="78"/>
        <v>18</v>
      </c>
      <c r="F110" s="576">
        <f t="shared" si="78"/>
        <v>13.325060000000001</v>
      </c>
      <c r="G110" s="573">
        <f t="shared" si="78"/>
        <v>100.26962</v>
      </c>
      <c r="H110" s="231">
        <f t="shared" si="78"/>
        <v>11.5</v>
      </c>
      <c r="I110" s="268">
        <f t="shared" si="78"/>
        <v>3</v>
      </c>
      <c r="J110" s="230" t="s">
        <v>75</v>
      </c>
      <c r="K110" s="231">
        <v>5</v>
      </c>
      <c r="L110" s="232" t="s">
        <v>73</v>
      </c>
      <c r="M110" s="233" t="s">
        <v>73</v>
      </c>
      <c r="N110" s="336" t="s">
        <v>73</v>
      </c>
      <c r="O110" s="336" t="s">
        <v>73</v>
      </c>
      <c r="P110" s="336" t="s">
        <v>73</v>
      </c>
      <c r="Q110" s="336" t="s">
        <v>73</v>
      </c>
      <c r="R110" s="336" t="s">
        <v>73</v>
      </c>
      <c r="S110" s="342" t="s">
        <v>73</v>
      </c>
      <c r="T110" s="577">
        <f t="shared" ref="T110:T111" si="79">T109</f>
        <v>2</v>
      </c>
      <c r="U110" s="238">
        <v>27.4</v>
      </c>
      <c r="V110" s="240">
        <v>28.146000000000001</v>
      </c>
      <c r="W110" s="634">
        <v>7.86</v>
      </c>
      <c r="X110" s="744">
        <v>8.09</v>
      </c>
      <c r="Y110" s="335">
        <v>26.9</v>
      </c>
      <c r="Z110" s="240">
        <v>29.414000000000001</v>
      </c>
      <c r="AA110" s="634">
        <v>6.6</v>
      </c>
      <c r="AB110" s="335">
        <v>6.4870000000000001</v>
      </c>
      <c r="AC110" s="744">
        <f t="shared" si="75"/>
        <v>6.3898412782844192</v>
      </c>
      <c r="AD110" s="709">
        <v>9.8000000000000007</v>
      </c>
      <c r="AE110" s="331" t="s">
        <v>73</v>
      </c>
      <c r="AF110" s="730">
        <v>7.74</v>
      </c>
      <c r="AG110" s="342" t="s">
        <v>73</v>
      </c>
      <c r="AH110" s="331" t="s">
        <v>73</v>
      </c>
      <c r="AI110" s="575" t="s">
        <v>73</v>
      </c>
      <c r="AJ110" s="242" t="s">
        <v>73</v>
      </c>
      <c r="AK110" s="234" t="s">
        <v>73</v>
      </c>
      <c r="AL110" s="234" t="s">
        <v>73</v>
      </c>
      <c r="AM110" s="234" t="s">
        <v>73</v>
      </c>
      <c r="AN110" s="234" t="s">
        <v>73</v>
      </c>
      <c r="AO110" s="244" t="s">
        <v>73</v>
      </c>
      <c r="AP110" s="244" t="s">
        <v>73</v>
      </c>
      <c r="AQ110" s="365" t="s">
        <v>73</v>
      </c>
      <c r="AR110" s="371">
        <v>1.1574</v>
      </c>
      <c r="AS110" s="364">
        <v>23.6493</v>
      </c>
      <c r="AT110" s="364">
        <v>1.7199</v>
      </c>
      <c r="AU110" s="364">
        <v>1.0789</v>
      </c>
      <c r="AV110" s="364">
        <v>2.202</v>
      </c>
      <c r="AW110" s="470">
        <v>246.99930000000001</v>
      </c>
      <c r="AX110" s="371" t="s">
        <v>73</v>
      </c>
      <c r="AY110" s="364" t="s">
        <v>73</v>
      </c>
      <c r="AZ110" s="473" t="s">
        <v>73</v>
      </c>
      <c r="BA110" s="676" t="s">
        <v>73</v>
      </c>
      <c r="BB110" s="676" t="s">
        <v>73</v>
      </c>
      <c r="BC110" s="676" t="s">
        <v>73</v>
      </c>
      <c r="BD110" s="676" t="s">
        <v>73</v>
      </c>
      <c r="BE110" s="676" t="s">
        <v>73</v>
      </c>
      <c r="BF110" s="676" t="s">
        <v>73</v>
      </c>
      <c r="BG110" s="676" t="s">
        <v>73</v>
      </c>
      <c r="BH110" s="676" t="s">
        <v>73</v>
      </c>
      <c r="BI110" s="473" t="s">
        <v>73</v>
      </c>
      <c r="BJ110" s="676" t="s">
        <v>73</v>
      </c>
      <c r="BK110" s="677" t="s">
        <v>73</v>
      </c>
    </row>
    <row r="111" spans="1:63" s="183" customFormat="1" ht="14.25" customHeight="1" x14ac:dyDescent="0.45">
      <c r="A111" s="224">
        <f t="shared" si="78"/>
        <v>2024</v>
      </c>
      <c r="B111" s="268">
        <f t="shared" si="78"/>
        <v>12</v>
      </c>
      <c r="C111" s="268">
        <f t="shared" si="78"/>
        <v>1</v>
      </c>
      <c r="D111" s="320">
        <f t="shared" si="78"/>
        <v>0.3576388888888889</v>
      </c>
      <c r="E111" s="571">
        <f t="shared" si="78"/>
        <v>18</v>
      </c>
      <c r="F111" s="576">
        <f t="shared" si="78"/>
        <v>13.325060000000001</v>
      </c>
      <c r="G111" s="573">
        <f t="shared" si="78"/>
        <v>100.26962</v>
      </c>
      <c r="H111" s="231">
        <f t="shared" si="78"/>
        <v>11.5</v>
      </c>
      <c r="I111" s="268">
        <f t="shared" si="78"/>
        <v>3</v>
      </c>
      <c r="J111" s="230" t="s">
        <v>74</v>
      </c>
      <c r="K111" s="231">
        <v>10</v>
      </c>
      <c r="L111" s="232" t="s">
        <v>73</v>
      </c>
      <c r="M111" s="233" t="s">
        <v>73</v>
      </c>
      <c r="N111" s="336" t="s">
        <v>73</v>
      </c>
      <c r="O111" s="336" t="s">
        <v>73</v>
      </c>
      <c r="P111" s="336" t="s">
        <v>73</v>
      </c>
      <c r="Q111" s="336" t="s">
        <v>73</v>
      </c>
      <c r="R111" s="336" t="s">
        <v>73</v>
      </c>
      <c r="S111" s="342" t="s">
        <v>73</v>
      </c>
      <c r="T111" s="577">
        <f t="shared" si="79"/>
        <v>2</v>
      </c>
      <c r="U111" s="238">
        <v>27.4</v>
      </c>
      <c r="V111" s="240">
        <v>29.140999999999998</v>
      </c>
      <c r="W111" s="634">
        <v>7.85</v>
      </c>
      <c r="X111" s="744">
        <v>8.0299999999999994</v>
      </c>
      <c r="Y111" s="335">
        <v>27.1</v>
      </c>
      <c r="Z111" s="240">
        <v>31.029</v>
      </c>
      <c r="AA111" s="634">
        <v>5.76</v>
      </c>
      <c r="AB111" s="335">
        <v>5.0709999999999997</v>
      </c>
      <c r="AC111" s="744">
        <f t="shared" si="75"/>
        <v>5.2764003165646658</v>
      </c>
      <c r="AD111" s="709">
        <v>8.85</v>
      </c>
      <c r="AE111" s="331" t="s">
        <v>73</v>
      </c>
      <c r="AF111" s="730">
        <v>0.97</v>
      </c>
      <c r="AG111" s="513" t="s">
        <v>73</v>
      </c>
      <c r="AH111" s="331" t="s">
        <v>73</v>
      </c>
      <c r="AI111" s="575" t="s">
        <v>73</v>
      </c>
      <c r="AJ111" s="242" t="s">
        <v>73</v>
      </c>
      <c r="AK111" s="234" t="s">
        <v>73</v>
      </c>
      <c r="AL111" s="234" t="s">
        <v>73</v>
      </c>
      <c r="AM111" s="234" t="s">
        <v>73</v>
      </c>
      <c r="AN111" s="234" t="s">
        <v>73</v>
      </c>
      <c r="AO111" s="244" t="s">
        <v>73</v>
      </c>
      <c r="AP111" s="244" t="s">
        <v>73</v>
      </c>
      <c r="AQ111" s="365" t="s">
        <v>73</v>
      </c>
      <c r="AR111" s="371">
        <v>1.1574</v>
      </c>
      <c r="AS111" s="364">
        <v>27.7683</v>
      </c>
      <c r="AT111" s="364">
        <v>2.4750000000000001</v>
      </c>
      <c r="AU111" s="364">
        <v>1.5284</v>
      </c>
      <c r="AV111" s="364">
        <v>3.4843000000000002</v>
      </c>
      <c r="AW111" s="470">
        <v>235.07470000000001</v>
      </c>
      <c r="AX111" s="371" t="s">
        <v>73</v>
      </c>
      <c r="AY111" s="364" t="s">
        <v>73</v>
      </c>
      <c r="AZ111" s="473" t="s">
        <v>73</v>
      </c>
      <c r="BA111" s="676" t="s">
        <v>73</v>
      </c>
      <c r="BB111" s="676" t="s">
        <v>73</v>
      </c>
      <c r="BC111" s="676" t="s">
        <v>73</v>
      </c>
      <c r="BD111" s="676" t="s">
        <v>73</v>
      </c>
      <c r="BE111" s="676" t="s">
        <v>73</v>
      </c>
      <c r="BF111" s="676" t="s">
        <v>73</v>
      </c>
      <c r="BG111" s="676" t="s">
        <v>73</v>
      </c>
      <c r="BH111" s="676" t="s">
        <v>73</v>
      </c>
      <c r="BI111" s="473" t="s">
        <v>73</v>
      </c>
      <c r="BJ111" s="676" t="s">
        <v>73</v>
      </c>
      <c r="BK111" s="677" t="s">
        <v>73</v>
      </c>
    </row>
    <row r="112" spans="1:63" s="183" customFormat="1" ht="14.25" customHeight="1" x14ac:dyDescent="0.45">
      <c r="A112" s="224">
        <v>2024</v>
      </c>
      <c r="B112" s="268">
        <v>12</v>
      </c>
      <c r="C112" s="268">
        <v>1</v>
      </c>
      <c r="D112" s="320">
        <v>0.39583333333333331</v>
      </c>
      <c r="E112" s="571">
        <v>17</v>
      </c>
      <c r="F112" s="572">
        <v>13.28288</v>
      </c>
      <c r="G112" s="573">
        <v>100.26653</v>
      </c>
      <c r="H112" s="231">
        <v>13.8</v>
      </c>
      <c r="I112" s="268">
        <v>3</v>
      </c>
      <c r="J112" s="230" t="s">
        <v>72</v>
      </c>
      <c r="K112" s="231">
        <v>1</v>
      </c>
      <c r="L112" s="232">
        <v>6</v>
      </c>
      <c r="M112" s="233" t="s">
        <v>97</v>
      </c>
      <c r="N112" s="336" t="s">
        <v>73</v>
      </c>
      <c r="O112" s="336" t="s">
        <v>73</v>
      </c>
      <c r="P112" s="336" t="s">
        <v>73</v>
      </c>
      <c r="Q112" s="336" t="s">
        <v>73</v>
      </c>
      <c r="R112" s="336" t="s">
        <v>73</v>
      </c>
      <c r="S112" s="342" t="s">
        <v>73</v>
      </c>
      <c r="T112" s="574">
        <v>2.8</v>
      </c>
      <c r="U112" s="238">
        <v>28.3</v>
      </c>
      <c r="V112" s="240">
        <v>28.376000000000001</v>
      </c>
      <c r="W112" s="634">
        <v>7.9</v>
      </c>
      <c r="X112" s="744">
        <v>8.1</v>
      </c>
      <c r="Y112" s="335">
        <v>28.7</v>
      </c>
      <c r="Z112" s="240">
        <v>29.992999999999999</v>
      </c>
      <c r="AA112" s="634" t="s">
        <v>73</v>
      </c>
      <c r="AB112" s="335">
        <v>6.9</v>
      </c>
      <c r="AC112" s="744">
        <f t="shared" si="75"/>
        <v>6.7145948921193472</v>
      </c>
      <c r="AD112" s="709" t="s">
        <v>73</v>
      </c>
      <c r="AE112" s="331" t="s">
        <v>73</v>
      </c>
      <c r="AF112" s="730">
        <v>4.97</v>
      </c>
      <c r="AG112" s="698" t="s">
        <v>73</v>
      </c>
      <c r="AH112" s="331" t="s">
        <v>73</v>
      </c>
      <c r="AI112" s="575" t="s">
        <v>73</v>
      </c>
      <c r="AJ112" s="242" t="s">
        <v>73</v>
      </c>
      <c r="AK112" s="234" t="s">
        <v>73</v>
      </c>
      <c r="AL112" s="234" t="s">
        <v>73</v>
      </c>
      <c r="AM112" s="234" t="s">
        <v>73</v>
      </c>
      <c r="AN112" s="234" t="s">
        <v>73</v>
      </c>
      <c r="AO112" s="244" t="s">
        <v>73</v>
      </c>
      <c r="AP112" s="244" t="s">
        <v>73</v>
      </c>
      <c r="AQ112" s="365" t="s">
        <v>73</v>
      </c>
      <c r="AR112" s="371" t="s">
        <v>73</v>
      </c>
      <c r="AS112" s="364" t="s">
        <v>73</v>
      </c>
      <c r="AT112" s="364" t="s">
        <v>73</v>
      </c>
      <c r="AU112" s="364" t="s">
        <v>73</v>
      </c>
      <c r="AV112" s="364" t="s">
        <v>73</v>
      </c>
      <c r="AW112" s="470" t="s">
        <v>73</v>
      </c>
      <c r="AX112" s="371" t="s">
        <v>73</v>
      </c>
      <c r="AY112" s="364" t="s">
        <v>73</v>
      </c>
      <c r="AZ112" s="473" t="s">
        <v>73</v>
      </c>
      <c r="BA112" s="676" t="s">
        <v>73</v>
      </c>
      <c r="BB112" s="676" t="s">
        <v>73</v>
      </c>
      <c r="BC112" s="676" t="s">
        <v>73</v>
      </c>
      <c r="BD112" s="676" t="s">
        <v>73</v>
      </c>
      <c r="BE112" s="676" t="s">
        <v>73</v>
      </c>
      <c r="BF112" s="676" t="s">
        <v>73</v>
      </c>
      <c r="BG112" s="676" t="s">
        <v>73</v>
      </c>
      <c r="BH112" s="676" t="s">
        <v>73</v>
      </c>
      <c r="BI112" s="473" t="s">
        <v>73</v>
      </c>
      <c r="BJ112" s="676" t="s">
        <v>73</v>
      </c>
      <c r="BK112" s="677" t="s">
        <v>73</v>
      </c>
    </row>
    <row r="113" spans="1:63" s="183" customFormat="1" ht="14.25" customHeight="1" x14ac:dyDescent="0.45">
      <c r="A113" s="224">
        <f t="shared" ref="A113:I114" si="80">A112</f>
        <v>2024</v>
      </c>
      <c r="B113" s="268">
        <f t="shared" si="80"/>
        <v>12</v>
      </c>
      <c r="C113" s="268">
        <f t="shared" si="80"/>
        <v>1</v>
      </c>
      <c r="D113" s="320">
        <f t="shared" si="80"/>
        <v>0.39583333333333331</v>
      </c>
      <c r="E113" s="571">
        <f t="shared" si="80"/>
        <v>17</v>
      </c>
      <c r="F113" s="576">
        <f t="shared" si="80"/>
        <v>13.28288</v>
      </c>
      <c r="G113" s="573">
        <f t="shared" si="80"/>
        <v>100.26653</v>
      </c>
      <c r="H113" s="231">
        <f t="shared" si="80"/>
        <v>13.8</v>
      </c>
      <c r="I113" s="268">
        <f t="shared" si="80"/>
        <v>3</v>
      </c>
      <c r="J113" s="230" t="s">
        <v>75</v>
      </c>
      <c r="K113" s="231">
        <v>6</v>
      </c>
      <c r="L113" s="232" t="s">
        <v>73</v>
      </c>
      <c r="M113" s="233" t="s">
        <v>73</v>
      </c>
      <c r="N113" s="336" t="s">
        <v>73</v>
      </c>
      <c r="O113" s="336" t="s">
        <v>73</v>
      </c>
      <c r="P113" s="336" t="s">
        <v>73</v>
      </c>
      <c r="Q113" s="336" t="s">
        <v>73</v>
      </c>
      <c r="R113" s="336" t="s">
        <v>73</v>
      </c>
      <c r="S113" s="342" t="s">
        <v>73</v>
      </c>
      <c r="T113" s="577">
        <f t="shared" ref="T113:T114" si="81">T112</f>
        <v>2.8</v>
      </c>
      <c r="U113" s="238">
        <v>27.7</v>
      </c>
      <c r="V113" s="240">
        <v>28.37</v>
      </c>
      <c r="W113" s="634">
        <v>7.9</v>
      </c>
      <c r="X113" s="744">
        <v>8.09</v>
      </c>
      <c r="Y113" s="335">
        <v>27.5</v>
      </c>
      <c r="Z113" s="240">
        <v>30.016999999999999</v>
      </c>
      <c r="AA113" s="634" t="s">
        <v>73</v>
      </c>
      <c r="AB113" s="335">
        <v>6.5819999999999999</v>
      </c>
      <c r="AC113" s="744">
        <f t="shared" si="75"/>
        <v>6.4645424727500806</v>
      </c>
      <c r="AD113" s="709" t="s">
        <v>73</v>
      </c>
      <c r="AE113" s="331" t="s">
        <v>73</v>
      </c>
      <c r="AF113" s="730">
        <v>5.69</v>
      </c>
      <c r="AG113" s="342" t="s">
        <v>73</v>
      </c>
      <c r="AH113" s="331" t="s">
        <v>73</v>
      </c>
      <c r="AI113" s="575" t="s">
        <v>73</v>
      </c>
      <c r="AJ113" s="242" t="s">
        <v>73</v>
      </c>
      <c r="AK113" s="234" t="s">
        <v>73</v>
      </c>
      <c r="AL113" s="234" t="s">
        <v>73</v>
      </c>
      <c r="AM113" s="234" t="s">
        <v>73</v>
      </c>
      <c r="AN113" s="234" t="s">
        <v>73</v>
      </c>
      <c r="AO113" s="244" t="s">
        <v>73</v>
      </c>
      <c r="AP113" s="244" t="s">
        <v>73</v>
      </c>
      <c r="AQ113" s="365" t="s">
        <v>73</v>
      </c>
      <c r="AR113" s="371" t="s">
        <v>73</v>
      </c>
      <c r="AS113" s="364" t="s">
        <v>73</v>
      </c>
      <c r="AT113" s="364" t="s">
        <v>73</v>
      </c>
      <c r="AU113" s="364" t="s">
        <v>73</v>
      </c>
      <c r="AV113" s="364" t="s">
        <v>73</v>
      </c>
      <c r="AW113" s="470" t="s">
        <v>73</v>
      </c>
      <c r="AX113" s="371" t="s">
        <v>73</v>
      </c>
      <c r="AY113" s="364" t="s">
        <v>73</v>
      </c>
      <c r="AZ113" s="473" t="s">
        <v>73</v>
      </c>
      <c r="BA113" s="676" t="s">
        <v>73</v>
      </c>
      <c r="BB113" s="676" t="s">
        <v>73</v>
      </c>
      <c r="BC113" s="676" t="s">
        <v>73</v>
      </c>
      <c r="BD113" s="676" t="s">
        <v>73</v>
      </c>
      <c r="BE113" s="676" t="s">
        <v>73</v>
      </c>
      <c r="BF113" s="676" t="s">
        <v>73</v>
      </c>
      <c r="BG113" s="676" t="s">
        <v>73</v>
      </c>
      <c r="BH113" s="676" t="s">
        <v>73</v>
      </c>
      <c r="BI113" s="473" t="s">
        <v>73</v>
      </c>
      <c r="BJ113" s="676" t="s">
        <v>73</v>
      </c>
      <c r="BK113" s="677" t="s">
        <v>73</v>
      </c>
    </row>
    <row r="114" spans="1:63" s="183" customFormat="1" ht="14.25" customHeight="1" x14ac:dyDescent="0.45">
      <c r="A114" s="224">
        <f t="shared" si="80"/>
        <v>2024</v>
      </c>
      <c r="B114" s="268">
        <f t="shared" si="80"/>
        <v>12</v>
      </c>
      <c r="C114" s="268">
        <f t="shared" si="80"/>
        <v>1</v>
      </c>
      <c r="D114" s="320">
        <f t="shared" si="80"/>
        <v>0.39583333333333331</v>
      </c>
      <c r="E114" s="571">
        <f t="shared" si="80"/>
        <v>17</v>
      </c>
      <c r="F114" s="576">
        <f t="shared" si="80"/>
        <v>13.28288</v>
      </c>
      <c r="G114" s="573">
        <f t="shared" si="80"/>
        <v>100.26653</v>
      </c>
      <c r="H114" s="231">
        <f t="shared" si="80"/>
        <v>13.8</v>
      </c>
      <c r="I114" s="268">
        <f t="shared" si="80"/>
        <v>3</v>
      </c>
      <c r="J114" s="230" t="s">
        <v>74</v>
      </c>
      <c r="K114" s="231">
        <v>12</v>
      </c>
      <c r="L114" s="232" t="s">
        <v>73</v>
      </c>
      <c r="M114" s="233" t="s">
        <v>73</v>
      </c>
      <c r="N114" s="336" t="s">
        <v>73</v>
      </c>
      <c r="O114" s="336" t="s">
        <v>73</v>
      </c>
      <c r="P114" s="336" t="s">
        <v>73</v>
      </c>
      <c r="Q114" s="336" t="s">
        <v>73</v>
      </c>
      <c r="R114" s="336" t="s">
        <v>73</v>
      </c>
      <c r="S114" s="342" t="s">
        <v>73</v>
      </c>
      <c r="T114" s="577">
        <f t="shared" si="81"/>
        <v>2.8</v>
      </c>
      <c r="U114" s="238">
        <v>27.8</v>
      </c>
      <c r="V114" s="240">
        <v>29.196999999999999</v>
      </c>
      <c r="W114" s="634">
        <v>7.9</v>
      </c>
      <c r="X114" s="744">
        <v>8.1199999999999992</v>
      </c>
      <c r="Y114" s="335">
        <v>27.5</v>
      </c>
      <c r="Z114" s="240">
        <v>31.63</v>
      </c>
      <c r="AA114" s="634" t="s">
        <v>73</v>
      </c>
      <c r="AB114" s="335">
        <v>5.5990000000000002</v>
      </c>
      <c r="AC114" s="744">
        <f t="shared" si="75"/>
        <v>5.6915816921211846</v>
      </c>
      <c r="AD114" s="709" t="s">
        <v>73</v>
      </c>
      <c r="AE114" s="331" t="s">
        <v>73</v>
      </c>
      <c r="AF114" s="730">
        <v>0.7</v>
      </c>
      <c r="AG114" s="342" t="s">
        <v>73</v>
      </c>
      <c r="AH114" s="331" t="s">
        <v>73</v>
      </c>
      <c r="AI114" s="575" t="s">
        <v>73</v>
      </c>
      <c r="AJ114" s="242" t="s">
        <v>73</v>
      </c>
      <c r="AK114" s="234" t="s">
        <v>73</v>
      </c>
      <c r="AL114" s="234" t="s">
        <v>73</v>
      </c>
      <c r="AM114" s="234" t="s">
        <v>73</v>
      </c>
      <c r="AN114" s="234" t="s">
        <v>73</v>
      </c>
      <c r="AO114" s="244" t="s">
        <v>73</v>
      </c>
      <c r="AP114" s="244" t="s">
        <v>73</v>
      </c>
      <c r="AQ114" s="365" t="s">
        <v>73</v>
      </c>
      <c r="AR114" s="371" t="s">
        <v>73</v>
      </c>
      <c r="AS114" s="364" t="s">
        <v>73</v>
      </c>
      <c r="AT114" s="364" t="s">
        <v>73</v>
      </c>
      <c r="AU114" s="364" t="s">
        <v>73</v>
      </c>
      <c r="AV114" s="364" t="s">
        <v>73</v>
      </c>
      <c r="AW114" s="470" t="s">
        <v>73</v>
      </c>
      <c r="AX114" s="371" t="s">
        <v>73</v>
      </c>
      <c r="AY114" s="364" t="s">
        <v>73</v>
      </c>
      <c r="AZ114" s="473" t="s">
        <v>73</v>
      </c>
      <c r="BA114" s="676" t="s">
        <v>73</v>
      </c>
      <c r="BB114" s="676" t="s">
        <v>73</v>
      </c>
      <c r="BC114" s="676" t="s">
        <v>73</v>
      </c>
      <c r="BD114" s="676" t="s">
        <v>73</v>
      </c>
      <c r="BE114" s="676" t="s">
        <v>73</v>
      </c>
      <c r="BF114" s="676" t="s">
        <v>73</v>
      </c>
      <c r="BG114" s="676" t="s">
        <v>73</v>
      </c>
      <c r="BH114" s="676" t="s">
        <v>73</v>
      </c>
      <c r="BI114" s="473" t="s">
        <v>73</v>
      </c>
      <c r="BJ114" s="676" t="s">
        <v>73</v>
      </c>
      <c r="BK114" s="677" t="s">
        <v>73</v>
      </c>
    </row>
    <row r="115" spans="1:63" s="183" customFormat="1" ht="14.25" customHeight="1" x14ac:dyDescent="0.45">
      <c r="A115" s="224">
        <v>2024</v>
      </c>
      <c r="B115" s="268">
        <v>12</v>
      </c>
      <c r="C115" s="268">
        <v>1</v>
      </c>
      <c r="D115" s="320">
        <v>0.41666666666666669</v>
      </c>
      <c r="E115" s="571">
        <v>16</v>
      </c>
      <c r="F115" s="572">
        <v>13.23193</v>
      </c>
      <c r="G115" s="573">
        <v>100.26719</v>
      </c>
      <c r="H115" s="231">
        <v>15.7</v>
      </c>
      <c r="I115" s="268">
        <v>3</v>
      </c>
      <c r="J115" s="230" t="s">
        <v>72</v>
      </c>
      <c r="K115" s="231">
        <v>1</v>
      </c>
      <c r="L115" s="232">
        <v>5</v>
      </c>
      <c r="M115" s="233" t="s">
        <v>97</v>
      </c>
      <c r="N115" s="336" t="s">
        <v>73</v>
      </c>
      <c r="O115" s="336" t="s">
        <v>73</v>
      </c>
      <c r="P115" s="336" t="s">
        <v>73</v>
      </c>
      <c r="Q115" s="336" t="s">
        <v>73</v>
      </c>
      <c r="R115" s="336" t="s">
        <v>73</v>
      </c>
      <c r="S115" s="342" t="s">
        <v>73</v>
      </c>
      <c r="T115" s="574">
        <v>2</v>
      </c>
      <c r="U115" s="238">
        <v>27.8</v>
      </c>
      <c r="V115" s="240">
        <v>28.457999999999998</v>
      </c>
      <c r="W115" s="634">
        <v>7.92</v>
      </c>
      <c r="X115" s="744">
        <v>8.06</v>
      </c>
      <c r="Y115" s="335">
        <v>27.8</v>
      </c>
      <c r="Z115" s="240">
        <v>30.35</v>
      </c>
      <c r="AA115" s="634">
        <v>6.62</v>
      </c>
      <c r="AB115" s="335">
        <v>7.0670000000000002</v>
      </c>
      <c r="AC115" s="744">
        <f t="shared" si="75"/>
        <v>6.8459117287063522</v>
      </c>
      <c r="AD115" s="709">
        <v>8.6</v>
      </c>
      <c r="AE115" s="331">
        <v>6.7778</v>
      </c>
      <c r="AF115" s="730">
        <v>4.66</v>
      </c>
      <c r="AG115" s="698" t="s">
        <v>73</v>
      </c>
      <c r="AH115" s="331" t="s">
        <v>73</v>
      </c>
      <c r="AI115" s="575" t="s">
        <v>73</v>
      </c>
      <c r="AJ115" s="242" t="s">
        <v>73</v>
      </c>
      <c r="AK115" s="234" t="s">
        <v>73</v>
      </c>
      <c r="AL115" s="234" t="s">
        <v>73</v>
      </c>
      <c r="AM115" s="234" t="s">
        <v>73</v>
      </c>
      <c r="AN115" s="234" t="s">
        <v>73</v>
      </c>
      <c r="AO115" s="244" t="s">
        <v>73</v>
      </c>
      <c r="AP115" s="244" t="s">
        <v>73</v>
      </c>
      <c r="AQ115" s="365" t="s">
        <v>73</v>
      </c>
      <c r="AR115" s="371">
        <v>0.72260000000000002</v>
      </c>
      <c r="AS115" s="364">
        <v>30.134499999999999</v>
      </c>
      <c r="AT115" s="364">
        <v>2.3605999999999998</v>
      </c>
      <c r="AU115" s="364">
        <v>0.62929999999999997</v>
      </c>
      <c r="AV115" s="364">
        <v>0.9194</v>
      </c>
      <c r="AW115" s="470">
        <v>212.96</v>
      </c>
      <c r="AX115" s="371" t="s">
        <v>73</v>
      </c>
      <c r="AY115" s="364" t="s">
        <v>73</v>
      </c>
      <c r="AZ115" s="473" t="s">
        <v>73</v>
      </c>
      <c r="BA115" s="676" t="s">
        <v>73</v>
      </c>
      <c r="BB115" s="676" t="s">
        <v>73</v>
      </c>
      <c r="BC115" s="676" t="s">
        <v>73</v>
      </c>
      <c r="BD115" s="676" t="s">
        <v>73</v>
      </c>
      <c r="BE115" s="676" t="s">
        <v>73</v>
      </c>
      <c r="BF115" s="676" t="s">
        <v>73</v>
      </c>
      <c r="BG115" s="676" t="s">
        <v>73</v>
      </c>
      <c r="BH115" s="676" t="s">
        <v>73</v>
      </c>
      <c r="BI115" s="473" t="s">
        <v>73</v>
      </c>
      <c r="BJ115" s="676" t="s">
        <v>73</v>
      </c>
      <c r="BK115" s="677" t="s">
        <v>73</v>
      </c>
    </row>
    <row r="116" spans="1:63" s="183" customFormat="1" ht="14.25" customHeight="1" x14ac:dyDescent="0.45">
      <c r="A116" s="224">
        <f t="shared" ref="A116:I117" si="82">A115</f>
        <v>2024</v>
      </c>
      <c r="B116" s="268">
        <f t="shared" si="82"/>
        <v>12</v>
      </c>
      <c r="C116" s="268">
        <f t="shared" si="82"/>
        <v>1</v>
      </c>
      <c r="D116" s="320">
        <f t="shared" si="82"/>
        <v>0.41666666666666669</v>
      </c>
      <c r="E116" s="571">
        <f t="shared" si="82"/>
        <v>16</v>
      </c>
      <c r="F116" s="576">
        <f t="shared" si="82"/>
        <v>13.23193</v>
      </c>
      <c r="G116" s="573">
        <f t="shared" si="82"/>
        <v>100.26719</v>
      </c>
      <c r="H116" s="231">
        <f t="shared" si="82"/>
        <v>15.7</v>
      </c>
      <c r="I116" s="268">
        <f t="shared" si="82"/>
        <v>3</v>
      </c>
      <c r="J116" s="230" t="s">
        <v>75</v>
      </c>
      <c r="K116" s="231">
        <v>7</v>
      </c>
      <c r="L116" s="232" t="s">
        <v>73</v>
      </c>
      <c r="M116" s="233" t="s">
        <v>73</v>
      </c>
      <c r="N116" s="336" t="s">
        <v>73</v>
      </c>
      <c r="O116" s="336" t="s">
        <v>73</v>
      </c>
      <c r="P116" s="336" t="s">
        <v>73</v>
      </c>
      <c r="Q116" s="336" t="s">
        <v>73</v>
      </c>
      <c r="R116" s="336" t="s">
        <v>73</v>
      </c>
      <c r="S116" s="342" t="s">
        <v>73</v>
      </c>
      <c r="T116" s="577">
        <f t="shared" ref="T116:T117" si="83">T115</f>
        <v>2</v>
      </c>
      <c r="U116" s="238">
        <v>27.7</v>
      </c>
      <c r="V116" s="240">
        <v>28.457000000000001</v>
      </c>
      <c r="W116" s="635">
        <v>7.92</v>
      </c>
      <c r="X116" s="752">
        <v>8.0500000000000007</v>
      </c>
      <c r="Y116" s="240">
        <v>27.8</v>
      </c>
      <c r="Z116" s="240">
        <v>30.446000000000002</v>
      </c>
      <c r="AA116" s="634">
        <v>7.08</v>
      </c>
      <c r="AB116" s="335">
        <v>6.81</v>
      </c>
      <c r="AC116" s="744">
        <f t="shared" si="75"/>
        <v>6.6438253394676678</v>
      </c>
      <c r="AD116" s="342">
        <v>6.45</v>
      </c>
      <c r="AE116" s="331" t="s">
        <v>73</v>
      </c>
      <c r="AF116" s="730">
        <v>4.83</v>
      </c>
      <c r="AG116" s="342" t="s">
        <v>73</v>
      </c>
      <c r="AH116" s="331" t="s">
        <v>73</v>
      </c>
      <c r="AI116" s="575" t="s">
        <v>73</v>
      </c>
      <c r="AJ116" s="242" t="s">
        <v>73</v>
      </c>
      <c r="AK116" s="234" t="s">
        <v>73</v>
      </c>
      <c r="AL116" s="234" t="s">
        <v>73</v>
      </c>
      <c r="AM116" s="234" t="s">
        <v>73</v>
      </c>
      <c r="AN116" s="234" t="s">
        <v>73</v>
      </c>
      <c r="AO116" s="244" t="s">
        <v>73</v>
      </c>
      <c r="AP116" s="244" t="s">
        <v>73</v>
      </c>
      <c r="AQ116" s="365" t="s">
        <v>73</v>
      </c>
      <c r="AR116" s="371">
        <v>0.86750000000000005</v>
      </c>
      <c r="AS116" s="364">
        <v>26.804300000000001</v>
      </c>
      <c r="AT116" s="364">
        <v>2.5665</v>
      </c>
      <c r="AU116" s="364">
        <v>0.62929999999999997</v>
      </c>
      <c r="AV116" s="364">
        <v>1.2526999999999999</v>
      </c>
      <c r="AW116" s="470">
        <v>149.30260000000001</v>
      </c>
      <c r="AX116" s="371" t="s">
        <v>73</v>
      </c>
      <c r="AY116" s="364" t="s">
        <v>73</v>
      </c>
      <c r="AZ116" s="473" t="s">
        <v>73</v>
      </c>
      <c r="BA116" s="676" t="s">
        <v>73</v>
      </c>
      <c r="BB116" s="676" t="s">
        <v>73</v>
      </c>
      <c r="BC116" s="676" t="s">
        <v>73</v>
      </c>
      <c r="BD116" s="676" t="s">
        <v>73</v>
      </c>
      <c r="BE116" s="676" t="s">
        <v>73</v>
      </c>
      <c r="BF116" s="676" t="s">
        <v>73</v>
      </c>
      <c r="BG116" s="676" t="s">
        <v>73</v>
      </c>
      <c r="BH116" s="676" t="s">
        <v>73</v>
      </c>
      <c r="BI116" s="473" t="s">
        <v>73</v>
      </c>
      <c r="BJ116" s="676" t="s">
        <v>73</v>
      </c>
      <c r="BK116" s="677" t="s">
        <v>73</v>
      </c>
    </row>
    <row r="117" spans="1:63" s="183" customFormat="1" ht="14.25" customHeight="1" x14ac:dyDescent="0.45">
      <c r="A117" s="224">
        <f t="shared" si="82"/>
        <v>2024</v>
      </c>
      <c r="B117" s="268">
        <f t="shared" si="82"/>
        <v>12</v>
      </c>
      <c r="C117" s="268">
        <f t="shared" si="82"/>
        <v>1</v>
      </c>
      <c r="D117" s="320">
        <f t="shared" si="82"/>
        <v>0.41666666666666669</v>
      </c>
      <c r="E117" s="571">
        <f t="shared" si="82"/>
        <v>16</v>
      </c>
      <c r="F117" s="576">
        <f t="shared" si="82"/>
        <v>13.23193</v>
      </c>
      <c r="G117" s="573">
        <f t="shared" si="82"/>
        <v>100.26719</v>
      </c>
      <c r="H117" s="231">
        <f t="shared" si="82"/>
        <v>15.7</v>
      </c>
      <c r="I117" s="268">
        <f t="shared" si="82"/>
        <v>3</v>
      </c>
      <c r="J117" s="230" t="s">
        <v>74</v>
      </c>
      <c r="K117" s="231">
        <v>14</v>
      </c>
      <c r="L117" s="232" t="s">
        <v>73</v>
      </c>
      <c r="M117" s="233" t="s">
        <v>73</v>
      </c>
      <c r="N117" s="336" t="s">
        <v>73</v>
      </c>
      <c r="O117" s="336" t="s">
        <v>73</v>
      </c>
      <c r="P117" s="336" t="s">
        <v>73</v>
      </c>
      <c r="Q117" s="336" t="s">
        <v>73</v>
      </c>
      <c r="R117" s="336" t="s">
        <v>73</v>
      </c>
      <c r="S117" s="342" t="s">
        <v>73</v>
      </c>
      <c r="T117" s="577">
        <f t="shared" si="83"/>
        <v>2</v>
      </c>
      <c r="U117" s="238">
        <v>27.8</v>
      </c>
      <c r="V117" s="240">
        <v>28.966000000000001</v>
      </c>
      <c r="W117" s="634">
        <v>7.91</v>
      </c>
      <c r="X117" s="752">
        <v>8.1</v>
      </c>
      <c r="Y117" s="240">
        <v>28.4</v>
      </c>
      <c r="Z117" s="240">
        <v>31.847000000000001</v>
      </c>
      <c r="AA117" s="634">
        <v>6.62</v>
      </c>
      <c r="AB117" s="335">
        <v>6.0780000000000003</v>
      </c>
      <c r="AC117" s="744">
        <f t="shared" si="75"/>
        <v>6.0682329779006769</v>
      </c>
      <c r="AD117" s="709">
        <v>9.5</v>
      </c>
      <c r="AE117" s="331" t="s">
        <v>73</v>
      </c>
      <c r="AF117" s="730">
        <v>0.67</v>
      </c>
      <c r="AG117" s="342" t="s">
        <v>73</v>
      </c>
      <c r="AH117" s="331" t="s">
        <v>73</v>
      </c>
      <c r="AI117" s="575" t="s">
        <v>73</v>
      </c>
      <c r="AJ117" s="242" t="s">
        <v>73</v>
      </c>
      <c r="AK117" s="234" t="s">
        <v>73</v>
      </c>
      <c r="AL117" s="234" t="s">
        <v>73</v>
      </c>
      <c r="AM117" s="234" t="s">
        <v>73</v>
      </c>
      <c r="AN117" s="234" t="s">
        <v>73</v>
      </c>
      <c r="AO117" s="244" t="s">
        <v>73</v>
      </c>
      <c r="AP117" s="244" t="s">
        <v>73</v>
      </c>
      <c r="AQ117" s="365" t="s">
        <v>73</v>
      </c>
      <c r="AR117" s="371">
        <v>0.626</v>
      </c>
      <c r="AS117" s="364">
        <v>21.545999999999999</v>
      </c>
      <c r="AT117" s="364">
        <v>1.4911000000000001</v>
      </c>
      <c r="AU117" s="364">
        <v>0.98899999999999999</v>
      </c>
      <c r="AV117" s="364">
        <v>1.115</v>
      </c>
      <c r="AW117" s="470">
        <v>150.2465</v>
      </c>
      <c r="AX117" s="371" t="s">
        <v>73</v>
      </c>
      <c r="AY117" s="364" t="s">
        <v>73</v>
      </c>
      <c r="AZ117" s="473" t="s">
        <v>73</v>
      </c>
      <c r="BA117" s="676" t="s">
        <v>73</v>
      </c>
      <c r="BB117" s="676" t="s">
        <v>73</v>
      </c>
      <c r="BC117" s="676" t="s">
        <v>73</v>
      </c>
      <c r="BD117" s="676" t="s">
        <v>73</v>
      </c>
      <c r="BE117" s="676" t="s">
        <v>73</v>
      </c>
      <c r="BF117" s="676" t="s">
        <v>73</v>
      </c>
      <c r="BG117" s="676" t="s">
        <v>73</v>
      </c>
      <c r="BH117" s="676" t="s">
        <v>73</v>
      </c>
      <c r="BI117" s="473" t="s">
        <v>73</v>
      </c>
      <c r="BJ117" s="676" t="s">
        <v>73</v>
      </c>
      <c r="BK117" s="677" t="s">
        <v>73</v>
      </c>
    </row>
    <row r="118" spans="1:63" s="183" customFormat="1" ht="14.25" customHeight="1" x14ac:dyDescent="0.45">
      <c r="A118" s="224">
        <v>2024</v>
      </c>
      <c r="B118" s="268">
        <v>12</v>
      </c>
      <c r="C118" s="268">
        <v>1</v>
      </c>
      <c r="D118" s="320">
        <v>0.46180555555555558</v>
      </c>
      <c r="E118" s="571">
        <v>15</v>
      </c>
      <c r="F118" s="572">
        <v>13.19195</v>
      </c>
      <c r="G118" s="573">
        <v>100.26743999999999</v>
      </c>
      <c r="H118" s="231">
        <v>11.1</v>
      </c>
      <c r="I118" s="268">
        <v>3</v>
      </c>
      <c r="J118" s="230" t="s">
        <v>72</v>
      </c>
      <c r="K118" s="231">
        <v>1</v>
      </c>
      <c r="L118" s="232">
        <v>4</v>
      </c>
      <c r="M118" s="233" t="s">
        <v>97</v>
      </c>
      <c r="N118" s="336" t="s">
        <v>73</v>
      </c>
      <c r="O118" s="336" t="s">
        <v>73</v>
      </c>
      <c r="P118" s="336" t="s">
        <v>73</v>
      </c>
      <c r="Q118" s="336" t="s">
        <v>73</v>
      </c>
      <c r="R118" s="336" t="s">
        <v>73</v>
      </c>
      <c r="S118" s="342" t="s">
        <v>73</v>
      </c>
      <c r="T118" s="574">
        <v>2.5</v>
      </c>
      <c r="U118" s="238">
        <v>28</v>
      </c>
      <c r="V118" s="240">
        <v>28.56</v>
      </c>
      <c r="W118" s="634">
        <v>7.94</v>
      </c>
      <c r="X118" s="752">
        <v>8.0399999999999991</v>
      </c>
      <c r="Y118" s="240">
        <v>28</v>
      </c>
      <c r="Z118" s="240">
        <v>30.693000000000001</v>
      </c>
      <c r="AA118" s="634" t="s">
        <v>73</v>
      </c>
      <c r="AB118" s="335">
        <v>7.33</v>
      </c>
      <c r="AC118" s="744">
        <f t="shared" si="75"/>
        <v>7.0527160881218149</v>
      </c>
      <c r="AD118" s="709" t="s">
        <v>73</v>
      </c>
      <c r="AE118" s="331" t="s">
        <v>73</v>
      </c>
      <c r="AF118" s="730">
        <v>3.45</v>
      </c>
      <c r="AG118" s="698" t="s">
        <v>73</v>
      </c>
      <c r="AH118" s="331" t="s">
        <v>73</v>
      </c>
      <c r="AI118" s="575" t="s">
        <v>73</v>
      </c>
      <c r="AJ118" s="242" t="s">
        <v>73</v>
      </c>
      <c r="AK118" s="234" t="s">
        <v>73</v>
      </c>
      <c r="AL118" s="234" t="s">
        <v>73</v>
      </c>
      <c r="AM118" s="234" t="s">
        <v>73</v>
      </c>
      <c r="AN118" s="234" t="s">
        <v>73</v>
      </c>
      <c r="AO118" s="244" t="s">
        <v>73</v>
      </c>
      <c r="AP118" s="244" t="s">
        <v>73</v>
      </c>
      <c r="AQ118" s="365" t="s">
        <v>73</v>
      </c>
      <c r="AR118" s="371" t="s">
        <v>73</v>
      </c>
      <c r="AS118" s="364" t="s">
        <v>73</v>
      </c>
      <c r="AT118" s="364" t="s">
        <v>73</v>
      </c>
      <c r="AU118" s="364" t="s">
        <v>73</v>
      </c>
      <c r="AV118" s="364" t="s">
        <v>73</v>
      </c>
      <c r="AW118" s="470" t="s">
        <v>73</v>
      </c>
      <c r="AX118" s="371" t="s">
        <v>73</v>
      </c>
      <c r="AY118" s="364" t="s">
        <v>73</v>
      </c>
      <c r="AZ118" s="473" t="s">
        <v>73</v>
      </c>
      <c r="BA118" s="676" t="s">
        <v>73</v>
      </c>
      <c r="BB118" s="676" t="s">
        <v>73</v>
      </c>
      <c r="BC118" s="676" t="s">
        <v>73</v>
      </c>
      <c r="BD118" s="676" t="s">
        <v>73</v>
      </c>
      <c r="BE118" s="676" t="s">
        <v>73</v>
      </c>
      <c r="BF118" s="676" t="s">
        <v>73</v>
      </c>
      <c r="BG118" s="676" t="s">
        <v>73</v>
      </c>
      <c r="BH118" s="676" t="s">
        <v>73</v>
      </c>
      <c r="BI118" s="473" t="s">
        <v>73</v>
      </c>
      <c r="BJ118" s="676" t="s">
        <v>73</v>
      </c>
      <c r="BK118" s="677" t="s">
        <v>73</v>
      </c>
    </row>
    <row r="119" spans="1:63" s="183" customFormat="1" ht="14.25" customHeight="1" x14ac:dyDescent="0.45">
      <c r="A119" s="224">
        <f t="shared" ref="A119:I120" si="84">A118</f>
        <v>2024</v>
      </c>
      <c r="B119" s="268">
        <f t="shared" si="84"/>
        <v>12</v>
      </c>
      <c r="C119" s="268">
        <f t="shared" si="84"/>
        <v>1</v>
      </c>
      <c r="D119" s="320">
        <f t="shared" si="84"/>
        <v>0.46180555555555558</v>
      </c>
      <c r="E119" s="571">
        <f t="shared" si="84"/>
        <v>15</v>
      </c>
      <c r="F119" s="576">
        <f t="shared" si="84"/>
        <v>13.19195</v>
      </c>
      <c r="G119" s="573">
        <f t="shared" si="84"/>
        <v>100.26743999999999</v>
      </c>
      <c r="H119" s="231">
        <f t="shared" si="84"/>
        <v>11.1</v>
      </c>
      <c r="I119" s="268">
        <f t="shared" si="84"/>
        <v>3</v>
      </c>
      <c r="J119" s="230" t="s">
        <v>75</v>
      </c>
      <c r="K119" s="231">
        <v>5</v>
      </c>
      <c r="L119" s="232" t="s">
        <v>73</v>
      </c>
      <c r="M119" s="233" t="s">
        <v>73</v>
      </c>
      <c r="N119" s="336" t="s">
        <v>73</v>
      </c>
      <c r="O119" s="336" t="s">
        <v>73</v>
      </c>
      <c r="P119" s="336" t="s">
        <v>73</v>
      </c>
      <c r="Q119" s="336" t="s">
        <v>73</v>
      </c>
      <c r="R119" s="336" t="s">
        <v>73</v>
      </c>
      <c r="S119" s="342" t="s">
        <v>73</v>
      </c>
      <c r="T119" s="577">
        <f t="shared" ref="T119:T120" si="85">T118</f>
        <v>2.5</v>
      </c>
      <c r="U119" s="238">
        <v>28.1</v>
      </c>
      <c r="V119" s="240">
        <v>28.544</v>
      </c>
      <c r="W119" s="635">
        <v>7.92</v>
      </c>
      <c r="X119" s="752">
        <v>8.0399999999999991</v>
      </c>
      <c r="Y119" s="240">
        <v>28.1</v>
      </c>
      <c r="Z119" s="240">
        <v>30.687000000000001</v>
      </c>
      <c r="AA119" s="635" t="s">
        <v>73</v>
      </c>
      <c r="AB119" s="336">
        <v>7.2670000000000003</v>
      </c>
      <c r="AC119" s="744">
        <f t="shared" si="75"/>
        <v>7.0031774012656394</v>
      </c>
      <c r="AD119" s="342" t="s">
        <v>73</v>
      </c>
      <c r="AE119" s="331" t="s">
        <v>73</v>
      </c>
      <c r="AF119" s="730">
        <v>4.49</v>
      </c>
      <c r="AG119" s="342" t="s">
        <v>73</v>
      </c>
      <c r="AH119" s="331" t="s">
        <v>73</v>
      </c>
      <c r="AI119" s="575" t="s">
        <v>73</v>
      </c>
      <c r="AJ119" s="242" t="s">
        <v>73</v>
      </c>
      <c r="AK119" s="234" t="s">
        <v>73</v>
      </c>
      <c r="AL119" s="234" t="s">
        <v>73</v>
      </c>
      <c r="AM119" s="234" t="s">
        <v>73</v>
      </c>
      <c r="AN119" s="234" t="s">
        <v>73</v>
      </c>
      <c r="AO119" s="244" t="s">
        <v>73</v>
      </c>
      <c r="AP119" s="244" t="s">
        <v>73</v>
      </c>
      <c r="AQ119" s="365" t="s">
        <v>73</v>
      </c>
      <c r="AR119" s="371" t="s">
        <v>73</v>
      </c>
      <c r="AS119" s="364" t="s">
        <v>73</v>
      </c>
      <c r="AT119" s="364" t="s">
        <v>73</v>
      </c>
      <c r="AU119" s="364" t="s">
        <v>73</v>
      </c>
      <c r="AV119" s="364" t="s">
        <v>73</v>
      </c>
      <c r="AW119" s="470" t="s">
        <v>73</v>
      </c>
      <c r="AX119" s="371" t="s">
        <v>73</v>
      </c>
      <c r="AY119" s="364" t="s">
        <v>73</v>
      </c>
      <c r="AZ119" s="473" t="s">
        <v>73</v>
      </c>
      <c r="BA119" s="676" t="s">
        <v>73</v>
      </c>
      <c r="BB119" s="676" t="s">
        <v>73</v>
      </c>
      <c r="BC119" s="676" t="s">
        <v>73</v>
      </c>
      <c r="BD119" s="676" t="s">
        <v>73</v>
      </c>
      <c r="BE119" s="676" t="s">
        <v>73</v>
      </c>
      <c r="BF119" s="676" t="s">
        <v>73</v>
      </c>
      <c r="BG119" s="676" t="s">
        <v>73</v>
      </c>
      <c r="BH119" s="676" t="s">
        <v>73</v>
      </c>
      <c r="BI119" s="473" t="s">
        <v>73</v>
      </c>
      <c r="BJ119" s="676" t="s">
        <v>73</v>
      </c>
      <c r="BK119" s="677" t="s">
        <v>73</v>
      </c>
    </row>
    <row r="120" spans="1:63" s="183" customFormat="1" ht="14.25" customHeight="1" x14ac:dyDescent="0.45">
      <c r="A120" s="224">
        <f t="shared" si="84"/>
        <v>2024</v>
      </c>
      <c r="B120" s="268">
        <f t="shared" si="84"/>
        <v>12</v>
      </c>
      <c r="C120" s="268">
        <f t="shared" si="84"/>
        <v>1</v>
      </c>
      <c r="D120" s="320">
        <f t="shared" si="84"/>
        <v>0.46180555555555558</v>
      </c>
      <c r="E120" s="571">
        <f t="shared" si="84"/>
        <v>15</v>
      </c>
      <c r="F120" s="576">
        <f t="shared" si="84"/>
        <v>13.19195</v>
      </c>
      <c r="G120" s="573">
        <f t="shared" si="84"/>
        <v>100.26743999999999</v>
      </c>
      <c r="H120" s="231">
        <f t="shared" si="84"/>
        <v>11.1</v>
      </c>
      <c r="I120" s="268">
        <f t="shared" si="84"/>
        <v>3</v>
      </c>
      <c r="J120" s="230" t="s">
        <v>74</v>
      </c>
      <c r="K120" s="231">
        <v>10</v>
      </c>
      <c r="L120" s="232" t="s">
        <v>73</v>
      </c>
      <c r="M120" s="233" t="s">
        <v>73</v>
      </c>
      <c r="N120" s="336" t="s">
        <v>73</v>
      </c>
      <c r="O120" s="336" t="s">
        <v>73</v>
      </c>
      <c r="P120" s="336" t="s">
        <v>73</v>
      </c>
      <c r="Q120" s="336" t="s">
        <v>73</v>
      </c>
      <c r="R120" s="336" t="s">
        <v>73</v>
      </c>
      <c r="S120" s="342" t="s">
        <v>73</v>
      </c>
      <c r="T120" s="577">
        <f t="shared" si="85"/>
        <v>2.5</v>
      </c>
      <c r="U120" s="238">
        <v>28.1</v>
      </c>
      <c r="V120" s="240">
        <v>28.535</v>
      </c>
      <c r="W120" s="634">
        <v>7.93</v>
      </c>
      <c r="X120" s="752">
        <v>8.0299999999999994</v>
      </c>
      <c r="Y120" s="240">
        <v>28.1</v>
      </c>
      <c r="Z120" s="240">
        <v>30.841000000000001</v>
      </c>
      <c r="AA120" s="634" t="s">
        <v>73</v>
      </c>
      <c r="AB120" s="335">
        <v>6.6689999999999996</v>
      </c>
      <c r="AC120" s="744">
        <f t="shared" si="75"/>
        <v>6.5329530403133704</v>
      </c>
      <c r="AD120" s="709" t="s">
        <v>73</v>
      </c>
      <c r="AE120" s="331" t="s">
        <v>73</v>
      </c>
      <c r="AF120" s="730">
        <v>3.12</v>
      </c>
      <c r="AG120" s="342" t="s">
        <v>73</v>
      </c>
      <c r="AH120" s="331" t="s">
        <v>73</v>
      </c>
      <c r="AI120" s="575" t="s">
        <v>73</v>
      </c>
      <c r="AJ120" s="242" t="s">
        <v>73</v>
      </c>
      <c r="AK120" s="234" t="s">
        <v>73</v>
      </c>
      <c r="AL120" s="234" t="s">
        <v>73</v>
      </c>
      <c r="AM120" s="234" t="s">
        <v>73</v>
      </c>
      <c r="AN120" s="234" t="s">
        <v>73</v>
      </c>
      <c r="AO120" s="244" t="s">
        <v>73</v>
      </c>
      <c r="AP120" s="244" t="s">
        <v>73</v>
      </c>
      <c r="AQ120" s="365" t="s">
        <v>73</v>
      </c>
      <c r="AR120" s="371" t="s">
        <v>73</v>
      </c>
      <c r="AS120" s="364" t="s">
        <v>73</v>
      </c>
      <c r="AT120" s="364" t="s">
        <v>73</v>
      </c>
      <c r="AU120" s="364" t="s">
        <v>73</v>
      </c>
      <c r="AV120" s="364" t="s">
        <v>73</v>
      </c>
      <c r="AW120" s="470" t="s">
        <v>73</v>
      </c>
      <c r="AX120" s="371" t="s">
        <v>73</v>
      </c>
      <c r="AY120" s="364" t="s">
        <v>73</v>
      </c>
      <c r="AZ120" s="473" t="s">
        <v>73</v>
      </c>
      <c r="BA120" s="676" t="s">
        <v>73</v>
      </c>
      <c r="BB120" s="676" t="s">
        <v>73</v>
      </c>
      <c r="BC120" s="676" t="s">
        <v>73</v>
      </c>
      <c r="BD120" s="676" t="s">
        <v>73</v>
      </c>
      <c r="BE120" s="676" t="s">
        <v>73</v>
      </c>
      <c r="BF120" s="676" t="s">
        <v>73</v>
      </c>
      <c r="BG120" s="676" t="s">
        <v>73</v>
      </c>
      <c r="BH120" s="676" t="s">
        <v>73</v>
      </c>
      <c r="BI120" s="473" t="s">
        <v>73</v>
      </c>
      <c r="BJ120" s="676" t="s">
        <v>73</v>
      </c>
      <c r="BK120" s="677" t="s">
        <v>73</v>
      </c>
    </row>
    <row r="121" spans="1:63" s="183" customFormat="1" ht="14.25" customHeight="1" x14ac:dyDescent="0.45">
      <c r="A121" s="224">
        <v>2024</v>
      </c>
      <c r="B121" s="268">
        <v>12</v>
      </c>
      <c r="C121" s="268">
        <v>1</v>
      </c>
      <c r="D121" s="320">
        <v>0.4826388888888889</v>
      </c>
      <c r="E121" s="571">
        <v>14</v>
      </c>
      <c r="F121" s="572">
        <v>13.13279</v>
      </c>
      <c r="G121" s="573">
        <v>100.26665</v>
      </c>
      <c r="H121" s="231">
        <v>19.7</v>
      </c>
      <c r="I121" s="268">
        <v>3</v>
      </c>
      <c r="J121" s="230" t="s">
        <v>72</v>
      </c>
      <c r="K121" s="231">
        <v>1</v>
      </c>
      <c r="L121" s="232">
        <v>4</v>
      </c>
      <c r="M121" s="233" t="s">
        <v>97</v>
      </c>
      <c r="N121" s="336" t="s">
        <v>73</v>
      </c>
      <c r="O121" s="336" t="s">
        <v>73</v>
      </c>
      <c r="P121" s="336" t="s">
        <v>73</v>
      </c>
      <c r="Q121" s="336" t="s">
        <v>73</v>
      </c>
      <c r="R121" s="336" t="s">
        <v>73</v>
      </c>
      <c r="S121" s="342" t="s">
        <v>73</v>
      </c>
      <c r="T121" s="574">
        <v>2.4</v>
      </c>
      <c r="U121" s="238">
        <v>28.1</v>
      </c>
      <c r="V121" s="240">
        <v>28.548999999999999</v>
      </c>
      <c r="W121" s="634">
        <v>7.97</v>
      </c>
      <c r="X121" s="752">
        <v>8.1300000000000008</v>
      </c>
      <c r="Y121" s="240">
        <v>28.1</v>
      </c>
      <c r="Z121" s="240">
        <v>30.83</v>
      </c>
      <c r="AA121" s="634">
        <v>7.75</v>
      </c>
      <c r="AB121" s="335">
        <v>8.14</v>
      </c>
      <c r="AC121" s="744">
        <f t="shared" si="75"/>
        <v>7.6896420619869277</v>
      </c>
      <c r="AD121" s="709">
        <v>9.35</v>
      </c>
      <c r="AE121" s="331">
        <v>6.2438000000000002</v>
      </c>
      <c r="AF121" s="730">
        <v>5.72</v>
      </c>
      <c r="AG121" s="698" t="s">
        <v>73</v>
      </c>
      <c r="AH121" s="331" t="s">
        <v>73</v>
      </c>
      <c r="AI121" s="575" t="s">
        <v>73</v>
      </c>
      <c r="AJ121" s="242" t="s">
        <v>73</v>
      </c>
      <c r="AK121" s="234" t="s">
        <v>73</v>
      </c>
      <c r="AL121" s="234" t="s">
        <v>73</v>
      </c>
      <c r="AM121" s="234" t="s">
        <v>73</v>
      </c>
      <c r="AN121" s="234" t="s">
        <v>73</v>
      </c>
      <c r="AO121" s="244" t="s">
        <v>73</v>
      </c>
      <c r="AP121" s="244" t="s">
        <v>73</v>
      </c>
      <c r="AQ121" s="365" t="s">
        <v>73</v>
      </c>
      <c r="AR121" s="371">
        <v>0.43280000000000002</v>
      </c>
      <c r="AS121" s="364">
        <v>39.599499999999999</v>
      </c>
      <c r="AT121" s="364">
        <v>0.4042</v>
      </c>
      <c r="AU121" s="364">
        <v>0.71919999999999995</v>
      </c>
      <c r="AV121" s="364">
        <v>0.98870000000000002</v>
      </c>
      <c r="AW121" s="470">
        <v>156.36340000000001</v>
      </c>
      <c r="AX121" s="371" t="s">
        <v>73</v>
      </c>
      <c r="AY121" s="364" t="s">
        <v>73</v>
      </c>
      <c r="AZ121" s="473" t="s">
        <v>73</v>
      </c>
      <c r="BA121" s="676" t="s">
        <v>73</v>
      </c>
      <c r="BB121" s="676" t="s">
        <v>73</v>
      </c>
      <c r="BC121" s="676" t="s">
        <v>73</v>
      </c>
      <c r="BD121" s="676" t="s">
        <v>73</v>
      </c>
      <c r="BE121" s="676" t="s">
        <v>73</v>
      </c>
      <c r="BF121" s="676" t="s">
        <v>73</v>
      </c>
      <c r="BG121" s="676" t="s">
        <v>73</v>
      </c>
      <c r="BH121" s="676" t="s">
        <v>73</v>
      </c>
      <c r="BI121" s="473" t="s">
        <v>73</v>
      </c>
      <c r="BJ121" s="676" t="s">
        <v>73</v>
      </c>
      <c r="BK121" s="677" t="s">
        <v>73</v>
      </c>
    </row>
    <row r="122" spans="1:63" s="183" customFormat="1" ht="14.25" customHeight="1" x14ac:dyDescent="0.45">
      <c r="A122" s="224">
        <f t="shared" ref="A122:I123" si="86">A121</f>
        <v>2024</v>
      </c>
      <c r="B122" s="268">
        <f t="shared" si="86"/>
        <v>12</v>
      </c>
      <c r="C122" s="268">
        <f t="shared" si="86"/>
        <v>1</v>
      </c>
      <c r="D122" s="320">
        <f t="shared" si="86"/>
        <v>0.4826388888888889</v>
      </c>
      <c r="E122" s="571">
        <f t="shared" si="86"/>
        <v>14</v>
      </c>
      <c r="F122" s="576">
        <f t="shared" si="86"/>
        <v>13.13279</v>
      </c>
      <c r="G122" s="573">
        <f t="shared" si="86"/>
        <v>100.26665</v>
      </c>
      <c r="H122" s="231">
        <f t="shared" si="86"/>
        <v>19.7</v>
      </c>
      <c r="I122" s="268">
        <f t="shared" si="86"/>
        <v>3</v>
      </c>
      <c r="J122" s="230" t="s">
        <v>75</v>
      </c>
      <c r="K122" s="231">
        <v>9.5</v>
      </c>
      <c r="L122" s="232" t="s">
        <v>73</v>
      </c>
      <c r="M122" s="233" t="s">
        <v>73</v>
      </c>
      <c r="N122" s="336" t="s">
        <v>73</v>
      </c>
      <c r="O122" s="336" t="s">
        <v>73</v>
      </c>
      <c r="P122" s="336" t="s">
        <v>73</v>
      </c>
      <c r="Q122" s="336" t="s">
        <v>73</v>
      </c>
      <c r="R122" s="336" t="s">
        <v>73</v>
      </c>
      <c r="S122" s="342" t="s">
        <v>73</v>
      </c>
      <c r="T122" s="577">
        <f t="shared" ref="T122:T123" si="87">T121</f>
        <v>2.4</v>
      </c>
      <c r="U122" s="238">
        <v>28</v>
      </c>
      <c r="V122" s="240">
        <v>28.530999999999999</v>
      </c>
      <c r="W122" s="634">
        <v>7.98</v>
      </c>
      <c r="X122" s="752">
        <v>8.1</v>
      </c>
      <c r="Y122" s="335">
        <v>28.2</v>
      </c>
      <c r="Z122" s="240">
        <v>31.106000000000002</v>
      </c>
      <c r="AA122" s="634">
        <v>7.54</v>
      </c>
      <c r="AB122" s="335">
        <v>7.0519999999999996</v>
      </c>
      <c r="AC122" s="744">
        <f t="shared" si="75"/>
        <v>6.8341168032644051</v>
      </c>
      <c r="AD122" s="709">
        <v>13.55</v>
      </c>
      <c r="AE122" s="331" t="s">
        <v>73</v>
      </c>
      <c r="AF122" s="730">
        <v>3.95</v>
      </c>
      <c r="AG122" s="342" t="s">
        <v>73</v>
      </c>
      <c r="AH122" s="331" t="s">
        <v>73</v>
      </c>
      <c r="AI122" s="575" t="s">
        <v>73</v>
      </c>
      <c r="AJ122" s="242" t="s">
        <v>73</v>
      </c>
      <c r="AK122" s="234" t="s">
        <v>73</v>
      </c>
      <c r="AL122" s="234" t="s">
        <v>73</v>
      </c>
      <c r="AM122" s="234" t="s">
        <v>73</v>
      </c>
      <c r="AN122" s="234" t="s">
        <v>73</v>
      </c>
      <c r="AO122" s="244" t="s">
        <v>73</v>
      </c>
      <c r="AP122" s="244" t="s">
        <v>73</v>
      </c>
      <c r="AQ122" s="365" t="s">
        <v>73</v>
      </c>
      <c r="AR122" s="371">
        <v>0.626</v>
      </c>
      <c r="AS122" s="364">
        <v>19.0045</v>
      </c>
      <c r="AT122" s="364">
        <v>0.55289999999999995</v>
      </c>
      <c r="AU122" s="364">
        <v>0.80920000000000003</v>
      </c>
      <c r="AV122" s="364">
        <v>1.1095999999999999</v>
      </c>
      <c r="AW122" s="470">
        <v>192.70179999999999</v>
      </c>
      <c r="AX122" s="371" t="s">
        <v>73</v>
      </c>
      <c r="AY122" s="364" t="s">
        <v>73</v>
      </c>
      <c r="AZ122" s="473" t="s">
        <v>73</v>
      </c>
      <c r="BA122" s="676" t="s">
        <v>73</v>
      </c>
      <c r="BB122" s="676" t="s">
        <v>73</v>
      </c>
      <c r="BC122" s="676" t="s">
        <v>73</v>
      </c>
      <c r="BD122" s="676" t="s">
        <v>73</v>
      </c>
      <c r="BE122" s="676" t="s">
        <v>73</v>
      </c>
      <c r="BF122" s="676" t="s">
        <v>73</v>
      </c>
      <c r="BG122" s="676" t="s">
        <v>73</v>
      </c>
      <c r="BH122" s="676" t="s">
        <v>73</v>
      </c>
      <c r="BI122" s="473" t="s">
        <v>73</v>
      </c>
      <c r="BJ122" s="676" t="s">
        <v>73</v>
      </c>
      <c r="BK122" s="677" t="s">
        <v>73</v>
      </c>
    </row>
    <row r="123" spans="1:63" s="183" customFormat="1" ht="14.25" customHeight="1" x14ac:dyDescent="0.45">
      <c r="A123" s="224">
        <f t="shared" si="86"/>
        <v>2024</v>
      </c>
      <c r="B123" s="268">
        <f t="shared" si="86"/>
        <v>12</v>
      </c>
      <c r="C123" s="268">
        <f t="shared" si="86"/>
        <v>1</v>
      </c>
      <c r="D123" s="320">
        <f t="shared" si="86"/>
        <v>0.4826388888888889</v>
      </c>
      <c r="E123" s="571">
        <f t="shared" si="86"/>
        <v>14</v>
      </c>
      <c r="F123" s="576">
        <f t="shared" si="86"/>
        <v>13.13279</v>
      </c>
      <c r="G123" s="573">
        <f t="shared" si="86"/>
        <v>100.26665</v>
      </c>
      <c r="H123" s="231">
        <f t="shared" si="86"/>
        <v>19.7</v>
      </c>
      <c r="I123" s="268">
        <f t="shared" si="86"/>
        <v>3</v>
      </c>
      <c r="J123" s="230" t="s">
        <v>74</v>
      </c>
      <c r="K123" s="231">
        <v>18</v>
      </c>
      <c r="L123" s="232" t="s">
        <v>73</v>
      </c>
      <c r="M123" s="233" t="s">
        <v>73</v>
      </c>
      <c r="N123" s="336" t="s">
        <v>73</v>
      </c>
      <c r="O123" s="336" t="s">
        <v>73</v>
      </c>
      <c r="P123" s="336" t="s">
        <v>73</v>
      </c>
      <c r="Q123" s="336" t="s">
        <v>73</v>
      </c>
      <c r="R123" s="336" t="s">
        <v>73</v>
      </c>
      <c r="S123" s="342" t="s">
        <v>73</v>
      </c>
      <c r="T123" s="577">
        <f t="shared" si="87"/>
        <v>2.4</v>
      </c>
      <c r="U123" s="238">
        <v>27.8</v>
      </c>
      <c r="V123" s="240">
        <v>28.989000000000001</v>
      </c>
      <c r="W123" s="634">
        <v>7.96</v>
      </c>
      <c r="X123" s="744">
        <v>8.14</v>
      </c>
      <c r="Y123" s="335">
        <v>28.3</v>
      </c>
      <c r="Z123" s="240">
        <v>31.952000000000002</v>
      </c>
      <c r="AA123" s="634">
        <v>6.84</v>
      </c>
      <c r="AB123" s="335">
        <v>6.673</v>
      </c>
      <c r="AC123" s="744">
        <f t="shared" si="75"/>
        <v>6.5360983537645563</v>
      </c>
      <c r="AD123" s="709">
        <v>9.65</v>
      </c>
      <c r="AE123" s="331" t="s">
        <v>73</v>
      </c>
      <c r="AF123" s="730">
        <v>1.65</v>
      </c>
      <c r="AG123" s="342" t="s">
        <v>73</v>
      </c>
      <c r="AH123" s="331" t="s">
        <v>73</v>
      </c>
      <c r="AI123" s="575" t="s">
        <v>73</v>
      </c>
      <c r="AJ123" s="242" t="s">
        <v>73</v>
      </c>
      <c r="AK123" s="234" t="s">
        <v>73</v>
      </c>
      <c r="AL123" s="234" t="s">
        <v>73</v>
      </c>
      <c r="AM123" s="234" t="s">
        <v>73</v>
      </c>
      <c r="AN123" s="234" t="s">
        <v>73</v>
      </c>
      <c r="AO123" s="244" t="s">
        <v>73</v>
      </c>
      <c r="AP123" s="244" t="s">
        <v>73</v>
      </c>
      <c r="AQ123" s="365" t="s">
        <v>73</v>
      </c>
      <c r="AR123" s="371">
        <v>0.52939999999999998</v>
      </c>
      <c r="AS123" s="364">
        <v>17.427</v>
      </c>
      <c r="AT123" s="364">
        <v>0.59870000000000001</v>
      </c>
      <c r="AU123" s="364">
        <v>0.89910000000000001</v>
      </c>
      <c r="AV123" s="364">
        <v>1.2435</v>
      </c>
      <c r="AW123" s="470">
        <v>142.76990000000001</v>
      </c>
      <c r="AX123" s="371" t="s">
        <v>73</v>
      </c>
      <c r="AY123" s="364" t="s">
        <v>73</v>
      </c>
      <c r="AZ123" s="473" t="s">
        <v>73</v>
      </c>
      <c r="BA123" s="676" t="s">
        <v>73</v>
      </c>
      <c r="BB123" s="676" t="s">
        <v>73</v>
      </c>
      <c r="BC123" s="676" t="s">
        <v>73</v>
      </c>
      <c r="BD123" s="676" t="s">
        <v>73</v>
      </c>
      <c r="BE123" s="676" t="s">
        <v>73</v>
      </c>
      <c r="BF123" s="676" t="s">
        <v>73</v>
      </c>
      <c r="BG123" s="676" t="s">
        <v>73</v>
      </c>
      <c r="BH123" s="676" t="s">
        <v>73</v>
      </c>
      <c r="BI123" s="473" t="s">
        <v>73</v>
      </c>
      <c r="BJ123" s="676" t="s">
        <v>73</v>
      </c>
      <c r="BK123" s="677" t="s">
        <v>73</v>
      </c>
    </row>
    <row r="124" spans="1:63" s="183" customFormat="1" ht="14.25" customHeight="1" x14ac:dyDescent="0.45">
      <c r="A124" s="224">
        <v>2024</v>
      </c>
      <c r="B124" s="268">
        <v>12</v>
      </c>
      <c r="C124" s="268">
        <v>1</v>
      </c>
      <c r="D124" s="320">
        <v>0.51458333333333328</v>
      </c>
      <c r="E124" s="571" t="s">
        <v>138</v>
      </c>
      <c r="F124" s="572">
        <v>13.133570000000001</v>
      </c>
      <c r="G124" s="573">
        <v>100.20081</v>
      </c>
      <c r="H124" s="231">
        <v>18.5</v>
      </c>
      <c r="I124" s="268">
        <v>3</v>
      </c>
      <c r="J124" s="230" t="s">
        <v>72</v>
      </c>
      <c r="K124" s="231">
        <v>1</v>
      </c>
      <c r="L124" s="232">
        <v>6</v>
      </c>
      <c r="M124" s="233" t="s">
        <v>97</v>
      </c>
      <c r="N124" s="336" t="s">
        <v>73</v>
      </c>
      <c r="O124" s="336" t="s">
        <v>73</v>
      </c>
      <c r="P124" s="336" t="s">
        <v>73</v>
      </c>
      <c r="Q124" s="336" t="s">
        <v>73</v>
      </c>
      <c r="R124" s="336" t="s">
        <v>73</v>
      </c>
      <c r="S124" s="342" t="s">
        <v>73</v>
      </c>
      <c r="T124" s="574">
        <v>3.3</v>
      </c>
      <c r="U124" s="238">
        <v>28.3</v>
      </c>
      <c r="V124" s="240">
        <v>28.835999999999999</v>
      </c>
      <c r="W124" s="634">
        <v>8.01</v>
      </c>
      <c r="X124" s="744">
        <v>8.1300000000000008</v>
      </c>
      <c r="Y124" s="335">
        <v>28.2</v>
      </c>
      <c r="Z124" s="240">
        <v>30.847000000000001</v>
      </c>
      <c r="AA124" s="634" t="s">
        <v>73</v>
      </c>
      <c r="AB124" s="335">
        <v>8.41</v>
      </c>
      <c r="AC124" s="744">
        <f t="shared" si="75"/>
        <v>7.901950719941965</v>
      </c>
      <c r="AD124" s="709" t="s">
        <v>73</v>
      </c>
      <c r="AE124" s="331" t="s">
        <v>73</v>
      </c>
      <c r="AF124" s="730">
        <v>3.6</v>
      </c>
      <c r="AG124" s="342" t="s">
        <v>73</v>
      </c>
      <c r="AH124" s="331" t="s">
        <v>73</v>
      </c>
      <c r="AI124" s="575" t="s">
        <v>73</v>
      </c>
      <c r="AJ124" s="242" t="s">
        <v>73</v>
      </c>
      <c r="AK124" s="234" t="s">
        <v>73</v>
      </c>
      <c r="AL124" s="234" t="s">
        <v>73</v>
      </c>
      <c r="AM124" s="234" t="s">
        <v>73</v>
      </c>
      <c r="AN124" s="234" t="s">
        <v>73</v>
      </c>
      <c r="AO124" s="244" t="s">
        <v>73</v>
      </c>
      <c r="AP124" s="244" t="s">
        <v>73</v>
      </c>
      <c r="AQ124" s="365" t="s">
        <v>73</v>
      </c>
      <c r="AR124" s="371" t="s">
        <v>73</v>
      </c>
      <c r="AS124" s="364" t="s">
        <v>73</v>
      </c>
      <c r="AT124" s="364" t="s">
        <v>73</v>
      </c>
      <c r="AU124" s="364" t="s">
        <v>73</v>
      </c>
      <c r="AV124" s="364" t="s">
        <v>73</v>
      </c>
      <c r="AW124" s="470" t="s">
        <v>73</v>
      </c>
      <c r="AX124" s="371" t="s">
        <v>73</v>
      </c>
      <c r="AY124" s="364" t="s">
        <v>73</v>
      </c>
      <c r="AZ124" s="473" t="s">
        <v>73</v>
      </c>
      <c r="BA124" s="676" t="s">
        <v>73</v>
      </c>
      <c r="BB124" s="676" t="s">
        <v>73</v>
      </c>
      <c r="BC124" s="676" t="s">
        <v>73</v>
      </c>
      <c r="BD124" s="676" t="s">
        <v>73</v>
      </c>
      <c r="BE124" s="676" t="s">
        <v>73</v>
      </c>
      <c r="BF124" s="676" t="s">
        <v>73</v>
      </c>
      <c r="BG124" s="676" t="s">
        <v>73</v>
      </c>
      <c r="BH124" s="676" t="s">
        <v>73</v>
      </c>
      <c r="BI124" s="473" t="s">
        <v>73</v>
      </c>
      <c r="BJ124" s="676" t="s">
        <v>73</v>
      </c>
      <c r="BK124" s="677" t="s">
        <v>73</v>
      </c>
    </row>
    <row r="125" spans="1:63" s="183" customFormat="1" ht="14.25" customHeight="1" x14ac:dyDescent="0.45">
      <c r="A125" s="224">
        <f t="shared" ref="A125:I126" si="88">A124</f>
        <v>2024</v>
      </c>
      <c r="B125" s="268">
        <f t="shared" si="88"/>
        <v>12</v>
      </c>
      <c r="C125" s="268">
        <f t="shared" si="88"/>
        <v>1</v>
      </c>
      <c r="D125" s="320">
        <f t="shared" si="88"/>
        <v>0.51458333333333328</v>
      </c>
      <c r="E125" s="571" t="str">
        <f t="shared" si="88"/>
        <v>C2</v>
      </c>
      <c r="F125" s="576">
        <f t="shared" si="88"/>
        <v>13.133570000000001</v>
      </c>
      <c r="G125" s="573">
        <f t="shared" si="88"/>
        <v>100.20081</v>
      </c>
      <c r="H125" s="231">
        <f t="shared" si="88"/>
        <v>18.5</v>
      </c>
      <c r="I125" s="268">
        <f t="shared" si="88"/>
        <v>3</v>
      </c>
      <c r="J125" s="230" t="s">
        <v>75</v>
      </c>
      <c r="K125" s="231">
        <v>9</v>
      </c>
      <c r="L125" s="232" t="s">
        <v>73</v>
      </c>
      <c r="M125" s="233" t="s">
        <v>73</v>
      </c>
      <c r="N125" s="336" t="s">
        <v>73</v>
      </c>
      <c r="O125" s="336" t="s">
        <v>73</v>
      </c>
      <c r="P125" s="336" t="s">
        <v>73</v>
      </c>
      <c r="Q125" s="336" t="s">
        <v>73</v>
      </c>
      <c r="R125" s="336" t="s">
        <v>73</v>
      </c>
      <c r="S125" s="342" t="s">
        <v>73</v>
      </c>
      <c r="T125" s="577">
        <f t="shared" ref="T125:T126" si="89">T124</f>
        <v>3.3</v>
      </c>
      <c r="U125" s="238">
        <v>28.2</v>
      </c>
      <c r="V125" s="240">
        <v>28.710999999999999</v>
      </c>
      <c r="W125" s="634">
        <v>7.98</v>
      </c>
      <c r="X125" s="744">
        <v>8.09</v>
      </c>
      <c r="Y125" s="335">
        <v>28.3</v>
      </c>
      <c r="Z125" s="240">
        <v>30.995999999999999</v>
      </c>
      <c r="AA125" s="634" t="s">
        <v>73</v>
      </c>
      <c r="AB125" s="335">
        <v>7.3239999999999998</v>
      </c>
      <c r="AC125" s="744">
        <f t="shared" si="75"/>
        <v>7.0479981179450357</v>
      </c>
      <c r="AD125" s="709" t="s">
        <v>73</v>
      </c>
      <c r="AE125" s="331" t="s">
        <v>73</v>
      </c>
      <c r="AF125" s="730">
        <v>5.41</v>
      </c>
      <c r="AG125" s="342" t="s">
        <v>73</v>
      </c>
      <c r="AH125" s="331" t="s">
        <v>73</v>
      </c>
      <c r="AI125" s="575" t="s">
        <v>73</v>
      </c>
      <c r="AJ125" s="242" t="s">
        <v>73</v>
      </c>
      <c r="AK125" s="234" t="s">
        <v>73</v>
      </c>
      <c r="AL125" s="234" t="s">
        <v>73</v>
      </c>
      <c r="AM125" s="234" t="s">
        <v>73</v>
      </c>
      <c r="AN125" s="234" t="s">
        <v>73</v>
      </c>
      <c r="AO125" s="244" t="s">
        <v>73</v>
      </c>
      <c r="AP125" s="244" t="s">
        <v>73</v>
      </c>
      <c r="AQ125" s="365" t="s">
        <v>73</v>
      </c>
      <c r="AR125" s="371" t="s">
        <v>73</v>
      </c>
      <c r="AS125" s="364" t="s">
        <v>73</v>
      </c>
      <c r="AT125" s="364" t="s">
        <v>73</v>
      </c>
      <c r="AU125" s="364" t="s">
        <v>73</v>
      </c>
      <c r="AV125" s="364" t="s">
        <v>73</v>
      </c>
      <c r="AW125" s="470" t="s">
        <v>73</v>
      </c>
      <c r="AX125" s="371" t="s">
        <v>73</v>
      </c>
      <c r="AY125" s="364" t="s">
        <v>73</v>
      </c>
      <c r="AZ125" s="473" t="s">
        <v>73</v>
      </c>
      <c r="BA125" s="676" t="s">
        <v>73</v>
      </c>
      <c r="BB125" s="676" t="s">
        <v>73</v>
      </c>
      <c r="BC125" s="676" t="s">
        <v>73</v>
      </c>
      <c r="BD125" s="676" t="s">
        <v>73</v>
      </c>
      <c r="BE125" s="676" t="s">
        <v>73</v>
      </c>
      <c r="BF125" s="676" t="s">
        <v>73</v>
      </c>
      <c r="BG125" s="676" t="s">
        <v>73</v>
      </c>
      <c r="BH125" s="676" t="s">
        <v>73</v>
      </c>
      <c r="BI125" s="473" t="s">
        <v>73</v>
      </c>
      <c r="BJ125" s="676" t="s">
        <v>73</v>
      </c>
      <c r="BK125" s="677" t="s">
        <v>73</v>
      </c>
    </row>
    <row r="126" spans="1:63" s="183" customFormat="1" ht="14.25" customHeight="1" x14ac:dyDescent="0.45">
      <c r="A126" s="224">
        <f t="shared" si="88"/>
        <v>2024</v>
      </c>
      <c r="B126" s="268">
        <f t="shared" si="88"/>
        <v>12</v>
      </c>
      <c r="C126" s="268">
        <f t="shared" si="88"/>
        <v>1</v>
      </c>
      <c r="D126" s="320">
        <f t="shared" si="88"/>
        <v>0.51458333333333328</v>
      </c>
      <c r="E126" s="571" t="str">
        <f t="shared" si="88"/>
        <v>C2</v>
      </c>
      <c r="F126" s="576">
        <f t="shared" si="88"/>
        <v>13.133570000000001</v>
      </c>
      <c r="G126" s="573">
        <f t="shared" si="88"/>
        <v>100.20081</v>
      </c>
      <c r="H126" s="231">
        <f t="shared" si="88"/>
        <v>18.5</v>
      </c>
      <c r="I126" s="268">
        <f t="shared" si="88"/>
        <v>3</v>
      </c>
      <c r="J126" s="230" t="s">
        <v>74</v>
      </c>
      <c r="K126" s="231">
        <v>17</v>
      </c>
      <c r="L126" s="232" t="s">
        <v>73</v>
      </c>
      <c r="M126" s="233" t="s">
        <v>73</v>
      </c>
      <c r="N126" s="336" t="s">
        <v>73</v>
      </c>
      <c r="O126" s="336" t="s">
        <v>73</v>
      </c>
      <c r="P126" s="336" t="s">
        <v>73</v>
      </c>
      <c r="Q126" s="336" t="s">
        <v>73</v>
      </c>
      <c r="R126" s="336" t="s">
        <v>73</v>
      </c>
      <c r="S126" s="342" t="s">
        <v>73</v>
      </c>
      <c r="T126" s="577">
        <f t="shared" si="89"/>
        <v>3.3</v>
      </c>
      <c r="U126" s="238">
        <v>28.3</v>
      </c>
      <c r="V126" s="240">
        <v>28.911999999999999</v>
      </c>
      <c r="W126" s="634">
        <v>7.95</v>
      </c>
      <c r="X126" s="744">
        <v>8.0500000000000007</v>
      </c>
      <c r="Y126" s="335">
        <v>28.3</v>
      </c>
      <c r="Z126" s="240">
        <v>31.433</v>
      </c>
      <c r="AA126" s="634" t="s">
        <v>73</v>
      </c>
      <c r="AB126" s="335">
        <v>6.15</v>
      </c>
      <c r="AC126" s="744">
        <f t="shared" si="75"/>
        <v>6.1248486200220205</v>
      </c>
      <c r="AD126" s="709" t="s">
        <v>73</v>
      </c>
      <c r="AE126" s="331" t="s">
        <v>73</v>
      </c>
      <c r="AF126" s="730">
        <v>1.71</v>
      </c>
      <c r="AG126" s="342" t="s">
        <v>73</v>
      </c>
      <c r="AH126" s="331" t="s">
        <v>73</v>
      </c>
      <c r="AI126" s="575" t="s">
        <v>73</v>
      </c>
      <c r="AJ126" s="242" t="s">
        <v>73</v>
      </c>
      <c r="AK126" s="234" t="s">
        <v>73</v>
      </c>
      <c r="AL126" s="234" t="s">
        <v>73</v>
      </c>
      <c r="AM126" s="234" t="s">
        <v>73</v>
      </c>
      <c r="AN126" s="234" t="s">
        <v>73</v>
      </c>
      <c r="AO126" s="244" t="s">
        <v>73</v>
      </c>
      <c r="AP126" s="244" t="s">
        <v>73</v>
      </c>
      <c r="AQ126" s="365" t="s">
        <v>73</v>
      </c>
      <c r="AR126" s="371" t="s">
        <v>73</v>
      </c>
      <c r="AS126" s="364" t="s">
        <v>73</v>
      </c>
      <c r="AT126" s="364" t="s">
        <v>73</v>
      </c>
      <c r="AU126" s="364" t="s">
        <v>73</v>
      </c>
      <c r="AV126" s="364" t="s">
        <v>73</v>
      </c>
      <c r="AW126" s="470" t="s">
        <v>73</v>
      </c>
      <c r="AX126" s="371" t="s">
        <v>73</v>
      </c>
      <c r="AY126" s="364" t="s">
        <v>73</v>
      </c>
      <c r="AZ126" s="473" t="s">
        <v>73</v>
      </c>
      <c r="BA126" s="676" t="s">
        <v>73</v>
      </c>
      <c r="BB126" s="676" t="s">
        <v>73</v>
      </c>
      <c r="BC126" s="676" t="s">
        <v>73</v>
      </c>
      <c r="BD126" s="676" t="s">
        <v>73</v>
      </c>
      <c r="BE126" s="676" t="s">
        <v>73</v>
      </c>
      <c r="BF126" s="676" t="s">
        <v>73</v>
      </c>
      <c r="BG126" s="676" t="s">
        <v>73</v>
      </c>
      <c r="BH126" s="676" t="s">
        <v>73</v>
      </c>
      <c r="BI126" s="473" t="s">
        <v>73</v>
      </c>
      <c r="BJ126" s="676" t="s">
        <v>73</v>
      </c>
      <c r="BK126" s="677" t="s">
        <v>73</v>
      </c>
    </row>
    <row r="127" spans="1:63" s="183" customFormat="1" ht="14.25" customHeight="1" x14ac:dyDescent="0.45">
      <c r="A127" s="224">
        <v>2024</v>
      </c>
      <c r="B127" s="268">
        <v>12</v>
      </c>
      <c r="C127" s="268">
        <v>1</v>
      </c>
      <c r="D127" s="320">
        <v>0.54166666666666663</v>
      </c>
      <c r="E127" s="571">
        <v>11</v>
      </c>
      <c r="F127" s="572">
        <v>13.132490000000001</v>
      </c>
      <c r="G127" s="573">
        <v>100.1331</v>
      </c>
      <c r="H127" s="231">
        <v>16.3</v>
      </c>
      <c r="I127" s="268">
        <v>3</v>
      </c>
      <c r="J127" s="230" t="s">
        <v>72</v>
      </c>
      <c r="K127" s="231">
        <v>1</v>
      </c>
      <c r="L127" s="232">
        <v>6</v>
      </c>
      <c r="M127" s="233" t="s">
        <v>97</v>
      </c>
      <c r="N127" s="336" t="s">
        <v>73</v>
      </c>
      <c r="O127" s="336" t="s">
        <v>73</v>
      </c>
      <c r="P127" s="336" t="s">
        <v>73</v>
      </c>
      <c r="Q127" s="336" t="s">
        <v>73</v>
      </c>
      <c r="R127" s="336" t="s">
        <v>73</v>
      </c>
      <c r="S127" s="342" t="s">
        <v>73</v>
      </c>
      <c r="T127" s="574">
        <v>2.6</v>
      </c>
      <c r="U127" s="238">
        <v>28.6</v>
      </c>
      <c r="V127" s="240">
        <v>28.853999999999999</v>
      </c>
      <c r="W127" s="634">
        <v>8.02</v>
      </c>
      <c r="X127" s="744">
        <v>8.08</v>
      </c>
      <c r="Y127" s="335">
        <v>27</v>
      </c>
      <c r="Z127" s="240">
        <v>29.504000000000001</v>
      </c>
      <c r="AA127" s="634">
        <v>7.93</v>
      </c>
      <c r="AB127" s="335">
        <v>8.4269999999999996</v>
      </c>
      <c r="AC127" s="744">
        <f t="shared" si="75"/>
        <v>7.9153183021095046</v>
      </c>
      <c r="AD127" s="709">
        <v>9.6999999999999993</v>
      </c>
      <c r="AE127" s="331">
        <v>5.7125000000000004</v>
      </c>
      <c r="AF127" s="730">
        <v>3.19</v>
      </c>
      <c r="AG127" s="698" t="s">
        <v>73</v>
      </c>
      <c r="AH127" s="331" t="s">
        <v>73</v>
      </c>
      <c r="AI127" s="575" t="s">
        <v>73</v>
      </c>
      <c r="AJ127" s="242" t="s">
        <v>73</v>
      </c>
      <c r="AK127" s="234" t="s">
        <v>73</v>
      </c>
      <c r="AL127" s="234" t="s">
        <v>73</v>
      </c>
      <c r="AM127" s="234" t="s">
        <v>73</v>
      </c>
      <c r="AN127" s="234" t="s">
        <v>73</v>
      </c>
      <c r="AO127" s="244" t="s">
        <v>73</v>
      </c>
      <c r="AP127" s="244" t="s">
        <v>73</v>
      </c>
      <c r="AQ127" s="365" t="s">
        <v>73</v>
      </c>
      <c r="AR127" s="371">
        <v>0.81920000000000004</v>
      </c>
      <c r="AS127" s="364">
        <v>12.9574</v>
      </c>
      <c r="AT127" s="364">
        <v>0.2326</v>
      </c>
      <c r="AU127" s="364">
        <v>0.53939999999999999</v>
      </c>
      <c r="AV127" s="364">
        <v>1.5647</v>
      </c>
      <c r="AW127" s="470">
        <v>209.0635</v>
      </c>
      <c r="AX127" s="371" t="s">
        <v>73</v>
      </c>
      <c r="AY127" s="364" t="s">
        <v>73</v>
      </c>
      <c r="AZ127" s="473" t="s">
        <v>73</v>
      </c>
      <c r="BA127" s="676" t="s">
        <v>73</v>
      </c>
      <c r="BB127" s="676" t="s">
        <v>73</v>
      </c>
      <c r="BC127" s="676" t="s">
        <v>73</v>
      </c>
      <c r="BD127" s="676" t="s">
        <v>73</v>
      </c>
      <c r="BE127" s="676" t="s">
        <v>73</v>
      </c>
      <c r="BF127" s="676" t="s">
        <v>73</v>
      </c>
      <c r="BG127" s="676" t="s">
        <v>73</v>
      </c>
      <c r="BH127" s="676" t="s">
        <v>73</v>
      </c>
      <c r="BI127" s="473" t="s">
        <v>73</v>
      </c>
      <c r="BJ127" s="676" t="s">
        <v>73</v>
      </c>
      <c r="BK127" s="677" t="s">
        <v>73</v>
      </c>
    </row>
    <row r="128" spans="1:63" s="183" customFormat="1" ht="14.25" customHeight="1" x14ac:dyDescent="0.45">
      <c r="A128" s="224">
        <f t="shared" ref="A128:I129" si="90">A127</f>
        <v>2024</v>
      </c>
      <c r="B128" s="268">
        <f t="shared" si="90"/>
        <v>12</v>
      </c>
      <c r="C128" s="268">
        <f t="shared" si="90"/>
        <v>1</v>
      </c>
      <c r="D128" s="320">
        <f t="shared" si="90"/>
        <v>0.54166666666666663</v>
      </c>
      <c r="E128" s="571">
        <f t="shared" si="90"/>
        <v>11</v>
      </c>
      <c r="F128" s="576">
        <f t="shared" si="90"/>
        <v>13.132490000000001</v>
      </c>
      <c r="G128" s="573">
        <f t="shared" si="90"/>
        <v>100.1331</v>
      </c>
      <c r="H128" s="231">
        <f t="shared" si="90"/>
        <v>16.3</v>
      </c>
      <c r="I128" s="268">
        <f t="shared" si="90"/>
        <v>3</v>
      </c>
      <c r="J128" s="230" t="s">
        <v>75</v>
      </c>
      <c r="K128" s="231">
        <v>8</v>
      </c>
      <c r="L128" s="232" t="s">
        <v>73</v>
      </c>
      <c r="M128" s="233" t="s">
        <v>73</v>
      </c>
      <c r="N128" s="336" t="s">
        <v>73</v>
      </c>
      <c r="O128" s="336" t="s">
        <v>73</v>
      </c>
      <c r="P128" s="336" t="s">
        <v>73</v>
      </c>
      <c r="Q128" s="336" t="s">
        <v>73</v>
      </c>
      <c r="R128" s="336" t="s">
        <v>73</v>
      </c>
      <c r="S128" s="342" t="s">
        <v>73</v>
      </c>
      <c r="T128" s="577">
        <f t="shared" ref="T128:T129" si="91">T127</f>
        <v>2.6</v>
      </c>
      <c r="U128" s="238">
        <v>28.5</v>
      </c>
      <c r="V128" s="240">
        <v>28.956</v>
      </c>
      <c r="W128" s="634">
        <v>7.89</v>
      </c>
      <c r="X128" s="744">
        <v>8.0399999999999991</v>
      </c>
      <c r="Y128" s="335">
        <v>28.2</v>
      </c>
      <c r="Z128" s="240">
        <v>30.311</v>
      </c>
      <c r="AA128" s="634">
        <v>6.3</v>
      </c>
      <c r="AB128" s="335">
        <v>6.5810000000000004</v>
      </c>
      <c r="AC128" s="744">
        <f t="shared" si="75"/>
        <v>6.4637561443872844</v>
      </c>
      <c r="AD128" s="709">
        <v>19.53</v>
      </c>
      <c r="AE128" s="331" t="s">
        <v>73</v>
      </c>
      <c r="AF128" s="730">
        <v>3.13</v>
      </c>
      <c r="AG128" s="342" t="s">
        <v>73</v>
      </c>
      <c r="AH128" s="331" t="s">
        <v>73</v>
      </c>
      <c r="AI128" s="575" t="s">
        <v>73</v>
      </c>
      <c r="AJ128" s="242" t="s">
        <v>73</v>
      </c>
      <c r="AK128" s="234" t="s">
        <v>73</v>
      </c>
      <c r="AL128" s="234" t="s">
        <v>73</v>
      </c>
      <c r="AM128" s="234" t="s">
        <v>73</v>
      </c>
      <c r="AN128" s="234" t="s">
        <v>73</v>
      </c>
      <c r="AO128" s="244" t="s">
        <v>73</v>
      </c>
      <c r="AP128" s="244" t="s">
        <v>73</v>
      </c>
      <c r="AQ128" s="365" t="s">
        <v>73</v>
      </c>
      <c r="AR128" s="371">
        <v>0.96419999999999995</v>
      </c>
      <c r="AS128" s="364">
        <v>18.390999999999998</v>
      </c>
      <c r="AT128" s="364">
        <v>0.53</v>
      </c>
      <c r="AU128" s="364">
        <v>0.89910000000000001</v>
      </c>
      <c r="AV128" s="364">
        <v>1.7164999999999999</v>
      </c>
      <c r="AW128" s="470">
        <v>134.36449999999999</v>
      </c>
      <c r="AX128" s="371" t="s">
        <v>73</v>
      </c>
      <c r="AY128" s="364" t="s">
        <v>73</v>
      </c>
      <c r="AZ128" s="473" t="s">
        <v>73</v>
      </c>
      <c r="BA128" s="676" t="s">
        <v>73</v>
      </c>
      <c r="BB128" s="676" t="s">
        <v>73</v>
      </c>
      <c r="BC128" s="676" t="s">
        <v>73</v>
      </c>
      <c r="BD128" s="676" t="s">
        <v>73</v>
      </c>
      <c r="BE128" s="676" t="s">
        <v>73</v>
      </c>
      <c r="BF128" s="676" t="s">
        <v>73</v>
      </c>
      <c r="BG128" s="676" t="s">
        <v>73</v>
      </c>
      <c r="BH128" s="676" t="s">
        <v>73</v>
      </c>
      <c r="BI128" s="473" t="s">
        <v>73</v>
      </c>
      <c r="BJ128" s="676" t="s">
        <v>73</v>
      </c>
      <c r="BK128" s="677" t="s">
        <v>73</v>
      </c>
    </row>
    <row r="129" spans="1:63" s="183" customFormat="1" ht="14.25" customHeight="1" x14ac:dyDescent="0.45">
      <c r="A129" s="224">
        <f t="shared" si="90"/>
        <v>2024</v>
      </c>
      <c r="B129" s="268">
        <f t="shared" si="90"/>
        <v>12</v>
      </c>
      <c r="C129" s="268">
        <f t="shared" si="90"/>
        <v>1</v>
      </c>
      <c r="D129" s="320">
        <f t="shared" si="90"/>
        <v>0.54166666666666663</v>
      </c>
      <c r="E129" s="571">
        <f t="shared" si="90"/>
        <v>11</v>
      </c>
      <c r="F129" s="576">
        <f t="shared" si="90"/>
        <v>13.132490000000001</v>
      </c>
      <c r="G129" s="573">
        <f t="shared" si="90"/>
        <v>100.1331</v>
      </c>
      <c r="H129" s="231">
        <f t="shared" si="90"/>
        <v>16.3</v>
      </c>
      <c r="I129" s="268">
        <f t="shared" si="90"/>
        <v>3</v>
      </c>
      <c r="J129" s="230" t="s">
        <v>74</v>
      </c>
      <c r="K129" s="231">
        <v>15</v>
      </c>
      <c r="L129" s="232" t="s">
        <v>73</v>
      </c>
      <c r="M129" s="233" t="s">
        <v>73</v>
      </c>
      <c r="N129" s="336" t="s">
        <v>73</v>
      </c>
      <c r="O129" s="336" t="s">
        <v>73</v>
      </c>
      <c r="P129" s="336" t="s">
        <v>73</v>
      </c>
      <c r="Q129" s="336" t="s">
        <v>73</v>
      </c>
      <c r="R129" s="336" t="s">
        <v>73</v>
      </c>
      <c r="S129" s="342" t="s">
        <v>73</v>
      </c>
      <c r="T129" s="577">
        <f t="shared" si="91"/>
        <v>2.6</v>
      </c>
      <c r="U129" s="238">
        <v>28.5</v>
      </c>
      <c r="V129" s="240">
        <v>29.097000000000001</v>
      </c>
      <c r="W129" s="634">
        <v>8</v>
      </c>
      <c r="X129" s="744">
        <v>8.01</v>
      </c>
      <c r="Y129" s="335">
        <v>27.2</v>
      </c>
      <c r="Z129" s="240">
        <v>30.992999999999999</v>
      </c>
      <c r="AA129" s="634">
        <v>6.49</v>
      </c>
      <c r="AB129" s="335">
        <v>5.88</v>
      </c>
      <c r="AC129" s="744">
        <f t="shared" si="75"/>
        <v>5.9125399620669823</v>
      </c>
      <c r="AD129" s="709">
        <v>14.8</v>
      </c>
      <c r="AE129" s="331" t="s">
        <v>73</v>
      </c>
      <c r="AF129" s="730">
        <v>2.61</v>
      </c>
      <c r="AG129" s="342" t="s">
        <v>73</v>
      </c>
      <c r="AH129" s="331" t="s">
        <v>73</v>
      </c>
      <c r="AI129" s="575" t="s">
        <v>73</v>
      </c>
      <c r="AJ129" s="242" t="s">
        <v>73</v>
      </c>
      <c r="AK129" s="234" t="s">
        <v>73</v>
      </c>
      <c r="AL129" s="234" t="s">
        <v>73</v>
      </c>
      <c r="AM129" s="234" t="s">
        <v>73</v>
      </c>
      <c r="AN129" s="234" t="s">
        <v>73</v>
      </c>
      <c r="AO129" s="244" t="s">
        <v>73</v>
      </c>
      <c r="AP129" s="244" t="s">
        <v>73</v>
      </c>
      <c r="AQ129" s="365" t="s">
        <v>73</v>
      </c>
      <c r="AR129" s="371">
        <v>0.77090000000000003</v>
      </c>
      <c r="AS129" s="364">
        <v>26.366099999999999</v>
      </c>
      <c r="AT129" s="364">
        <v>0.94189999999999996</v>
      </c>
      <c r="AU129" s="364">
        <v>1.5284</v>
      </c>
      <c r="AV129" s="364">
        <v>1.6640999999999999</v>
      </c>
      <c r="AW129" s="470">
        <v>207.04050000000001</v>
      </c>
      <c r="AX129" s="371" t="s">
        <v>73</v>
      </c>
      <c r="AY129" s="364" t="s">
        <v>73</v>
      </c>
      <c r="AZ129" s="473" t="s">
        <v>73</v>
      </c>
      <c r="BA129" s="676" t="s">
        <v>73</v>
      </c>
      <c r="BB129" s="676" t="s">
        <v>73</v>
      </c>
      <c r="BC129" s="676" t="s">
        <v>73</v>
      </c>
      <c r="BD129" s="676" t="s">
        <v>73</v>
      </c>
      <c r="BE129" s="676" t="s">
        <v>73</v>
      </c>
      <c r="BF129" s="676" t="s">
        <v>73</v>
      </c>
      <c r="BG129" s="676" t="s">
        <v>73</v>
      </c>
      <c r="BH129" s="676" t="s">
        <v>73</v>
      </c>
      <c r="BI129" s="473" t="s">
        <v>73</v>
      </c>
      <c r="BJ129" s="676" t="s">
        <v>73</v>
      </c>
      <c r="BK129" s="677" t="s">
        <v>73</v>
      </c>
    </row>
    <row r="130" spans="1:63" s="183" customFormat="1" ht="14.25" customHeight="1" x14ac:dyDescent="0.45">
      <c r="A130" s="224">
        <v>2024</v>
      </c>
      <c r="B130" s="268">
        <v>12</v>
      </c>
      <c r="C130" s="268">
        <v>1</v>
      </c>
      <c r="D130" s="320">
        <v>0.56597222222222221</v>
      </c>
      <c r="E130" s="571">
        <v>10</v>
      </c>
      <c r="F130" s="572">
        <v>13.165039999999999</v>
      </c>
      <c r="G130" s="573">
        <v>100.13355</v>
      </c>
      <c r="H130" s="231">
        <v>16.5</v>
      </c>
      <c r="I130" s="268">
        <v>3</v>
      </c>
      <c r="J130" s="230" t="s">
        <v>72</v>
      </c>
      <c r="K130" s="231">
        <v>1</v>
      </c>
      <c r="L130" s="232">
        <v>5</v>
      </c>
      <c r="M130" s="233" t="s">
        <v>97</v>
      </c>
      <c r="N130" s="336" t="s">
        <v>73</v>
      </c>
      <c r="O130" s="336" t="s">
        <v>73</v>
      </c>
      <c r="P130" s="336" t="s">
        <v>73</v>
      </c>
      <c r="Q130" s="336" t="s">
        <v>73</v>
      </c>
      <c r="R130" s="336" t="s">
        <v>73</v>
      </c>
      <c r="S130" s="342" t="s">
        <v>73</v>
      </c>
      <c r="T130" s="574">
        <v>2.2999999999999998</v>
      </c>
      <c r="U130" s="238">
        <v>28.4</v>
      </c>
      <c r="V130" s="240">
        <v>28.844999999999999</v>
      </c>
      <c r="W130" s="634">
        <v>8.0299999999999994</v>
      </c>
      <c r="X130" s="744">
        <v>8.17</v>
      </c>
      <c r="Y130" s="335">
        <v>26.8</v>
      </c>
      <c r="Z130" s="240">
        <v>29.382000000000001</v>
      </c>
      <c r="AA130" s="634" t="s">
        <v>73</v>
      </c>
      <c r="AB130" s="335">
        <v>8.3840000000000003</v>
      </c>
      <c r="AC130" s="744">
        <f t="shared" si="75"/>
        <v>7.8815061825092583</v>
      </c>
      <c r="AD130" s="709" t="s">
        <v>73</v>
      </c>
      <c r="AE130" s="331" t="s">
        <v>73</v>
      </c>
      <c r="AF130" s="730">
        <v>2.54</v>
      </c>
      <c r="AG130" s="342" t="s">
        <v>73</v>
      </c>
      <c r="AH130" s="331" t="s">
        <v>73</v>
      </c>
      <c r="AI130" s="575" t="s">
        <v>73</v>
      </c>
      <c r="AJ130" s="242" t="s">
        <v>73</v>
      </c>
      <c r="AK130" s="234" t="s">
        <v>73</v>
      </c>
      <c r="AL130" s="234" t="s">
        <v>73</v>
      </c>
      <c r="AM130" s="234" t="s">
        <v>73</v>
      </c>
      <c r="AN130" s="234" t="s">
        <v>73</v>
      </c>
      <c r="AO130" s="244" t="s">
        <v>73</v>
      </c>
      <c r="AP130" s="244" t="s">
        <v>73</v>
      </c>
      <c r="AQ130" s="365" t="s">
        <v>73</v>
      </c>
      <c r="AR130" s="371" t="s">
        <v>73</v>
      </c>
      <c r="AS130" s="364" t="s">
        <v>73</v>
      </c>
      <c r="AT130" s="364" t="s">
        <v>73</v>
      </c>
      <c r="AU130" s="364" t="s">
        <v>73</v>
      </c>
      <c r="AV130" s="364" t="s">
        <v>73</v>
      </c>
      <c r="AW130" s="470" t="s">
        <v>73</v>
      </c>
      <c r="AX130" s="371" t="s">
        <v>73</v>
      </c>
      <c r="AY130" s="364" t="s">
        <v>73</v>
      </c>
      <c r="AZ130" s="473" t="s">
        <v>73</v>
      </c>
      <c r="BA130" s="676" t="s">
        <v>73</v>
      </c>
      <c r="BB130" s="676" t="s">
        <v>73</v>
      </c>
      <c r="BC130" s="676" t="s">
        <v>73</v>
      </c>
      <c r="BD130" s="676" t="s">
        <v>73</v>
      </c>
      <c r="BE130" s="676" t="s">
        <v>73</v>
      </c>
      <c r="BF130" s="676" t="s">
        <v>73</v>
      </c>
      <c r="BG130" s="676" t="s">
        <v>73</v>
      </c>
      <c r="BH130" s="676" t="s">
        <v>73</v>
      </c>
      <c r="BI130" s="473" t="s">
        <v>73</v>
      </c>
      <c r="BJ130" s="676" t="s">
        <v>73</v>
      </c>
      <c r="BK130" s="677" t="s">
        <v>73</v>
      </c>
    </row>
    <row r="131" spans="1:63" s="183" customFormat="1" ht="14.25" customHeight="1" x14ac:dyDescent="0.45">
      <c r="A131" s="224">
        <f t="shared" ref="A131:I132" si="92">A130</f>
        <v>2024</v>
      </c>
      <c r="B131" s="268">
        <f t="shared" si="92"/>
        <v>12</v>
      </c>
      <c r="C131" s="268">
        <f t="shared" si="92"/>
        <v>1</v>
      </c>
      <c r="D131" s="320">
        <f t="shared" si="92"/>
        <v>0.56597222222222221</v>
      </c>
      <c r="E131" s="571">
        <f t="shared" si="92"/>
        <v>10</v>
      </c>
      <c r="F131" s="576">
        <f t="shared" si="92"/>
        <v>13.165039999999999</v>
      </c>
      <c r="G131" s="573">
        <f t="shared" si="92"/>
        <v>100.13355</v>
      </c>
      <c r="H131" s="231">
        <f t="shared" si="92"/>
        <v>16.5</v>
      </c>
      <c r="I131" s="268">
        <f t="shared" si="92"/>
        <v>3</v>
      </c>
      <c r="J131" s="230" t="s">
        <v>75</v>
      </c>
      <c r="K131" s="231">
        <v>8</v>
      </c>
      <c r="L131" s="232" t="s">
        <v>73</v>
      </c>
      <c r="M131" s="233" t="s">
        <v>73</v>
      </c>
      <c r="N131" s="336" t="s">
        <v>73</v>
      </c>
      <c r="O131" s="336" t="s">
        <v>73</v>
      </c>
      <c r="P131" s="336" t="s">
        <v>73</v>
      </c>
      <c r="Q131" s="336" t="s">
        <v>73</v>
      </c>
      <c r="R131" s="336" t="s">
        <v>73</v>
      </c>
      <c r="S131" s="342" t="s">
        <v>73</v>
      </c>
      <c r="T131" s="577">
        <f t="shared" ref="T131:T132" si="93">T130</f>
        <v>2.2999999999999998</v>
      </c>
      <c r="U131" s="238">
        <v>28.6</v>
      </c>
      <c r="V131" s="240">
        <v>28.962</v>
      </c>
      <c r="W131" s="634">
        <v>7.92</v>
      </c>
      <c r="X131" s="744">
        <v>8.0500000000000007</v>
      </c>
      <c r="Y131" s="335">
        <v>27.9</v>
      </c>
      <c r="Z131" s="240">
        <v>30.497</v>
      </c>
      <c r="AA131" s="634" t="s">
        <v>73</v>
      </c>
      <c r="AB131" s="335">
        <v>6.4539999999999997</v>
      </c>
      <c r="AC131" s="744">
        <f t="shared" si="75"/>
        <v>6.3638924423121361</v>
      </c>
      <c r="AD131" s="709" t="s">
        <v>73</v>
      </c>
      <c r="AE131" s="331" t="s">
        <v>73</v>
      </c>
      <c r="AF131" s="730">
        <v>2.3199999999999998</v>
      </c>
      <c r="AG131" s="342" t="s">
        <v>73</v>
      </c>
      <c r="AH131" s="331" t="s">
        <v>73</v>
      </c>
      <c r="AI131" s="575" t="s">
        <v>73</v>
      </c>
      <c r="AJ131" s="242" t="s">
        <v>73</v>
      </c>
      <c r="AK131" s="234" t="s">
        <v>73</v>
      </c>
      <c r="AL131" s="234" t="s">
        <v>73</v>
      </c>
      <c r="AM131" s="234" t="s">
        <v>73</v>
      </c>
      <c r="AN131" s="234" t="s">
        <v>73</v>
      </c>
      <c r="AO131" s="244" t="s">
        <v>73</v>
      </c>
      <c r="AP131" s="244" t="s">
        <v>73</v>
      </c>
      <c r="AQ131" s="365" t="s">
        <v>73</v>
      </c>
      <c r="AR131" s="371" t="s">
        <v>73</v>
      </c>
      <c r="AS131" s="364" t="s">
        <v>73</v>
      </c>
      <c r="AT131" s="364" t="s">
        <v>73</v>
      </c>
      <c r="AU131" s="364" t="s">
        <v>73</v>
      </c>
      <c r="AV131" s="364" t="s">
        <v>73</v>
      </c>
      <c r="AW131" s="470" t="s">
        <v>73</v>
      </c>
      <c r="AX131" s="371" t="s">
        <v>73</v>
      </c>
      <c r="AY131" s="364" t="s">
        <v>73</v>
      </c>
      <c r="AZ131" s="473" t="s">
        <v>73</v>
      </c>
      <c r="BA131" s="676" t="s">
        <v>73</v>
      </c>
      <c r="BB131" s="676" t="s">
        <v>73</v>
      </c>
      <c r="BC131" s="676" t="s">
        <v>73</v>
      </c>
      <c r="BD131" s="676" t="s">
        <v>73</v>
      </c>
      <c r="BE131" s="676" t="s">
        <v>73</v>
      </c>
      <c r="BF131" s="676" t="s">
        <v>73</v>
      </c>
      <c r="BG131" s="676" t="s">
        <v>73</v>
      </c>
      <c r="BH131" s="676" t="s">
        <v>73</v>
      </c>
      <c r="BI131" s="473" t="s">
        <v>73</v>
      </c>
      <c r="BJ131" s="676" t="s">
        <v>73</v>
      </c>
      <c r="BK131" s="677" t="s">
        <v>73</v>
      </c>
    </row>
    <row r="132" spans="1:63" s="183" customFormat="1" ht="14.25" customHeight="1" x14ac:dyDescent="0.45">
      <c r="A132" s="224">
        <f t="shared" si="92"/>
        <v>2024</v>
      </c>
      <c r="B132" s="268">
        <f t="shared" si="92"/>
        <v>12</v>
      </c>
      <c r="C132" s="268">
        <f t="shared" si="92"/>
        <v>1</v>
      </c>
      <c r="D132" s="320">
        <f t="shared" si="92"/>
        <v>0.56597222222222221</v>
      </c>
      <c r="E132" s="571">
        <f t="shared" si="92"/>
        <v>10</v>
      </c>
      <c r="F132" s="576">
        <f t="shared" si="92"/>
        <v>13.165039999999999</v>
      </c>
      <c r="G132" s="573">
        <f t="shared" si="92"/>
        <v>100.13355</v>
      </c>
      <c r="H132" s="231">
        <f t="shared" si="92"/>
        <v>16.5</v>
      </c>
      <c r="I132" s="268">
        <f t="shared" si="92"/>
        <v>3</v>
      </c>
      <c r="J132" s="230" t="s">
        <v>74</v>
      </c>
      <c r="K132" s="231">
        <v>15</v>
      </c>
      <c r="L132" s="232" t="s">
        <v>73</v>
      </c>
      <c r="M132" s="233" t="s">
        <v>73</v>
      </c>
      <c r="N132" s="336" t="s">
        <v>73</v>
      </c>
      <c r="O132" s="336" t="s">
        <v>73</v>
      </c>
      <c r="P132" s="336" t="s">
        <v>73</v>
      </c>
      <c r="Q132" s="336" t="s">
        <v>73</v>
      </c>
      <c r="R132" s="336" t="s">
        <v>73</v>
      </c>
      <c r="S132" s="342" t="s">
        <v>73</v>
      </c>
      <c r="T132" s="577">
        <f t="shared" si="93"/>
        <v>2.2999999999999998</v>
      </c>
      <c r="U132" s="238">
        <v>28.5</v>
      </c>
      <c r="V132" s="240">
        <v>29.065000000000001</v>
      </c>
      <c r="W132" s="634">
        <v>7.91</v>
      </c>
      <c r="X132" s="744">
        <v>8.02</v>
      </c>
      <c r="Y132" s="335">
        <v>28.2</v>
      </c>
      <c r="Z132" s="240">
        <v>30.887</v>
      </c>
      <c r="AA132" s="634" t="s">
        <v>73</v>
      </c>
      <c r="AB132" s="335">
        <v>5.8890000000000002</v>
      </c>
      <c r="AC132" s="744">
        <f t="shared" si="75"/>
        <v>5.9196169173321511</v>
      </c>
      <c r="AD132" s="709" t="s">
        <v>73</v>
      </c>
      <c r="AE132" s="331" t="s">
        <v>73</v>
      </c>
      <c r="AF132" s="730">
        <v>2.44</v>
      </c>
      <c r="AG132" s="342" t="s">
        <v>73</v>
      </c>
      <c r="AH132" s="331" t="s">
        <v>73</v>
      </c>
      <c r="AI132" s="575" t="s">
        <v>73</v>
      </c>
      <c r="AJ132" s="242" t="s">
        <v>73</v>
      </c>
      <c r="AK132" s="234" t="s">
        <v>73</v>
      </c>
      <c r="AL132" s="234" t="s">
        <v>73</v>
      </c>
      <c r="AM132" s="234" t="s">
        <v>73</v>
      </c>
      <c r="AN132" s="234" t="s">
        <v>73</v>
      </c>
      <c r="AO132" s="244" t="s">
        <v>73</v>
      </c>
      <c r="AP132" s="244" t="s">
        <v>73</v>
      </c>
      <c r="AQ132" s="365" t="s">
        <v>73</v>
      </c>
      <c r="AR132" s="371" t="s">
        <v>73</v>
      </c>
      <c r="AS132" s="364" t="s">
        <v>73</v>
      </c>
      <c r="AT132" s="364" t="s">
        <v>73</v>
      </c>
      <c r="AU132" s="364" t="s">
        <v>73</v>
      </c>
      <c r="AV132" s="364" t="s">
        <v>73</v>
      </c>
      <c r="AW132" s="470" t="s">
        <v>73</v>
      </c>
      <c r="AX132" s="371" t="s">
        <v>73</v>
      </c>
      <c r="AY132" s="364" t="s">
        <v>73</v>
      </c>
      <c r="AZ132" s="473" t="s">
        <v>73</v>
      </c>
      <c r="BA132" s="676" t="s">
        <v>73</v>
      </c>
      <c r="BB132" s="676" t="s">
        <v>73</v>
      </c>
      <c r="BC132" s="676" t="s">
        <v>73</v>
      </c>
      <c r="BD132" s="676" t="s">
        <v>73</v>
      </c>
      <c r="BE132" s="676" t="s">
        <v>73</v>
      </c>
      <c r="BF132" s="676" t="s">
        <v>73</v>
      </c>
      <c r="BG132" s="676" t="s">
        <v>73</v>
      </c>
      <c r="BH132" s="676" t="s">
        <v>73</v>
      </c>
      <c r="BI132" s="473" t="s">
        <v>73</v>
      </c>
      <c r="BJ132" s="676" t="s">
        <v>73</v>
      </c>
      <c r="BK132" s="677" t="s">
        <v>73</v>
      </c>
    </row>
    <row r="133" spans="1:63" s="183" customFormat="1" ht="14.25" customHeight="1" x14ac:dyDescent="0.45">
      <c r="A133" s="224">
        <v>2024</v>
      </c>
      <c r="B133" s="268">
        <v>12</v>
      </c>
      <c r="C133" s="268">
        <v>1</v>
      </c>
      <c r="D133" s="320">
        <v>0.58680555555555558</v>
      </c>
      <c r="E133" s="571">
        <v>9</v>
      </c>
      <c r="F133" s="572">
        <v>13.208320000000001</v>
      </c>
      <c r="G133" s="573">
        <v>100.13221</v>
      </c>
      <c r="H133" s="231">
        <v>15.7</v>
      </c>
      <c r="I133" s="268">
        <v>3</v>
      </c>
      <c r="J133" s="230" t="s">
        <v>72</v>
      </c>
      <c r="K133" s="231">
        <v>1</v>
      </c>
      <c r="L133" s="232">
        <v>4</v>
      </c>
      <c r="M133" s="233" t="s">
        <v>97</v>
      </c>
      <c r="N133" s="336" t="s">
        <v>73</v>
      </c>
      <c r="O133" s="336" t="s">
        <v>73</v>
      </c>
      <c r="P133" s="336" t="s">
        <v>73</v>
      </c>
      <c r="Q133" s="336" t="s">
        <v>73</v>
      </c>
      <c r="R133" s="336" t="s">
        <v>73</v>
      </c>
      <c r="S133" s="342" t="s">
        <v>73</v>
      </c>
      <c r="T133" s="574">
        <v>2.2000000000000002</v>
      </c>
      <c r="U133" s="238">
        <v>29</v>
      </c>
      <c r="V133" s="240">
        <v>29.077000000000002</v>
      </c>
      <c r="W133" s="634">
        <v>8.1300000000000008</v>
      </c>
      <c r="X133" s="744">
        <v>8.23</v>
      </c>
      <c r="Y133" s="335">
        <v>26.9</v>
      </c>
      <c r="Z133" s="240">
        <v>29.414000000000001</v>
      </c>
      <c r="AA133" s="634">
        <v>9.4600000000000009</v>
      </c>
      <c r="AB133" s="335">
        <v>10.483000000000001</v>
      </c>
      <c r="AC133" s="744">
        <f t="shared" si="75"/>
        <v>9.5320094160189761</v>
      </c>
      <c r="AD133" s="709">
        <v>10.55</v>
      </c>
      <c r="AE133" s="331">
        <v>6.4489000000000001</v>
      </c>
      <c r="AF133" s="730">
        <v>6.37</v>
      </c>
      <c r="AG133" s="698" t="s">
        <v>73</v>
      </c>
      <c r="AH133" s="331" t="s">
        <v>73</v>
      </c>
      <c r="AI133" s="575" t="s">
        <v>73</v>
      </c>
      <c r="AJ133" s="242" t="s">
        <v>73</v>
      </c>
      <c r="AK133" s="234" t="s">
        <v>73</v>
      </c>
      <c r="AL133" s="234" t="s">
        <v>73</v>
      </c>
      <c r="AM133" s="234" t="s">
        <v>73</v>
      </c>
      <c r="AN133" s="234" t="s">
        <v>73</v>
      </c>
      <c r="AO133" s="244" t="s">
        <v>73</v>
      </c>
      <c r="AP133" s="244" t="s">
        <v>73</v>
      </c>
      <c r="AQ133" s="365" t="s">
        <v>73</v>
      </c>
      <c r="AR133" s="371">
        <v>0.72260000000000002</v>
      </c>
      <c r="AS133" s="364">
        <v>12.738300000000001</v>
      </c>
      <c r="AT133" s="364">
        <v>0.16389999999999999</v>
      </c>
      <c r="AU133" s="364">
        <v>0.62929999999999997</v>
      </c>
      <c r="AV133" s="364">
        <v>1.7748999999999999</v>
      </c>
      <c r="AW133" s="470">
        <v>274.387</v>
      </c>
      <c r="AX133" s="371" t="s">
        <v>73</v>
      </c>
      <c r="AY133" s="364" t="s">
        <v>73</v>
      </c>
      <c r="AZ133" s="473" t="s">
        <v>73</v>
      </c>
      <c r="BA133" s="676" t="s">
        <v>73</v>
      </c>
      <c r="BB133" s="676" t="s">
        <v>73</v>
      </c>
      <c r="BC133" s="676" t="s">
        <v>73</v>
      </c>
      <c r="BD133" s="676" t="s">
        <v>73</v>
      </c>
      <c r="BE133" s="676" t="s">
        <v>73</v>
      </c>
      <c r="BF133" s="676" t="s">
        <v>73</v>
      </c>
      <c r="BG133" s="676" t="s">
        <v>73</v>
      </c>
      <c r="BH133" s="676" t="s">
        <v>73</v>
      </c>
      <c r="BI133" s="473" t="s">
        <v>73</v>
      </c>
      <c r="BJ133" s="676" t="s">
        <v>73</v>
      </c>
      <c r="BK133" s="677" t="s">
        <v>73</v>
      </c>
    </row>
    <row r="134" spans="1:63" s="183" customFormat="1" ht="14.25" customHeight="1" x14ac:dyDescent="0.45">
      <c r="A134" s="224">
        <f t="shared" ref="A134:I135" si="94">A133</f>
        <v>2024</v>
      </c>
      <c r="B134" s="268">
        <f t="shared" si="94"/>
        <v>12</v>
      </c>
      <c r="C134" s="268">
        <f t="shared" si="94"/>
        <v>1</v>
      </c>
      <c r="D134" s="320">
        <f t="shared" si="94"/>
        <v>0.58680555555555558</v>
      </c>
      <c r="E134" s="571">
        <f t="shared" si="94"/>
        <v>9</v>
      </c>
      <c r="F134" s="576">
        <f t="shared" si="94"/>
        <v>13.208320000000001</v>
      </c>
      <c r="G134" s="573">
        <f t="shared" si="94"/>
        <v>100.13221</v>
      </c>
      <c r="H134" s="231">
        <f t="shared" si="94"/>
        <v>15.7</v>
      </c>
      <c r="I134" s="268">
        <f t="shared" si="94"/>
        <v>3</v>
      </c>
      <c r="J134" s="230" t="s">
        <v>75</v>
      </c>
      <c r="K134" s="231">
        <v>7</v>
      </c>
      <c r="L134" s="232" t="s">
        <v>73</v>
      </c>
      <c r="M134" s="233" t="s">
        <v>73</v>
      </c>
      <c r="N134" s="336" t="s">
        <v>73</v>
      </c>
      <c r="O134" s="336" t="s">
        <v>73</v>
      </c>
      <c r="P134" s="336" t="s">
        <v>73</v>
      </c>
      <c r="Q134" s="336" t="s">
        <v>73</v>
      </c>
      <c r="R134" s="336" t="s">
        <v>73</v>
      </c>
      <c r="S134" s="342" t="s">
        <v>73</v>
      </c>
      <c r="T134" s="577">
        <f t="shared" ref="T134:T135" si="95">T133</f>
        <v>2.2000000000000002</v>
      </c>
      <c r="U134" s="238">
        <v>28.5</v>
      </c>
      <c r="V134" s="240">
        <v>28.605</v>
      </c>
      <c r="W134" s="634">
        <v>8.01</v>
      </c>
      <c r="X134" s="744">
        <v>8.07</v>
      </c>
      <c r="Y134" s="335">
        <v>27.1</v>
      </c>
      <c r="Z134" s="240">
        <v>29.863</v>
      </c>
      <c r="AA134" s="634">
        <v>7.64</v>
      </c>
      <c r="AB134" s="335">
        <v>7.2270000000000003</v>
      </c>
      <c r="AC134" s="744">
        <f t="shared" si="75"/>
        <v>6.9717242667537818</v>
      </c>
      <c r="AD134" s="709">
        <v>7.6</v>
      </c>
      <c r="AE134" s="331" t="s">
        <v>73</v>
      </c>
      <c r="AF134" s="730">
        <v>2.2999999999999998</v>
      </c>
      <c r="AG134" s="342" t="s">
        <v>73</v>
      </c>
      <c r="AH134" s="331" t="s">
        <v>73</v>
      </c>
      <c r="AI134" s="575" t="s">
        <v>73</v>
      </c>
      <c r="AJ134" s="242" t="s">
        <v>73</v>
      </c>
      <c r="AK134" s="234" t="s">
        <v>73</v>
      </c>
      <c r="AL134" s="234" t="s">
        <v>73</v>
      </c>
      <c r="AM134" s="234" t="s">
        <v>73</v>
      </c>
      <c r="AN134" s="234" t="s">
        <v>73</v>
      </c>
      <c r="AO134" s="244" t="s">
        <v>73</v>
      </c>
      <c r="AP134" s="244" t="s">
        <v>73</v>
      </c>
      <c r="AQ134" s="365" t="s">
        <v>73</v>
      </c>
      <c r="AR134" s="371">
        <v>0.91579999999999995</v>
      </c>
      <c r="AS134" s="364">
        <v>19.267399999999999</v>
      </c>
      <c r="AT134" s="364">
        <v>0.30120000000000002</v>
      </c>
      <c r="AU134" s="364">
        <v>0.80920000000000003</v>
      </c>
      <c r="AV134" s="364">
        <v>2.1916000000000002</v>
      </c>
      <c r="AW134" s="470">
        <v>179.13990000000001</v>
      </c>
      <c r="AX134" s="371" t="s">
        <v>73</v>
      </c>
      <c r="AY134" s="364" t="s">
        <v>73</v>
      </c>
      <c r="AZ134" s="473" t="s">
        <v>73</v>
      </c>
      <c r="BA134" s="676" t="s">
        <v>73</v>
      </c>
      <c r="BB134" s="676" t="s">
        <v>73</v>
      </c>
      <c r="BC134" s="676" t="s">
        <v>73</v>
      </c>
      <c r="BD134" s="676" t="s">
        <v>73</v>
      </c>
      <c r="BE134" s="676" t="s">
        <v>73</v>
      </c>
      <c r="BF134" s="676" t="s">
        <v>73</v>
      </c>
      <c r="BG134" s="676" t="s">
        <v>73</v>
      </c>
      <c r="BH134" s="676" t="s">
        <v>73</v>
      </c>
      <c r="BI134" s="473" t="s">
        <v>73</v>
      </c>
      <c r="BJ134" s="676" t="s">
        <v>73</v>
      </c>
      <c r="BK134" s="677" t="s">
        <v>73</v>
      </c>
    </row>
    <row r="135" spans="1:63" s="183" customFormat="1" ht="14.25" customHeight="1" x14ac:dyDescent="0.45">
      <c r="A135" s="224">
        <f t="shared" si="94"/>
        <v>2024</v>
      </c>
      <c r="B135" s="268">
        <f t="shared" si="94"/>
        <v>12</v>
      </c>
      <c r="C135" s="268">
        <f t="shared" si="94"/>
        <v>1</v>
      </c>
      <c r="D135" s="320">
        <f t="shared" si="94"/>
        <v>0.58680555555555558</v>
      </c>
      <c r="E135" s="571">
        <f t="shared" si="94"/>
        <v>9</v>
      </c>
      <c r="F135" s="576">
        <f t="shared" si="94"/>
        <v>13.208320000000001</v>
      </c>
      <c r="G135" s="573">
        <f t="shared" si="94"/>
        <v>100.13221</v>
      </c>
      <c r="H135" s="231">
        <f t="shared" si="94"/>
        <v>15.7</v>
      </c>
      <c r="I135" s="268">
        <f t="shared" si="94"/>
        <v>3</v>
      </c>
      <c r="J135" s="230" t="s">
        <v>74</v>
      </c>
      <c r="K135" s="231">
        <v>14</v>
      </c>
      <c r="L135" s="232" t="s">
        <v>73</v>
      </c>
      <c r="M135" s="233" t="s">
        <v>73</v>
      </c>
      <c r="N135" s="336" t="s">
        <v>73</v>
      </c>
      <c r="O135" s="336" t="s">
        <v>73</v>
      </c>
      <c r="P135" s="336" t="s">
        <v>73</v>
      </c>
      <c r="Q135" s="336" t="s">
        <v>73</v>
      </c>
      <c r="R135" s="336" t="s">
        <v>73</v>
      </c>
      <c r="S135" s="342" t="s">
        <v>73</v>
      </c>
      <c r="T135" s="577">
        <f t="shared" si="95"/>
        <v>2.2000000000000002</v>
      </c>
      <c r="U135" s="238">
        <v>28.3</v>
      </c>
      <c r="V135" s="240">
        <v>28.797999999999998</v>
      </c>
      <c r="W135" s="634">
        <v>7.89</v>
      </c>
      <c r="X135" s="744">
        <v>8.0299999999999994</v>
      </c>
      <c r="Y135" s="335">
        <v>27.6</v>
      </c>
      <c r="Z135" s="240">
        <v>30.498000000000001</v>
      </c>
      <c r="AA135" s="634">
        <v>6.08</v>
      </c>
      <c r="AB135" s="335">
        <v>6.27</v>
      </c>
      <c r="AC135" s="744">
        <f t="shared" si="75"/>
        <v>6.2192080235575924</v>
      </c>
      <c r="AD135" s="709">
        <v>10.95</v>
      </c>
      <c r="AE135" s="331" t="s">
        <v>73</v>
      </c>
      <c r="AF135" s="730">
        <v>1.62</v>
      </c>
      <c r="AG135" s="342" t="s">
        <v>73</v>
      </c>
      <c r="AH135" s="331" t="s">
        <v>73</v>
      </c>
      <c r="AI135" s="575" t="s">
        <v>73</v>
      </c>
      <c r="AJ135" s="242" t="s">
        <v>73</v>
      </c>
      <c r="AK135" s="234" t="s">
        <v>73</v>
      </c>
      <c r="AL135" s="234" t="s">
        <v>73</v>
      </c>
      <c r="AM135" s="234" t="s">
        <v>73</v>
      </c>
      <c r="AN135" s="234" t="s">
        <v>73</v>
      </c>
      <c r="AO135" s="244" t="s">
        <v>73</v>
      </c>
      <c r="AP135" s="244" t="s">
        <v>73</v>
      </c>
      <c r="AQ135" s="365" t="s">
        <v>73</v>
      </c>
      <c r="AR135" s="371">
        <v>0.81920000000000004</v>
      </c>
      <c r="AS135" s="364">
        <v>22.5976</v>
      </c>
      <c r="AT135" s="364">
        <v>0.57579999999999998</v>
      </c>
      <c r="AU135" s="364">
        <v>1.4384999999999999</v>
      </c>
      <c r="AV135" s="364">
        <v>2.7202999999999999</v>
      </c>
      <c r="AW135" s="470">
        <v>247.48009999999999</v>
      </c>
      <c r="AX135" s="371" t="s">
        <v>73</v>
      </c>
      <c r="AY135" s="364" t="s">
        <v>73</v>
      </c>
      <c r="AZ135" s="473" t="s">
        <v>73</v>
      </c>
      <c r="BA135" s="676" t="s">
        <v>73</v>
      </c>
      <c r="BB135" s="676" t="s">
        <v>73</v>
      </c>
      <c r="BC135" s="676" t="s">
        <v>73</v>
      </c>
      <c r="BD135" s="676" t="s">
        <v>73</v>
      </c>
      <c r="BE135" s="676" t="s">
        <v>73</v>
      </c>
      <c r="BF135" s="676" t="s">
        <v>73</v>
      </c>
      <c r="BG135" s="676" t="s">
        <v>73</v>
      </c>
      <c r="BH135" s="676" t="s">
        <v>73</v>
      </c>
      <c r="BI135" s="473" t="s">
        <v>73</v>
      </c>
      <c r="BJ135" s="676" t="s">
        <v>73</v>
      </c>
      <c r="BK135" s="677" t="s">
        <v>73</v>
      </c>
    </row>
    <row r="136" spans="1:63" s="183" customFormat="1" ht="14.25" customHeight="1" x14ac:dyDescent="0.45">
      <c r="A136" s="224">
        <v>2024</v>
      </c>
      <c r="B136" s="268">
        <v>12</v>
      </c>
      <c r="C136" s="268">
        <v>1</v>
      </c>
      <c r="D136" s="320">
        <v>0.62847222222222221</v>
      </c>
      <c r="E136" s="571">
        <v>8</v>
      </c>
      <c r="F136" s="572">
        <v>13.24597</v>
      </c>
      <c r="G136" s="573">
        <v>100.13455999999999</v>
      </c>
      <c r="H136" s="231">
        <v>13.1</v>
      </c>
      <c r="I136" s="268">
        <v>3</v>
      </c>
      <c r="J136" s="230" t="s">
        <v>72</v>
      </c>
      <c r="K136" s="231">
        <v>1</v>
      </c>
      <c r="L136" s="232">
        <v>4</v>
      </c>
      <c r="M136" s="233" t="s">
        <v>97</v>
      </c>
      <c r="N136" s="336" t="s">
        <v>73</v>
      </c>
      <c r="O136" s="336" t="s">
        <v>73</v>
      </c>
      <c r="P136" s="336" t="s">
        <v>73</v>
      </c>
      <c r="Q136" s="336" t="s">
        <v>73</v>
      </c>
      <c r="R136" s="336" t="s">
        <v>73</v>
      </c>
      <c r="S136" s="342" t="s">
        <v>73</v>
      </c>
      <c r="T136" s="574">
        <v>1.8</v>
      </c>
      <c r="U136" s="238">
        <v>28.7</v>
      </c>
      <c r="V136" s="240">
        <v>29.17</v>
      </c>
      <c r="W136" s="634">
        <v>8.14</v>
      </c>
      <c r="X136" s="744">
        <v>8.2899999999999991</v>
      </c>
      <c r="Y136" s="335">
        <v>26.7</v>
      </c>
      <c r="Z136" s="240">
        <v>29.158000000000001</v>
      </c>
      <c r="AA136" s="634" t="s">
        <v>73</v>
      </c>
      <c r="AB136" s="335">
        <v>10.856999999999999</v>
      </c>
      <c r="AC136" s="744">
        <f t="shared" si="75"/>
        <v>9.8260962237048446</v>
      </c>
      <c r="AD136" s="709" t="s">
        <v>73</v>
      </c>
      <c r="AE136" s="331" t="s">
        <v>73</v>
      </c>
      <c r="AF136" s="730">
        <v>5.7</v>
      </c>
      <c r="AG136" s="342" t="s">
        <v>73</v>
      </c>
      <c r="AH136" s="331" t="s">
        <v>73</v>
      </c>
      <c r="AI136" s="575" t="s">
        <v>73</v>
      </c>
      <c r="AJ136" s="242" t="s">
        <v>73</v>
      </c>
      <c r="AK136" s="234" t="s">
        <v>73</v>
      </c>
      <c r="AL136" s="234" t="s">
        <v>73</v>
      </c>
      <c r="AM136" s="234" t="s">
        <v>73</v>
      </c>
      <c r="AN136" s="234" t="s">
        <v>73</v>
      </c>
      <c r="AO136" s="244" t="s">
        <v>73</v>
      </c>
      <c r="AP136" s="244" t="s">
        <v>73</v>
      </c>
      <c r="AQ136" s="365" t="s">
        <v>73</v>
      </c>
      <c r="AR136" s="371" t="s">
        <v>73</v>
      </c>
      <c r="AS136" s="364" t="s">
        <v>73</v>
      </c>
      <c r="AT136" s="364" t="s">
        <v>73</v>
      </c>
      <c r="AU136" s="364" t="s">
        <v>73</v>
      </c>
      <c r="AV136" s="364" t="s">
        <v>73</v>
      </c>
      <c r="AW136" s="470" t="s">
        <v>73</v>
      </c>
      <c r="AX136" s="371" t="s">
        <v>73</v>
      </c>
      <c r="AY136" s="364" t="s">
        <v>73</v>
      </c>
      <c r="AZ136" s="473" t="s">
        <v>73</v>
      </c>
      <c r="BA136" s="676" t="s">
        <v>73</v>
      </c>
      <c r="BB136" s="676" t="s">
        <v>73</v>
      </c>
      <c r="BC136" s="676" t="s">
        <v>73</v>
      </c>
      <c r="BD136" s="676" t="s">
        <v>73</v>
      </c>
      <c r="BE136" s="676" t="s">
        <v>73</v>
      </c>
      <c r="BF136" s="676" t="s">
        <v>73</v>
      </c>
      <c r="BG136" s="676" t="s">
        <v>73</v>
      </c>
      <c r="BH136" s="676" t="s">
        <v>73</v>
      </c>
      <c r="BI136" s="473" t="s">
        <v>73</v>
      </c>
      <c r="BJ136" s="676" t="s">
        <v>73</v>
      </c>
      <c r="BK136" s="677" t="s">
        <v>73</v>
      </c>
    </row>
    <row r="137" spans="1:63" s="183" customFormat="1" ht="14.25" customHeight="1" x14ac:dyDescent="0.45">
      <c r="A137" s="224">
        <f t="shared" ref="A137:I138" si="96">A136</f>
        <v>2024</v>
      </c>
      <c r="B137" s="268">
        <f t="shared" si="96"/>
        <v>12</v>
      </c>
      <c r="C137" s="268">
        <f t="shared" si="96"/>
        <v>1</v>
      </c>
      <c r="D137" s="320">
        <f t="shared" si="96"/>
        <v>0.62847222222222221</v>
      </c>
      <c r="E137" s="571">
        <f t="shared" si="96"/>
        <v>8</v>
      </c>
      <c r="F137" s="576">
        <f t="shared" si="96"/>
        <v>13.24597</v>
      </c>
      <c r="G137" s="573">
        <f t="shared" si="96"/>
        <v>100.13455999999999</v>
      </c>
      <c r="H137" s="231">
        <f t="shared" si="96"/>
        <v>13.1</v>
      </c>
      <c r="I137" s="268">
        <f t="shared" si="96"/>
        <v>3</v>
      </c>
      <c r="J137" s="230" t="s">
        <v>75</v>
      </c>
      <c r="K137" s="231">
        <v>6.5</v>
      </c>
      <c r="L137" s="232" t="s">
        <v>73</v>
      </c>
      <c r="M137" s="233" t="s">
        <v>73</v>
      </c>
      <c r="N137" s="336" t="s">
        <v>73</v>
      </c>
      <c r="O137" s="336" t="s">
        <v>73</v>
      </c>
      <c r="P137" s="336" t="s">
        <v>73</v>
      </c>
      <c r="Q137" s="336" t="s">
        <v>73</v>
      </c>
      <c r="R137" s="336" t="s">
        <v>73</v>
      </c>
      <c r="S137" s="342" t="s">
        <v>73</v>
      </c>
      <c r="T137" s="577">
        <f t="shared" ref="T137:T138" si="97">T136</f>
        <v>1.8</v>
      </c>
      <c r="U137" s="238">
        <v>28.4</v>
      </c>
      <c r="V137" s="240">
        <v>28.741</v>
      </c>
      <c r="W137" s="634">
        <v>7.92</v>
      </c>
      <c r="X137" s="744">
        <v>8.07</v>
      </c>
      <c r="Y137" s="335">
        <v>27.6</v>
      </c>
      <c r="Z137" s="240">
        <v>30.215</v>
      </c>
      <c r="AA137" s="634" t="s">
        <v>73</v>
      </c>
      <c r="AB137" s="335">
        <v>6.5869999999999997</v>
      </c>
      <c r="AC137" s="744">
        <f t="shared" si="75"/>
        <v>6.4684741145640627</v>
      </c>
      <c r="AD137" s="709" t="s">
        <v>73</v>
      </c>
      <c r="AE137" s="331" t="s">
        <v>73</v>
      </c>
      <c r="AF137" s="730">
        <v>2.27</v>
      </c>
      <c r="AG137" s="342" t="s">
        <v>73</v>
      </c>
      <c r="AH137" s="331" t="s">
        <v>73</v>
      </c>
      <c r="AI137" s="575" t="s">
        <v>73</v>
      </c>
      <c r="AJ137" s="242" t="s">
        <v>73</v>
      </c>
      <c r="AK137" s="234" t="s">
        <v>73</v>
      </c>
      <c r="AL137" s="234" t="s">
        <v>73</v>
      </c>
      <c r="AM137" s="234" t="s">
        <v>73</v>
      </c>
      <c r="AN137" s="234" t="s">
        <v>73</v>
      </c>
      <c r="AO137" s="244" t="s">
        <v>73</v>
      </c>
      <c r="AP137" s="244" t="s">
        <v>73</v>
      </c>
      <c r="AQ137" s="365" t="s">
        <v>73</v>
      </c>
      <c r="AR137" s="371" t="s">
        <v>73</v>
      </c>
      <c r="AS137" s="364" t="s">
        <v>73</v>
      </c>
      <c r="AT137" s="364" t="s">
        <v>73</v>
      </c>
      <c r="AU137" s="364" t="s">
        <v>73</v>
      </c>
      <c r="AV137" s="364" t="s">
        <v>73</v>
      </c>
      <c r="AW137" s="470" t="s">
        <v>73</v>
      </c>
      <c r="AX137" s="371" t="s">
        <v>73</v>
      </c>
      <c r="AY137" s="364" t="s">
        <v>73</v>
      </c>
      <c r="AZ137" s="473" t="s">
        <v>73</v>
      </c>
      <c r="BA137" s="676" t="s">
        <v>73</v>
      </c>
      <c r="BB137" s="676" t="s">
        <v>73</v>
      </c>
      <c r="BC137" s="676" t="s">
        <v>73</v>
      </c>
      <c r="BD137" s="676" t="s">
        <v>73</v>
      </c>
      <c r="BE137" s="676" t="s">
        <v>73</v>
      </c>
      <c r="BF137" s="676" t="s">
        <v>73</v>
      </c>
      <c r="BG137" s="676" t="s">
        <v>73</v>
      </c>
      <c r="BH137" s="676" t="s">
        <v>73</v>
      </c>
      <c r="BI137" s="473" t="s">
        <v>73</v>
      </c>
      <c r="BJ137" s="676" t="s">
        <v>73</v>
      </c>
      <c r="BK137" s="677" t="s">
        <v>73</v>
      </c>
    </row>
    <row r="138" spans="1:63" s="183" customFormat="1" ht="14.25" customHeight="1" x14ac:dyDescent="0.45">
      <c r="A138" s="224">
        <f t="shared" si="96"/>
        <v>2024</v>
      </c>
      <c r="B138" s="268">
        <f t="shared" si="96"/>
        <v>12</v>
      </c>
      <c r="C138" s="268">
        <f t="shared" si="96"/>
        <v>1</v>
      </c>
      <c r="D138" s="320">
        <f t="shared" si="96"/>
        <v>0.62847222222222221</v>
      </c>
      <c r="E138" s="571">
        <f t="shared" si="96"/>
        <v>8</v>
      </c>
      <c r="F138" s="576">
        <f t="shared" si="96"/>
        <v>13.24597</v>
      </c>
      <c r="G138" s="573">
        <f t="shared" si="96"/>
        <v>100.13455999999999</v>
      </c>
      <c r="H138" s="231">
        <f t="shared" si="96"/>
        <v>13.1</v>
      </c>
      <c r="I138" s="268">
        <f t="shared" si="96"/>
        <v>3</v>
      </c>
      <c r="J138" s="230" t="s">
        <v>74</v>
      </c>
      <c r="K138" s="231">
        <v>12</v>
      </c>
      <c r="L138" s="232" t="s">
        <v>73</v>
      </c>
      <c r="M138" s="233" t="s">
        <v>73</v>
      </c>
      <c r="N138" s="336" t="s">
        <v>73</v>
      </c>
      <c r="O138" s="336" t="s">
        <v>73</v>
      </c>
      <c r="P138" s="336" t="s">
        <v>73</v>
      </c>
      <c r="Q138" s="336" t="s">
        <v>73</v>
      </c>
      <c r="R138" s="336" t="s">
        <v>73</v>
      </c>
      <c r="S138" s="342" t="s">
        <v>73</v>
      </c>
      <c r="T138" s="577">
        <f t="shared" si="97"/>
        <v>1.8</v>
      </c>
      <c r="U138" s="238">
        <v>28.6</v>
      </c>
      <c r="V138" s="240">
        <v>28.800999999999998</v>
      </c>
      <c r="W138" s="634">
        <v>7.89</v>
      </c>
      <c r="X138" s="744">
        <v>8.0299999999999994</v>
      </c>
      <c r="Y138" s="335">
        <v>27.7</v>
      </c>
      <c r="Z138" s="240">
        <v>30.382999999999999</v>
      </c>
      <c r="AA138" s="634" t="s">
        <v>73</v>
      </c>
      <c r="AB138" s="335">
        <v>6.1440000000000001</v>
      </c>
      <c r="AC138" s="744">
        <f t="shared" si="75"/>
        <v>6.1201306498452421</v>
      </c>
      <c r="AD138" s="709" t="s">
        <v>73</v>
      </c>
      <c r="AE138" s="331" t="s">
        <v>73</v>
      </c>
      <c r="AF138" s="730">
        <v>1.53</v>
      </c>
      <c r="AG138" s="342" t="s">
        <v>73</v>
      </c>
      <c r="AH138" s="331" t="s">
        <v>73</v>
      </c>
      <c r="AI138" s="575" t="s">
        <v>73</v>
      </c>
      <c r="AJ138" s="242" t="s">
        <v>73</v>
      </c>
      <c r="AK138" s="234" t="s">
        <v>73</v>
      </c>
      <c r="AL138" s="234" t="s">
        <v>73</v>
      </c>
      <c r="AM138" s="234" t="s">
        <v>73</v>
      </c>
      <c r="AN138" s="234" t="s">
        <v>73</v>
      </c>
      <c r="AO138" s="244" t="s">
        <v>73</v>
      </c>
      <c r="AP138" s="244" t="s">
        <v>73</v>
      </c>
      <c r="AQ138" s="365" t="s">
        <v>73</v>
      </c>
      <c r="AR138" s="371" t="s">
        <v>73</v>
      </c>
      <c r="AS138" s="364" t="s">
        <v>73</v>
      </c>
      <c r="AT138" s="364" t="s">
        <v>73</v>
      </c>
      <c r="AU138" s="364" t="s">
        <v>73</v>
      </c>
      <c r="AV138" s="364" t="s">
        <v>73</v>
      </c>
      <c r="AW138" s="470" t="s">
        <v>73</v>
      </c>
      <c r="AX138" s="371" t="s">
        <v>73</v>
      </c>
      <c r="AY138" s="364" t="s">
        <v>73</v>
      </c>
      <c r="AZ138" s="473" t="s">
        <v>73</v>
      </c>
      <c r="BA138" s="676" t="s">
        <v>73</v>
      </c>
      <c r="BB138" s="676" t="s">
        <v>73</v>
      </c>
      <c r="BC138" s="676" t="s">
        <v>73</v>
      </c>
      <c r="BD138" s="676" t="s">
        <v>73</v>
      </c>
      <c r="BE138" s="676" t="s">
        <v>73</v>
      </c>
      <c r="BF138" s="676" t="s">
        <v>73</v>
      </c>
      <c r="BG138" s="676" t="s">
        <v>73</v>
      </c>
      <c r="BH138" s="676" t="s">
        <v>73</v>
      </c>
      <c r="BI138" s="473" t="s">
        <v>73</v>
      </c>
      <c r="BJ138" s="676" t="s">
        <v>73</v>
      </c>
      <c r="BK138" s="677" t="s">
        <v>73</v>
      </c>
    </row>
    <row r="139" spans="1:63" s="183" customFormat="1" ht="14.25" customHeight="1" x14ac:dyDescent="0.45">
      <c r="A139" s="224">
        <v>2024</v>
      </c>
      <c r="B139" s="268">
        <v>12</v>
      </c>
      <c r="C139" s="268">
        <v>1</v>
      </c>
      <c r="D139" s="320">
        <v>0.64652777777777781</v>
      </c>
      <c r="E139" s="571">
        <v>4</v>
      </c>
      <c r="F139" s="572">
        <v>13.28974</v>
      </c>
      <c r="G139" s="573">
        <v>100.1326</v>
      </c>
      <c r="H139" s="231">
        <v>11.3</v>
      </c>
      <c r="I139" s="268">
        <v>3</v>
      </c>
      <c r="J139" s="230" t="s">
        <v>72</v>
      </c>
      <c r="K139" s="231">
        <v>1</v>
      </c>
      <c r="L139" s="232">
        <v>2</v>
      </c>
      <c r="M139" s="233" t="s">
        <v>97</v>
      </c>
      <c r="N139" s="336" t="s">
        <v>73</v>
      </c>
      <c r="O139" s="336" t="s">
        <v>73</v>
      </c>
      <c r="P139" s="336" t="s">
        <v>73</v>
      </c>
      <c r="Q139" s="336" t="s">
        <v>73</v>
      </c>
      <c r="R139" s="336" t="s">
        <v>73</v>
      </c>
      <c r="S139" s="342" t="s">
        <v>73</v>
      </c>
      <c r="T139" s="574">
        <v>1.8</v>
      </c>
      <c r="U139" s="238">
        <v>28.9</v>
      </c>
      <c r="V139" s="240">
        <v>28.846</v>
      </c>
      <c r="W139" s="634">
        <v>8.09</v>
      </c>
      <c r="X139" s="744">
        <v>8.24</v>
      </c>
      <c r="Y139" s="335">
        <v>26.2</v>
      </c>
      <c r="Z139" s="240">
        <v>28.567</v>
      </c>
      <c r="AA139" s="634">
        <v>9.2899999999999991</v>
      </c>
      <c r="AB139" s="335">
        <v>9.5399999999999991</v>
      </c>
      <c r="AC139" s="744">
        <f t="shared" si="75"/>
        <v>8.7905017699019368</v>
      </c>
      <c r="AD139" s="709">
        <v>9.1</v>
      </c>
      <c r="AE139" s="331">
        <v>2.0922999999999998</v>
      </c>
      <c r="AF139" s="730">
        <v>3.76</v>
      </c>
      <c r="AG139" s="698" t="s">
        <v>73</v>
      </c>
      <c r="AH139" s="331" t="s">
        <v>73</v>
      </c>
      <c r="AI139" s="575" t="s">
        <v>73</v>
      </c>
      <c r="AJ139" s="242" t="s">
        <v>73</v>
      </c>
      <c r="AK139" s="234" t="s">
        <v>73</v>
      </c>
      <c r="AL139" s="234" t="s">
        <v>73</v>
      </c>
      <c r="AM139" s="234" t="s">
        <v>73</v>
      </c>
      <c r="AN139" s="234" t="s">
        <v>73</v>
      </c>
      <c r="AO139" s="244" t="s">
        <v>73</v>
      </c>
      <c r="AP139" s="244" t="s">
        <v>73</v>
      </c>
      <c r="AQ139" s="365" t="s">
        <v>73</v>
      </c>
      <c r="AR139" s="371">
        <v>1.0608</v>
      </c>
      <c r="AS139" s="364">
        <v>10.766500000000001</v>
      </c>
      <c r="AT139" s="364">
        <v>0.18679999999999999</v>
      </c>
      <c r="AU139" s="364">
        <v>0.85409999999999997</v>
      </c>
      <c r="AV139" s="364">
        <v>1.9182999999999999</v>
      </c>
      <c r="AW139" s="470">
        <v>520.01930000000004</v>
      </c>
      <c r="AX139" s="371" t="s">
        <v>73</v>
      </c>
      <c r="AY139" s="364" t="s">
        <v>73</v>
      </c>
      <c r="AZ139" s="473" t="s">
        <v>73</v>
      </c>
      <c r="BA139" s="676" t="s">
        <v>73</v>
      </c>
      <c r="BB139" s="676" t="s">
        <v>73</v>
      </c>
      <c r="BC139" s="676" t="s">
        <v>73</v>
      </c>
      <c r="BD139" s="676" t="s">
        <v>73</v>
      </c>
      <c r="BE139" s="676" t="s">
        <v>73</v>
      </c>
      <c r="BF139" s="676" t="s">
        <v>73</v>
      </c>
      <c r="BG139" s="676" t="s">
        <v>73</v>
      </c>
      <c r="BH139" s="676" t="s">
        <v>73</v>
      </c>
      <c r="BI139" s="473" t="s">
        <v>73</v>
      </c>
      <c r="BJ139" s="676" t="s">
        <v>73</v>
      </c>
      <c r="BK139" s="677" t="s">
        <v>73</v>
      </c>
    </row>
    <row r="140" spans="1:63" s="183" customFormat="1" ht="14.25" customHeight="1" x14ac:dyDescent="0.45">
      <c r="A140" s="224">
        <f t="shared" ref="A140:I141" si="98">A139</f>
        <v>2024</v>
      </c>
      <c r="B140" s="268">
        <f t="shared" si="98"/>
        <v>12</v>
      </c>
      <c r="C140" s="268">
        <f t="shared" si="98"/>
        <v>1</v>
      </c>
      <c r="D140" s="320">
        <f t="shared" si="98"/>
        <v>0.64652777777777781</v>
      </c>
      <c r="E140" s="571">
        <f t="shared" si="98"/>
        <v>4</v>
      </c>
      <c r="F140" s="576">
        <f t="shared" si="98"/>
        <v>13.28974</v>
      </c>
      <c r="G140" s="573">
        <f t="shared" si="98"/>
        <v>100.1326</v>
      </c>
      <c r="H140" s="231">
        <f t="shared" si="98"/>
        <v>11.3</v>
      </c>
      <c r="I140" s="268">
        <f t="shared" si="98"/>
        <v>3</v>
      </c>
      <c r="J140" s="230" t="s">
        <v>75</v>
      </c>
      <c r="K140" s="231">
        <v>5.5</v>
      </c>
      <c r="L140" s="232" t="s">
        <v>73</v>
      </c>
      <c r="M140" s="233" t="s">
        <v>73</v>
      </c>
      <c r="N140" s="336" t="s">
        <v>73</v>
      </c>
      <c r="O140" s="336" t="s">
        <v>73</v>
      </c>
      <c r="P140" s="336" t="s">
        <v>73</v>
      </c>
      <c r="Q140" s="336" t="s">
        <v>73</v>
      </c>
      <c r="R140" s="336" t="s">
        <v>73</v>
      </c>
      <c r="S140" s="342" t="s">
        <v>73</v>
      </c>
      <c r="T140" s="577">
        <f t="shared" ref="T140:T141" si="99">T139</f>
        <v>1.8</v>
      </c>
      <c r="U140" s="238">
        <v>28.2</v>
      </c>
      <c r="V140" s="240">
        <v>28.544</v>
      </c>
      <c r="W140" s="634">
        <v>8.08</v>
      </c>
      <c r="X140" s="744">
        <v>8.08</v>
      </c>
      <c r="Y140" s="335">
        <v>26.4</v>
      </c>
      <c r="Z140" s="240">
        <v>29.103999999999999</v>
      </c>
      <c r="AA140" s="634">
        <v>8.0299999999999994</v>
      </c>
      <c r="AB140" s="335">
        <v>7.8239999999999998</v>
      </c>
      <c r="AC140" s="744">
        <f t="shared" si="75"/>
        <v>7.4411622993432536</v>
      </c>
      <c r="AD140" s="709">
        <v>8.5</v>
      </c>
      <c r="AE140" s="331" t="s">
        <v>73</v>
      </c>
      <c r="AF140" s="730">
        <v>10.9</v>
      </c>
      <c r="AG140" s="342" t="s">
        <v>73</v>
      </c>
      <c r="AH140" s="331" t="s">
        <v>73</v>
      </c>
      <c r="AI140" s="575" t="s">
        <v>73</v>
      </c>
      <c r="AJ140" s="242" t="s">
        <v>73</v>
      </c>
      <c r="AK140" s="234" t="s">
        <v>73</v>
      </c>
      <c r="AL140" s="234" t="s">
        <v>73</v>
      </c>
      <c r="AM140" s="234" t="s">
        <v>73</v>
      </c>
      <c r="AN140" s="234" t="s">
        <v>73</v>
      </c>
      <c r="AO140" s="244" t="s">
        <v>73</v>
      </c>
      <c r="AP140" s="244" t="s">
        <v>73</v>
      </c>
      <c r="AQ140" s="365" t="s">
        <v>73</v>
      </c>
      <c r="AR140" s="371">
        <v>1.1091</v>
      </c>
      <c r="AS140" s="364">
        <v>5.9462999999999999</v>
      </c>
      <c r="AT140" s="364">
        <v>0.14099999999999999</v>
      </c>
      <c r="AU140" s="364">
        <v>1.0789</v>
      </c>
      <c r="AV140" s="364">
        <v>2.0194000000000001</v>
      </c>
      <c r="AW140" s="470">
        <v>380.71940000000001</v>
      </c>
      <c r="AX140" s="371" t="s">
        <v>73</v>
      </c>
      <c r="AY140" s="364" t="s">
        <v>73</v>
      </c>
      <c r="AZ140" s="473" t="s">
        <v>73</v>
      </c>
      <c r="BA140" s="676" t="s">
        <v>73</v>
      </c>
      <c r="BB140" s="676" t="s">
        <v>73</v>
      </c>
      <c r="BC140" s="676" t="s">
        <v>73</v>
      </c>
      <c r="BD140" s="676" t="s">
        <v>73</v>
      </c>
      <c r="BE140" s="676" t="s">
        <v>73</v>
      </c>
      <c r="BF140" s="676" t="s">
        <v>73</v>
      </c>
      <c r="BG140" s="676" t="s">
        <v>73</v>
      </c>
      <c r="BH140" s="676" t="s">
        <v>73</v>
      </c>
      <c r="BI140" s="473" t="s">
        <v>73</v>
      </c>
      <c r="BJ140" s="676" t="s">
        <v>73</v>
      </c>
      <c r="BK140" s="677" t="s">
        <v>73</v>
      </c>
    </row>
    <row r="141" spans="1:63" s="183" customFormat="1" ht="14.25" customHeight="1" x14ac:dyDescent="0.45">
      <c r="A141" s="224">
        <f t="shared" si="98"/>
        <v>2024</v>
      </c>
      <c r="B141" s="268">
        <f t="shared" si="98"/>
        <v>12</v>
      </c>
      <c r="C141" s="268">
        <f t="shared" si="98"/>
        <v>1</v>
      </c>
      <c r="D141" s="320">
        <f t="shared" si="98"/>
        <v>0.64652777777777781</v>
      </c>
      <c r="E141" s="571">
        <f t="shared" si="98"/>
        <v>4</v>
      </c>
      <c r="F141" s="576">
        <f t="shared" si="98"/>
        <v>13.28974</v>
      </c>
      <c r="G141" s="573">
        <f t="shared" si="98"/>
        <v>100.1326</v>
      </c>
      <c r="H141" s="231">
        <f t="shared" si="98"/>
        <v>11.3</v>
      </c>
      <c r="I141" s="268">
        <f t="shared" si="98"/>
        <v>3</v>
      </c>
      <c r="J141" s="230" t="s">
        <v>74</v>
      </c>
      <c r="K141" s="231">
        <v>10</v>
      </c>
      <c r="L141" s="232" t="s">
        <v>73</v>
      </c>
      <c r="M141" s="233" t="s">
        <v>73</v>
      </c>
      <c r="N141" s="336" t="s">
        <v>73</v>
      </c>
      <c r="O141" s="336" t="s">
        <v>73</v>
      </c>
      <c r="P141" s="336" t="s">
        <v>73</v>
      </c>
      <c r="Q141" s="336" t="s">
        <v>73</v>
      </c>
      <c r="R141" s="336" t="s">
        <v>73</v>
      </c>
      <c r="S141" s="342" t="s">
        <v>73</v>
      </c>
      <c r="T141" s="577">
        <f t="shared" si="99"/>
        <v>1.8</v>
      </c>
      <c r="U141" s="238">
        <v>28.3</v>
      </c>
      <c r="V141" s="240">
        <v>29.02</v>
      </c>
      <c r="W141" s="634">
        <v>8</v>
      </c>
      <c r="X141" s="744">
        <v>7.98</v>
      </c>
      <c r="Y141" s="335">
        <v>26.7</v>
      </c>
      <c r="Z141" s="240">
        <v>30.189</v>
      </c>
      <c r="AA141" s="634">
        <v>6.3</v>
      </c>
      <c r="AB141" s="335">
        <v>5.3650000000000002</v>
      </c>
      <c r="AC141" s="744">
        <f t="shared" si="75"/>
        <v>5.5075808552268182</v>
      </c>
      <c r="AD141" s="709">
        <v>12.5</v>
      </c>
      <c r="AE141" s="331" t="s">
        <v>73</v>
      </c>
      <c r="AF141" s="730">
        <v>1.27</v>
      </c>
      <c r="AG141" s="342" t="s">
        <v>73</v>
      </c>
      <c r="AH141" s="331" t="s">
        <v>73</v>
      </c>
      <c r="AI141" s="575" t="s">
        <v>73</v>
      </c>
      <c r="AJ141" s="242" t="s">
        <v>73</v>
      </c>
      <c r="AK141" s="234" t="s">
        <v>73</v>
      </c>
      <c r="AL141" s="234" t="s">
        <v>73</v>
      </c>
      <c r="AM141" s="234" t="s">
        <v>73</v>
      </c>
      <c r="AN141" s="234" t="s">
        <v>73</v>
      </c>
      <c r="AO141" s="244" t="s">
        <v>73</v>
      </c>
      <c r="AP141" s="244" t="s">
        <v>73</v>
      </c>
      <c r="AQ141" s="365" t="s">
        <v>73</v>
      </c>
      <c r="AR141" s="371">
        <v>1.1091</v>
      </c>
      <c r="AS141" s="364">
        <v>17.514600000000002</v>
      </c>
      <c r="AT141" s="364">
        <v>0.46139999999999998</v>
      </c>
      <c r="AU141" s="364">
        <v>1.3486</v>
      </c>
      <c r="AV141" s="364">
        <v>3.8041</v>
      </c>
      <c r="AW141" s="470">
        <v>351.00189999999998</v>
      </c>
      <c r="AX141" s="371" t="s">
        <v>73</v>
      </c>
      <c r="AY141" s="364" t="s">
        <v>73</v>
      </c>
      <c r="AZ141" s="473" t="s">
        <v>73</v>
      </c>
      <c r="BA141" s="676" t="s">
        <v>73</v>
      </c>
      <c r="BB141" s="676" t="s">
        <v>73</v>
      </c>
      <c r="BC141" s="676" t="s">
        <v>73</v>
      </c>
      <c r="BD141" s="676" t="s">
        <v>73</v>
      </c>
      <c r="BE141" s="676" t="s">
        <v>73</v>
      </c>
      <c r="BF141" s="676" t="s">
        <v>73</v>
      </c>
      <c r="BG141" s="676" t="s">
        <v>73</v>
      </c>
      <c r="BH141" s="676" t="s">
        <v>73</v>
      </c>
      <c r="BI141" s="473" t="s">
        <v>73</v>
      </c>
      <c r="BJ141" s="676" t="s">
        <v>73</v>
      </c>
      <c r="BK141" s="677" t="s">
        <v>73</v>
      </c>
    </row>
    <row r="142" spans="1:63" s="183" customFormat="1" ht="14.25" customHeight="1" x14ac:dyDescent="0.45">
      <c r="A142" s="224">
        <v>2024</v>
      </c>
      <c r="B142" s="268">
        <v>12</v>
      </c>
      <c r="C142" s="268">
        <v>1</v>
      </c>
      <c r="D142" s="320">
        <v>0.69791666666666663</v>
      </c>
      <c r="E142" s="571" t="s">
        <v>141</v>
      </c>
      <c r="F142" s="572">
        <v>13.290050000000001</v>
      </c>
      <c r="G142" s="573">
        <v>100.19901</v>
      </c>
      <c r="H142" s="231">
        <v>12</v>
      </c>
      <c r="I142" s="268">
        <v>3</v>
      </c>
      <c r="J142" s="230" t="s">
        <v>72</v>
      </c>
      <c r="K142" s="231">
        <v>1</v>
      </c>
      <c r="L142" s="232">
        <v>2</v>
      </c>
      <c r="M142" s="233" t="s">
        <v>97</v>
      </c>
      <c r="N142" s="336" t="s">
        <v>73</v>
      </c>
      <c r="O142" s="336" t="s">
        <v>73</v>
      </c>
      <c r="P142" s="336" t="s">
        <v>73</v>
      </c>
      <c r="Q142" s="336" t="s">
        <v>73</v>
      </c>
      <c r="R142" s="336" t="s">
        <v>73</v>
      </c>
      <c r="S142" s="342" t="s">
        <v>73</v>
      </c>
      <c r="T142" s="574">
        <v>1.1000000000000001</v>
      </c>
      <c r="U142" s="238">
        <v>28.6</v>
      </c>
      <c r="V142" s="240">
        <v>29.050999999999998</v>
      </c>
      <c r="W142" s="634">
        <v>8.3000000000000007</v>
      </c>
      <c r="X142" s="744">
        <v>8.43</v>
      </c>
      <c r="Y142" s="335">
        <v>26.2</v>
      </c>
      <c r="Z142" s="240">
        <v>28.606999999999999</v>
      </c>
      <c r="AA142" s="634">
        <v>12.18</v>
      </c>
      <c r="AB142" s="335">
        <v>13.208</v>
      </c>
      <c r="AC142" s="744">
        <f t="shared" si="75"/>
        <v>11.674754204639264</v>
      </c>
      <c r="AD142" s="709">
        <v>11.85</v>
      </c>
      <c r="AE142" s="331">
        <v>2.1297000000000001</v>
      </c>
      <c r="AF142" s="730">
        <v>7.73</v>
      </c>
      <c r="AG142" s="342" t="s">
        <v>73</v>
      </c>
      <c r="AH142" s="331" t="s">
        <v>73</v>
      </c>
      <c r="AI142" s="575" t="s">
        <v>73</v>
      </c>
      <c r="AJ142" s="242" t="s">
        <v>73</v>
      </c>
      <c r="AK142" s="234" t="s">
        <v>73</v>
      </c>
      <c r="AL142" s="234" t="s">
        <v>73</v>
      </c>
      <c r="AM142" s="234" t="s">
        <v>73</v>
      </c>
      <c r="AN142" s="234" t="s">
        <v>73</v>
      </c>
      <c r="AO142" s="244" t="s">
        <v>73</v>
      </c>
      <c r="AP142" s="244" t="s">
        <v>73</v>
      </c>
      <c r="AQ142" s="365" t="s">
        <v>73</v>
      </c>
      <c r="AR142" s="371" t="s">
        <v>73</v>
      </c>
      <c r="AS142" s="364" t="s">
        <v>73</v>
      </c>
      <c r="AT142" s="364" t="s">
        <v>73</v>
      </c>
      <c r="AU142" s="364" t="s">
        <v>73</v>
      </c>
      <c r="AV142" s="364" t="s">
        <v>73</v>
      </c>
      <c r="AW142" s="470" t="s">
        <v>73</v>
      </c>
      <c r="AX142" s="371" t="s">
        <v>73</v>
      </c>
      <c r="AY142" s="364" t="s">
        <v>73</v>
      </c>
      <c r="AZ142" s="473" t="s">
        <v>73</v>
      </c>
      <c r="BA142" s="676" t="s">
        <v>73</v>
      </c>
      <c r="BB142" s="676" t="s">
        <v>73</v>
      </c>
      <c r="BC142" s="676" t="s">
        <v>73</v>
      </c>
      <c r="BD142" s="676" t="s">
        <v>73</v>
      </c>
      <c r="BE142" s="676" t="s">
        <v>73</v>
      </c>
      <c r="BF142" s="676" t="s">
        <v>73</v>
      </c>
      <c r="BG142" s="676" t="s">
        <v>73</v>
      </c>
      <c r="BH142" s="676" t="s">
        <v>73</v>
      </c>
      <c r="BI142" s="473" t="s">
        <v>73</v>
      </c>
      <c r="BJ142" s="676" t="s">
        <v>73</v>
      </c>
      <c r="BK142" s="677" t="s">
        <v>73</v>
      </c>
    </row>
    <row r="143" spans="1:63" s="183" customFormat="1" ht="14.25" customHeight="1" x14ac:dyDescent="0.45">
      <c r="A143" s="224">
        <f t="shared" ref="A143:I144" si="100">A142</f>
        <v>2024</v>
      </c>
      <c r="B143" s="268">
        <f t="shared" si="100"/>
        <v>12</v>
      </c>
      <c r="C143" s="268">
        <f t="shared" si="100"/>
        <v>1</v>
      </c>
      <c r="D143" s="320">
        <f t="shared" si="100"/>
        <v>0.69791666666666663</v>
      </c>
      <c r="E143" s="571" t="str">
        <f t="shared" si="100"/>
        <v>C5</v>
      </c>
      <c r="F143" s="576">
        <f t="shared" si="100"/>
        <v>13.290050000000001</v>
      </c>
      <c r="G143" s="573">
        <f t="shared" si="100"/>
        <v>100.19901</v>
      </c>
      <c r="H143" s="231">
        <f t="shared" si="100"/>
        <v>12</v>
      </c>
      <c r="I143" s="268">
        <f t="shared" si="100"/>
        <v>3</v>
      </c>
      <c r="J143" s="230" t="s">
        <v>75</v>
      </c>
      <c r="K143" s="231">
        <v>6</v>
      </c>
      <c r="L143" s="232" t="s">
        <v>73</v>
      </c>
      <c r="M143" s="233" t="s">
        <v>73</v>
      </c>
      <c r="N143" s="336" t="s">
        <v>73</v>
      </c>
      <c r="O143" s="336" t="s">
        <v>73</v>
      </c>
      <c r="P143" s="336" t="s">
        <v>73</v>
      </c>
      <c r="Q143" s="336" t="s">
        <v>73</v>
      </c>
      <c r="R143" s="336" t="s">
        <v>73</v>
      </c>
      <c r="S143" s="342" t="s">
        <v>73</v>
      </c>
      <c r="T143" s="577">
        <f t="shared" ref="T143:T144" si="101">T142</f>
        <v>1.1000000000000001</v>
      </c>
      <c r="U143" s="238">
        <v>28.5</v>
      </c>
      <c r="V143" s="240">
        <v>28.689</v>
      </c>
      <c r="W143" s="634">
        <v>8.23</v>
      </c>
      <c r="X143" s="744">
        <v>8.0500000000000007</v>
      </c>
      <c r="Y143" s="335">
        <v>26.5</v>
      </c>
      <c r="Z143" s="240">
        <v>30.065000000000001</v>
      </c>
      <c r="AA143" s="634">
        <v>9.7200000000000006</v>
      </c>
      <c r="AB143" s="335">
        <v>7.2110000000000003</v>
      </c>
      <c r="AC143" s="744">
        <f t="shared" si="75"/>
        <v>6.9591430129490393</v>
      </c>
      <c r="AD143" s="709">
        <v>8</v>
      </c>
      <c r="AE143" s="331" t="s">
        <v>73</v>
      </c>
      <c r="AF143" s="730">
        <v>6.08</v>
      </c>
      <c r="AG143" s="342" t="s">
        <v>73</v>
      </c>
      <c r="AH143" s="331" t="s">
        <v>73</v>
      </c>
      <c r="AI143" s="575" t="s">
        <v>73</v>
      </c>
      <c r="AJ143" s="242" t="s">
        <v>73</v>
      </c>
      <c r="AK143" s="234" t="s">
        <v>73</v>
      </c>
      <c r="AL143" s="234" t="s">
        <v>73</v>
      </c>
      <c r="AM143" s="234" t="s">
        <v>73</v>
      </c>
      <c r="AN143" s="234" t="s">
        <v>73</v>
      </c>
      <c r="AO143" s="244" t="s">
        <v>73</v>
      </c>
      <c r="AP143" s="244" t="s">
        <v>73</v>
      </c>
      <c r="AQ143" s="365" t="s">
        <v>73</v>
      </c>
      <c r="AR143" s="371" t="s">
        <v>73</v>
      </c>
      <c r="AS143" s="364" t="s">
        <v>73</v>
      </c>
      <c r="AT143" s="364" t="s">
        <v>73</v>
      </c>
      <c r="AU143" s="364" t="s">
        <v>73</v>
      </c>
      <c r="AV143" s="364" t="s">
        <v>73</v>
      </c>
      <c r="AW143" s="470" t="s">
        <v>73</v>
      </c>
      <c r="AX143" s="371" t="s">
        <v>73</v>
      </c>
      <c r="AY143" s="364" t="s">
        <v>73</v>
      </c>
      <c r="AZ143" s="473" t="s">
        <v>73</v>
      </c>
      <c r="BA143" s="676" t="s">
        <v>73</v>
      </c>
      <c r="BB143" s="676" t="s">
        <v>73</v>
      </c>
      <c r="BC143" s="676" t="s">
        <v>73</v>
      </c>
      <c r="BD143" s="676" t="s">
        <v>73</v>
      </c>
      <c r="BE143" s="676" t="s">
        <v>73</v>
      </c>
      <c r="BF143" s="676" t="s">
        <v>73</v>
      </c>
      <c r="BG143" s="676" t="s">
        <v>73</v>
      </c>
      <c r="BH143" s="676" t="s">
        <v>73</v>
      </c>
      <c r="BI143" s="473" t="s">
        <v>73</v>
      </c>
      <c r="BJ143" s="676" t="s">
        <v>73</v>
      </c>
      <c r="BK143" s="677" t="s">
        <v>73</v>
      </c>
    </row>
    <row r="144" spans="1:63" s="183" customFormat="1" ht="14.25" customHeight="1" x14ac:dyDescent="0.45">
      <c r="A144" s="224">
        <f t="shared" si="100"/>
        <v>2024</v>
      </c>
      <c r="B144" s="268">
        <f t="shared" si="100"/>
        <v>12</v>
      </c>
      <c r="C144" s="268">
        <f t="shared" si="100"/>
        <v>1</v>
      </c>
      <c r="D144" s="320">
        <f t="shared" si="100"/>
        <v>0.69791666666666663</v>
      </c>
      <c r="E144" s="571" t="str">
        <f t="shared" si="100"/>
        <v>C5</v>
      </c>
      <c r="F144" s="576">
        <f t="shared" si="100"/>
        <v>13.290050000000001</v>
      </c>
      <c r="G144" s="573">
        <f t="shared" si="100"/>
        <v>100.19901</v>
      </c>
      <c r="H144" s="231">
        <f t="shared" si="100"/>
        <v>12</v>
      </c>
      <c r="I144" s="268">
        <f t="shared" si="100"/>
        <v>3</v>
      </c>
      <c r="J144" s="230" t="s">
        <v>74</v>
      </c>
      <c r="K144" s="231">
        <v>11</v>
      </c>
      <c r="L144" s="232" t="s">
        <v>73</v>
      </c>
      <c r="M144" s="233" t="s">
        <v>73</v>
      </c>
      <c r="N144" s="336" t="s">
        <v>73</v>
      </c>
      <c r="O144" s="336" t="s">
        <v>73</v>
      </c>
      <c r="P144" s="336" t="s">
        <v>73</v>
      </c>
      <c r="Q144" s="336" t="s">
        <v>73</v>
      </c>
      <c r="R144" s="336" t="s">
        <v>73</v>
      </c>
      <c r="S144" s="342" t="s">
        <v>73</v>
      </c>
      <c r="T144" s="577">
        <f t="shared" si="101"/>
        <v>1.1000000000000001</v>
      </c>
      <c r="U144" s="238">
        <v>28.3</v>
      </c>
      <c r="V144" s="240">
        <v>28.995999999999999</v>
      </c>
      <c r="W144" s="634">
        <v>8.0299999999999994</v>
      </c>
      <c r="X144" s="744">
        <v>7.98</v>
      </c>
      <c r="Y144" s="335">
        <v>27.2</v>
      </c>
      <c r="Z144" s="240">
        <v>30.803000000000001</v>
      </c>
      <c r="AA144" s="634">
        <v>7.56</v>
      </c>
      <c r="AB144" s="335">
        <v>5.54</v>
      </c>
      <c r="AC144" s="744">
        <f t="shared" si="75"/>
        <v>5.6451883187161949</v>
      </c>
      <c r="AD144" s="709">
        <v>8.75</v>
      </c>
      <c r="AE144" s="331" t="s">
        <v>73</v>
      </c>
      <c r="AF144" s="730">
        <v>1.57</v>
      </c>
      <c r="AG144" s="342" t="s">
        <v>73</v>
      </c>
      <c r="AH144" s="331" t="s">
        <v>73</v>
      </c>
      <c r="AI144" s="575" t="s">
        <v>73</v>
      </c>
      <c r="AJ144" s="242" t="s">
        <v>73</v>
      </c>
      <c r="AK144" s="234" t="s">
        <v>73</v>
      </c>
      <c r="AL144" s="234" t="s">
        <v>73</v>
      </c>
      <c r="AM144" s="234" t="s">
        <v>73</v>
      </c>
      <c r="AN144" s="234" t="s">
        <v>73</v>
      </c>
      <c r="AO144" s="244" t="s">
        <v>73</v>
      </c>
      <c r="AP144" s="244" t="s">
        <v>73</v>
      </c>
      <c r="AQ144" s="365" t="s">
        <v>73</v>
      </c>
      <c r="AR144" s="371" t="s">
        <v>73</v>
      </c>
      <c r="AS144" s="364" t="s">
        <v>73</v>
      </c>
      <c r="AT144" s="364" t="s">
        <v>73</v>
      </c>
      <c r="AU144" s="364" t="s">
        <v>73</v>
      </c>
      <c r="AV144" s="364" t="s">
        <v>73</v>
      </c>
      <c r="AW144" s="470" t="s">
        <v>73</v>
      </c>
      <c r="AX144" s="371" t="s">
        <v>73</v>
      </c>
      <c r="AY144" s="364" t="s">
        <v>73</v>
      </c>
      <c r="AZ144" s="473" t="s">
        <v>73</v>
      </c>
      <c r="BA144" s="676" t="s">
        <v>73</v>
      </c>
      <c r="BB144" s="676" t="s">
        <v>73</v>
      </c>
      <c r="BC144" s="676" t="s">
        <v>73</v>
      </c>
      <c r="BD144" s="676" t="s">
        <v>73</v>
      </c>
      <c r="BE144" s="676" t="s">
        <v>73</v>
      </c>
      <c r="BF144" s="676" t="s">
        <v>73</v>
      </c>
      <c r="BG144" s="676" t="s">
        <v>73</v>
      </c>
      <c r="BH144" s="676" t="s">
        <v>73</v>
      </c>
      <c r="BI144" s="473" t="s">
        <v>73</v>
      </c>
      <c r="BJ144" s="676" t="s">
        <v>73</v>
      </c>
      <c r="BK144" s="677" t="s">
        <v>73</v>
      </c>
    </row>
    <row r="145" spans="1:63" s="183" customFormat="1" ht="14.25" customHeight="1" x14ac:dyDescent="0.45">
      <c r="A145" s="224">
        <v>2024</v>
      </c>
      <c r="B145" s="268">
        <v>12</v>
      </c>
      <c r="C145" s="268">
        <v>1</v>
      </c>
      <c r="D145" s="320">
        <v>0.72916666666666663</v>
      </c>
      <c r="E145" s="571" t="s">
        <v>142</v>
      </c>
      <c r="F145" s="572">
        <v>13.32832</v>
      </c>
      <c r="G145" s="573">
        <v>100.17045</v>
      </c>
      <c r="H145" s="231">
        <v>9.6999999999999993</v>
      </c>
      <c r="I145" s="268">
        <v>3</v>
      </c>
      <c r="J145" s="230" t="s">
        <v>72</v>
      </c>
      <c r="K145" s="231">
        <v>1</v>
      </c>
      <c r="L145" s="232">
        <v>2</v>
      </c>
      <c r="M145" s="233" t="s">
        <v>97</v>
      </c>
      <c r="N145" s="336" t="s">
        <v>73</v>
      </c>
      <c r="O145" s="336" t="s">
        <v>73</v>
      </c>
      <c r="P145" s="336" t="s">
        <v>73</v>
      </c>
      <c r="Q145" s="336" t="s">
        <v>73</v>
      </c>
      <c r="R145" s="336" t="s">
        <v>73</v>
      </c>
      <c r="S145" s="342" t="s">
        <v>73</v>
      </c>
      <c r="T145" s="574">
        <v>2.2000000000000002</v>
      </c>
      <c r="U145" s="238">
        <v>28.3</v>
      </c>
      <c r="V145" s="240">
        <v>28.713999999999999</v>
      </c>
      <c r="W145" s="634">
        <v>8.14</v>
      </c>
      <c r="X145" s="744">
        <v>8.2799999999999994</v>
      </c>
      <c r="Y145" s="335">
        <v>25.7</v>
      </c>
      <c r="Z145" s="240">
        <v>28.07</v>
      </c>
      <c r="AA145" s="634">
        <v>9.0399999999999991</v>
      </c>
      <c r="AB145" s="335">
        <v>9.4339999999999993</v>
      </c>
      <c r="AC145" s="744">
        <f t="shared" si="75"/>
        <v>8.707150963445514</v>
      </c>
      <c r="AD145" s="709">
        <v>7.55</v>
      </c>
      <c r="AE145" s="331">
        <v>1.8694999999999999</v>
      </c>
      <c r="AF145" s="730">
        <v>4.3099999999999996</v>
      </c>
      <c r="AG145" s="698" t="s">
        <v>73</v>
      </c>
      <c r="AH145" s="331" t="s">
        <v>73</v>
      </c>
      <c r="AI145" s="575" t="s">
        <v>73</v>
      </c>
      <c r="AJ145" s="242" t="s">
        <v>73</v>
      </c>
      <c r="AK145" s="234" t="s">
        <v>73</v>
      </c>
      <c r="AL145" s="234" t="s">
        <v>73</v>
      </c>
      <c r="AM145" s="234" t="s">
        <v>73</v>
      </c>
      <c r="AN145" s="234" t="s">
        <v>73</v>
      </c>
      <c r="AO145" s="244" t="s">
        <v>73</v>
      </c>
      <c r="AP145" s="244" t="s">
        <v>73</v>
      </c>
      <c r="AQ145" s="365" t="s">
        <v>73</v>
      </c>
      <c r="AR145" s="371" t="s">
        <v>73</v>
      </c>
      <c r="AS145" s="364" t="s">
        <v>73</v>
      </c>
      <c r="AT145" s="364" t="s">
        <v>73</v>
      </c>
      <c r="AU145" s="364" t="s">
        <v>73</v>
      </c>
      <c r="AV145" s="364" t="s">
        <v>73</v>
      </c>
      <c r="AW145" s="470" t="s">
        <v>73</v>
      </c>
      <c r="AX145" s="371" t="s">
        <v>73</v>
      </c>
      <c r="AY145" s="364" t="s">
        <v>73</v>
      </c>
      <c r="AZ145" s="473" t="s">
        <v>73</v>
      </c>
      <c r="BA145" s="676" t="s">
        <v>73</v>
      </c>
      <c r="BB145" s="676" t="s">
        <v>73</v>
      </c>
      <c r="BC145" s="676" t="s">
        <v>73</v>
      </c>
      <c r="BD145" s="676" t="s">
        <v>73</v>
      </c>
      <c r="BE145" s="676" t="s">
        <v>73</v>
      </c>
      <c r="BF145" s="676" t="s">
        <v>73</v>
      </c>
      <c r="BG145" s="676" t="s">
        <v>73</v>
      </c>
      <c r="BH145" s="676" t="s">
        <v>73</v>
      </c>
      <c r="BI145" s="473" t="s">
        <v>73</v>
      </c>
      <c r="BJ145" s="676" t="s">
        <v>73</v>
      </c>
      <c r="BK145" s="677" t="s">
        <v>73</v>
      </c>
    </row>
    <row r="146" spans="1:63" s="183" customFormat="1" ht="14.25" customHeight="1" x14ac:dyDescent="0.45">
      <c r="A146" s="224">
        <f t="shared" ref="A146:I147" si="102">A145</f>
        <v>2024</v>
      </c>
      <c r="B146" s="268">
        <f t="shared" si="102"/>
        <v>12</v>
      </c>
      <c r="C146" s="268">
        <f t="shared" si="102"/>
        <v>1</v>
      </c>
      <c r="D146" s="320">
        <f t="shared" si="102"/>
        <v>0.72916666666666663</v>
      </c>
      <c r="E146" s="571" t="str">
        <f t="shared" si="102"/>
        <v>C6</v>
      </c>
      <c r="F146" s="576">
        <f t="shared" si="102"/>
        <v>13.32832</v>
      </c>
      <c r="G146" s="573">
        <f t="shared" si="102"/>
        <v>100.17045</v>
      </c>
      <c r="H146" s="231">
        <f t="shared" si="102"/>
        <v>9.6999999999999993</v>
      </c>
      <c r="I146" s="268">
        <f t="shared" si="102"/>
        <v>3</v>
      </c>
      <c r="J146" s="230" t="s">
        <v>75</v>
      </c>
      <c r="K146" s="231">
        <v>4.5</v>
      </c>
      <c r="L146" s="232" t="s">
        <v>73</v>
      </c>
      <c r="M146" s="233" t="s">
        <v>73</v>
      </c>
      <c r="N146" s="336" t="s">
        <v>73</v>
      </c>
      <c r="O146" s="336" t="s">
        <v>73</v>
      </c>
      <c r="P146" s="336" t="s">
        <v>73</v>
      </c>
      <c r="Q146" s="336" t="s">
        <v>73</v>
      </c>
      <c r="R146" s="336" t="s">
        <v>73</v>
      </c>
      <c r="S146" s="342" t="s">
        <v>73</v>
      </c>
      <c r="T146" s="577">
        <f t="shared" ref="T146:T147" si="103">T145</f>
        <v>2.2000000000000002</v>
      </c>
      <c r="U146" s="238">
        <v>28.2</v>
      </c>
      <c r="V146" s="240">
        <v>28.326000000000001</v>
      </c>
      <c r="W146" s="634">
        <v>8.1300000000000008</v>
      </c>
      <c r="X146" s="744">
        <v>8.1300000000000008</v>
      </c>
      <c r="Y146" s="335">
        <v>25.8</v>
      </c>
      <c r="Z146" s="240">
        <v>28.779</v>
      </c>
      <c r="AA146" s="634">
        <v>8.35</v>
      </c>
      <c r="AB146" s="335">
        <v>8.33</v>
      </c>
      <c r="AC146" s="744">
        <f t="shared" si="75"/>
        <v>7.8390444509182506</v>
      </c>
      <c r="AD146" s="709">
        <v>7</v>
      </c>
      <c r="AE146" s="331" t="s">
        <v>73</v>
      </c>
      <c r="AF146" s="730">
        <v>14.09</v>
      </c>
      <c r="AG146" s="342" t="s">
        <v>73</v>
      </c>
      <c r="AH146" s="331" t="s">
        <v>73</v>
      </c>
      <c r="AI146" s="575" t="s">
        <v>73</v>
      </c>
      <c r="AJ146" s="242" t="s">
        <v>73</v>
      </c>
      <c r="AK146" s="234" t="s">
        <v>73</v>
      </c>
      <c r="AL146" s="234" t="s">
        <v>73</v>
      </c>
      <c r="AM146" s="234" t="s">
        <v>73</v>
      </c>
      <c r="AN146" s="234" t="s">
        <v>73</v>
      </c>
      <c r="AO146" s="244" t="s">
        <v>73</v>
      </c>
      <c r="AP146" s="244" t="s">
        <v>73</v>
      </c>
      <c r="AQ146" s="365" t="s">
        <v>73</v>
      </c>
      <c r="AR146" s="371" t="s">
        <v>73</v>
      </c>
      <c r="AS146" s="364" t="s">
        <v>73</v>
      </c>
      <c r="AT146" s="364" t="s">
        <v>73</v>
      </c>
      <c r="AU146" s="364" t="s">
        <v>73</v>
      </c>
      <c r="AV146" s="364" t="s">
        <v>73</v>
      </c>
      <c r="AW146" s="470" t="s">
        <v>73</v>
      </c>
      <c r="AX146" s="371" t="s">
        <v>73</v>
      </c>
      <c r="AY146" s="364" t="s">
        <v>73</v>
      </c>
      <c r="AZ146" s="473" t="s">
        <v>73</v>
      </c>
      <c r="BA146" s="676" t="s">
        <v>73</v>
      </c>
      <c r="BB146" s="676" t="s">
        <v>73</v>
      </c>
      <c r="BC146" s="676" t="s">
        <v>73</v>
      </c>
      <c r="BD146" s="676" t="s">
        <v>73</v>
      </c>
      <c r="BE146" s="676" t="s">
        <v>73</v>
      </c>
      <c r="BF146" s="676" t="s">
        <v>73</v>
      </c>
      <c r="BG146" s="676" t="s">
        <v>73</v>
      </c>
      <c r="BH146" s="676" t="s">
        <v>73</v>
      </c>
      <c r="BI146" s="473" t="s">
        <v>73</v>
      </c>
      <c r="BJ146" s="676" t="s">
        <v>73</v>
      </c>
      <c r="BK146" s="677" t="s">
        <v>73</v>
      </c>
    </row>
    <row r="147" spans="1:63" s="183" customFormat="1" ht="14.25" customHeight="1" x14ac:dyDescent="0.45">
      <c r="A147" s="224">
        <f t="shared" si="102"/>
        <v>2024</v>
      </c>
      <c r="B147" s="268">
        <f t="shared" si="102"/>
        <v>12</v>
      </c>
      <c r="C147" s="268">
        <f t="shared" si="102"/>
        <v>1</v>
      </c>
      <c r="D147" s="320">
        <f t="shared" si="102"/>
        <v>0.72916666666666663</v>
      </c>
      <c r="E147" s="571" t="str">
        <f t="shared" si="102"/>
        <v>C6</v>
      </c>
      <c r="F147" s="576">
        <f t="shared" si="102"/>
        <v>13.32832</v>
      </c>
      <c r="G147" s="573">
        <f t="shared" si="102"/>
        <v>100.17045</v>
      </c>
      <c r="H147" s="231">
        <f t="shared" si="102"/>
        <v>9.6999999999999993</v>
      </c>
      <c r="I147" s="268">
        <f t="shared" si="102"/>
        <v>3</v>
      </c>
      <c r="J147" s="230" t="s">
        <v>74</v>
      </c>
      <c r="K147" s="231">
        <v>8</v>
      </c>
      <c r="L147" s="232" t="s">
        <v>73</v>
      </c>
      <c r="M147" s="233" t="s">
        <v>73</v>
      </c>
      <c r="N147" s="336" t="s">
        <v>73</v>
      </c>
      <c r="O147" s="336" t="s">
        <v>73</v>
      </c>
      <c r="P147" s="336" t="s">
        <v>73</v>
      </c>
      <c r="Q147" s="336" t="s">
        <v>73</v>
      </c>
      <c r="R147" s="336" t="s">
        <v>73</v>
      </c>
      <c r="S147" s="342" t="s">
        <v>73</v>
      </c>
      <c r="T147" s="577">
        <f t="shared" si="103"/>
        <v>2.2000000000000002</v>
      </c>
      <c r="U147" s="238">
        <v>28</v>
      </c>
      <c r="V147" s="240">
        <v>29.039000000000001</v>
      </c>
      <c r="W147" s="634">
        <v>8.02</v>
      </c>
      <c r="X147" s="744">
        <v>7.97</v>
      </c>
      <c r="Y147" s="335">
        <v>26.5</v>
      </c>
      <c r="Z147" s="240">
        <v>30.109000000000002</v>
      </c>
      <c r="AA147" s="634">
        <v>5.25</v>
      </c>
      <c r="AB147" s="335">
        <v>5.048</v>
      </c>
      <c r="AC147" s="744">
        <f t="shared" si="75"/>
        <v>5.2583147642203478</v>
      </c>
      <c r="AD147" s="709">
        <v>9.1</v>
      </c>
      <c r="AE147" s="331" t="s">
        <v>73</v>
      </c>
      <c r="AF147" s="730">
        <v>1.44</v>
      </c>
      <c r="AG147" s="342" t="s">
        <v>73</v>
      </c>
      <c r="AH147" s="331" t="s">
        <v>73</v>
      </c>
      <c r="AI147" s="575" t="s">
        <v>73</v>
      </c>
      <c r="AJ147" s="242" t="s">
        <v>73</v>
      </c>
      <c r="AK147" s="234" t="s">
        <v>73</v>
      </c>
      <c r="AL147" s="234" t="s">
        <v>73</v>
      </c>
      <c r="AM147" s="234" t="s">
        <v>73</v>
      </c>
      <c r="AN147" s="234" t="s">
        <v>73</v>
      </c>
      <c r="AO147" s="244" t="s">
        <v>73</v>
      </c>
      <c r="AP147" s="244" t="s">
        <v>73</v>
      </c>
      <c r="AQ147" s="365" t="s">
        <v>73</v>
      </c>
      <c r="AR147" s="371" t="s">
        <v>73</v>
      </c>
      <c r="AS147" s="364" t="s">
        <v>73</v>
      </c>
      <c r="AT147" s="364" t="s">
        <v>73</v>
      </c>
      <c r="AU147" s="364" t="s">
        <v>73</v>
      </c>
      <c r="AV147" s="364" t="s">
        <v>73</v>
      </c>
      <c r="AW147" s="470" t="s">
        <v>73</v>
      </c>
      <c r="AX147" s="371" t="s">
        <v>73</v>
      </c>
      <c r="AY147" s="364" t="s">
        <v>73</v>
      </c>
      <c r="AZ147" s="473" t="s">
        <v>73</v>
      </c>
      <c r="BA147" s="676" t="s">
        <v>73</v>
      </c>
      <c r="BB147" s="676" t="s">
        <v>73</v>
      </c>
      <c r="BC147" s="676" t="s">
        <v>73</v>
      </c>
      <c r="BD147" s="676" t="s">
        <v>73</v>
      </c>
      <c r="BE147" s="676" t="s">
        <v>73</v>
      </c>
      <c r="BF147" s="676" t="s">
        <v>73</v>
      </c>
      <c r="BG147" s="676" t="s">
        <v>73</v>
      </c>
      <c r="BH147" s="676" t="s">
        <v>73</v>
      </c>
      <c r="BI147" s="473" t="s">
        <v>73</v>
      </c>
      <c r="BJ147" s="676" t="s">
        <v>73</v>
      </c>
      <c r="BK147" s="677" t="s">
        <v>73</v>
      </c>
    </row>
    <row r="148" spans="1:63" s="183" customFormat="1" ht="14.25" customHeight="1" x14ac:dyDescent="0.45">
      <c r="A148" s="224">
        <v>2024</v>
      </c>
      <c r="B148" s="268">
        <v>12</v>
      </c>
      <c r="C148" s="268">
        <v>1</v>
      </c>
      <c r="D148" s="320">
        <v>0.75</v>
      </c>
      <c r="E148" s="571" t="s">
        <v>143</v>
      </c>
      <c r="F148" s="572">
        <v>13.35679</v>
      </c>
      <c r="G148" s="573">
        <v>100.14187</v>
      </c>
      <c r="H148" s="231">
        <v>7.7</v>
      </c>
      <c r="I148" s="268">
        <v>3</v>
      </c>
      <c r="J148" s="230" t="s">
        <v>72</v>
      </c>
      <c r="K148" s="231">
        <v>1</v>
      </c>
      <c r="L148" s="232">
        <v>8</v>
      </c>
      <c r="M148" s="233" t="s">
        <v>97</v>
      </c>
      <c r="N148" s="336" t="s">
        <v>73</v>
      </c>
      <c r="O148" s="336" t="s">
        <v>73</v>
      </c>
      <c r="P148" s="336" t="s">
        <v>73</v>
      </c>
      <c r="Q148" s="336" t="s">
        <v>73</v>
      </c>
      <c r="R148" s="336" t="s">
        <v>73</v>
      </c>
      <c r="S148" s="342" t="s">
        <v>73</v>
      </c>
      <c r="T148" s="574">
        <v>1.8</v>
      </c>
      <c r="U148" s="238">
        <v>28</v>
      </c>
      <c r="V148" s="240">
        <v>28.54</v>
      </c>
      <c r="W148" s="634">
        <v>8.0399999999999991</v>
      </c>
      <c r="X148" s="744">
        <v>8.2200000000000006</v>
      </c>
      <c r="Y148" s="335">
        <v>25.6</v>
      </c>
      <c r="Z148" s="240">
        <v>27.97</v>
      </c>
      <c r="AA148" s="634">
        <v>7.48</v>
      </c>
      <c r="AB148" s="335">
        <v>8.7050000000000001</v>
      </c>
      <c r="AC148" s="744">
        <f t="shared" si="75"/>
        <v>8.1339175869669127</v>
      </c>
      <c r="AD148" s="709">
        <v>7.35</v>
      </c>
      <c r="AE148" s="331">
        <v>1.6053999999999999</v>
      </c>
      <c r="AF148" s="730">
        <v>2.9</v>
      </c>
      <c r="AG148" s="342" t="s">
        <v>73</v>
      </c>
      <c r="AH148" s="331" t="s">
        <v>73</v>
      </c>
      <c r="AI148" s="575" t="s">
        <v>73</v>
      </c>
      <c r="AJ148" s="242" t="s">
        <v>73</v>
      </c>
      <c r="AK148" s="234" t="s">
        <v>73</v>
      </c>
      <c r="AL148" s="234" t="s">
        <v>73</v>
      </c>
      <c r="AM148" s="234" t="s">
        <v>73</v>
      </c>
      <c r="AN148" s="234" t="s">
        <v>73</v>
      </c>
      <c r="AO148" s="244" t="s">
        <v>73</v>
      </c>
      <c r="AP148" s="244" t="s">
        <v>73</v>
      </c>
      <c r="AQ148" s="365" t="s">
        <v>73</v>
      </c>
      <c r="AR148" s="371" t="s">
        <v>73</v>
      </c>
      <c r="AS148" s="364" t="s">
        <v>73</v>
      </c>
      <c r="AT148" s="364" t="s">
        <v>73</v>
      </c>
      <c r="AU148" s="364" t="s">
        <v>73</v>
      </c>
      <c r="AV148" s="364" t="s">
        <v>73</v>
      </c>
      <c r="AW148" s="470" t="s">
        <v>73</v>
      </c>
      <c r="AX148" s="371" t="s">
        <v>73</v>
      </c>
      <c r="AY148" s="364" t="s">
        <v>73</v>
      </c>
      <c r="AZ148" s="473" t="s">
        <v>73</v>
      </c>
      <c r="BA148" s="676" t="s">
        <v>73</v>
      </c>
      <c r="BB148" s="676" t="s">
        <v>73</v>
      </c>
      <c r="BC148" s="676" t="s">
        <v>73</v>
      </c>
      <c r="BD148" s="676" t="s">
        <v>73</v>
      </c>
      <c r="BE148" s="676" t="s">
        <v>73</v>
      </c>
      <c r="BF148" s="676" t="s">
        <v>73</v>
      </c>
      <c r="BG148" s="676" t="s">
        <v>73</v>
      </c>
      <c r="BH148" s="676" t="s">
        <v>73</v>
      </c>
      <c r="BI148" s="473" t="s">
        <v>73</v>
      </c>
      <c r="BJ148" s="676" t="s">
        <v>73</v>
      </c>
      <c r="BK148" s="677" t="s">
        <v>73</v>
      </c>
    </row>
    <row r="149" spans="1:63" s="183" customFormat="1" ht="14.25" customHeight="1" x14ac:dyDescent="0.45">
      <c r="A149" s="224">
        <f t="shared" ref="A149:I150" si="104">A148</f>
        <v>2024</v>
      </c>
      <c r="B149" s="268">
        <f t="shared" si="104"/>
        <v>12</v>
      </c>
      <c r="C149" s="268">
        <f t="shared" si="104"/>
        <v>1</v>
      </c>
      <c r="D149" s="320">
        <f t="shared" si="104"/>
        <v>0.75</v>
      </c>
      <c r="E149" s="571" t="str">
        <f t="shared" si="104"/>
        <v>C7</v>
      </c>
      <c r="F149" s="576">
        <f t="shared" si="104"/>
        <v>13.35679</v>
      </c>
      <c r="G149" s="573">
        <f t="shared" si="104"/>
        <v>100.14187</v>
      </c>
      <c r="H149" s="231">
        <f t="shared" si="104"/>
        <v>7.7</v>
      </c>
      <c r="I149" s="268">
        <f t="shared" si="104"/>
        <v>3</v>
      </c>
      <c r="J149" s="230" t="s">
        <v>75</v>
      </c>
      <c r="K149" s="231">
        <v>3.5</v>
      </c>
      <c r="L149" s="232" t="s">
        <v>73</v>
      </c>
      <c r="M149" s="233" t="s">
        <v>73</v>
      </c>
      <c r="N149" s="336" t="s">
        <v>73</v>
      </c>
      <c r="O149" s="336" t="s">
        <v>73</v>
      </c>
      <c r="P149" s="336" t="s">
        <v>73</v>
      </c>
      <c r="Q149" s="336" t="s">
        <v>73</v>
      </c>
      <c r="R149" s="336" t="s">
        <v>73</v>
      </c>
      <c r="S149" s="342" t="s">
        <v>73</v>
      </c>
      <c r="T149" s="577">
        <f t="shared" ref="T149:T150" si="105">T148</f>
        <v>1.8</v>
      </c>
      <c r="U149" s="238">
        <v>28.1</v>
      </c>
      <c r="V149" s="240">
        <v>28.538</v>
      </c>
      <c r="W149" s="634">
        <v>8.0500000000000007</v>
      </c>
      <c r="X149" s="744">
        <v>8.17</v>
      </c>
      <c r="Y149" s="335">
        <v>25.6</v>
      </c>
      <c r="Z149" s="240">
        <v>28.103000000000002</v>
      </c>
      <c r="AA149" s="634">
        <v>7.66</v>
      </c>
      <c r="AB149" s="335">
        <v>8.3450000000000006</v>
      </c>
      <c r="AC149" s="744">
        <f t="shared" si="75"/>
        <v>7.8508393763601978</v>
      </c>
      <c r="AD149" s="709">
        <v>8.5</v>
      </c>
      <c r="AE149" s="331" t="s">
        <v>73</v>
      </c>
      <c r="AF149" s="730">
        <v>4.4000000000000004</v>
      </c>
      <c r="AG149" s="342" t="s">
        <v>73</v>
      </c>
      <c r="AH149" s="331" t="s">
        <v>73</v>
      </c>
      <c r="AI149" s="575" t="s">
        <v>73</v>
      </c>
      <c r="AJ149" s="242" t="s">
        <v>73</v>
      </c>
      <c r="AK149" s="234" t="s">
        <v>73</v>
      </c>
      <c r="AL149" s="234" t="s">
        <v>73</v>
      </c>
      <c r="AM149" s="234" t="s">
        <v>73</v>
      </c>
      <c r="AN149" s="234" t="s">
        <v>73</v>
      </c>
      <c r="AO149" s="244" t="s">
        <v>73</v>
      </c>
      <c r="AP149" s="244" t="s">
        <v>73</v>
      </c>
      <c r="AQ149" s="365" t="s">
        <v>73</v>
      </c>
      <c r="AR149" s="371" t="s">
        <v>73</v>
      </c>
      <c r="AS149" s="364" t="s">
        <v>73</v>
      </c>
      <c r="AT149" s="364" t="s">
        <v>73</v>
      </c>
      <c r="AU149" s="364" t="s">
        <v>73</v>
      </c>
      <c r="AV149" s="364" t="s">
        <v>73</v>
      </c>
      <c r="AW149" s="470" t="s">
        <v>73</v>
      </c>
      <c r="AX149" s="371" t="s">
        <v>73</v>
      </c>
      <c r="AY149" s="364" t="s">
        <v>73</v>
      </c>
      <c r="AZ149" s="473" t="s">
        <v>73</v>
      </c>
      <c r="BA149" s="676" t="s">
        <v>73</v>
      </c>
      <c r="BB149" s="676" t="s">
        <v>73</v>
      </c>
      <c r="BC149" s="676" t="s">
        <v>73</v>
      </c>
      <c r="BD149" s="676" t="s">
        <v>73</v>
      </c>
      <c r="BE149" s="676" t="s">
        <v>73</v>
      </c>
      <c r="BF149" s="676" t="s">
        <v>73</v>
      </c>
      <c r="BG149" s="676" t="s">
        <v>73</v>
      </c>
      <c r="BH149" s="676" t="s">
        <v>73</v>
      </c>
      <c r="BI149" s="473" t="s">
        <v>73</v>
      </c>
      <c r="BJ149" s="676" t="s">
        <v>73</v>
      </c>
      <c r="BK149" s="677" t="s">
        <v>73</v>
      </c>
    </row>
    <row r="150" spans="1:63" s="183" customFormat="1" ht="14.25" customHeight="1" x14ac:dyDescent="0.45">
      <c r="A150" s="224">
        <f t="shared" si="104"/>
        <v>2024</v>
      </c>
      <c r="B150" s="268">
        <f t="shared" si="104"/>
        <v>12</v>
      </c>
      <c r="C150" s="268">
        <f t="shared" si="104"/>
        <v>1</v>
      </c>
      <c r="D150" s="320">
        <f t="shared" si="104"/>
        <v>0.75</v>
      </c>
      <c r="E150" s="571" t="str">
        <f t="shared" si="104"/>
        <v>C7</v>
      </c>
      <c r="F150" s="576">
        <f t="shared" si="104"/>
        <v>13.35679</v>
      </c>
      <c r="G150" s="573">
        <f t="shared" si="104"/>
        <v>100.14187</v>
      </c>
      <c r="H150" s="231">
        <f t="shared" si="104"/>
        <v>7.7</v>
      </c>
      <c r="I150" s="268">
        <f t="shared" si="104"/>
        <v>3</v>
      </c>
      <c r="J150" s="230" t="s">
        <v>74</v>
      </c>
      <c r="K150" s="231">
        <v>6</v>
      </c>
      <c r="L150" s="232" t="s">
        <v>73</v>
      </c>
      <c r="M150" s="233" t="s">
        <v>73</v>
      </c>
      <c r="N150" s="336" t="s">
        <v>73</v>
      </c>
      <c r="O150" s="336" t="s">
        <v>73</v>
      </c>
      <c r="P150" s="336" t="s">
        <v>73</v>
      </c>
      <c r="Q150" s="336" t="s">
        <v>73</v>
      </c>
      <c r="R150" s="336" t="s">
        <v>73</v>
      </c>
      <c r="S150" s="342" t="s">
        <v>73</v>
      </c>
      <c r="T150" s="577">
        <f t="shared" si="105"/>
        <v>1.8</v>
      </c>
      <c r="U150" s="238">
        <v>27.9</v>
      </c>
      <c r="V150" s="240">
        <v>28.954000000000001</v>
      </c>
      <c r="W150" s="634">
        <v>8.08</v>
      </c>
      <c r="X150" s="744">
        <v>7.92</v>
      </c>
      <c r="Y150" s="335">
        <v>25.6</v>
      </c>
      <c r="Z150" s="240">
        <v>29.603999999999999</v>
      </c>
      <c r="AA150" s="634">
        <v>7.53</v>
      </c>
      <c r="AB150" s="335">
        <v>4.2830000000000004</v>
      </c>
      <c r="AC150" s="744">
        <f t="shared" si="75"/>
        <v>4.6567735666810748</v>
      </c>
      <c r="AD150" s="709">
        <v>8.0500000000000007</v>
      </c>
      <c r="AE150" s="331" t="s">
        <v>73</v>
      </c>
      <c r="AF150" s="730">
        <v>2.82</v>
      </c>
      <c r="AG150" s="342" t="s">
        <v>73</v>
      </c>
      <c r="AH150" s="331" t="s">
        <v>73</v>
      </c>
      <c r="AI150" s="575" t="s">
        <v>73</v>
      </c>
      <c r="AJ150" s="242" t="s">
        <v>73</v>
      </c>
      <c r="AK150" s="234" t="s">
        <v>73</v>
      </c>
      <c r="AL150" s="234" t="s">
        <v>73</v>
      </c>
      <c r="AM150" s="234" t="s">
        <v>73</v>
      </c>
      <c r="AN150" s="234" t="s">
        <v>73</v>
      </c>
      <c r="AO150" s="244" t="s">
        <v>73</v>
      </c>
      <c r="AP150" s="244" t="s">
        <v>73</v>
      </c>
      <c r="AQ150" s="365" t="s">
        <v>73</v>
      </c>
      <c r="AR150" s="371" t="s">
        <v>73</v>
      </c>
      <c r="AS150" s="364" t="s">
        <v>73</v>
      </c>
      <c r="AT150" s="364" t="s">
        <v>73</v>
      </c>
      <c r="AU150" s="364" t="s">
        <v>73</v>
      </c>
      <c r="AV150" s="364" t="s">
        <v>73</v>
      </c>
      <c r="AW150" s="470" t="s">
        <v>73</v>
      </c>
      <c r="AX150" s="371" t="s">
        <v>73</v>
      </c>
      <c r="AY150" s="364" t="s">
        <v>73</v>
      </c>
      <c r="AZ150" s="473" t="s">
        <v>73</v>
      </c>
      <c r="BA150" s="676" t="s">
        <v>73</v>
      </c>
      <c r="BB150" s="676" t="s">
        <v>73</v>
      </c>
      <c r="BC150" s="676" t="s">
        <v>73</v>
      </c>
      <c r="BD150" s="676" t="s">
        <v>73</v>
      </c>
      <c r="BE150" s="676" t="s">
        <v>73</v>
      </c>
      <c r="BF150" s="676" t="s">
        <v>73</v>
      </c>
      <c r="BG150" s="676" t="s">
        <v>73</v>
      </c>
      <c r="BH150" s="676" t="s">
        <v>73</v>
      </c>
      <c r="BI150" s="473" t="s">
        <v>73</v>
      </c>
      <c r="BJ150" s="676" t="s">
        <v>73</v>
      </c>
      <c r="BK150" s="677" t="s">
        <v>73</v>
      </c>
    </row>
    <row r="151" spans="1:63" s="183" customFormat="1" ht="14.25" customHeight="1" x14ac:dyDescent="0.45">
      <c r="A151" s="224">
        <v>2024</v>
      </c>
      <c r="B151" s="268">
        <v>12</v>
      </c>
      <c r="C151" s="268">
        <v>2</v>
      </c>
      <c r="D151" s="320">
        <v>0.31944444444444442</v>
      </c>
      <c r="E151" s="571">
        <v>7</v>
      </c>
      <c r="F151" s="572">
        <v>13.364330000000001</v>
      </c>
      <c r="G151" s="573">
        <v>100.00097</v>
      </c>
      <c r="H151" s="231">
        <v>6.6</v>
      </c>
      <c r="I151" s="268">
        <v>3</v>
      </c>
      <c r="J151" s="230" t="s">
        <v>72</v>
      </c>
      <c r="K151" s="231">
        <v>1</v>
      </c>
      <c r="L151" s="232">
        <v>5</v>
      </c>
      <c r="M151" s="233" t="s">
        <v>97</v>
      </c>
      <c r="N151" s="336" t="s">
        <v>73</v>
      </c>
      <c r="O151" s="336" t="s">
        <v>73</v>
      </c>
      <c r="P151" s="336" t="s">
        <v>73</v>
      </c>
      <c r="Q151" s="336" t="s">
        <v>73</v>
      </c>
      <c r="R151" s="336" t="s">
        <v>73</v>
      </c>
      <c r="S151" s="342" t="s">
        <v>73</v>
      </c>
      <c r="T151" s="574">
        <v>0.8</v>
      </c>
      <c r="U151" s="238">
        <v>26.9</v>
      </c>
      <c r="V151" s="240">
        <v>27.449000000000002</v>
      </c>
      <c r="W151" s="634">
        <v>7.29</v>
      </c>
      <c r="X151" s="744">
        <v>7.65</v>
      </c>
      <c r="Y151" s="335">
        <v>21.5</v>
      </c>
      <c r="Z151" s="240">
        <v>23.018000000000001</v>
      </c>
      <c r="AA151" s="634">
        <v>4.3899999999999997</v>
      </c>
      <c r="AB151" s="335">
        <v>4.0229999999999997</v>
      </c>
      <c r="AC151" s="744">
        <f t="shared" si="75"/>
        <v>4.4523281923540008</v>
      </c>
      <c r="AD151" s="709">
        <v>15.25</v>
      </c>
      <c r="AE151" s="331">
        <v>7.7061000000000002</v>
      </c>
      <c r="AF151" s="730">
        <v>3.31</v>
      </c>
      <c r="AG151" s="698" t="s">
        <v>73</v>
      </c>
      <c r="AH151" s="331">
        <v>2243.6101312068477</v>
      </c>
      <c r="AI151" s="575">
        <v>7.6023039959478496</v>
      </c>
      <c r="AJ151" s="242">
        <v>7.5705751150029394</v>
      </c>
      <c r="AK151" s="234">
        <v>1520.0441162835853</v>
      </c>
      <c r="AL151" s="234">
        <v>2085.3519991409448</v>
      </c>
      <c r="AM151" s="234">
        <v>67.181734522941682</v>
      </c>
      <c r="AN151" s="234">
        <v>43.048525782496057</v>
      </c>
      <c r="AO151" s="244">
        <v>1.7917332940851758</v>
      </c>
      <c r="AP151" s="244">
        <v>1.1398735342625859</v>
      </c>
      <c r="AQ151" s="365">
        <f t="shared" ref="AQ151:AQ154" si="106">SUM(AL151:AN151)</f>
        <v>2195.5822594463825</v>
      </c>
      <c r="AR151" s="371">
        <v>2.7978000000000001</v>
      </c>
      <c r="AS151" s="364">
        <v>68.857600000000005</v>
      </c>
      <c r="AT151" s="364">
        <v>0.92269999999999996</v>
      </c>
      <c r="AU151" s="364">
        <v>16.3629</v>
      </c>
      <c r="AV151" s="364">
        <v>4.2892999999999999</v>
      </c>
      <c r="AW151" s="470">
        <v>734.6259</v>
      </c>
      <c r="AX151" s="371" t="s">
        <v>73</v>
      </c>
      <c r="AY151" s="364" t="s">
        <v>73</v>
      </c>
      <c r="AZ151" s="473" t="s">
        <v>73</v>
      </c>
      <c r="BA151" s="676" t="s">
        <v>73</v>
      </c>
      <c r="BB151" s="676" t="s">
        <v>73</v>
      </c>
      <c r="BC151" s="676" t="s">
        <v>73</v>
      </c>
      <c r="BD151" s="676" t="s">
        <v>73</v>
      </c>
      <c r="BE151" s="676" t="s">
        <v>73</v>
      </c>
      <c r="BF151" s="676" t="s">
        <v>73</v>
      </c>
      <c r="BG151" s="676" t="s">
        <v>73</v>
      </c>
      <c r="BH151" s="676" t="s">
        <v>73</v>
      </c>
      <c r="BI151" s="473" t="s">
        <v>73</v>
      </c>
      <c r="BJ151" s="676" t="s">
        <v>73</v>
      </c>
      <c r="BK151" s="677" t="s">
        <v>73</v>
      </c>
    </row>
    <row r="152" spans="1:63" s="183" customFormat="1" ht="14.25" customHeight="1" x14ac:dyDescent="0.45">
      <c r="A152" s="224">
        <f t="shared" ref="A152:I153" si="107">A151</f>
        <v>2024</v>
      </c>
      <c r="B152" s="268">
        <f t="shared" si="107"/>
        <v>12</v>
      </c>
      <c r="C152" s="268">
        <f t="shared" si="107"/>
        <v>2</v>
      </c>
      <c r="D152" s="320">
        <f t="shared" si="107"/>
        <v>0.31944444444444442</v>
      </c>
      <c r="E152" s="571">
        <f t="shared" si="107"/>
        <v>7</v>
      </c>
      <c r="F152" s="576">
        <f t="shared" si="107"/>
        <v>13.364330000000001</v>
      </c>
      <c r="G152" s="573">
        <f t="shared" si="107"/>
        <v>100.00097</v>
      </c>
      <c r="H152" s="231">
        <f t="shared" si="107"/>
        <v>6.6</v>
      </c>
      <c r="I152" s="268">
        <f t="shared" si="107"/>
        <v>3</v>
      </c>
      <c r="J152" s="230" t="s">
        <v>75</v>
      </c>
      <c r="K152" s="231">
        <v>3</v>
      </c>
      <c r="L152" s="232" t="s">
        <v>73</v>
      </c>
      <c r="M152" s="233" t="s">
        <v>73</v>
      </c>
      <c r="N152" s="336" t="s">
        <v>73</v>
      </c>
      <c r="O152" s="336" t="s">
        <v>73</v>
      </c>
      <c r="P152" s="336" t="s">
        <v>73</v>
      </c>
      <c r="Q152" s="336" t="s">
        <v>73</v>
      </c>
      <c r="R152" s="336" t="s">
        <v>73</v>
      </c>
      <c r="S152" s="342" t="s">
        <v>73</v>
      </c>
      <c r="T152" s="577">
        <f t="shared" ref="T152:T153" si="108">T151</f>
        <v>0.8</v>
      </c>
      <c r="U152" s="238">
        <v>26.9</v>
      </c>
      <c r="V152" s="240">
        <v>27.396000000000001</v>
      </c>
      <c r="W152" s="634">
        <v>7.27</v>
      </c>
      <c r="X152" s="744">
        <v>7.68</v>
      </c>
      <c r="Y152" s="335">
        <v>21.5</v>
      </c>
      <c r="Z152" s="240">
        <v>23.465</v>
      </c>
      <c r="AA152" s="634">
        <v>3.9</v>
      </c>
      <c r="AB152" s="335">
        <v>3.843</v>
      </c>
      <c r="AC152" s="744">
        <f t="shared" si="75"/>
        <v>4.3107890870506429</v>
      </c>
      <c r="AD152" s="709">
        <v>14.94</v>
      </c>
      <c r="AE152" s="331" t="s">
        <v>73</v>
      </c>
      <c r="AF152" s="730">
        <v>2.88</v>
      </c>
      <c r="AG152" s="342" t="s">
        <v>73</v>
      </c>
      <c r="AH152" s="331">
        <v>2237.7469862168905</v>
      </c>
      <c r="AI152" s="575">
        <v>7.5811901808725137</v>
      </c>
      <c r="AJ152" s="242">
        <v>7.5503534036661097</v>
      </c>
      <c r="AK152" s="234">
        <v>1584.6436399173269</v>
      </c>
      <c r="AL152" s="234">
        <v>2084.6531358907773</v>
      </c>
      <c r="AM152" s="234">
        <v>64.823896848411309</v>
      </c>
      <c r="AN152" s="234">
        <v>44.834437054130838</v>
      </c>
      <c r="AO152" s="244">
        <v>1.7216335640056353</v>
      </c>
      <c r="AP152" s="244">
        <v>1.0977418364702261</v>
      </c>
      <c r="AQ152" s="365">
        <f t="shared" si="106"/>
        <v>2194.3114697933192</v>
      </c>
      <c r="AR152" s="371">
        <v>2.8944000000000001</v>
      </c>
      <c r="AS152" s="364">
        <v>66.929599999999994</v>
      </c>
      <c r="AT152" s="364">
        <v>1.06</v>
      </c>
      <c r="AU152" s="364">
        <v>20.3188</v>
      </c>
      <c r="AV152" s="364">
        <v>3.8374999999999999</v>
      </c>
      <c r="AW152" s="470">
        <v>452.13189999999997</v>
      </c>
      <c r="AX152" s="371" t="s">
        <v>73</v>
      </c>
      <c r="AY152" s="364" t="s">
        <v>73</v>
      </c>
      <c r="AZ152" s="473" t="s">
        <v>73</v>
      </c>
      <c r="BA152" s="676" t="s">
        <v>73</v>
      </c>
      <c r="BB152" s="676" t="s">
        <v>73</v>
      </c>
      <c r="BC152" s="676" t="s">
        <v>73</v>
      </c>
      <c r="BD152" s="676" t="s">
        <v>73</v>
      </c>
      <c r="BE152" s="676" t="s">
        <v>73</v>
      </c>
      <c r="BF152" s="676" t="s">
        <v>73</v>
      </c>
      <c r="BG152" s="676" t="s">
        <v>73</v>
      </c>
      <c r="BH152" s="676" t="s">
        <v>73</v>
      </c>
      <c r="BI152" s="473" t="s">
        <v>73</v>
      </c>
      <c r="BJ152" s="676" t="s">
        <v>73</v>
      </c>
      <c r="BK152" s="677" t="s">
        <v>73</v>
      </c>
    </row>
    <row r="153" spans="1:63" s="183" customFormat="1" ht="14.25" customHeight="1" x14ac:dyDescent="0.45">
      <c r="A153" s="224">
        <f t="shared" si="107"/>
        <v>2024</v>
      </c>
      <c r="B153" s="268">
        <f t="shared" si="107"/>
        <v>12</v>
      </c>
      <c r="C153" s="268">
        <f t="shared" si="107"/>
        <v>2</v>
      </c>
      <c r="D153" s="320">
        <f t="shared" si="107"/>
        <v>0.31944444444444442</v>
      </c>
      <c r="E153" s="571">
        <f t="shared" si="107"/>
        <v>7</v>
      </c>
      <c r="F153" s="576">
        <f t="shared" si="107"/>
        <v>13.364330000000001</v>
      </c>
      <c r="G153" s="573">
        <f t="shared" si="107"/>
        <v>100.00097</v>
      </c>
      <c r="H153" s="231">
        <f t="shared" si="107"/>
        <v>6.6</v>
      </c>
      <c r="I153" s="268">
        <f t="shared" si="107"/>
        <v>3</v>
      </c>
      <c r="J153" s="230" t="s">
        <v>74</v>
      </c>
      <c r="K153" s="231">
        <v>5</v>
      </c>
      <c r="L153" s="232" t="s">
        <v>73</v>
      </c>
      <c r="M153" s="233" t="s">
        <v>73</v>
      </c>
      <c r="N153" s="336" t="s">
        <v>73</v>
      </c>
      <c r="O153" s="336" t="s">
        <v>73</v>
      </c>
      <c r="P153" s="336" t="s">
        <v>73</v>
      </c>
      <c r="Q153" s="336" t="s">
        <v>73</v>
      </c>
      <c r="R153" s="336" t="s">
        <v>73</v>
      </c>
      <c r="S153" s="342" t="s">
        <v>73</v>
      </c>
      <c r="T153" s="577">
        <f t="shared" si="108"/>
        <v>0.8</v>
      </c>
      <c r="U153" s="238">
        <v>26.8</v>
      </c>
      <c r="V153" s="240">
        <v>26.8</v>
      </c>
      <c r="W153" s="634">
        <v>7.26</v>
      </c>
      <c r="X153" s="744">
        <v>7.67</v>
      </c>
      <c r="Y153" s="335">
        <v>21.5</v>
      </c>
      <c r="Z153" s="240">
        <v>23.477</v>
      </c>
      <c r="AA153" s="634">
        <v>3.76</v>
      </c>
      <c r="AB153" s="335">
        <v>3.8370000000000002</v>
      </c>
      <c r="AC153" s="744">
        <f t="shared" si="75"/>
        <v>4.3060711168738646</v>
      </c>
      <c r="AD153" s="709">
        <v>13</v>
      </c>
      <c r="AE153" s="331" t="s">
        <v>73</v>
      </c>
      <c r="AF153" s="730" t="s">
        <v>73</v>
      </c>
      <c r="AG153" s="342" t="s">
        <v>73</v>
      </c>
      <c r="AH153" s="331">
        <v>2246.7230161707412</v>
      </c>
      <c r="AI153" s="575">
        <v>7.6294132250186477</v>
      </c>
      <c r="AJ153" s="242">
        <v>7.6055197378128474</v>
      </c>
      <c r="AK153" s="234">
        <v>1385.1070020126056</v>
      </c>
      <c r="AL153" s="234">
        <v>2077.1568246556794</v>
      </c>
      <c r="AM153" s="234">
        <v>71.801536029587339</v>
      </c>
      <c r="AN153" s="234">
        <v>39.768898950658624</v>
      </c>
      <c r="AO153" s="244">
        <v>1.9016726426654731</v>
      </c>
      <c r="AP153" s="244">
        <v>1.2105401698454485</v>
      </c>
      <c r="AQ153" s="365">
        <f t="shared" si="106"/>
        <v>2188.7272596359253</v>
      </c>
      <c r="AR153" s="371">
        <v>2.8944000000000001</v>
      </c>
      <c r="AS153" s="364">
        <v>68.682299999999998</v>
      </c>
      <c r="AT153" s="364">
        <v>1.0143</v>
      </c>
      <c r="AU153" s="364">
        <v>19.599599999999999</v>
      </c>
      <c r="AV153" s="364">
        <v>4.1978</v>
      </c>
      <c r="AW153" s="470">
        <v>211.51589999999999</v>
      </c>
      <c r="AX153" s="371" t="s">
        <v>73</v>
      </c>
      <c r="AY153" s="364" t="s">
        <v>73</v>
      </c>
      <c r="AZ153" s="473" t="s">
        <v>73</v>
      </c>
      <c r="BA153" s="676" t="s">
        <v>73</v>
      </c>
      <c r="BB153" s="676" t="s">
        <v>73</v>
      </c>
      <c r="BC153" s="676" t="s">
        <v>73</v>
      </c>
      <c r="BD153" s="676" t="s">
        <v>73</v>
      </c>
      <c r="BE153" s="676" t="s">
        <v>73</v>
      </c>
      <c r="BF153" s="676" t="s">
        <v>73</v>
      </c>
      <c r="BG153" s="676" t="s">
        <v>73</v>
      </c>
      <c r="BH153" s="676" t="s">
        <v>73</v>
      </c>
      <c r="BI153" s="473" t="s">
        <v>73</v>
      </c>
      <c r="BJ153" s="676" t="s">
        <v>73</v>
      </c>
      <c r="BK153" s="677" t="s">
        <v>73</v>
      </c>
    </row>
    <row r="154" spans="1:63" s="183" customFormat="1" ht="14.25" customHeight="1" x14ac:dyDescent="0.45">
      <c r="A154" s="268">
        <v>2024</v>
      </c>
      <c r="B154" s="268">
        <v>12</v>
      </c>
      <c r="C154" s="268">
        <v>2</v>
      </c>
      <c r="D154" s="320">
        <v>0.36944444444444446</v>
      </c>
      <c r="E154" s="571">
        <v>2</v>
      </c>
      <c r="F154" s="572">
        <v>13.27891</v>
      </c>
      <c r="G154" s="573">
        <v>100.01505</v>
      </c>
      <c r="H154" s="231">
        <v>4.5999999999999996</v>
      </c>
      <c r="I154" s="268">
        <v>2</v>
      </c>
      <c r="J154" s="230" t="s">
        <v>72</v>
      </c>
      <c r="K154" s="231">
        <v>1</v>
      </c>
      <c r="L154" s="232">
        <v>2</v>
      </c>
      <c r="M154" s="233" t="s">
        <v>97</v>
      </c>
      <c r="N154" s="336" t="s">
        <v>73</v>
      </c>
      <c r="O154" s="336" t="s">
        <v>73</v>
      </c>
      <c r="P154" s="336" t="s">
        <v>73</v>
      </c>
      <c r="Q154" s="336" t="s">
        <v>73</v>
      </c>
      <c r="R154" s="336" t="s">
        <v>73</v>
      </c>
      <c r="S154" s="342" t="s">
        <v>73</v>
      </c>
      <c r="T154" s="574">
        <v>2.1</v>
      </c>
      <c r="U154" s="238">
        <v>26.9</v>
      </c>
      <c r="V154" s="240">
        <v>27.68</v>
      </c>
      <c r="W154" s="634">
        <v>7.76</v>
      </c>
      <c r="X154" s="744">
        <v>7.95</v>
      </c>
      <c r="Y154" s="335">
        <v>23.5</v>
      </c>
      <c r="Z154" s="240">
        <v>25.417999999999999</v>
      </c>
      <c r="AA154" s="634">
        <v>5.98</v>
      </c>
      <c r="AB154" s="335">
        <v>7.21</v>
      </c>
      <c r="AC154" s="744">
        <f t="shared" si="75"/>
        <v>6.9583566845862421</v>
      </c>
      <c r="AD154" s="709">
        <v>4.8</v>
      </c>
      <c r="AE154" s="331">
        <v>4.6478999999999999</v>
      </c>
      <c r="AF154" s="730">
        <v>2.86</v>
      </c>
      <c r="AG154" s="698" t="s">
        <v>73</v>
      </c>
      <c r="AH154" s="331">
        <v>2201.0155837787797</v>
      </c>
      <c r="AI154" s="575">
        <v>7.8625574025612535</v>
      </c>
      <c r="AJ154" s="242">
        <v>7.8239451929403758</v>
      </c>
      <c r="AK154" s="234">
        <v>764.13656693475798</v>
      </c>
      <c r="AL154" s="234">
        <v>1915.5507505710166</v>
      </c>
      <c r="AM154" s="234">
        <v>119.41990812885452</v>
      </c>
      <c r="AN154" s="234">
        <v>21.257571076153599</v>
      </c>
      <c r="AO154" s="244">
        <v>3.1257510891537734</v>
      </c>
      <c r="AP154" s="244">
        <v>2.014206382125364</v>
      </c>
      <c r="AQ154" s="365">
        <f t="shared" si="106"/>
        <v>2056.2282297760248</v>
      </c>
      <c r="AR154" s="371">
        <v>1.8337000000000001</v>
      </c>
      <c r="AS154" s="364">
        <v>3.4925000000000002</v>
      </c>
      <c r="AT154" s="364">
        <v>0.34699999999999998</v>
      </c>
      <c r="AU154" s="364">
        <v>3.2366000000000001</v>
      </c>
      <c r="AV154" s="364">
        <v>1.6903999999999999</v>
      </c>
      <c r="AW154" s="470">
        <v>338.33550000000002</v>
      </c>
      <c r="AX154" s="371" t="s">
        <v>73</v>
      </c>
      <c r="AY154" s="364" t="s">
        <v>73</v>
      </c>
      <c r="AZ154" s="473" t="s">
        <v>73</v>
      </c>
      <c r="BA154" s="676" t="s">
        <v>73</v>
      </c>
      <c r="BB154" s="676" t="s">
        <v>73</v>
      </c>
      <c r="BC154" s="676" t="s">
        <v>73</v>
      </c>
      <c r="BD154" s="676" t="s">
        <v>73</v>
      </c>
      <c r="BE154" s="676" t="s">
        <v>73</v>
      </c>
      <c r="BF154" s="676" t="s">
        <v>73</v>
      </c>
      <c r="BG154" s="676" t="s">
        <v>73</v>
      </c>
      <c r="BH154" s="676" t="s">
        <v>73</v>
      </c>
      <c r="BI154" s="473" t="s">
        <v>73</v>
      </c>
      <c r="BJ154" s="676" t="s">
        <v>73</v>
      </c>
      <c r="BK154" s="677" t="s">
        <v>73</v>
      </c>
    </row>
    <row r="155" spans="1:63" s="183" customFormat="1" ht="14.25" customHeight="1" x14ac:dyDescent="0.45">
      <c r="A155" s="224">
        <f t="shared" ref="A155:I156" si="109">A154</f>
        <v>2024</v>
      </c>
      <c r="B155" s="268">
        <f t="shared" si="109"/>
        <v>12</v>
      </c>
      <c r="C155" s="268">
        <f t="shared" si="109"/>
        <v>2</v>
      </c>
      <c r="D155" s="320">
        <f t="shared" si="109"/>
        <v>0.36944444444444446</v>
      </c>
      <c r="E155" s="571">
        <f t="shared" si="109"/>
        <v>2</v>
      </c>
      <c r="F155" s="576">
        <f t="shared" si="109"/>
        <v>13.27891</v>
      </c>
      <c r="G155" s="573">
        <f t="shared" si="109"/>
        <v>100.01505</v>
      </c>
      <c r="H155" s="231">
        <f t="shared" si="109"/>
        <v>4.5999999999999996</v>
      </c>
      <c r="I155" s="268">
        <f t="shared" si="109"/>
        <v>2</v>
      </c>
      <c r="J155" s="230" t="s">
        <v>75</v>
      </c>
      <c r="K155" s="237"/>
      <c r="L155" s="229" t="s">
        <v>73</v>
      </c>
      <c r="M155" s="231" t="s">
        <v>73</v>
      </c>
      <c r="N155" s="336" t="s">
        <v>73</v>
      </c>
      <c r="O155" s="336" t="s">
        <v>73</v>
      </c>
      <c r="P155" s="336" t="s">
        <v>73</v>
      </c>
      <c r="Q155" s="336" t="s">
        <v>73</v>
      </c>
      <c r="R155" s="336" t="s">
        <v>73</v>
      </c>
      <c r="S155" s="342" t="s">
        <v>73</v>
      </c>
      <c r="T155" s="577">
        <f t="shared" ref="T155:T156" si="110">T154</f>
        <v>2.1</v>
      </c>
      <c r="U155" s="238" t="s">
        <v>73</v>
      </c>
      <c r="V155" s="240" t="s">
        <v>73</v>
      </c>
      <c r="W155" s="634" t="s">
        <v>73</v>
      </c>
      <c r="X155" s="748" t="s">
        <v>73</v>
      </c>
      <c r="Y155" s="335" t="s">
        <v>73</v>
      </c>
      <c r="Z155" s="240" t="s">
        <v>73</v>
      </c>
      <c r="AA155" s="634" t="s">
        <v>73</v>
      </c>
      <c r="AB155" s="335" t="s">
        <v>73</v>
      </c>
      <c r="AC155" s="744" t="s">
        <v>73</v>
      </c>
      <c r="AD155" s="370" t="s">
        <v>73</v>
      </c>
      <c r="AE155" s="335" t="s">
        <v>73</v>
      </c>
      <c r="AF155" s="731" t="s">
        <v>73</v>
      </c>
      <c r="AG155" s="342" t="s">
        <v>73</v>
      </c>
      <c r="AH155" s="331" t="s">
        <v>73</v>
      </c>
      <c r="AI155" s="575" t="s">
        <v>73</v>
      </c>
      <c r="AJ155" s="242" t="s">
        <v>73</v>
      </c>
      <c r="AK155" s="234" t="s">
        <v>73</v>
      </c>
      <c r="AL155" s="234" t="s">
        <v>73</v>
      </c>
      <c r="AM155" s="234" t="s">
        <v>73</v>
      </c>
      <c r="AN155" s="234" t="s">
        <v>73</v>
      </c>
      <c r="AO155" s="244" t="s">
        <v>73</v>
      </c>
      <c r="AP155" s="244" t="s">
        <v>73</v>
      </c>
      <c r="AQ155" s="365" t="s">
        <v>73</v>
      </c>
      <c r="AR155" s="371" t="s">
        <v>73</v>
      </c>
      <c r="AS155" s="364" t="s">
        <v>73</v>
      </c>
      <c r="AT155" s="364" t="s">
        <v>73</v>
      </c>
      <c r="AU155" s="364" t="s">
        <v>73</v>
      </c>
      <c r="AV155" s="364" t="s">
        <v>73</v>
      </c>
      <c r="AW155" s="470" t="s">
        <v>73</v>
      </c>
      <c r="AX155" s="371" t="s">
        <v>73</v>
      </c>
      <c r="AY155" s="364" t="s">
        <v>73</v>
      </c>
      <c r="AZ155" s="473" t="s">
        <v>73</v>
      </c>
      <c r="BA155" s="676" t="s">
        <v>73</v>
      </c>
      <c r="BB155" s="676" t="s">
        <v>73</v>
      </c>
      <c r="BC155" s="676" t="s">
        <v>73</v>
      </c>
      <c r="BD155" s="676" t="s">
        <v>73</v>
      </c>
      <c r="BE155" s="676" t="s">
        <v>73</v>
      </c>
      <c r="BF155" s="676" t="s">
        <v>73</v>
      </c>
      <c r="BG155" s="676" t="s">
        <v>73</v>
      </c>
      <c r="BH155" s="676" t="s">
        <v>73</v>
      </c>
      <c r="BI155" s="473" t="s">
        <v>73</v>
      </c>
      <c r="BJ155" s="676" t="s">
        <v>73</v>
      </c>
      <c r="BK155" s="677" t="s">
        <v>73</v>
      </c>
    </row>
    <row r="156" spans="1:63" s="183" customFormat="1" ht="14.25" customHeight="1" x14ac:dyDescent="0.45">
      <c r="A156" s="224">
        <f t="shared" si="109"/>
        <v>2024</v>
      </c>
      <c r="B156" s="268">
        <f t="shared" si="109"/>
        <v>12</v>
      </c>
      <c r="C156" s="268">
        <f t="shared" si="109"/>
        <v>2</v>
      </c>
      <c r="D156" s="320">
        <f t="shared" si="109"/>
        <v>0.36944444444444446</v>
      </c>
      <c r="E156" s="571">
        <f t="shared" si="109"/>
        <v>2</v>
      </c>
      <c r="F156" s="576">
        <f t="shared" si="109"/>
        <v>13.27891</v>
      </c>
      <c r="G156" s="573">
        <f t="shared" si="109"/>
        <v>100.01505</v>
      </c>
      <c r="H156" s="231">
        <f t="shared" si="109"/>
        <v>4.5999999999999996</v>
      </c>
      <c r="I156" s="268">
        <f t="shared" si="109"/>
        <v>2</v>
      </c>
      <c r="J156" s="230" t="s">
        <v>74</v>
      </c>
      <c r="K156" s="231">
        <v>3.5</v>
      </c>
      <c r="L156" s="229" t="s">
        <v>73</v>
      </c>
      <c r="M156" s="231" t="s">
        <v>73</v>
      </c>
      <c r="N156" s="336" t="s">
        <v>73</v>
      </c>
      <c r="O156" s="336" t="s">
        <v>73</v>
      </c>
      <c r="P156" s="336" t="s">
        <v>73</v>
      </c>
      <c r="Q156" s="336" t="s">
        <v>73</v>
      </c>
      <c r="R156" s="336" t="s">
        <v>73</v>
      </c>
      <c r="S156" s="342" t="s">
        <v>73</v>
      </c>
      <c r="T156" s="577">
        <f t="shared" si="110"/>
        <v>2.1</v>
      </c>
      <c r="U156" s="238">
        <v>27</v>
      </c>
      <c r="V156" s="240">
        <v>28.744</v>
      </c>
      <c r="W156" s="634">
        <v>7.73</v>
      </c>
      <c r="X156" s="744">
        <v>7.99</v>
      </c>
      <c r="Y156" s="335">
        <v>24</v>
      </c>
      <c r="Z156" s="240">
        <v>28.739000000000001</v>
      </c>
      <c r="AA156" s="634">
        <v>6</v>
      </c>
      <c r="AB156" s="335">
        <v>5.6239999999999997</v>
      </c>
      <c r="AC156" s="744">
        <f t="shared" si="75"/>
        <v>5.711239901191095</v>
      </c>
      <c r="AD156" s="370">
        <v>7.05</v>
      </c>
      <c r="AE156" s="335" t="s">
        <v>73</v>
      </c>
      <c r="AF156" s="731">
        <v>6</v>
      </c>
      <c r="AG156" s="342" t="s">
        <v>73</v>
      </c>
      <c r="AH156" s="331">
        <v>2186.2646362667201</v>
      </c>
      <c r="AI156" s="575">
        <v>7.8626226698743906</v>
      </c>
      <c r="AJ156" s="242">
        <v>7.8084915883087129</v>
      </c>
      <c r="AK156" s="234">
        <v>761.3459338868746</v>
      </c>
      <c r="AL156" s="234">
        <v>1874.9318187419858</v>
      </c>
      <c r="AM156" s="234">
        <v>128.25415427101262</v>
      </c>
      <c r="AN156" s="234">
        <v>20.300447499200896</v>
      </c>
      <c r="AO156" s="244">
        <v>3.2779085422119341</v>
      </c>
      <c r="AP156" s="244">
        <v>2.1492493708284526</v>
      </c>
      <c r="AQ156" s="365">
        <f t="shared" ref="AQ156" si="111">SUM(AL156:AN156)</f>
        <v>2023.4864205121992</v>
      </c>
      <c r="AR156" s="371">
        <v>1.6404000000000001</v>
      </c>
      <c r="AS156" s="364">
        <v>3.0718000000000001</v>
      </c>
      <c r="AT156" s="364">
        <v>0.34699999999999998</v>
      </c>
      <c r="AU156" s="364">
        <v>3.2366000000000001</v>
      </c>
      <c r="AV156" s="364">
        <v>2.0977999999999999</v>
      </c>
      <c r="AW156" s="470">
        <v>359.6671</v>
      </c>
      <c r="AX156" s="371" t="s">
        <v>73</v>
      </c>
      <c r="AY156" s="364" t="s">
        <v>73</v>
      </c>
      <c r="AZ156" s="473" t="s">
        <v>73</v>
      </c>
      <c r="BA156" s="676" t="s">
        <v>73</v>
      </c>
      <c r="BB156" s="676" t="s">
        <v>73</v>
      </c>
      <c r="BC156" s="676" t="s">
        <v>73</v>
      </c>
      <c r="BD156" s="676" t="s">
        <v>73</v>
      </c>
      <c r="BE156" s="676" t="s">
        <v>73</v>
      </c>
      <c r="BF156" s="676" t="s">
        <v>73</v>
      </c>
      <c r="BG156" s="676" t="s">
        <v>73</v>
      </c>
      <c r="BH156" s="676" t="s">
        <v>73</v>
      </c>
      <c r="BI156" s="473" t="s">
        <v>73</v>
      </c>
      <c r="BJ156" s="676" t="s">
        <v>73</v>
      </c>
      <c r="BK156" s="677" t="s">
        <v>73</v>
      </c>
    </row>
    <row r="157" spans="1:63" s="183" customFormat="1" ht="14.25" customHeight="1" x14ac:dyDescent="0.45">
      <c r="A157" s="224">
        <v>2024</v>
      </c>
      <c r="B157" s="268">
        <v>12</v>
      </c>
      <c r="C157" s="183">
        <v>2</v>
      </c>
      <c r="D157" s="320">
        <v>0.3972222222222222</v>
      </c>
      <c r="E157" s="571">
        <v>3</v>
      </c>
      <c r="F157" s="572">
        <v>13.264419999999999</v>
      </c>
      <c r="G157" s="573">
        <v>100.06827</v>
      </c>
      <c r="H157" s="231">
        <v>9.5</v>
      </c>
      <c r="I157" s="183">
        <v>3</v>
      </c>
      <c r="J157" s="230" t="s">
        <v>72</v>
      </c>
      <c r="K157" s="231">
        <v>1</v>
      </c>
      <c r="L157" s="229">
        <v>6</v>
      </c>
      <c r="M157" s="233" t="s">
        <v>97</v>
      </c>
      <c r="N157" s="336" t="s">
        <v>73</v>
      </c>
      <c r="O157" s="336" t="s">
        <v>73</v>
      </c>
      <c r="P157" s="336" t="s">
        <v>73</v>
      </c>
      <c r="Q157" s="336" t="s">
        <v>73</v>
      </c>
      <c r="R157" s="336" t="s">
        <v>73</v>
      </c>
      <c r="S157" s="342" t="s">
        <v>73</v>
      </c>
      <c r="T157" s="574">
        <v>2.7</v>
      </c>
      <c r="U157" s="238">
        <v>27.5</v>
      </c>
      <c r="V157" s="240">
        <v>27.881</v>
      </c>
      <c r="W157" s="634">
        <v>7.86</v>
      </c>
      <c r="X157" s="744">
        <v>8.07</v>
      </c>
      <c r="Y157" s="335">
        <v>24.6</v>
      </c>
      <c r="Z157" s="240">
        <v>26.803000000000001</v>
      </c>
      <c r="AA157" s="634">
        <v>6.72</v>
      </c>
      <c r="AB157" s="335">
        <v>6.9880000000000004</v>
      </c>
      <c r="AC157" s="744">
        <f t="shared" si="75"/>
        <v>6.7837917880454341</v>
      </c>
      <c r="AD157" s="370">
        <v>9.8000000000000007</v>
      </c>
      <c r="AE157" s="335">
        <v>2.1011000000000002</v>
      </c>
      <c r="AF157" s="731">
        <v>1.24</v>
      </c>
      <c r="AG157" s="698" t="s">
        <v>73</v>
      </c>
      <c r="AH157" s="331" t="s">
        <v>73</v>
      </c>
      <c r="AI157" s="575" t="s">
        <v>73</v>
      </c>
      <c r="AJ157" s="242" t="s">
        <v>73</v>
      </c>
      <c r="AK157" s="234" t="s">
        <v>73</v>
      </c>
      <c r="AL157" s="234" t="s">
        <v>73</v>
      </c>
      <c r="AM157" s="234" t="s">
        <v>73</v>
      </c>
      <c r="AN157" s="234" t="s">
        <v>73</v>
      </c>
      <c r="AO157" s="244" t="s">
        <v>73</v>
      </c>
      <c r="AP157" s="244" t="s">
        <v>73</v>
      </c>
      <c r="AQ157" s="365" t="s">
        <v>73</v>
      </c>
      <c r="AR157" s="371">
        <v>1.3023</v>
      </c>
      <c r="AS157" s="364">
        <v>2.0114000000000001</v>
      </c>
      <c r="AT157" s="364">
        <v>0.3241</v>
      </c>
      <c r="AU157" s="364">
        <v>2.7871000000000001</v>
      </c>
      <c r="AV157" s="364">
        <v>2.2225999999999999</v>
      </c>
      <c r="AW157" s="470">
        <v>333.51490000000001</v>
      </c>
      <c r="AX157" s="371" t="s">
        <v>73</v>
      </c>
      <c r="AY157" s="364" t="s">
        <v>73</v>
      </c>
      <c r="AZ157" s="473" t="s">
        <v>73</v>
      </c>
      <c r="BA157" s="676" t="s">
        <v>73</v>
      </c>
      <c r="BB157" s="676" t="s">
        <v>73</v>
      </c>
      <c r="BC157" s="676" t="s">
        <v>73</v>
      </c>
      <c r="BD157" s="676" t="s">
        <v>73</v>
      </c>
      <c r="BE157" s="676" t="s">
        <v>73</v>
      </c>
      <c r="BF157" s="676" t="s">
        <v>73</v>
      </c>
      <c r="BG157" s="676" t="s">
        <v>73</v>
      </c>
      <c r="BH157" s="676" t="s">
        <v>73</v>
      </c>
      <c r="BI157" s="473" t="s">
        <v>73</v>
      </c>
      <c r="BJ157" s="676" t="s">
        <v>73</v>
      </c>
      <c r="BK157" s="677" t="s">
        <v>73</v>
      </c>
    </row>
    <row r="158" spans="1:63" s="183" customFormat="1" ht="14.25" customHeight="1" x14ac:dyDescent="0.45">
      <c r="A158" s="224">
        <f t="shared" ref="A158:I159" si="112">A157</f>
        <v>2024</v>
      </c>
      <c r="B158" s="268">
        <f t="shared" si="112"/>
        <v>12</v>
      </c>
      <c r="C158" s="268">
        <f t="shared" si="112"/>
        <v>2</v>
      </c>
      <c r="D158" s="320">
        <f t="shared" si="112"/>
        <v>0.3972222222222222</v>
      </c>
      <c r="E158" s="571">
        <f t="shared" si="112"/>
        <v>3</v>
      </c>
      <c r="F158" s="576">
        <f t="shared" si="112"/>
        <v>13.264419999999999</v>
      </c>
      <c r="G158" s="573">
        <f t="shared" si="112"/>
        <v>100.06827</v>
      </c>
      <c r="H158" s="231">
        <f t="shared" si="112"/>
        <v>9.5</v>
      </c>
      <c r="I158" s="268">
        <f t="shared" si="112"/>
        <v>3</v>
      </c>
      <c r="J158" s="230" t="s">
        <v>75</v>
      </c>
      <c r="K158" s="231">
        <v>4.5</v>
      </c>
      <c r="L158" s="229" t="s">
        <v>73</v>
      </c>
      <c r="M158" s="231" t="s">
        <v>73</v>
      </c>
      <c r="N158" s="336" t="s">
        <v>73</v>
      </c>
      <c r="O158" s="336" t="s">
        <v>73</v>
      </c>
      <c r="P158" s="336" t="s">
        <v>73</v>
      </c>
      <c r="Q158" s="336" t="s">
        <v>73</v>
      </c>
      <c r="R158" s="336" t="s">
        <v>73</v>
      </c>
      <c r="S158" s="342" t="s">
        <v>73</v>
      </c>
      <c r="T158" s="577">
        <f t="shared" ref="T158:T159" si="113">T157</f>
        <v>2.7</v>
      </c>
      <c r="U158" s="238">
        <v>27.5</v>
      </c>
      <c r="V158" s="240">
        <v>28.285</v>
      </c>
      <c r="W158" s="634">
        <v>7.86</v>
      </c>
      <c r="X158" s="744">
        <v>8.06</v>
      </c>
      <c r="Y158" s="335">
        <v>24.7</v>
      </c>
      <c r="Z158" s="240">
        <v>28.425000000000001</v>
      </c>
      <c r="AA158" s="634">
        <v>6.52</v>
      </c>
      <c r="AB158" s="335">
        <v>7.2220000000000004</v>
      </c>
      <c r="AC158" s="744">
        <f t="shared" si="75"/>
        <v>6.9677926249397997</v>
      </c>
      <c r="AD158" s="370">
        <v>4.7</v>
      </c>
      <c r="AE158" s="335" t="s">
        <v>73</v>
      </c>
      <c r="AF158" s="731">
        <v>5.38</v>
      </c>
      <c r="AG158" s="342" t="s">
        <v>73</v>
      </c>
      <c r="AH158" s="331" t="s">
        <v>73</v>
      </c>
      <c r="AI158" s="575" t="s">
        <v>73</v>
      </c>
      <c r="AJ158" s="273" t="s">
        <v>73</v>
      </c>
      <c r="AK158" s="234" t="s">
        <v>73</v>
      </c>
      <c r="AL158" s="234" t="s">
        <v>73</v>
      </c>
      <c r="AM158" s="231" t="s">
        <v>73</v>
      </c>
      <c r="AN158" s="231" t="s">
        <v>73</v>
      </c>
      <c r="AO158" s="240" t="s">
        <v>73</v>
      </c>
      <c r="AP158" s="240" t="s">
        <v>73</v>
      </c>
      <c r="AQ158" s="434" t="s">
        <v>73</v>
      </c>
      <c r="AR158" s="371">
        <v>1.5438000000000001</v>
      </c>
      <c r="AS158" s="364">
        <v>27.4177</v>
      </c>
      <c r="AT158" s="364">
        <v>0.41560000000000002</v>
      </c>
      <c r="AU158" s="364">
        <v>2.4275000000000002</v>
      </c>
      <c r="AV158" s="364">
        <v>1.9273</v>
      </c>
      <c r="AW158" s="470">
        <v>159.9734</v>
      </c>
      <c r="AX158" s="371" t="s">
        <v>73</v>
      </c>
      <c r="AY158" s="364" t="s">
        <v>73</v>
      </c>
      <c r="AZ158" s="473" t="s">
        <v>73</v>
      </c>
      <c r="BA158" s="676" t="s">
        <v>73</v>
      </c>
      <c r="BB158" s="676" t="s">
        <v>73</v>
      </c>
      <c r="BC158" s="676" t="s">
        <v>73</v>
      </c>
      <c r="BD158" s="676" t="s">
        <v>73</v>
      </c>
      <c r="BE158" s="676" t="s">
        <v>73</v>
      </c>
      <c r="BF158" s="676" t="s">
        <v>73</v>
      </c>
      <c r="BG158" s="676" t="s">
        <v>73</v>
      </c>
      <c r="BH158" s="676" t="s">
        <v>73</v>
      </c>
      <c r="BI158" s="473" t="s">
        <v>73</v>
      </c>
      <c r="BJ158" s="676" t="s">
        <v>73</v>
      </c>
      <c r="BK158" s="677" t="s">
        <v>73</v>
      </c>
    </row>
    <row r="159" spans="1:63" s="183" customFormat="1" ht="14.25" customHeight="1" x14ac:dyDescent="0.45">
      <c r="A159" s="224">
        <f t="shared" si="112"/>
        <v>2024</v>
      </c>
      <c r="B159" s="268">
        <f t="shared" si="112"/>
        <v>12</v>
      </c>
      <c r="C159" s="268">
        <f t="shared" si="112"/>
        <v>2</v>
      </c>
      <c r="D159" s="320">
        <f t="shared" si="112"/>
        <v>0.3972222222222222</v>
      </c>
      <c r="E159" s="571">
        <f t="shared" si="112"/>
        <v>3</v>
      </c>
      <c r="F159" s="576">
        <f t="shared" si="112"/>
        <v>13.264419999999999</v>
      </c>
      <c r="G159" s="573">
        <f t="shared" si="112"/>
        <v>100.06827</v>
      </c>
      <c r="H159" s="231">
        <f t="shared" si="112"/>
        <v>9.5</v>
      </c>
      <c r="I159" s="268">
        <f t="shared" si="112"/>
        <v>3</v>
      </c>
      <c r="J159" s="230" t="s">
        <v>74</v>
      </c>
      <c r="K159" s="231">
        <v>8.5</v>
      </c>
      <c r="L159" s="229" t="s">
        <v>73</v>
      </c>
      <c r="M159" s="231" t="s">
        <v>73</v>
      </c>
      <c r="N159" s="336" t="s">
        <v>73</v>
      </c>
      <c r="O159" s="336" t="s">
        <v>73</v>
      </c>
      <c r="P159" s="336" t="s">
        <v>73</v>
      </c>
      <c r="Q159" s="336" t="s">
        <v>73</v>
      </c>
      <c r="R159" s="336" t="s">
        <v>73</v>
      </c>
      <c r="S159" s="342" t="s">
        <v>73</v>
      </c>
      <c r="T159" s="577">
        <f t="shared" si="113"/>
        <v>2.7</v>
      </c>
      <c r="U159" s="238">
        <v>27.5</v>
      </c>
      <c r="V159" s="240">
        <v>28.896999999999998</v>
      </c>
      <c r="W159" s="634">
        <v>7.86</v>
      </c>
      <c r="X159" s="744">
        <v>8.01</v>
      </c>
      <c r="Y159" s="335">
        <v>24.9</v>
      </c>
      <c r="Z159" s="240">
        <v>29.919</v>
      </c>
      <c r="AA159" s="634">
        <v>5.67</v>
      </c>
      <c r="AB159" s="335">
        <v>5.5229999999999997</v>
      </c>
      <c r="AC159" s="744">
        <f t="shared" si="75"/>
        <v>5.6318207365486543</v>
      </c>
      <c r="AD159" s="370">
        <v>4.95</v>
      </c>
      <c r="AE159" s="335" t="s">
        <v>73</v>
      </c>
      <c r="AF159" s="731">
        <v>2.1800000000000002</v>
      </c>
      <c r="AG159" s="342" t="s">
        <v>73</v>
      </c>
      <c r="AH159" s="331" t="s">
        <v>73</v>
      </c>
      <c r="AI159" s="575" t="s">
        <v>73</v>
      </c>
      <c r="AJ159" s="273" t="s">
        <v>73</v>
      </c>
      <c r="AK159" s="234" t="s">
        <v>73</v>
      </c>
      <c r="AL159" s="234" t="s">
        <v>73</v>
      </c>
      <c r="AM159" s="231" t="s">
        <v>73</v>
      </c>
      <c r="AN159" s="231" t="s">
        <v>73</v>
      </c>
      <c r="AO159" s="240" t="s">
        <v>73</v>
      </c>
      <c r="AP159" s="240" t="s">
        <v>73</v>
      </c>
      <c r="AQ159" s="434" t="s">
        <v>73</v>
      </c>
      <c r="AR159" s="371">
        <v>1.4472</v>
      </c>
      <c r="AS159" s="364">
        <v>26.453700000000001</v>
      </c>
      <c r="AT159" s="364">
        <v>0.39269999999999999</v>
      </c>
      <c r="AU159" s="364">
        <v>1.7081999999999999</v>
      </c>
      <c r="AV159" s="364">
        <v>2.0011999999999999</v>
      </c>
      <c r="AW159" s="470">
        <v>112.2384</v>
      </c>
      <c r="AX159" s="371" t="s">
        <v>73</v>
      </c>
      <c r="AY159" s="364" t="s">
        <v>73</v>
      </c>
      <c r="AZ159" s="473" t="s">
        <v>73</v>
      </c>
      <c r="BA159" s="676" t="s">
        <v>73</v>
      </c>
      <c r="BB159" s="676" t="s">
        <v>73</v>
      </c>
      <c r="BC159" s="676" t="s">
        <v>73</v>
      </c>
      <c r="BD159" s="676" t="s">
        <v>73</v>
      </c>
      <c r="BE159" s="676" t="s">
        <v>73</v>
      </c>
      <c r="BF159" s="676" t="s">
        <v>73</v>
      </c>
      <c r="BG159" s="676" t="s">
        <v>73</v>
      </c>
      <c r="BH159" s="676" t="s">
        <v>73</v>
      </c>
      <c r="BI159" s="473" t="s">
        <v>73</v>
      </c>
      <c r="BJ159" s="676" t="s">
        <v>73</v>
      </c>
      <c r="BK159" s="677" t="s">
        <v>73</v>
      </c>
    </row>
    <row r="160" spans="1:63" s="183" customFormat="1" ht="14.25" customHeight="1" x14ac:dyDescent="0.45">
      <c r="A160" s="224">
        <v>2024</v>
      </c>
      <c r="B160" s="268">
        <v>12</v>
      </c>
      <c r="C160" s="183">
        <v>2</v>
      </c>
      <c r="D160" s="320">
        <v>0.42708333333333331</v>
      </c>
      <c r="E160" s="571">
        <v>5</v>
      </c>
      <c r="F160" s="572">
        <v>13.30185</v>
      </c>
      <c r="G160" s="573">
        <v>100.08669</v>
      </c>
      <c r="H160" s="231">
        <v>9</v>
      </c>
      <c r="I160" s="183">
        <v>3</v>
      </c>
      <c r="J160" s="230" t="s">
        <v>72</v>
      </c>
      <c r="K160" s="231">
        <v>1</v>
      </c>
      <c r="L160" s="229">
        <v>7</v>
      </c>
      <c r="M160" s="233" t="s">
        <v>97</v>
      </c>
      <c r="N160" s="336" t="s">
        <v>73</v>
      </c>
      <c r="O160" s="336" t="s">
        <v>73</v>
      </c>
      <c r="P160" s="336" t="s">
        <v>73</v>
      </c>
      <c r="Q160" s="336" t="s">
        <v>73</v>
      </c>
      <c r="R160" s="336" t="s">
        <v>73</v>
      </c>
      <c r="S160" s="342" t="s">
        <v>73</v>
      </c>
      <c r="T160" s="574">
        <v>2.2999999999999998</v>
      </c>
      <c r="U160" s="238">
        <v>27.6</v>
      </c>
      <c r="V160" s="240">
        <v>27.748999999999999</v>
      </c>
      <c r="W160" s="634">
        <v>7.76</v>
      </c>
      <c r="X160" s="744">
        <v>7.73</v>
      </c>
      <c r="Y160" s="335">
        <v>24.4</v>
      </c>
      <c r="Z160" s="240">
        <v>26.414000000000001</v>
      </c>
      <c r="AA160" s="634">
        <v>6.29</v>
      </c>
      <c r="AB160" s="335">
        <v>6.4550000000000001</v>
      </c>
      <c r="AC160" s="744">
        <f t="shared" si="75"/>
        <v>6.3646787706749333</v>
      </c>
      <c r="AD160" s="370">
        <v>4</v>
      </c>
      <c r="AE160" s="335">
        <v>1.5959000000000001</v>
      </c>
      <c r="AF160" s="731">
        <v>1.24</v>
      </c>
      <c r="AG160" s="698" t="s">
        <v>73</v>
      </c>
      <c r="AH160" s="331" t="s">
        <v>73</v>
      </c>
      <c r="AI160" s="575" t="s">
        <v>73</v>
      </c>
      <c r="AJ160" s="273" t="s">
        <v>73</v>
      </c>
      <c r="AK160" s="234" t="s">
        <v>73</v>
      </c>
      <c r="AL160" s="234" t="s">
        <v>73</v>
      </c>
      <c r="AM160" s="231" t="s">
        <v>73</v>
      </c>
      <c r="AN160" s="231" t="s">
        <v>73</v>
      </c>
      <c r="AO160" s="240" t="s">
        <v>73</v>
      </c>
      <c r="AP160" s="240" t="s">
        <v>73</v>
      </c>
      <c r="AQ160" s="434" t="s">
        <v>73</v>
      </c>
      <c r="AR160" s="371">
        <v>1.5921000000000001</v>
      </c>
      <c r="AS160" s="364">
        <v>32.500799999999998</v>
      </c>
      <c r="AT160" s="364">
        <v>0.4385</v>
      </c>
      <c r="AU160" s="364">
        <v>3.8660000000000001</v>
      </c>
      <c r="AV160" s="364">
        <v>2.9230999999999998</v>
      </c>
      <c r="AW160" s="470">
        <v>393.61790000000002</v>
      </c>
      <c r="AX160" s="371" t="s">
        <v>73</v>
      </c>
      <c r="AY160" s="364" t="s">
        <v>73</v>
      </c>
      <c r="AZ160" s="473" t="s">
        <v>73</v>
      </c>
      <c r="BA160" s="676" t="s">
        <v>73</v>
      </c>
      <c r="BB160" s="676" t="s">
        <v>73</v>
      </c>
      <c r="BC160" s="676" t="s">
        <v>73</v>
      </c>
      <c r="BD160" s="676" t="s">
        <v>73</v>
      </c>
      <c r="BE160" s="676" t="s">
        <v>73</v>
      </c>
      <c r="BF160" s="676" t="s">
        <v>73</v>
      </c>
      <c r="BG160" s="676" t="s">
        <v>73</v>
      </c>
      <c r="BH160" s="676" t="s">
        <v>73</v>
      </c>
      <c r="BI160" s="473" t="s">
        <v>73</v>
      </c>
      <c r="BJ160" s="676" t="s">
        <v>73</v>
      </c>
      <c r="BK160" s="677" t="s">
        <v>73</v>
      </c>
    </row>
    <row r="161" spans="1:63" s="183" customFormat="1" ht="14.25" customHeight="1" x14ac:dyDescent="0.45">
      <c r="A161" s="224">
        <f t="shared" ref="A161:I162" si="114">A160</f>
        <v>2024</v>
      </c>
      <c r="B161" s="268">
        <f t="shared" si="114"/>
        <v>12</v>
      </c>
      <c r="C161" s="268">
        <f t="shared" si="114"/>
        <v>2</v>
      </c>
      <c r="D161" s="320">
        <f t="shared" si="114"/>
        <v>0.42708333333333331</v>
      </c>
      <c r="E161" s="571">
        <f t="shared" si="114"/>
        <v>5</v>
      </c>
      <c r="F161" s="576">
        <f t="shared" si="114"/>
        <v>13.30185</v>
      </c>
      <c r="G161" s="573">
        <f t="shared" si="114"/>
        <v>100.08669</v>
      </c>
      <c r="H161" s="231">
        <f t="shared" si="114"/>
        <v>9</v>
      </c>
      <c r="I161" s="268">
        <f t="shared" si="114"/>
        <v>3</v>
      </c>
      <c r="J161" s="230" t="s">
        <v>75</v>
      </c>
      <c r="K161" s="231">
        <v>4.5</v>
      </c>
      <c r="L161" s="229" t="s">
        <v>73</v>
      </c>
      <c r="M161" s="231" t="s">
        <v>73</v>
      </c>
      <c r="N161" s="336" t="s">
        <v>73</v>
      </c>
      <c r="O161" s="336" t="s">
        <v>73</v>
      </c>
      <c r="P161" s="336" t="s">
        <v>73</v>
      </c>
      <c r="Q161" s="336" t="s">
        <v>73</v>
      </c>
      <c r="R161" s="336" t="s">
        <v>73</v>
      </c>
      <c r="S161" s="342" t="s">
        <v>73</v>
      </c>
      <c r="T161" s="577">
        <f t="shared" ref="T161:T162" si="115">T160</f>
        <v>2.2999999999999998</v>
      </c>
      <c r="U161" s="238">
        <v>27.6</v>
      </c>
      <c r="V161" s="240">
        <v>28.692</v>
      </c>
      <c r="W161" s="634">
        <v>7.83</v>
      </c>
      <c r="X161" s="744">
        <v>8.01</v>
      </c>
      <c r="Y161" s="335">
        <v>25.1</v>
      </c>
      <c r="Z161" s="240">
        <v>29.152999999999999</v>
      </c>
      <c r="AA161" s="634">
        <v>6.08</v>
      </c>
      <c r="AB161" s="335">
        <v>5.4180000000000001</v>
      </c>
      <c r="AC161" s="744">
        <f t="shared" si="75"/>
        <v>5.5492562584550296</v>
      </c>
      <c r="AD161" s="370">
        <v>6.7</v>
      </c>
      <c r="AE161" s="335" t="s">
        <v>73</v>
      </c>
      <c r="AF161" s="731">
        <v>1.61</v>
      </c>
      <c r="AG161" s="342" t="s">
        <v>73</v>
      </c>
      <c r="AH161" s="331" t="s">
        <v>73</v>
      </c>
      <c r="AI161" s="575" t="s">
        <v>73</v>
      </c>
      <c r="AJ161" s="273" t="s">
        <v>73</v>
      </c>
      <c r="AK161" s="234" t="s">
        <v>73</v>
      </c>
      <c r="AL161" s="234" t="s">
        <v>73</v>
      </c>
      <c r="AM161" s="231" t="s">
        <v>73</v>
      </c>
      <c r="AN161" s="231" t="s">
        <v>73</v>
      </c>
      <c r="AO161" s="240" t="s">
        <v>73</v>
      </c>
      <c r="AP161" s="240" t="s">
        <v>73</v>
      </c>
      <c r="AQ161" s="434" t="s">
        <v>73</v>
      </c>
      <c r="AR161" s="371">
        <v>1.3989</v>
      </c>
      <c r="AS161" s="364">
        <v>27.4177</v>
      </c>
      <c r="AT161" s="364">
        <v>0.41560000000000002</v>
      </c>
      <c r="AU161" s="364">
        <v>3.2366000000000001</v>
      </c>
      <c r="AV161" s="364">
        <v>2.6404000000000001</v>
      </c>
      <c r="AW161" s="470">
        <v>389.6266</v>
      </c>
      <c r="AX161" s="371" t="s">
        <v>73</v>
      </c>
      <c r="AY161" s="364" t="s">
        <v>73</v>
      </c>
      <c r="AZ161" s="473" t="s">
        <v>73</v>
      </c>
      <c r="BA161" s="676" t="s">
        <v>73</v>
      </c>
      <c r="BB161" s="676" t="s">
        <v>73</v>
      </c>
      <c r="BC161" s="676" t="s">
        <v>73</v>
      </c>
      <c r="BD161" s="676" t="s">
        <v>73</v>
      </c>
      <c r="BE161" s="676" t="s">
        <v>73</v>
      </c>
      <c r="BF161" s="676" t="s">
        <v>73</v>
      </c>
      <c r="BG161" s="676" t="s">
        <v>73</v>
      </c>
      <c r="BH161" s="676" t="s">
        <v>73</v>
      </c>
      <c r="BI161" s="473" t="s">
        <v>73</v>
      </c>
      <c r="BJ161" s="676" t="s">
        <v>73</v>
      </c>
      <c r="BK161" s="677" t="s">
        <v>73</v>
      </c>
    </row>
    <row r="162" spans="1:63" s="183" customFormat="1" ht="14.25" customHeight="1" x14ac:dyDescent="0.45">
      <c r="A162" s="224">
        <f t="shared" si="114"/>
        <v>2024</v>
      </c>
      <c r="B162" s="268">
        <f t="shared" si="114"/>
        <v>12</v>
      </c>
      <c r="C162" s="268">
        <f t="shared" si="114"/>
        <v>2</v>
      </c>
      <c r="D162" s="320">
        <f t="shared" si="114"/>
        <v>0.42708333333333331</v>
      </c>
      <c r="E162" s="571">
        <f t="shared" si="114"/>
        <v>5</v>
      </c>
      <c r="F162" s="576">
        <f t="shared" si="114"/>
        <v>13.30185</v>
      </c>
      <c r="G162" s="573">
        <f t="shared" si="114"/>
        <v>100.08669</v>
      </c>
      <c r="H162" s="231">
        <f t="shared" si="114"/>
        <v>9</v>
      </c>
      <c r="I162" s="268">
        <f t="shared" si="114"/>
        <v>3</v>
      </c>
      <c r="J162" s="230" t="s">
        <v>74</v>
      </c>
      <c r="K162" s="231">
        <v>8</v>
      </c>
      <c r="L162" s="229" t="s">
        <v>73</v>
      </c>
      <c r="M162" s="231" t="s">
        <v>73</v>
      </c>
      <c r="N162" s="336" t="s">
        <v>73</v>
      </c>
      <c r="O162" s="336" t="s">
        <v>73</v>
      </c>
      <c r="P162" s="336" t="s">
        <v>73</v>
      </c>
      <c r="Q162" s="336" t="s">
        <v>73</v>
      </c>
      <c r="R162" s="336" t="s">
        <v>73</v>
      </c>
      <c r="S162" s="342" t="s">
        <v>73</v>
      </c>
      <c r="T162" s="577">
        <f t="shared" si="115"/>
        <v>2.2999999999999998</v>
      </c>
      <c r="U162" s="238">
        <v>27.7</v>
      </c>
      <c r="V162" s="240">
        <v>28.768000000000001</v>
      </c>
      <c r="W162" s="634">
        <v>7.8</v>
      </c>
      <c r="X162" s="744">
        <v>7.99</v>
      </c>
      <c r="Y162" s="335">
        <v>25.2</v>
      </c>
      <c r="Z162" s="240">
        <v>29.321000000000002</v>
      </c>
      <c r="AA162" s="634">
        <v>6.01</v>
      </c>
      <c r="AB162" s="335">
        <v>4.88</v>
      </c>
      <c r="AC162" s="744">
        <f t="shared" si="75"/>
        <v>5.1262115992705466</v>
      </c>
      <c r="AD162" s="370">
        <v>6.75</v>
      </c>
      <c r="AE162" s="335" t="s">
        <v>73</v>
      </c>
      <c r="AF162" s="731">
        <v>1.96</v>
      </c>
      <c r="AG162" s="342" t="s">
        <v>73</v>
      </c>
      <c r="AH162" s="331" t="s">
        <v>73</v>
      </c>
      <c r="AI162" s="575" t="s">
        <v>73</v>
      </c>
      <c r="AJ162" s="273" t="s">
        <v>73</v>
      </c>
      <c r="AK162" s="231" t="s">
        <v>73</v>
      </c>
      <c r="AL162" s="231" t="s">
        <v>73</v>
      </c>
      <c r="AM162" s="231" t="s">
        <v>73</v>
      </c>
      <c r="AN162" s="231" t="s">
        <v>73</v>
      </c>
      <c r="AO162" s="240" t="s">
        <v>73</v>
      </c>
      <c r="AP162" s="240" t="s">
        <v>73</v>
      </c>
      <c r="AQ162" s="434" t="s">
        <v>73</v>
      </c>
      <c r="AR162" s="561">
        <v>1.7371000000000001</v>
      </c>
      <c r="AS162" s="336">
        <v>29.521100000000001</v>
      </c>
      <c r="AT162" s="336">
        <v>0.48430000000000001</v>
      </c>
      <c r="AU162" s="336">
        <v>4.0457999999999998</v>
      </c>
      <c r="AV162" s="367">
        <v>2.9792000000000001</v>
      </c>
      <c r="AW162" s="372">
        <v>504.67739999999998</v>
      </c>
      <c r="AX162" s="344" t="s">
        <v>73</v>
      </c>
      <c r="AY162" s="336" t="s">
        <v>73</v>
      </c>
      <c r="AZ162" s="473" t="s">
        <v>73</v>
      </c>
      <c r="BA162" s="676" t="s">
        <v>73</v>
      </c>
      <c r="BB162" s="676" t="s">
        <v>73</v>
      </c>
      <c r="BC162" s="676" t="s">
        <v>73</v>
      </c>
      <c r="BD162" s="676" t="s">
        <v>73</v>
      </c>
      <c r="BE162" s="676" t="s">
        <v>73</v>
      </c>
      <c r="BF162" s="676" t="s">
        <v>73</v>
      </c>
      <c r="BG162" s="676" t="s">
        <v>73</v>
      </c>
      <c r="BH162" s="676" t="s">
        <v>73</v>
      </c>
      <c r="BI162" s="473" t="s">
        <v>73</v>
      </c>
      <c r="BJ162" s="676" t="s">
        <v>73</v>
      </c>
      <c r="BK162" s="677" t="s">
        <v>73</v>
      </c>
    </row>
    <row r="163" spans="1:63" s="183" customFormat="1" ht="14.25" customHeight="1" x14ac:dyDescent="0.45">
      <c r="A163" s="224">
        <v>2024</v>
      </c>
      <c r="B163" s="268">
        <v>12</v>
      </c>
      <c r="C163" s="183">
        <v>2</v>
      </c>
      <c r="D163" s="320">
        <v>0.4513888888888889</v>
      </c>
      <c r="E163" s="571">
        <v>6</v>
      </c>
      <c r="F163" s="572">
        <v>13.312609999999999</v>
      </c>
      <c r="G163" s="573">
        <v>100.07453</v>
      </c>
      <c r="H163" s="231">
        <v>7.9</v>
      </c>
      <c r="I163" s="183">
        <v>3</v>
      </c>
      <c r="J163" s="230" t="s">
        <v>72</v>
      </c>
      <c r="K163" s="231">
        <v>1</v>
      </c>
      <c r="L163" s="229">
        <v>7</v>
      </c>
      <c r="M163" s="233" t="s">
        <v>97</v>
      </c>
      <c r="N163" s="336" t="s">
        <v>73</v>
      </c>
      <c r="O163" s="336" t="s">
        <v>73</v>
      </c>
      <c r="P163" s="336" t="s">
        <v>73</v>
      </c>
      <c r="Q163" s="336" t="s">
        <v>73</v>
      </c>
      <c r="R163" s="336" t="s">
        <v>73</v>
      </c>
      <c r="S163" s="342" t="s">
        <v>73</v>
      </c>
      <c r="T163" s="574">
        <v>2</v>
      </c>
      <c r="U163" s="238">
        <v>27.9</v>
      </c>
      <c r="V163" s="240">
        <v>27.914000000000001</v>
      </c>
      <c r="W163" s="634">
        <v>7.62</v>
      </c>
      <c r="X163" s="744">
        <v>7.9</v>
      </c>
      <c r="Y163" s="335">
        <v>23.7</v>
      </c>
      <c r="Z163" s="240">
        <v>25.901</v>
      </c>
      <c r="AA163" s="634">
        <v>6.11</v>
      </c>
      <c r="AB163" s="335">
        <v>6.6109999999999998</v>
      </c>
      <c r="AC163" s="744">
        <f t="shared" si="75"/>
        <v>6.4873459952711769</v>
      </c>
      <c r="AD163" s="370">
        <v>5</v>
      </c>
      <c r="AE163" s="335">
        <v>2.7462</v>
      </c>
      <c r="AF163" s="731">
        <v>1.38</v>
      </c>
      <c r="AG163" s="698" t="s">
        <v>73</v>
      </c>
      <c r="AH163" s="331">
        <v>2204.0662597229748</v>
      </c>
      <c r="AI163" s="575">
        <v>7.8552216671440931</v>
      </c>
      <c r="AJ163" s="273">
        <v>7.8133098315778744</v>
      </c>
      <c r="AK163" s="231">
        <v>782.34819970069384</v>
      </c>
      <c r="AL163" s="231">
        <v>1918.4001582980347</v>
      </c>
      <c r="AM163" s="231">
        <v>119.2865522819737</v>
      </c>
      <c r="AN163" s="231">
        <v>21.58764250693979</v>
      </c>
      <c r="AO163" s="240">
        <v>3.1126972421283288</v>
      </c>
      <c r="AP163" s="240">
        <v>2.0117210745407399</v>
      </c>
      <c r="AQ163" s="365">
        <f t="shared" ref="AQ163:AQ165" si="116">SUM(AL163:AN163)</f>
        <v>2059.2743530869479</v>
      </c>
      <c r="AR163" s="561">
        <v>1.9785999999999999</v>
      </c>
      <c r="AS163" s="336">
        <v>41.0017</v>
      </c>
      <c r="AT163" s="336">
        <v>0.57579999999999998</v>
      </c>
      <c r="AU163" s="336">
        <v>3.8029999999999999</v>
      </c>
      <c r="AV163" s="367">
        <v>4.2629000000000001</v>
      </c>
      <c r="AW163" s="372">
        <v>560.41849999999999</v>
      </c>
      <c r="AX163" s="344" t="s">
        <v>73</v>
      </c>
      <c r="AY163" s="336" t="s">
        <v>73</v>
      </c>
      <c r="AZ163" s="473" t="s">
        <v>73</v>
      </c>
      <c r="BA163" s="676" t="s">
        <v>73</v>
      </c>
      <c r="BB163" s="676" t="s">
        <v>73</v>
      </c>
      <c r="BC163" s="676" t="s">
        <v>73</v>
      </c>
      <c r="BD163" s="676" t="s">
        <v>73</v>
      </c>
      <c r="BE163" s="676" t="s">
        <v>73</v>
      </c>
      <c r="BF163" s="676" t="s">
        <v>73</v>
      </c>
      <c r="BG163" s="676" t="s">
        <v>73</v>
      </c>
      <c r="BH163" s="676" t="s">
        <v>73</v>
      </c>
      <c r="BI163" s="473" t="s">
        <v>73</v>
      </c>
      <c r="BJ163" s="676" t="s">
        <v>73</v>
      </c>
      <c r="BK163" s="677" t="s">
        <v>73</v>
      </c>
    </row>
    <row r="164" spans="1:63" s="183" customFormat="1" ht="14.25" customHeight="1" x14ac:dyDescent="0.45">
      <c r="A164" s="224">
        <f t="shared" ref="A164:I165" si="117">A163</f>
        <v>2024</v>
      </c>
      <c r="B164" s="268">
        <f t="shared" si="117"/>
        <v>12</v>
      </c>
      <c r="C164" s="268">
        <f t="shared" si="117"/>
        <v>2</v>
      </c>
      <c r="D164" s="320">
        <f t="shared" si="117"/>
        <v>0.4513888888888889</v>
      </c>
      <c r="E164" s="571">
        <f t="shared" si="117"/>
        <v>6</v>
      </c>
      <c r="F164" s="576">
        <f t="shared" si="117"/>
        <v>13.312609999999999</v>
      </c>
      <c r="G164" s="573">
        <f t="shared" si="117"/>
        <v>100.07453</v>
      </c>
      <c r="H164" s="231">
        <f t="shared" si="117"/>
        <v>7.9</v>
      </c>
      <c r="I164" s="268">
        <f t="shared" si="117"/>
        <v>3</v>
      </c>
      <c r="J164" s="230" t="s">
        <v>75</v>
      </c>
      <c r="K164" s="231">
        <v>3.5</v>
      </c>
      <c r="L164" s="229" t="s">
        <v>73</v>
      </c>
      <c r="M164" s="231" t="s">
        <v>73</v>
      </c>
      <c r="N164" s="336" t="s">
        <v>73</v>
      </c>
      <c r="O164" s="336" t="s">
        <v>73</v>
      </c>
      <c r="P164" s="336" t="s">
        <v>73</v>
      </c>
      <c r="Q164" s="336" t="s">
        <v>73</v>
      </c>
      <c r="R164" s="336" t="s">
        <v>73</v>
      </c>
      <c r="S164" s="342" t="s">
        <v>73</v>
      </c>
      <c r="T164" s="577">
        <f t="shared" ref="T164:T165" si="118">T163</f>
        <v>2</v>
      </c>
      <c r="U164" s="238">
        <v>28.4</v>
      </c>
      <c r="V164" s="240">
        <v>28.707999999999998</v>
      </c>
      <c r="W164" s="634">
        <v>7.63</v>
      </c>
      <c r="X164" s="744">
        <v>7.97</v>
      </c>
      <c r="Y164" s="335">
        <v>25.6</v>
      </c>
      <c r="Z164" s="240">
        <v>28.067</v>
      </c>
      <c r="AA164" s="634">
        <v>4.75</v>
      </c>
      <c r="AB164" s="335">
        <v>5.6989999999999998</v>
      </c>
      <c r="AC164" s="744">
        <f t="shared" si="75"/>
        <v>5.7702145284008273</v>
      </c>
      <c r="AD164" s="370">
        <v>7.75</v>
      </c>
      <c r="AE164" s="335" t="s">
        <v>73</v>
      </c>
      <c r="AF164" s="731">
        <v>1.96</v>
      </c>
      <c r="AG164" s="342" t="s">
        <v>73</v>
      </c>
      <c r="AH164" s="331">
        <v>2180.925207036797</v>
      </c>
      <c r="AI164" s="575">
        <v>7.8672038203781414</v>
      </c>
      <c r="AJ164" s="273">
        <v>7.813576951377228</v>
      </c>
      <c r="AK164" s="231">
        <v>754.81874123127227</v>
      </c>
      <c r="AL164" s="231">
        <v>1872.9362976574625</v>
      </c>
      <c r="AM164" s="231">
        <v>127.18758767924933</v>
      </c>
      <c r="AN164" s="231">
        <v>20.211870905563391</v>
      </c>
      <c r="AO164" s="240">
        <v>3.2684127881704592</v>
      </c>
      <c r="AP164" s="240">
        <v>2.1372536460221618</v>
      </c>
      <c r="AQ164" s="365">
        <f t="shared" si="116"/>
        <v>2020.3357562422755</v>
      </c>
      <c r="AR164" s="561">
        <v>1.5921000000000001</v>
      </c>
      <c r="AS164" s="336">
        <v>31.449100000000001</v>
      </c>
      <c r="AT164" s="336">
        <v>0.53</v>
      </c>
      <c r="AU164" s="336">
        <v>4.9447999999999999</v>
      </c>
      <c r="AV164" s="367">
        <v>3.3409</v>
      </c>
      <c r="AW164" s="372">
        <v>384.8141</v>
      </c>
      <c r="AX164" s="344" t="s">
        <v>73</v>
      </c>
      <c r="AY164" s="336" t="s">
        <v>73</v>
      </c>
      <c r="AZ164" s="473" t="s">
        <v>73</v>
      </c>
      <c r="BA164" s="676" t="s">
        <v>73</v>
      </c>
      <c r="BB164" s="676" t="s">
        <v>73</v>
      </c>
      <c r="BC164" s="676" t="s">
        <v>73</v>
      </c>
      <c r="BD164" s="676" t="s">
        <v>73</v>
      </c>
      <c r="BE164" s="676" t="s">
        <v>73</v>
      </c>
      <c r="BF164" s="676" t="s">
        <v>73</v>
      </c>
      <c r="BG164" s="676" t="s">
        <v>73</v>
      </c>
      <c r="BH164" s="676" t="s">
        <v>73</v>
      </c>
      <c r="BI164" s="473" t="s">
        <v>73</v>
      </c>
      <c r="BJ164" s="676" t="s">
        <v>73</v>
      </c>
      <c r="BK164" s="677" t="s">
        <v>73</v>
      </c>
    </row>
    <row r="165" spans="1:63" s="183" customFormat="1" ht="14.25" customHeight="1" x14ac:dyDescent="0.45">
      <c r="A165" s="224">
        <f t="shared" si="117"/>
        <v>2024</v>
      </c>
      <c r="B165" s="268">
        <f t="shared" si="117"/>
        <v>12</v>
      </c>
      <c r="C165" s="268">
        <f t="shared" si="117"/>
        <v>2</v>
      </c>
      <c r="D165" s="320">
        <f t="shared" si="117"/>
        <v>0.4513888888888889</v>
      </c>
      <c r="E165" s="571">
        <f t="shared" si="117"/>
        <v>6</v>
      </c>
      <c r="F165" s="576">
        <f t="shared" si="117"/>
        <v>13.312609999999999</v>
      </c>
      <c r="G165" s="573">
        <f t="shared" si="117"/>
        <v>100.07453</v>
      </c>
      <c r="H165" s="231">
        <f t="shared" si="117"/>
        <v>7.9</v>
      </c>
      <c r="I165" s="268">
        <f t="shared" si="117"/>
        <v>3</v>
      </c>
      <c r="J165" s="230" t="s">
        <v>74</v>
      </c>
      <c r="K165" s="231">
        <v>7</v>
      </c>
      <c r="L165" s="229" t="s">
        <v>73</v>
      </c>
      <c r="M165" s="231" t="s">
        <v>73</v>
      </c>
      <c r="N165" s="336" t="s">
        <v>73</v>
      </c>
      <c r="O165" s="336" t="s">
        <v>73</v>
      </c>
      <c r="P165" s="336" t="s">
        <v>73</v>
      </c>
      <c r="Q165" s="336" t="s">
        <v>73</v>
      </c>
      <c r="R165" s="336" t="s">
        <v>73</v>
      </c>
      <c r="S165" s="342" t="s">
        <v>73</v>
      </c>
      <c r="T165" s="577">
        <f t="shared" si="118"/>
        <v>2</v>
      </c>
      <c r="U165" s="238">
        <v>28.1</v>
      </c>
      <c r="V165" s="240">
        <v>28.831</v>
      </c>
      <c r="W165" s="634">
        <v>7.67</v>
      </c>
      <c r="X165" s="744">
        <v>7.96</v>
      </c>
      <c r="Y165" s="335">
        <v>24.6</v>
      </c>
      <c r="Z165" s="240">
        <v>29.155000000000001</v>
      </c>
      <c r="AA165" s="634">
        <v>5</v>
      </c>
      <c r="AB165" s="335">
        <v>4.57</v>
      </c>
      <c r="AC165" s="744">
        <f t="shared" si="75"/>
        <v>4.8824498068036517</v>
      </c>
      <c r="AD165" s="370">
        <v>6.05</v>
      </c>
      <c r="AE165" s="335" t="s">
        <v>73</v>
      </c>
      <c r="AF165" s="731">
        <v>1.98</v>
      </c>
      <c r="AG165" s="342" t="s">
        <v>73</v>
      </c>
      <c r="AH165" s="331">
        <v>2193.5988105340366</v>
      </c>
      <c r="AI165" s="575">
        <v>7.8588242157259716</v>
      </c>
      <c r="AJ165" s="273">
        <v>7.8033479195935227</v>
      </c>
      <c r="AK165" s="231">
        <v>770.77152742951057</v>
      </c>
      <c r="AL165" s="231">
        <v>1880.2863952166954</v>
      </c>
      <c r="AM165" s="231">
        <v>128.92470361849561</v>
      </c>
      <c r="AN165" s="231">
        <v>20.466521322408436</v>
      </c>
      <c r="AO165" s="240">
        <v>3.2830552784979954</v>
      </c>
      <c r="AP165" s="240">
        <v>2.15659681027191</v>
      </c>
      <c r="AQ165" s="365">
        <f t="shared" si="116"/>
        <v>2029.6776201575994</v>
      </c>
      <c r="AR165" s="561">
        <v>0.77090000000000003</v>
      </c>
      <c r="AS165" s="336">
        <v>34.866999999999997</v>
      </c>
      <c r="AT165" s="336">
        <v>0.57579999999999998</v>
      </c>
      <c r="AU165" s="336">
        <v>1.4384999999999999</v>
      </c>
      <c r="AV165" s="367">
        <v>3.6516999999999999</v>
      </c>
      <c r="AW165" s="372">
        <v>224.51439999999999</v>
      </c>
      <c r="AX165" s="344" t="s">
        <v>73</v>
      </c>
      <c r="AY165" s="336" t="s">
        <v>73</v>
      </c>
      <c r="AZ165" s="473" t="s">
        <v>73</v>
      </c>
      <c r="BA165" s="676" t="s">
        <v>73</v>
      </c>
      <c r="BB165" s="676" t="s">
        <v>73</v>
      </c>
      <c r="BC165" s="676" t="s">
        <v>73</v>
      </c>
      <c r="BD165" s="676" t="s">
        <v>73</v>
      </c>
      <c r="BE165" s="676" t="s">
        <v>73</v>
      </c>
      <c r="BF165" s="676" t="s">
        <v>73</v>
      </c>
      <c r="BG165" s="676" t="s">
        <v>73</v>
      </c>
      <c r="BH165" s="676" t="s">
        <v>73</v>
      </c>
      <c r="BI165" s="473" t="s">
        <v>73</v>
      </c>
      <c r="BJ165" s="676" t="s">
        <v>73</v>
      </c>
      <c r="BK165" s="677" t="s">
        <v>73</v>
      </c>
    </row>
    <row r="166" spans="1:63" s="183" customFormat="1" ht="14.25" customHeight="1" x14ac:dyDescent="0.45">
      <c r="A166" s="224">
        <v>2024</v>
      </c>
      <c r="B166" s="268">
        <v>12</v>
      </c>
      <c r="C166" s="183">
        <v>2</v>
      </c>
      <c r="D166" s="320">
        <v>0.6333333333333333</v>
      </c>
      <c r="E166" s="571">
        <v>26</v>
      </c>
      <c r="F166" s="572">
        <v>13.24503</v>
      </c>
      <c r="G166" s="573">
        <v>100.39897999999999</v>
      </c>
      <c r="H166" s="231">
        <v>15.7</v>
      </c>
      <c r="I166" s="183">
        <v>3</v>
      </c>
      <c r="J166" s="230" t="s">
        <v>72</v>
      </c>
      <c r="K166" s="231">
        <v>1</v>
      </c>
      <c r="L166" s="229">
        <v>2</v>
      </c>
      <c r="M166" s="233" t="s">
        <v>97</v>
      </c>
      <c r="N166" s="336" t="s">
        <v>73</v>
      </c>
      <c r="O166" s="336" t="s">
        <v>73</v>
      </c>
      <c r="P166" s="336" t="s">
        <v>73</v>
      </c>
      <c r="Q166" s="336" t="s">
        <v>73</v>
      </c>
      <c r="R166" s="336" t="s">
        <v>73</v>
      </c>
      <c r="S166" s="342" t="s">
        <v>73</v>
      </c>
      <c r="T166" s="574">
        <v>2</v>
      </c>
      <c r="U166" s="238">
        <v>29.1</v>
      </c>
      <c r="V166" s="240">
        <v>28.965</v>
      </c>
      <c r="W166" s="634">
        <v>8</v>
      </c>
      <c r="X166" s="744">
        <v>8.2799999999999994</v>
      </c>
      <c r="Y166" s="335">
        <v>28.2</v>
      </c>
      <c r="Z166" s="240">
        <v>30.832000000000001</v>
      </c>
      <c r="AA166" s="634">
        <v>9.2799999999999994</v>
      </c>
      <c r="AB166" s="335">
        <v>9.9320000000000004</v>
      </c>
      <c r="AC166" s="744">
        <f t="shared" si="75"/>
        <v>9.0987424881181411</v>
      </c>
      <c r="AD166" s="370">
        <v>10.050000000000001</v>
      </c>
      <c r="AE166" s="335">
        <v>3.1141000000000001</v>
      </c>
      <c r="AF166" s="731">
        <v>3.74</v>
      </c>
      <c r="AG166" s="698" t="s">
        <v>73</v>
      </c>
      <c r="AH166" s="331" t="s">
        <v>73</v>
      </c>
      <c r="AI166" s="575" t="s">
        <v>73</v>
      </c>
      <c r="AJ166" s="273" t="s">
        <v>73</v>
      </c>
      <c r="AK166" s="231" t="s">
        <v>73</v>
      </c>
      <c r="AL166" s="231" t="s">
        <v>73</v>
      </c>
      <c r="AM166" s="231" t="s">
        <v>73</v>
      </c>
      <c r="AN166" s="231" t="s">
        <v>73</v>
      </c>
      <c r="AO166" s="240" t="s">
        <v>73</v>
      </c>
      <c r="AP166" s="240" t="s">
        <v>73</v>
      </c>
      <c r="AQ166" s="434" t="s">
        <v>73</v>
      </c>
      <c r="AR166" s="561">
        <v>0.38450000000000001</v>
      </c>
      <c r="AS166" s="336">
        <v>10.2844</v>
      </c>
      <c r="AT166" s="336">
        <v>0.2097</v>
      </c>
      <c r="AU166" s="336">
        <v>2.8769999999999998</v>
      </c>
      <c r="AV166" s="367">
        <v>1.3629</v>
      </c>
      <c r="AW166" s="372">
        <v>94.527600000000007</v>
      </c>
      <c r="AX166" s="344" t="s">
        <v>73</v>
      </c>
      <c r="AY166" s="336" t="s">
        <v>73</v>
      </c>
      <c r="AZ166" s="473" t="s">
        <v>73</v>
      </c>
      <c r="BA166" s="676" t="s">
        <v>73</v>
      </c>
      <c r="BB166" s="676" t="s">
        <v>73</v>
      </c>
      <c r="BC166" s="676" t="s">
        <v>73</v>
      </c>
      <c r="BD166" s="676" t="s">
        <v>73</v>
      </c>
      <c r="BE166" s="676" t="s">
        <v>73</v>
      </c>
      <c r="BF166" s="676" t="s">
        <v>73</v>
      </c>
      <c r="BG166" s="676" t="s">
        <v>73</v>
      </c>
      <c r="BH166" s="676" t="s">
        <v>73</v>
      </c>
      <c r="BI166" s="473" t="s">
        <v>73</v>
      </c>
      <c r="BJ166" s="676" t="s">
        <v>73</v>
      </c>
      <c r="BK166" s="677" t="s">
        <v>73</v>
      </c>
    </row>
    <row r="167" spans="1:63" s="183" customFormat="1" ht="14.25" customHeight="1" x14ac:dyDescent="0.45">
      <c r="A167" s="224">
        <f t="shared" ref="A167:I168" si="119">A166</f>
        <v>2024</v>
      </c>
      <c r="B167" s="268">
        <f t="shared" si="119"/>
        <v>12</v>
      </c>
      <c r="C167" s="268">
        <f t="shared" si="119"/>
        <v>2</v>
      </c>
      <c r="D167" s="320">
        <f t="shared" si="119"/>
        <v>0.6333333333333333</v>
      </c>
      <c r="E167" s="571">
        <f t="shared" si="119"/>
        <v>26</v>
      </c>
      <c r="F167" s="576">
        <f t="shared" si="119"/>
        <v>13.24503</v>
      </c>
      <c r="G167" s="573">
        <f t="shared" si="119"/>
        <v>100.39897999999999</v>
      </c>
      <c r="H167" s="231">
        <f t="shared" si="119"/>
        <v>15.7</v>
      </c>
      <c r="I167" s="268">
        <f t="shared" si="119"/>
        <v>3</v>
      </c>
      <c r="J167" s="230" t="s">
        <v>75</v>
      </c>
      <c r="K167" s="231">
        <v>7.5</v>
      </c>
      <c r="L167" s="229" t="s">
        <v>73</v>
      </c>
      <c r="M167" s="231" t="s">
        <v>73</v>
      </c>
      <c r="N167" s="336" t="s">
        <v>73</v>
      </c>
      <c r="O167" s="336" t="s">
        <v>73</v>
      </c>
      <c r="P167" s="336" t="s">
        <v>73</v>
      </c>
      <c r="Q167" s="336" t="s">
        <v>73</v>
      </c>
      <c r="R167" s="336" t="s">
        <v>73</v>
      </c>
      <c r="S167" s="342" t="s">
        <v>73</v>
      </c>
      <c r="T167" s="577">
        <f t="shared" ref="T167:T168" si="120">T166</f>
        <v>2</v>
      </c>
      <c r="U167" s="238">
        <v>29.1</v>
      </c>
      <c r="V167" s="240">
        <v>28.69</v>
      </c>
      <c r="W167" s="635">
        <v>7.99</v>
      </c>
      <c r="X167" s="752">
        <v>8.11</v>
      </c>
      <c r="Y167" s="335">
        <v>28.9</v>
      </c>
      <c r="Z167" s="240">
        <v>31.914000000000001</v>
      </c>
      <c r="AA167" s="634">
        <v>7.14</v>
      </c>
      <c r="AB167" s="335">
        <v>6.742</v>
      </c>
      <c r="AC167" s="744">
        <f t="shared" si="75"/>
        <v>6.5903550107975102</v>
      </c>
      <c r="AD167" s="370">
        <v>7.6</v>
      </c>
      <c r="AE167" s="335" t="s">
        <v>73</v>
      </c>
      <c r="AF167" s="731">
        <v>0.75</v>
      </c>
      <c r="AG167" s="342" t="s">
        <v>73</v>
      </c>
      <c r="AH167" s="331" t="s">
        <v>73</v>
      </c>
      <c r="AI167" s="575" t="s">
        <v>73</v>
      </c>
      <c r="AJ167" s="273" t="s">
        <v>73</v>
      </c>
      <c r="AK167" s="231" t="s">
        <v>73</v>
      </c>
      <c r="AL167" s="231" t="s">
        <v>73</v>
      </c>
      <c r="AM167" s="231" t="s">
        <v>73</v>
      </c>
      <c r="AN167" s="231" t="s">
        <v>73</v>
      </c>
      <c r="AO167" s="240" t="s">
        <v>73</v>
      </c>
      <c r="AP167" s="240" t="s">
        <v>73</v>
      </c>
      <c r="AQ167" s="434" t="s">
        <v>73</v>
      </c>
      <c r="AR167" s="561">
        <v>0.43280000000000002</v>
      </c>
      <c r="AS167" s="336">
        <v>10.3283</v>
      </c>
      <c r="AT167" s="336">
        <v>0.25540000000000002</v>
      </c>
      <c r="AU167" s="336">
        <v>2.1577000000000002</v>
      </c>
      <c r="AV167" s="367">
        <v>1.4968999999999999</v>
      </c>
      <c r="AW167" s="372">
        <v>71.025400000000005</v>
      </c>
      <c r="AX167" s="344" t="s">
        <v>73</v>
      </c>
      <c r="AY167" s="336" t="s">
        <v>73</v>
      </c>
      <c r="AZ167" s="473" t="s">
        <v>73</v>
      </c>
      <c r="BA167" s="676" t="s">
        <v>73</v>
      </c>
      <c r="BB167" s="676" t="s">
        <v>73</v>
      </c>
      <c r="BC167" s="676" t="s">
        <v>73</v>
      </c>
      <c r="BD167" s="676" t="s">
        <v>73</v>
      </c>
      <c r="BE167" s="676" t="s">
        <v>73</v>
      </c>
      <c r="BF167" s="676" t="s">
        <v>73</v>
      </c>
      <c r="BG167" s="676" t="s">
        <v>73</v>
      </c>
      <c r="BH167" s="676" t="s">
        <v>73</v>
      </c>
      <c r="BI167" s="473" t="s">
        <v>73</v>
      </c>
      <c r="BJ167" s="676" t="s">
        <v>73</v>
      </c>
      <c r="BK167" s="677" t="s">
        <v>73</v>
      </c>
    </row>
    <row r="168" spans="1:63" s="183" customFormat="1" ht="14.25" customHeight="1" x14ac:dyDescent="0.45">
      <c r="A168" s="224">
        <f t="shared" si="119"/>
        <v>2024</v>
      </c>
      <c r="B168" s="268">
        <f t="shared" si="119"/>
        <v>12</v>
      </c>
      <c r="C168" s="268">
        <f t="shared" si="119"/>
        <v>2</v>
      </c>
      <c r="D168" s="320">
        <f t="shared" si="119"/>
        <v>0.6333333333333333</v>
      </c>
      <c r="E168" s="571">
        <f t="shared" si="119"/>
        <v>26</v>
      </c>
      <c r="F168" s="576">
        <f t="shared" si="119"/>
        <v>13.24503</v>
      </c>
      <c r="G168" s="573">
        <f t="shared" si="119"/>
        <v>100.39897999999999</v>
      </c>
      <c r="H168" s="231">
        <f t="shared" si="119"/>
        <v>15.7</v>
      </c>
      <c r="I168" s="268">
        <f t="shared" si="119"/>
        <v>3</v>
      </c>
      <c r="J168" s="230" t="s">
        <v>74</v>
      </c>
      <c r="K168" s="231">
        <v>14</v>
      </c>
      <c r="L168" s="229" t="s">
        <v>73</v>
      </c>
      <c r="M168" s="231" t="s">
        <v>73</v>
      </c>
      <c r="N168" s="336" t="s">
        <v>73</v>
      </c>
      <c r="O168" s="336" t="s">
        <v>73</v>
      </c>
      <c r="P168" s="336" t="s">
        <v>73</v>
      </c>
      <c r="Q168" s="336" t="s">
        <v>73</v>
      </c>
      <c r="R168" s="336" t="s">
        <v>73</v>
      </c>
      <c r="S168" s="342" t="s">
        <v>73</v>
      </c>
      <c r="T168" s="577">
        <f t="shared" si="120"/>
        <v>2</v>
      </c>
      <c r="U168" s="238">
        <v>28.6</v>
      </c>
      <c r="V168" s="240">
        <v>28.652000000000001</v>
      </c>
      <c r="W168" s="634">
        <v>7.79</v>
      </c>
      <c r="X168" s="752">
        <v>8.1</v>
      </c>
      <c r="Y168" s="335">
        <v>29.1</v>
      </c>
      <c r="Z168" s="240">
        <v>31.98</v>
      </c>
      <c r="AA168" s="634">
        <v>6.44</v>
      </c>
      <c r="AB168" s="335">
        <v>6.51</v>
      </c>
      <c r="AC168" s="744">
        <f t="shared" si="75"/>
        <v>6.4079268306287371</v>
      </c>
      <c r="AD168" s="370">
        <v>8.4</v>
      </c>
      <c r="AE168" s="335" t="s">
        <v>73</v>
      </c>
      <c r="AF168" s="731">
        <v>0.69</v>
      </c>
      <c r="AG168" s="342" t="s">
        <v>73</v>
      </c>
      <c r="AH168" s="331" t="s">
        <v>73</v>
      </c>
      <c r="AI168" s="575" t="s">
        <v>73</v>
      </c>
      <c r="AJ168" s="273" t="s">
        <v>73</v>
      </c>
      <c r="AK168" s="231" t="s">
        <v>73</v>
      </c>
      <c r="AL168" s="231" t="s">
        <v>73</v>
      </c>
      <c r="AM168" s="231" t="s">
        <v>73</v>
      </c>
      <c r="AN168" s="231" t="s">
        <v>73</v>
      </c>
      <c r="AO168" s="240" t="s">
        <v>73</v>
      </c>
      <c r="AP168" s="240" t="s">
        <v>73</v>
      </c>
      <c r="AQ168" s="434" t="s">
        <v>73</v>
      </c>
      <c r="AR168" s="561">
        <v>0.1913</v>
      </c>
      <c r="AS168" s="336">
        <v>9.0137</v>
      </c>
      <c r="AT168" s="336">
        <v>0.25540000000000002</v>
      </c>
      <c r="AU168" s="336">
        <v>3.1467000000000001</v>
      </c>
      <c r="AV168" s="367">
        <v>1.3621000000000001</v>
      </c>
      <c r="AW168" s="372">
        <v>107.4483</v>
      </c>
      <c r="AX168" s="344" t="s">
        <v>73</v>
      </c>
      <c r="AY168" s="336" t="s">
        <v>73</v>
      </c>
      <c r="AZ168" s="473" t="s">
        <v>73</v>
      </c>
      <c r="BA168" s="676" t="s">
        <v>73</v>
      </c>
      <c r="BB168" s="676" t="s">
        <v>73</v>
      </c>
      <c r="BC168" s="676" t="s">
        <v>73</v>
      </c>
      <c r="BD168" s="676" t="s">
        <v>73</v>
      </c>
      <c r="BE168" s="676" t="s">
        <v>73</v>
      </c>
      <c r="BF168" s="676" t="s">
        <v>73</v>
      </c>
      <c r="BG168" s="676" t="s">
        <v>73</v>
      </c>
      <c r="BH168" s="676" t="s">
        <v>73</v>
      </c>
      <c r="BI168" s="473" t="s">
        <v>73</v>
      </c>
      <c r="BJ168" s="676" t="s">
        <v>73</v>
      </c>
      <c r="BK168" s="677" t="s">
        <v>73</v>
      </c>
    </row>
    <row r="169" spans="1:63" s="183" customFormat="1" ht="14.25" customHeight="1" x14ac:dyDescent="0.45">
      <c r="A169" s="224">
        <v>2024</v>
      </c>
      <c r="B169" s="268">
        <v>12</v>
      </c>
      <c r="C169" s="183">
        <v>2</v>
      </c>
      <c r="D169" s="320">
        <v>0.68055555555555558</v>
      </c>
      <c r="E169" s="571">
        <v>27</v>
      </c>
      <c r="F169" s="572">
        <v>13.18117</v>
      </c>
      <c r="G169" s="573">
        <v>100.39963</v>
      </c>
      <c r="H169" s="231">
        <v>17</v>
      </c>
      <c r="I169" s="183">
        <v>3</v>
      </c>
      <c r="J169" s="230" t="s">
        <v>72</v>
      </c>
      <c r="K169" s="231">
        <v>1</v>
      </c>
      <c r="L169" s="229">
        <v>2</v>
      </c>
      <c r="M169" s="233" t="s">
        <v>97</v>
      </c>
      <c r="N169" s="336" t="s">
        <v>73</v>
      </c>
      <c r="O169" s="336" t="s">
        <v>73</v>
      </c>
      <c r="P169" s="336" t="s">
        <v>73</v>
      </c>
      <c r="Q169" s="336" t="s">
        <v>73</v>
      </c>
      <c r="R169" s="336" t="s">
        <v>73</v>
      </c>
      <c r="S169" s="342" t="s">
        <v>73</v>
      </c>
      <c r="T169" s="574">
        <v>4</v>
      </c>
      <c r="U169" s="238">
        <v>28.8</v>
      </c>
      <c r="V169" s="240">
        <v>29.257999999999999</v>
      </c>
      <c r="W169" s="634">
        <v>7.9</v>
      </c>
      <c r="X169" s="744">
        <v>8.14</v>
      </c>
      <c r="Y169" s="335">
        <v>29.1</v>
      </c>
      <c r="Z169" s="240">
        <v>31.893999999999998</v>
      </c>
      <c r="AA169" s="634" t="s">
        <v>73</v>
      </c>
      <c r="AB169" s="335">
        <v>7.02</v>
      </c>
      <c r="AC169" s="744">
        <f t="shared" ref="AC169:AC193" si="121">AB169*$AA$1+$AB$1</f>
        <v>6.8089542956549192</v>
      </c>
      <c r="AD169" s="370" t="s">
        <v>73</v>
      </c>
      <c r="AE169" s="335" t="s">
        <v>73</v>
      </c>
      <c r="AF169" s="731">
        <v>0.4</v>
      </c>
      <c r="AG169" s="342" t="s">
        <v>73</v>
      </c>
      <c r="AH169" s="331" t="s">
        <v>73</v>
      </c>
      <c r="AI169" s="575" t="s">
        <v>73</v>
      </c>
      <c r="AJ169" s="273" t="s">
        <v>73</v>
      </c>
      <c r="AK169" s="231" t="s">
        <v>73</v>
      </c>
      <c r="AL169" s="231" t="s">
        <v>73</v>
      </c>
      <c r="AM169" s="231" t="s">
        <v>73</v>
      </c>
      <c r="AN169" s="231" t="s">
        <v>73</v>
      </c>
      <c r="AO169" s="240" t="s">
        <v>73</v>
      </c>
      <c r="AP169" s="240" t="s">
        <v>73</v>
      </c>
      <c r="AQ169" s="434" t="s">
        <v>73</v>
      </c>
      <c r="AR169" s="561" t="s">
        <v>73</v>
      </c>
      <c r="AS169" s="336" t="s">
        <v>73</v>
      </c>
      <c r="AT169" s="336" t="s">
        <v>73</v>
      </c>
      <c r="AU169" s="336" t="s">
        <v>73</v>
      </c>
      <c r="AV169" s="367" t="s">
        <v>73</v>
      </c>
      <c r="AW169" s="372" t="s">
        <v>73</v>
      </c>
      <c r="AX169" s="344" t="s">
        <v>73</v>
      </c>
      <c r="AY169" s="336" t="s">
        <v>73</v>
      </c>
      <c r="AZ169" s="473" t="s">
        <v>73</v>
      </c>
      <c r="BA169" s="676" t="s">
        <v>73</v>
      </c>
      <c r="BB169" s="676" t="s">
        <v>73</v>
      </c>
      <c r="BC169" s="676" t="s">
        <v>73</v>
      </c>
      <c r="BD169" s="676" t="s">
        <v>73</v>
      </c>
      <c r="BE169" s="676" t="s">
        <v>73</v>
      </c>
      <c r="BF169" s="676" t="s">
        <v>73</v>
      </c>
      <c r="BG169" s="676" t="s">
        <v>73</v>
      </c>
      <c r="BH169" s="676" t="s">
        <v>73</v>
      </c>
      <c r="BI169" s="473" t="s">
        <v>73</v>
      </c>
      <c r="BJ169" s="676" t="s">
        <v>73</v>
      </c>
      <c r="BK169" s="677" t="s">
        <v>73</v>
      </c>
    </row>
    <row r="170" spans="1:63" s="183" customFormat="1" ht="14.25" customHeight="1" x14ac:dyDescent="0.45">
      <c r="A170" s="224">
        <f t="shared" ref="A170:I171" si="122">A169</f>
        <v>2024</v>
      </c>
      <c r="B170" s="268">
        <f t="shared" si="122"/>
        <v>12</v>
      </c>
      <c r="C170" s="268">
        <f t="shared" si="122"/>
        <v>2</v>
      </c>
      <c r="D170" s="320">
        <f t="shared" si="122"/>
        <v>0.68055555555555558</v>
      </c>
      <c r="E170" s="571">
        <f t="shared" si="122"/>
        <v>27</v>
      </c>
      <c r="F170" s="576">
        <f t="shared" si="122"/>
        <v>13.18117</v>
      </c>
      <c r="G170" s="573">
        <f t="shared" si="122"/>
        <v>100.39963</v>
      </c>
      <c r="H170" s="231">
        <f t="shared" si="122"/>
        <v>17</v>
      </c>
      <c r="I170" s="268">
        <f t="shared" si="122"/>
        <v>3</v>
      </c>
      <c r="J170" s="230" t="s">
        <v>75</v>
      </c>
      <c r="K170" s="231">
        <v>8.5</v>
      </c>
      <c r="L170" s="229" t="s">
        <v>73</v>
      </c>
      <c r="M170" s="231" t="s">
        <v>73</v>
      </c>
      <c r="N170" s="336" t="s">
        <v>73</v>
      </c>
      <c r="O170" s="336" t="s">
        <v>73</v>
      </c>
      <c r="P170" s="336" t="s">
        <v>73</v>
      </c>
      <c r="Q170" s="336" t="s">
        <v>73</v>
      </c>
      <c r="R170" s="336" t="s">
        <v>73</v>
      </c>
      <c r="S170" s="342" t="s">
        <v>73</v>
      </c>
      <c r="T170" s="577">
        <f t="shared" ref="T170:T171" si="123">T169</f>
        <v>4</v>
      </c>
      <c r="U170" s="238">
        <v>28.8</v>
      </c>
      <c r="V170" s="240">
        <v>28.783000000000001</v>
      </c>
      <c r="W170" s="634">
        <v>7.83</v>
      </c>
      <c r="X170" s="744">
        <v>8.14</v>
      </c>
      <c r="Y170" s="335">
        <v>29.2</v>
      </c>
      <c r="Z170" s="240">
        <v>31.92</v>
      </c>
      <c r="AA170" s="634" t="s">
        <v>73</v>
      </c>
      <c r="AB170" s="335">
        <v>6.9889999999999999</v>
      </c>
      <c r="AC170" s="744">
        <f t="shared" si="121"/>
        <v>6.7845781164082295</v>
      </c>
      <c r="AD170" s="370" t="s">
        <v>73</v>
      </c>
      <c r="AE170" s="335" t="s">
        <v>73</v>
      </c>
      <c r="AF170" s="731">
        <v>0.74</v>
      </c>
      <c r="AG170" s="342" t="s">
        <v>73</v>
      </c>
      <c r="AH170" s="331" t="s">
        <v>73</v>
      </c>
      <c r="AI170" s="575" t="s">
        <v>73</v>
      </c>
      <c r="AJ170" s="273" t="s">
        <v>73</v>
      </c>
      <c r="AK170" s="231" t="s">
        <v>73</v>
      </c>
      <c r="AL170" s="231" t="s">
        <v>73</v>
      </c>
      <c r="AM170" s="231" t="s">
        <v>73</v>
      </c>
      <c r="AN170" s="231" t="s">
        <v>73</v>
      </c>
      <c r="AO170" s="240" t="s">
        <v>73</v>
      </c>
      <c r="AP170" s="240" t="s">
        <v>73</v>
      </c>
      <c r="AQ170" s="434" t="s">
        <v>73</v>
      </c>
      <c r="AR170" s="561" t="s">
        <v>73</v>
      </c>
      <c r="AS170" s="336" t="s">
        <v>73</v>
      </c>
      <c r="AT170" s="336" t="s">
        <v>73</v>
      </c>
      <c r="AU170" s="336" t="s">
        <v>73</v>
      </c>
      <c r="AV170" s="367" t="s">
        <v>73</v>
      </c>
      <c r="AW170" s="372" t="s">
        <v>73</v>
      </c>
      <c r="AX170" s="344" t="s">
        <v>73</v>
      </c>
      <c r="AY170" s="336" t="s">
        <v>73</v>
      </c>
      <c r="AZ170" s="473" t="s">
        <v>73</v>
      </c>
      <c r="BA170" s="676" t="s">
        <v>73</v>
      </c>
      <c r="BB170" s="676" t="s">
        <v>73</v>
      </c>
      <c r="BC170" s="676" t="s">
        <v>73</v>
      </c>
      <c r="BD170" s="676" t="s">
        <v>73</v>
      </c>
      <c r="BE170" s="676" t="s">
        <v>73</v>
      </c>
      <c r="BF170" s="676" t="s">
        <v>73</v>
      </c>
      <c r="BG170" s="676" t="s">
        <v>73</v>
      </c>
      <c r="BH170" s="676" t="s">
        <v>73</v>
      </c>
      <c r="BI170" s="473" t="s">
        <v>73</v>
      </c>
      <c r="BJ170" s="676" t="s">
        <v>73</v>
      </c>
      <c r="BK170" s="677" t="s">
        <v>73</v>
      </c>
    </row>
    <row r="171" spans="1:63" s="183" customFormat="1" ht="14.25" customHeight="1" x14ac:dyDescent="0.45">
      <c r="A171" s="224">
        <f t="shared" si="122"/>
        <v>2024</v>
      </c>
      <c r="B171" s="268">
        <f t="shared" si="122"/>
        <v>12</v>
      </c>
      <c r="C171" s="268">
        <f t="shared" si="122"/>
        <v>2</v>
      </c>
      <c r="D171" s="320">
        <f t="shared" si="122"/>
        <v>0.68055555555555558</v>
      </c>
      <c r="E171" s="571">
        <f t="shared" si="122"/>
        <v>27</v>
      </c>
      <c r="F171" s="576">
        <f t="shared" si="122"/>
        <v>13.18117</v>
      </c>
      <c r="G171" s="573">
        <f t="shared" si="122"/>
        <v>100.39963</v>
      </c>
      <c r="H171" s="231">
        <f t="shared" si="122"/>
        <v>17</v>
      </c>
      <c r="I171" s="268">
        <f t="shared" si="122"/>
        <v>3</v>
      </c>
      <c r="J171" s="230" t="s">
        <v>74</v>
      </c>
      <c r="K171" s="231">
        <v>16</v>
      </c>
      <c r="L171" s="229" t="s">
        <v>73</v>
      </c>
      <c r="M171" s="231" t="s">
        <v>73</v>
      </c>
      <c r="N171" s="336" t="s">
        <v>73</v>
      </c>
      <c r="O171" s="336" t="s">
        <v>73</v>
      </c>
      <c r="P171" s="336" t="s">
        <v>73</v>
      </c>
      <c r="Q171" s="336" t="s">
        <v>73</v>
      </c>
      <c r="R171" s="336" t="s">
        <v>73</v>
      </c>
      <c r="S171" s="342" t="s">
        <v>73</v>
      </c>
      <c r="T171" s="577">
        <f t="shared" si="123"/>
        <v>4</v>
      </c>
      <c r="U171" s="238">
        <v>28.7</v>
      </c>
      <c r="V171" s="240">
        <v>28.754999999999999</v>
      </c>
      <c r="W171" s="634">
        <v>7.79</v>
      </c>
      <c r="X171" s="744">
        <v>8.1300000000000008</v>
      </c>
      <c r="Y171" s="335">
        <v>29.2</v>
      </c>
      <c r="Z171" s="240">
        <v>31.978999999999999</v>
      </c>
      <c r="AA171" s="634" t="s">
        <v>73</v>
      </c>
      <c r="AB171" s="335">
        <v>6.7610000000000001</v>
      </c>
      <c r="AC171" s="744">
        <f t="shared" si="121"/>
        <v>6.6052952496906423</v>
      </c>
      <c r="AD171" s="370" t="s">
        <v>73</v>
      </c>
      <c r="AE171" s="335" t="s">
        <v>73</v>
      </c>
      <c r="AF171" s="731">
        <v>0.91</v>
      </c>
      <c r="AG171" s="342" t="s">
        <v>73</v>
      </c>
      <c r="AH171" s="331" t="s">
        <v>73</v>
      </c>
      <c r="AI171" s="575" t="s">
        <v>73</v>
      </c>
      <c r="AJ171" s="273" t="s">
        <v>73</v>
      </c>
      <c r="AK171" s="231" t="s">
        <v>73</v>
      </c>
      <c r="AL171" s="231" t="s">
        <v>73</v>
      </c>
      <c r="AM171" s="231" t="s">
        <v>73</v>
      </c>
      <c r="AN171" s="231" t="s">
        <v>73</v>
      </c>
      <c r="AO171" s="240" t="s">
        <v>73</v>
      </c>
      <c r="AP171" s="240" t="s">
        <v>73</v>
      </c>
      <c r="AQ171" s="268" t="s">
        <v>73</v>
      </c>
      <c r="AR171" s="561" t="s">
        <v>73</v>
      </c>
      <c r="AS171" s="336" t="s">
        <v>73</v>
      </c>
      <c r="AT171" s="336" t="s">
        <v>73</v>
      </c>
      <c r="AU171" s="336" t="s">
        <v>73</v>
      </c>
      <c r="AV171" s="367" t="s">
        <v>73</v>
      </c>
      <c r="AW171" s="372" t="s">
        <v>73</v>
      </c>
      <c r="AX171" s="344" t="s">
        <v>73</v>
      </c>
      <c r="AY171" s="336" t="s">
        <v>73</v>
      </c>
      <c r="AZ171" s="473" t="s">
        <v>73</v>
      </c>
      <c r="BA171" s="676" t="s">
        <v>73</v>
      </c>
      <c r="BB171" s="676" t="s">
        <v>73</v>
      </c>
      <c r="BC171" s="676" t="s">
        <v>73</v>
      </c>
      <c r="BD171" s="676" t="s">
        <v>73</v>
      </c>
      <c r="BE171" s="676" t="s">
        <v>73</v>
      </c>
      <c r="BF171" s="676" t="s">
        <v>73</v>
      </c>
      <c r="BG171" s="676" t="s">
        <v>73</v>
      </c>
      <c r="BH171" s="676" t="s">
        <v>73</v>
      </c>
      <c r="BI171" s="473" t="s">
        <v>73</v>
      </c>
      <c r="BJ171" s="676" t="s">
        <v>73</v>
      </c>
      <c r="BK171" s="677" t="s">
        <v>73</v>
      </c>
    </row>
    <row r="172" spans="1:63" s="183" customFormat="1" ht="14.25" customHeight="1" x14ac:dyDescent="0.45">
      <c r="A172" s="224">
        <v>2024</v>
      </c>
      <c r="B172" s="268">
        <v>12</v>
      </c>
      <c r="C172" s="183">
        <v>2</v>
      </c>
      <c r="D172" s="320">
        <v>0.70694444444444449</v>
      </c>
      <c r="E172" s="571" t="s">
        <v>152</v>
      </c>
      <c r="F172" s="572">
        <v>13.132569999999999</v>
      </c>
      <c r="G172" s="573">
        <v>100.33396999999999</v>
      </c>
      <c r="H172" s="231">
        <v>10.1</v>
      </c>
      <c r="I172" s="183">
        <v>3</v>
      </c>
      <c r="J172" s="230" t="s">
        <v>72</v>
      </c>
      <c r="K172" s="231">
        <v>1</v>
      </c>
      <c r="L172" s="229">
        <v>2</v>
      </c>
      <c r="M172" s="233" t="s">
        <v>97</v>
      </c>
      <c r="N172" s="336" t="s">
        <v>73</v>
      </c>
      <c r="O172" s="336" t="s">
        <v>73</v>
      </c>
      <c r="P172" s="336" t="s">
        <v>73</v>
      </c>
      <c r="Q172" s="336" t="s">
        <v>73</v>
      </c>
      <c r="R172" s="336" t="s">
        <v>73</v>
      </c>
      <c r="S172" s="342" t="s">
        <v>73</v>
      </c>
      <c r="T172" s="574">
        <v>2.8</v>
      </c>
      <c r="U172" s="238">
        <v>29.1</v>
      </c>
      <c r="V172" s="240">
        <v>29.117999999999999</v>
      </c>
      <c r="W172" s="634">
        <v>7.9</v>
      </c>
      <c r="X172" s="752">
        <v>8.2799999999999994</v>
      </c>
      <c r="Y172" s="335">
        <v>29.1</v>
      </c>
      <c r="Z172" s="240">
        <v>31.216999999999999</v>
      </c>
      <c r="AA172" s="634" t="s">
        <v>73</v>
      </c>
      <c r="AB172" s="335">
        <v>9.2729999999999997</v>
      </c>
      <c r="AC172" s="744">
        <f t="shared" si="121"/>
        <v>8.5805520970352891</v>
      </c>
      <c r="AD172" s="370" t="s">
        <v>73</v>
      </c>
      <c r="AE172" s="335" t="s">
        <v>73</v>
      </c>
      <c r="AF172" s="731">
        <v>2.23</v>
      </c>
      <c r="AG172" s="698" t="s">
        <v>73</v>
      </c>
      <c r="AH172" s="331" t="s">
        <v>73</v>
      </c>
      <c r="AI172" s="575" t="s">
        <v>73</v>
      </c>
      <c r="AJ172" s="273" t="s">
        <v>73</v>
      </c>
      <c r="AK172" s="231" t="s">
        <v>73</v>
      </c>
      <c r="AL172" s="231" t="s">
        <v>73</v>
      </c>
      <c r="AM172" s="231" t="s">
        <v>73</v>
      </c>
      <c r="AN172" s="231" t="s">
        <v>73</v>
      </c>
      <c r="AO172" s="240" t="s">
        <v>73</v>
      </c>
      <c r="AP172" s="240" t="s">
        <v>73</v>
      </c>
      <c r="AQ172" s="268" t="s">
        <v>73</v>
      </c>
      <c r="AR172" s="561" t="s">
        <v>73</v>
      </c>
      <c r="AS172" s="336" t="s">
        <v>73</v>
      </c>
      <c r="AT172" s="336" t="s">
        <v>73</v>
      </c>
      <c r="AU172" s="336" t="s">
        <v>73</v>
      </c>
      <c r="AV172" s="367" t="s">
        <v>73</v>
      </c>
      <c r="AW172" s="372" t="s">
        <v>73</v>
      </c>
      <c r="AX172" s="344" t="s">
        <v>73</v>
      </c>
      <c r="AY172" s="336" t="s">
        <v>73</v>
      </c>
      <c r="AZ172" s="473" t="s">
        <v>73</v>
      </c>
      <c r="BA172" s="676" t="s">
        <v>73</v>
      </c>
      <c r="BB172" s="676" t="s">
        <v>73</v>
      </c>
      <c r="BC172" s="676" t="s">
        <v>73</v>
      </c>
      <c r="BD172" s="676" t="s">
        <v>73</v>
      </c>
      <c r="BE172" s="676" t="s">
        <v>73</v>
      </c>
      <c r="BF172" s="676" t="s">
        <v>73</v>
      </c>
      <c r="BG172" s="676" t="s">
        <v>73</v>
      </c>
      <c r="BH172" s="676" t="s">
        <v>73</v>
      </c>
      <c r="BI172" s="473" t="s">
        <v>73</v>
      </c>
      <c r="BJ172" s="676" t="s">
        <v>73</v>
      </c>
      <c r="BK172" s="677" t="s">
        <v>73</v>
      </c>
    </row>
    <row r="173" spans="1:63" s="183" customFormat="1" ht="14.25" customHeight="1" x14ac:dyDescent="0.45">
      <c r="A173" s="224">
        <f t="shared" ref="A173:I174" si="124">A172</f>
        <v>2024</v>
      </c>
      <c r="B173" s="268">
        <f t="shared" si="124"/>
        <v>12</v>
      </c>
      <c r="C173" s="268">
        <f t="shared" si="124"/>
        <v>2</v>
      </c>
      <c r="D173" s="320">
        <f t="shared" si="124"/>
        <v>0.70694444444444449</v>
      </c>
      <c r="E173" s="571" t="str">
        <f t="shared" si="124"/>
        <v>C16</v>
      </c>
      <c r="F173" s="576">
        <f t="shared" si="124"/>
        <v>13.132569999999999</v>
      </c>
      <c r="G173" s="573">
        <f t="shared" si="124"/>
        <v>100.33396999999999</v>
      </c>
      <c r="H173" s="231">
        <f t="shared" si="124"/>
        <v>10.1</v>
      </c>
      <c r="I173" s="268">
        <f t="shared" si="124"/>
        <v>3</v>
      </c>
      <c r="J173" s="230" t="s">
        <v>75</v>
      </c>
      <c r="K173" s="231">
        <v>5</v>
      </c>
      <c r="L173" s="229" t="s">
        <v>73</v>
      </c>
      <c r="M173" s="231" t="s">
        <v>73</v>
      </c>
      <c r="N173" s="336" t="s">
        <v>73</v>
      </c>
      <c r="O173" s="336" t="s">
        <v>73</v>
      </c>
      <c r="P173" s="336" t="s">
        <v>73</v>
      </c>
      <c r="Q173" s="336" t="s">
        <v>73</v>
      </c>
      <c r="R173" s="336" t="s">
        <v>73</v>
      </c>
      <c r="S173" s="342" t="s">
        <v>73</v>
      </c>
      <c r="T173" s="577">
        <f t="shared" ref="T173:T174" si="125">T172</f>
        <v>2.8</v>
      </c>
      <c r="U173" s="238">
        <v>28.8</v>
      </c>
      <c r="V173" s="240">
        <v>28.991</v>
      </c>
      <c r="W173" s="635">
        <v>7.83</v>
      </c>
      <c r="X173" s="752">
        <v>8.16</v>
      </c>
      <c r="Y173" s="335">
        <v>29.2</v>
      </c>
      <c r="Z173" s="240">
        <v>31.818999999999999</v>
      </c>
      <c r="AA173" s="635" t="s">
        <v>73</v>
      </c>
      <c r="AB173" s="335">
        <v>7.1390000000000002</v>
      </c>
      <c r="AC173" s="744">
        <f t="shared" si="121"/>
        <v>6.9025273708276957</v>
      </c>
      <c r="AD173" s="370" t="s">
        <v>73</v>
      </c>
      <c r="AE173" s="335" t="s">
        <v>73</v>
      </c>
      <c r="AF173" s="731">
        <v>0.63</v>
      </c>
      <c r="AG173" s="342" t="s">
        <v>73</v>
      </c>
      <c r="AH173" s="331" t="s">
        <v>73</v>
      </c>
      <c r="AI173" s="575" t="s">
        <v>73</v>
      </c>
      <c r="AJ173" s="273" t="s">
        <v>73</v>
      </c>
      <c r="AK173" s="231" t="s">
        <v>73</v>
      </c>
      <c r="AL173" s="231" t="s">
        <v>73</v>
      </c>
      <c r="AM173" s="231" t="s">
        <v>73</v>
      </c>
      <c r="AN173" s="231" t="s">
        <v>73</v>
      </c>
      <c r="AO173" s="240" t="s">
        <v>73</v>
      </c>
      <c r="AP173" s="240" t="s">
        <v>73</v>
      </c>
      <c r="AQ173" s="268" t="s">
        <v>73</v>
      </c>
      <c r="AR173" s="561" t="s">
        <v>73</v>
      </c>
      <c r="AS173" s="336" t="s">
        <v>73</v>
      </c>
      <c r="AT173" s="336" t="s">
        <v>73</v>
      </c>
      <c r="AU173" s="336" t="s">
        <v>73</v>
      </c>
      <c r="AV173" s="367" t="s">
        <v>73</v>
      </c>
      <c r="AW173" s="372" t="s">
        <v>73</v>
      </c>
      <c r="AX173" s="344" t="s">
        <v>73</v>
      </c>
      <c r="AY173" s="336" t="s">
        <v>73</v>
      </c>
      <c r="AZ173" s="473" t="s">
        <v>73</v>
      </c>
      <c r="BA173" s="676" t="s">
        <v>73</v>
      </c>
      <c r="BB173" s="676" t="s">
        <v>73</v>
      </c>
      <c r="BC173" s="676" t="s">
        <v>73</v>
      </c>
      <c r="BD173" s="676" t="s">
        <v>73</v>
      </c>
      <c r="BE173" s="676" t="s">
        <v>73</v>
      </c>
      <c r="BF173" s="676" t="s">
        <v>73</v>
      </c>
      <c r="BG173" s="676" t="s">
        <v>73</v>
      </c>
      <c r="BH173" s="676" t="s">
        <v>73</v>
      </c>
      <c r="BI173" s="473" t="s">
        <v>73</v>
      </c>
      <c r="BJ173" s="676" t="s">
        <v>73</v>
      </c>
      <c r="BK173" s="677" t="s">
        <v>73</v>
      </c>
    </row>
    <row r="174" spans="1:63" s="183" customFormat="1" ht="14.25" customHeight="1" x14ac:dyDescent="0.45">
      <c r="A174" s="224">
        <f t="shared" si="124"/>
        <v>2024</v>
      </c>
      <c r="B174" s="268">
        <f t="shared" si="124"/>
        <v>12</v>
      </c>
      <c r="C174" s="268">
        <f t="shared" si="124"/>
        <v>2</v>
      </c>
      <c r="D174" s="320">
        <f t="shared" si="124"/>
        <v>0.70694444444444449</v>
      </c>
      <c r="E174" s="571" t="str">
        <f t="shared" si="124"/>
        <v>C16</v>
      </c>
      <c r="F174" s="576">
        <f t="shared" si="124"/>
        <v>13.132569999999999</v>
      </c>
      <c r="G174" s="573">
        <f t="shared" si="124"/>
        <v>100.33396999999999</v>
      </c>
      <c r="H174" s="231">
        <f t="shared" si="124"/>
        <v>10.1</v>
      </c>
      <c r="I174" s="268">
        <f t="shared" si="124"/>
        <v>3</v>
      </c>
      <c r="J174" s="230" t="s">
        <v>74</v>
      </c>
      <c r="K174" s="231">
        <v>9</v>
      </c>
      <c r="L174" s="229" t="s">
        <v>73</v>
      </c>
      <c r="M174" s="231" t="s">
        <v>73</v>
      </c>
      <c r="N174" s="336" t="s">
        <v>73</v>
      </c>
      <c r="O174" s="336" t="s">
        <v>73</v>
      </c>
      <c r="P174" s="336" t="s">
        <v>73</v>
      </c>
      <c r="Q174" s="336" t="s">
        <v>73</v>
      </c>
      <c r="R174" s="336" t="s">
        <v>73</v>
      </c>
      <c r="S174" s="342" t="s">
        <v>73</v>
      </c>
      <c r="T174" s="577">
        <f t="shared" si="125"/>
        <v>2.8</v>
      </c>
      <c r="U174" s="238">
        <v>28.9</v>
      </c>
      <c r="V174" s="240">
        <v>28.931000000000001</v>
      </c>
      <c r="W174" s="634">
        <v>7.79</v>
      </c>
      <c r="X174" s="744">
        <v>8.15</v>
      </c>
      <c r="Y174" s="335">
        <v>29.2</v>
      </c>
      <c r="Z174" s="240">
        <v>31.948</v>
      </c>
      <c r="AA174" s="634" t="s">
        <v>73</v>
      </c>
      <c r="AB174" s="335">
        <v>6.923</v>
      </c>
      <c r="AC174" s="744">
        <f t="shared" si="121"/>
        <v>6.7326804444636652</v>
      </c>
      <c r="AD174" s="370" t="s">
        <v>73</v>
      </c>
      <c r="AE174" s="335" t="s">
        <v>73</v>
      </c>
      <c r="AF174" s="731">
        <v>0.46</v>
      </c>
      <c r="AG174" s="342" t="s">
        <v>73</v>
      </c>
      <c r="AH174" s="331" t="s">
        <v>73</v>
      </c>
      <c r="AI174" s="575" t="s">
        <v>73</v>
      </c>
      <c r="AJ174" s="273" t="s">
        <v>73</v>
      </c>
      <c r="AK174" s="231" t="s">
        <v>73</v>
      </c>
      <c r="AL174" s="231" t="s">
        <v>73</v>
      </c>
      <c r="AM174" s="231" t="s">
        <v>73</v>
      </c>
      <c r="AN174" s="231" t="s">
        <v>73</v>
      </c>
      <c r="AO174" s="240" t="s">
        <v>73</v>
      </c>
      <c r="AP174" s="240" t="s">
        <v>73</v>
      </c>
      <c r="AQ174" s="268" t="s">
        <v>73</v>
      </c>
      <c r="AR174" s="561" t="s">
        <v>73</v>
      </c>
      <c r="AS174" s="336" t="s">
        <v>73</v>
      </c>
      <c r="AT174" s="336" t="s">
        <v>73</v>
      </c>
      <c r="AU174" s="336" t="s">
        <v>73</v>
      </c>
      <c r="AV174" s="367" t="s">
        <v>73</v>
      </c>
      <c r="AW174" s="372" t="s">
        <v>73</v>
      </c>
      <c r="AX174" s="344" t="s">
        <v>73</v>
      </c>
      <c r="AY174" s="336" t="s">
        <v>73</v>
      </c>
      <c r="AZ174" s="473" t="s">
        <v>73</v>
      </c>
      <c r="BA174" s="676" t="s">
        <v>73</v>
      </c>
      <c r="BB174" s="676" t="s">
        <v>73</v>
      </c>
      <c r="BC174" s="676" t="s">
        <v>73</v>
      </c>
      <c r="BD174" s="676" t="s">
        <v>73</v>
      </c>
      <c r="BE174" s="676" t="s">
        <v>73</v>
      </c>
      <c r="BF174" s="676" t="s">
        <v>73</v>
      </c>
      <c r="BG174" s="676" t="s">
        <v>73</v>
      </c>
      <c r="BH174" s="676" t="s">
        <v>73</v>
      </c>
      <c r="BI174" s="473" t="s">
        <v>73</v>
      </c>
      <c r="BJ174" s="676" t="s">
        <v>73</v>
      </c>
      <c r="BK174" s="677" t="s">
        <v>73</v>
      </c>
    </row>
    <row r="175" spans="1:63" s="183" customFormat="1" ht="14.25" customHeight="1" x14ac:dyDescent="0.45">
      <c r="A175" s="224">
        <v>2024</v>
      </c>
      <c r="B175" s="268">
        <v>12</v>
      </c>
      <c r="C175" s="268">
        <v>2</v>
      </c>
      <c r="D175" s="225">
        <v>0.73263888888888884</v>
      </c>
      <c r="E175" s="571">
        <v>28</v>
      </c>
      <c r="F175" s="581">
        <v>13.132400000000001</v>
      </c>
      <c r="G175" s="582">
        <v>100.39832</v>
      </c>
      <c r="H175" s="231">
        <v>18.7</v>
      </c>
      <c r="I175" s="268">
        <v>3</v>
      </c>
      <c r="J175" s="230" t="s">
        <v>72</v>
      </c>
      <c r="K175" s="237">
        <v>1</v>
      </c>
      <c r="L175" s="232">
        <v>5</v>
      </c>
      <c r="M175" s="233" t="s">
        <v>97</v>
      </c>
      <c r="N175" s="336" t="s">
        <v>73</v>
      </c>
      <c r="O175" s="336" t="s">
        <v>73</v>
      </c>
      <c r="P175" s="336" t="s">
        <v>73</v>
      </c>
      <c r="Q175" s="336" t="s">
        <v>73</v>
      </c>
      <c r="R175" s="336" t="s">
        <v>73</v>
      </c>
      <c r="S175" s="342" t="s">
        <v>73</v>
      </c>
      <c r="T175" s="574">
        <v>4</v>
      </c>
      <c r="U175" s="238">
        <v>28.9</v>
      </c>
      <c r="V175" s="240">
        <v>29.14</v>
      </c>
      <c r="W175" s="634">
        <v>7.83</v>
      </c>
      <c r="X175" s="744">
        <v>8.17</v>
      </c>
      <c r="Y175" s="335">
        <v>29.1</v>
      </c>
      <c r="Z175" s="240">
        <v>31.878</v>
      </c>
      <c r="AA175" s="634">
        <v>6.93</v>
      </c>
      <c r="AB175" s="335">
        <v>7.3479999999999999</v>
      </c>
      <c r="AC175" s="744">
        <f t="shared" si="121"/>
        <v>7.0668699986521499</v>
      </c>
      <c r="AD175" s="709">
        <v>5.35</v>
      </c>
      <c r="AE175" s="331">
        <v>0.57010000000000005</v>
      </c>
      <c r="AF175" s="730">
        <v>0.41</v>
      </c>
      <c r="AG175" s="698" t="s">
        <v>73</v>
      </c>
      <c r="AH175" s="331" t="s">
        <v>73</v>
      </c>
      <c r="AI175" s="575" t="s">
        <v>73</v>
      </c>
      <c r="AJ175" s="273" t="s">
        <v>73</v>
      </c>
      <c r="AK175" s="231" t="s">
        <v>73</v>
      </c>
      <c r="AL175" s="231" t="s">
        <v>73</v>
      </c>
      <c r="AM175" s="231" t="s">
        <v>73</v>
      </c>
      <c r="AN175" s="231" t="s">
        <v>73</v>
      </c>
      <c r="AO175" s="240" t="s">
        <v>73</v>
      </c>
      <c r="AP175" s="240" t="s">
        <v>73</v>
      </c>
      <c r="AQ175" s="268" t="s">
        <v>73</v>
      </c>
      <c r="AR175" s="561">
        <v>9.4600000000000004E-2</v>
      </c>
      <c r="AS175" s="336">
        <v>9.4519000000000002</v>
      </c>
      <c r="AT175" s="336">
        <v>0.24399999999999999</v>
      </c>
      <c r="AU175" s="336">
        <v>3.4163999999999999</v>
      </c>
      <c r="AV175" s="367">
        <v>1.3286</v>
      </c>
      <c r="AW175" s="372">
        <v>121.82510000000001</v>
      </c>
      <c r="AX175" s="344" t="s">
        <v>73</v>
      </c>
      <c r="AY175" s="336" t="s">
        <v>73</v>
      </c>
      <c r="AZ175" s="473" t="s">
        <v>73</v>
      </c>
      <c r="BA175" s="676" t="s">
        <v>73</v>
      </c>
      <c r="BB175" s="676" t="s">
        <v>73</v>
      </c>
      <c r="BC175" s="676" t="s">
        <v>73</v>
      </c>
      <c r="BD175" s="676" t="s">
        <v>73</v>
      </c>
      <c r="BE175" s="676" t="s">
        <v>73</v>
      </c>
      <c r="BF175" s="676" t="s">
        <v>73</v>
      </c>
      <c r="BG175" s="676" t="s">
        <v>73</v>
      </c>
      <c r="BH175" s="676" t="s">
        <v>73</v>
      </c>
      <c r="BI175" s="473" t="s">
        <v>73</v>
      </c>
      <c r="BJ175" s="676" t="s">
        <v>73</v>
      </c>
      <c r="BK175" s="677" t="s">
        <v>73</v>
      </c>
    </row>
    <row r="176" spans="1:63" s="183" customFormat="1" ht="14.25" customHeight="1" x14ac:dyDescent="0.45">
      <c r="A176" s="224">
        <f t="shared" ref="A176:I177" si="126">A175</f>
        <v>2024</v>
      </c>
      <c r="B176" s="268">
        <f t="shared" si="126"/>
        <v>12</v>
      </c>
      <c r="C176" s="268">
        <f t="shared" si="126"/>
        <v>2</v>
      </c>
      <c r="D176" s="320">
        <f t="shared" si="126"/>
        <v>0.73263888888888884</v>
      </c>
      <c r="E176" s="571">
        <f t="shared" si="126"/>
        <v>28</v>
      </c>
      <c r="F176" s="576">
        <f t="shared" si="126"/>
        <v>13.132400000000001</v>
      </c>
      <c r="G176" s="573">
        <f t="shared" si="126"/>
        <v>100.39832</v>
      </c>
      <c r="H176" s="231">
        <f t="shared" si="126"/>
        <v>18.7</v>
      </c>
      <c r="I176" s="268">
        <f t="shared" si="126"/>
        <v>3</v>
      </c>
      <c r="J176" s="230" t="s">
        <v>75</v>
      </c>
      <c r="K176" s="231">
        <v>9</v>
      </c>
      <c r="L176" s="232" t="s">
        <v>73</v>
      </c>
      <c r="M176" s="233" t="s">
        <v>73</v>
      </c>
      <c r="N176" s="336" t="s">
        <v>73</v>
      </c>
      <c r="O176" s="336" t="s">
        <v>73</v>
      </c>
      <c r="P176" s="336" t="s">
        <v>73</v>
      </c>
      <c r="Q176" s="336" t="s">
        <v>73</v>
      </c>
      <c r="R176" s="336" t="s">
        <v>73</v>
      </c>
      <c r="S176" s="342" t="s">
        <v>73</v>
      </c>
      <c r="T176" s="577">
        <f t="shared" ref="T176:T177" si="127">T175</f>
        <v>4</v>
      </c>
      <c r="U176" s="238">
        <v>28.7</v>
      </c>
      <c r="V176" s="240">
        <v>28.795000000000002</v>
      </c>
      <c r="W176" s="634">
        <v>7.83</v>
      </c>
      <c r="X176" s="744">
        <v>8.18</v>
      </c>
      <c r="Y176" s="335">
        <v>29.1</v>
      </c>
      <c r="Z176" s="240">
        <v>31.922000000000001</v>
      </c>
      <c r="AA176" s="634">
        <v>6.89</v>
      </c>
      <c r="AB176" s="335">
        <v>7.2949999999999999</v>
      </c>
      <c r="AC176" s="744">
        <f t="shared" si="121"/>
        <v>7.0251945954239394</v>
      </c>
      <c r="AD176" s="709">
        <v>5.65</v>
      </c>
      <c r="AE176" s="331" t="s">
        <v>73</v>
      </c>
      <c r="AF176" s="730">
        <v>0.72</v>
      </c>
      <c r="AG176" s="342" t="s">
        <v>73</v>
      </c>
      <c r="AH176" s="331" t="s">
        <v>73</v>
      </c>
      <c r="AI176" s="575" t="s">
        <v>73</v>
      </c>
      <c r="AJ176" s="273" t="s">
        <v>73</v>
      </c>
      <c r="AK176" s="231" t="s">
        <v>73</v>
      </c>
      <c r="AL176" s="231" t="s">
        <v>73</v>
      </c>
      <c r="AM176" s="231" t="s">
        <v>73</v>
      </c>
      <c r="AN176" s="231" t="s">
        <v>73</v>
      </c>
      <c r="AO176" s="240" t="s">
        <v>73</v>
      </c>
      <c r="AP176" s="240" t="s">
        <v>73</v>
      </c>
      <c r="AQ176" s="268" t="s">
        <v>73</v>
      </c>
      <c r="AR176" s="561">
        <v>9.4600000000000004E-2</v>
      </c>
      <c r="AS176" s="336">
        <v>6.9980000000000002</v>
      </c>
      <c r="AT176" s="336">
        <v>0.27829999999999999</v>
      </c>
      <c r="AU176" s="336">
        <v>1.7981</v>
      </c>
      <c r="AV176" s="367">
        <v>1.2943</v>
      </c>
      <c r="AW176" s="372">
        <v>123.78319999999999</v>
      </c>
      <c r="AX176" s="344" t="s">
        <v>73</v>
      </c>
      <c r="AY176" s="336" t="s">
        <v>73</v>
      </c>
      <c r="AZ176" s="473" t="s">
        <v>73</v>
      </c>
      <c r="BA176" s="676" t="s">
        <v>73</v>
      </c>
      <c r="BB176" s="676" t="s">
        <v>73</v>
      </c>
      <c r="BC176" s="676" t="s">
        <v>73</v>
      </c>
      <c r="BD176" s="676" t="s">
        <v>73</v>
      </c>
      <c r="BE176" s="676" t="s">
        <v>73</v>
      </c>
      <c r="BF176" s="676" t="s">
        <v>73</v>
      </c>
      <c r="BG176" s="676" t="s">
        <v>73</v>
      </c>
      <c r="BH176" s="676" t="s">
        <v>73</v>
      </c>
      <c r="BI176" s="473" t="s">
        <v>73</v>
      </c>
      <c r="BJ176" s="676" t="s">
        <v>73</v>
      </c>
      <c r="BK176" s="677" t="s">
        <v>73</v>
      </c>
    </row>
    <row r="177" spans="1:63" s="183" customFormat="1" ht="14.25" customHeight="1" x14ac:dyDescent="0.45">
      <c r="A177" s="224">
        <f t="shared" si="126"/>
        <v>2024</v>
      </c>
      <c r="B177" s="268">
        <f t="shared" si="126"/>
        <v>12</v>
      </c>
      <c r="C177" s="268">
        <f t="shared" si="126"/>
        <v>2</v>
      </c>
      <c r="D177" s="320">
        <f t="shared" si="126"/>
        <v>0.73263888888888884</v>
      </c>
      <c r="E177" s="571">
        <f t="shared" si="126"/>
        <v>28</v>
      </c>
      <c r="F177" s="576">
        <f t="shared" si="126"/>
        <v>13.132400000000001</v>
      </c>
      <c r="G177" s="573">
        <f t="shared" si="126"/>
        <v>100.39832</v>
      </c>
      <c r="H177" s="231">
        <f t="shared" si="126"/>
        <v>18.7</v>
      </c>
      <c r="I177" s="268">
        <f t="shared" si="126"/>
        <v>3</v>
      </c>
      <c r="J177" s="230" t="s">
        <v>74</v>
      </c>
      <c r="K177" s="231">
        <v>17</v>
      </c>
      <c r="L177" s="232" t="s">
        <v>73</v>
      </c>
      <c r="M177" s="233" t="s">
        <v>73</v>
      </c>
      <c r="N177" s="336" t="s">
        <v>73</v>
      </c>
      <c r="O177" s="336" t="s">
        <v>73</v>
      </c>
      <c r="P177" s="336" t="s">
        <v>73</v>
      </c>
      <c r="Q177" s="336" t="s">
        <v>73</v>
      </c>
      <c r="R177" s="336" t="s">
        <v>73</v>
      </c>
      <c r="S177" s="342" t="s">
        <v>73</v>
      </c>
      <c r="T177" s="577">
        <f t="shared" si="127"/>
        <v>4</v>
      </c>
      <c r="U177" s="238">
        <v>28.6</v>
      </c>
      <c r="V177" s="240">
        <v>28.741</v>
      </c>
      <c r="W177" s="634">
        <v>7.82</v>
      </c>
      <c r="X177" s="744">
        <v>8.16</v>
      </c>
      <c r="Y177" s="335">
        <v>29.2</v>
      </c>
      <c r="Z177" s="240">
        <v>31.984000000000002</v>
      </c>
      <c r="AA177" s="634">
        <v>6.61</v>
      </c>
      <c r="AB177" s="335">
        <v>6.9589999999999996</v>
      </c>
      <c r="AC177" s="744">
        <f t="shared" si="121"/>
        <v>6.760988265524337</v>
      </c>
      <c r="AD177" s="709">
        <v>5.8</v>
      </c>
      <c r="AE177" s="331" t="s">
        <v>73</v>
      </c>
      <c r="AF177" s="730">
        <v>1.37</v>
      </c>
      <c r="AG177" s="342" t="s">
        <v>73</v>
      </c>
      <c r="AH177" s="331" t="s">
        <v>73</v>
      </c>
      <c r="AI177" s="575" t="s">
        <v>73</v>
      </c>
      <c r="AJ177" s="273" t="s">
        <v>73</v>
      </c>
      <c r="AK177" s="231" t="s">
        <v>73</v>
      </c>
      <c r="AL177" s="231" t="s">
        <v>73</v>
      </c>
      <c r="AM177" s="231" t="s">
        <v>73</v>
      </c>
      <c r="AN177" s="231" t="s">
        <v>73</v>
      </c>
      <c r="AO177" s="240" t="s">
        <v>73</v>
      </c>
      <c r="AP177" s="240" t="s">
        <v>73</v>
      </c>
      <c r="AQ177" s="268" t="s">
        <v>73</v>
      </c>
      <c r="AR177" s="561">
        <v>0.23960000000000001</v>
      </c>
      <c r="AS177" s="336">
        <v>7.4362000000000004</v>
      </c>
      <c r="AT177" s="336">
        <v>0.34699999999999998</v>
      </c>
      <c r="AU177" s="336">
        <v>3.5063</v>
      </c>
      <c r="AV177" s="367">
        <v>1.1807000000000001</v>
      </c>
      <c r="AW177" s="372">
        <v>120.49850000000001</v>
      </c>
      <c r="AX177" s="344" t="s">
        <v>73</v>
      </c>
      <c r="AY177" s="336" t="s">
        <v>73</v>
      </c>
      <c r="AZ177" s="473" t="s">
        <v>73</v>
      </c>
      <c r="BA177" s="676" t="s">
        <v>73</v>
      </c>
      <c r="BB177" s="676" t="s">
        <v>73</v>
      </c>
      <c r="BC177" s="676" t="s">
        <v>73</v>
      </c>
      <c r="BD177" s="676" t="s">
        <v>73</v>
      </c>
      <c r="BE177" s="676" t="s">
        <v>73</v>
      </c>
      <c r="BF177" s="676" t="s">
        <v>73</v>
      </c>
      <c r="BG177" s="676" t="s">
        <v>73</v>
      </c>
      <c r="BH177" s="676" t="s">
        <v>73</v>
      </c>
      <c r="BI177" s="473" t="s">
        <v>73</v>
      </c>
      <c r="BJ177" s="676" t="s">
        <v>73</v>
      </c>
      <c r="BK177" s="677" t="s">
        <v>73</v>
      </c>
    </row>
    <row r="178" spans="1:63" s="183" customFormat="1" ht="14.25" customHeight="1" x14ac:dyDescent="0.45">
      <c r="A178" s="224">
        <v>2024</v>
      </c>
      <c r="B178" s="268">
        <v>12</v>
      </c>
      <c r="C178" s="268">
        <v>3</v>
      </c>
      <c r="D178" s="225">
        <v>0.2951388888888889</v>
      </c>
      <c r="E178" s="571">
        <v>45</v>
      </c>
      <c r="F178" s="581">
        <v>13.13189</v>
      </c>
      <c r="G178" s="582">
        <v>100.66795999999999</v>
      </c>
      <c r="H178" s="231">
        <v>20.3</v>
      </c>
      <c r="I178" s="268">
        <v>3</v>
      </c>
      <c r="J178" s="230" t="s">
        <v>72</v>
      </c>
      <c r="K178" s="231">
        <v>1</v>
      </c>
      <c r="L178" s="232">
        <v>7</v>
      </c>
      <c r="M178" s="233" t="s">
        <v>97</v>
      </c>
      <c r="N178" s="336" t="s">
        <v>73</v>
      </c>
      <c r="O178" s="336" t="s">
        <v>73</v>
      </c>
      <c r="P178" s="336" t="s">
        <v>73</v>
      </c>
      <c r="Q178" s="336" t="s">
        <v>73</v>
      </c>
      <c r="R178" s="336" t="s">
        <v>73</v>
      </c>
      <c r="S178" s="342" t="s">
        <v>73</v>
      </c>
      <c r="T178" s="574">
        <v>3.4</v>
      </c>
      <c r="U178" s="238">
        <v>28.6</v>
      </c>
      <c r="V178" s="240">
        <v>28.984000000000002</v>
      </c>
      <c r="W178" s="634">
        <v>7.51</v>
      </c>
      <c r="X178" s="744">
        <v>8.1300000000000008</v>
      </c>
      <c r="Y178" s="335">
        <v>29</v>
      </c>
      <c r="Z178" s="240">
        <v>31.710999999999999</v>
      </c>
      <c r="AA178" s="634">
        <v>6.68</v>
      </c>
      <c r="AB178" s="335">
        <v>6.7850000000000001</v>
      </c>
      <c r="AC178" s="744">
        <f t="shared" si="121"/>
        <v>6.6241671303977574</v>
      </c>
      <c r="AD178" s="709">
        <v>6.35</v>
      </c>
      <c r="AE178" s="331">
        <v>0.80579999999999996</v>
      </c>
      <c r="AF178" s="730">
        <v>0.67</v>
      </c>
      <c r="AG178" s="698" t="s">
        <v>73</v>
      </c>
      <c r="AH178" s="331" t="s">
        <v>73</v>
      </c>
      <c r="AI178" s="575" t="s">
        <v>73</v>
      </c>
      <c r="AJ178" s="273" t="s">
        <v>73</v>
      </c>
      <c r="AK178" s="231" t="s">
        <v>73</v>
      </c>
      <c r="AL178" s="231" t="s">
        <v>73</v>
      </c>
      <c r="AM178" s="231" t="s">
        <v>73</v>
      </c>
      <c r="AN178" s="231" t="s">
        <v>73</v>
      </c>
      <c r="AO178" s="240" t="s">
        <v>73</v>
      </c>
      <c r="AP178" s="240" t="s">
        <v>73</v>
      </c>
      <c r="AQ178" s="268" t="s">
        <v>73</v>
      </c>
      <c r="AR178" s="561">
        <v>0.43280000000000002</v>
      </c>
      <c r="AS178" s="336">
        <v>6.1215999999999999</v>
      </c>
      <c r="AT178" s="336">
        <v>0.16389999999999999</v>
      </c>
      <c r="AU178" s="336">
        <v>2.7871000000000001</v>
      </c>
      <c r="AV178" s="367">
        <v>2.1789999999999998</v>
      </c>
      <c r="AW178" s="372">
        <v>217.63589999999999</v>
      </c>
      <c r="AX178" s="344" t="s">
        <v>73</v>
      </c>
      <c r="AY178" s="336" t="s">
        <v>73</v>
      </c>
      <c r="AZ178" s="473" t="s">
        <v>73</v>
      </c>
      <c r="BA178" s="676" t="s">
        <v>73</v>
      </c>
      <c r="BB178" s="676" t="s">
        <v>73</v>
      </c>
      <c r="BC178" s="676" t="s">
        <v>73</v>
      </c>
      <c r="BD178" s="676" t="s">
        <v>73</v>
      </c>
      <c r="BE178" s="676" t="s">
        <v>73</v>
      </c>
      <c r="BF178" s="676" t="s">
        <v>73</v>
      </c>
      <c r="BG178" s="676" t="s">
        <v>73</v>
      </c>
      <c r="BH178" s="676" t="s">
        <v>73</v>
      </c>
      <c r="BI178" s="473" t="s">
        <v>73</v>
      </c>
      <c r="BJ178" s="676" t="s">
        <v>73</v>
      </c>
      <c r="BK178" s="677" t="s">
        <v>73</v>
      </c>
    </row>
    <row r="179" spans="1:63" s="183" customFormat="1" ht="14.25" customHeight="1" x14ac:dyDescent="0.45">
      <c r="A179" s="224">
        <f t="shared" ref="A179:I180" si="128">A178</f>
        <v>2024</v>
      </c>
      <c r="B179" s="268">
        <f t="shared" si="128"/>
        <v>12</v>
      </c>
      <c r="C179" s="268">
        <f t="shared" si="128"/>
        <v>3</v>
      </c>
      <c r="D179" s="320">
        <f t="shared" si="128"/>
        <v>0.2951388888888889</v>
      </c>
      <c r="E179" s="571">
        <f t="shared" si="128"/>
        <v>45</v>
      </c>
      <c r="F179" s="576">
        <f t="shared" si="128"/>
        <v>13.13189</v>
      </c>
      <c r="G179" s="573">
        <f t="shared" si="128"/>
        <v>100.66795999999999</v>
      </c>
      <c r="H179" s="231">
        <f t="shared" si="128"/>
        <v>20.3</v>
      </c>
      <c r="I179" s="268">
        <f t="shared" si="128"/>
        <v>3</v>
      </c>
      <c r="J179" s="230" t="s">
        <v>75</v>
      </c>
      <c r="K179" s="231">
        <v>10</v>
      </c>
      <c r="L179" s="232" t="s">
        <v>73</v>
      </c>
      <c r="M179" s="233" t="s">
        <v>73</v>
      </c>
      <c r="N179" s="336" t="s">
        <v>73</v>
      </c>
      <c r="O179" s="336" t="s">
        <v>73</v>
      </c>
      <c r="P179" s="336" t="s">
        <v>73</v>
      </c>
      <c r="Q179" s="336" t="s">
        <v>73</v>
      </c>
      <c r="R179" s="336" t="s">
        <v>73</v>
      </c>
      <c r="S179" s="342" t="s">
        <v>73</v>
      </c>
      <c r="T179" s="577">
        <f t="shared" ref="T179:T180" si="129">T178</f>
        <v>3.4</v>
      </c>
      <c r="U179" s="238">
        <v>28.7</v>
      </c>
      <c r="V179" s="240">
        <v>29.004000000000001</v>
      </c>
      <c r="W179" s="634">
        <v>7.54</v>
      </c>
      <c r="X179" s="744">
        <v>8.1300000000000008</v>
      </c>
      <c r="Y179" s="335">
        <v>29</v>
      </c>
      <c r="Z179" s="240">
        <v>31.800999999999998</v>
      </c>
      <c r="AA179" s="634">
        <v>6.58</v>
      </c>
      <c r="AB179" s="335">
        <v>6.7720000000000002</v>
      </c>
      <c r="AC179" s="744">
        <f t="shared" si="121"/>
        <v>6.6139448616814036</v>
      </c>
      <c r="AD179" s="709">
        <v>8.1999999999999993</v>
      </c>
      <c r="AE179" s="331" t="s">
        <v>73</v>
      </c>
      <c r="AF179" s="730">
        <v>1</v>
      </c>
      <c r="AG179" s="342" t="s">
        <v>73</v>
      </c>
      <c r="AH179" s="331" t="s">
        <v>73</v>
      </c>
      <c r="AI179" s="575" t="s">
        <v>73</v>
      </c>
      <c r="AJ179" s="273" t="s">
        <v>73</v>
      </c>
      <c r="AK179" s="231" t="s">
        <v>73</v>
      </c>
      <c r="AL179" s="231" t="s">
        <v>73</v>
      </c>
      <c r="AM179" s="231" t="s">
        <v>73</v>
      </c>
      <c r="AN179" s="231" t="s">
        <v>73</v>
      </c>
      <c r="AO179" s="240" t="s">
        <v>73</v>
      </c>
      <c r="AP179" s="240" t="s">
        <v>73</v>
      </c>
      <c r="AQ179" s="268" t="s">
        <v>73</v>
      </c>
      <c r="AR179" s="561">
        <v>0.23960000000000001</v>
      </c>
      <c r="AS179" s="336">
        <v>7.3486000000000002</v>
      </c>
      <c r="AT179" s="336">
        <v>0.2097</v>
      </c>
      <c r="AU179" s="336">
        <v>2.0678000000000001</v>
      </c>
      <c r="AV179" s="367">
        <v>1.0637000000000001</v>
      </c>
      <c r="AW179" s="372">
        <v>301.18830000000003</v>
      </c>
      <c r="AX179" s="344" t="s">
        <v>73</v>
      </c>
      <c r="AY179" s="336" t="s">
        <v>73</v>
      </c>
      <c r="AZ179" s="473" t="s">
        <v>73</v>
      </c>
      <c r="BA179" s="676" t="s">
        <v>73</v>
      </c>
      <c r="BB179" s="676" t="s">
        <v>73</v>
      </c>
      <c r="BC179" s="676" t="s">
        <v>73</v>
      </c>
      <c r="BD179" s="676" t="s">
        <v>73</v>
      </c>
      <c r="BE179" s="676" t="s">
        <v>73</v>
      </c>
      <c r="BF179" s="676" t="s">
        <v>73</v>
      </c>
      <c r="BG179" s="676" t="s">
        <v>73</v>
      </c>
      <c r="BH179" s="676" t="s">
        <v>73</v>
      </c>
      <c r="BI179" s="473" t="s">
        <v>73</v>
      </c>
      <c r="BJ179" s="676" t="s">
        <v>73</v>
      </c>
      <c r="BK179" s="677" t="s">
        <v>73</v>
      </c>
    </row>
    <row r="180" spans="1:63" s="183" customFormat="1" ht="14.25" customHeight="1" x14ac:dyDescent="0.45">
      <c r="A180" s="224">
        <f t="shared" si="128"/>
        <v>2024</v>
      </c>
      <c r="B180" s="268">
        <f t="shared" si="128"/>
        <v>12</v>
      </c>
      <c r="C180" s="268">
        <f t="shared" si="128"/>
        <v>3</v>
      </c>
      <c r="D180" s="320">
        <f t="shared" si="128"/>
        <v>0.2951388888888889</v>
      </c>
      <c r="E180" s="571">
        <f t="shared" si="128"/>
        <v>45</v>
      </c>
      <c r="F180" s="576">
        <f t="shared" si="128"/>
        <v>13.13189</v>
      </c>
      <c r="G180" s="573">
        <f t="shared" si="128"/>
        <v>100.66795999999999</v>
      </c>
      <c r="H180" s="231">
        <f t="shared" si="128"/>
        <v>20.3</v>
      </c>
      <c r="I180" s="268">
        <f t="shared" si="128"/>
        <v>3</v>
      </c>
      <c r="J180" s="230" t="s">
        <v>74</v>
      </c>
      <c r="K180" s="231">
        <v>19</v>
      </c>
      <c r="L180" s="232" t="s">
        <v>73</v>
      </c>
      <c r="M180" s="233" t="s">
        <v>73</v>
      </c>
      <c r="N180" s="336" t="s">
        <v>73</v>
      </c>
      <c r="O180" s="336" t="s">
        <v>73</v>
      </c>
      <c r="P180" s="336" t="s">
        <v>73</v>
      </c>
      <c r="Q180" s="336" t="s">
        <v>73</v>
      </c>
      <c r="R180" s="336" t="s">
        <v>73</v>
      </c>
      <c r="S180" s="342" t="s">
        <v>73</v>
      </c>
      <c r="T180" s="577">
        <f t="shared" si="129"/>
        <v>3.4</v>
      </c>
      <c r="U180" s="238">
        <v>28.3</v>
      </c>
      <c r="V180" s="240">
        <v>29.003</v>
      </c>
      <c r="W180" s="634">
        <v>7.52</v>
      </c>
      <c r="X180" s="744">
        <v>8.1300000000000008</v>
      </c>
      <c r="Y180" s="335">
        <v>29.1</v>
      </c>
      <c r="Z180" s="240">
        <v>31.872</v>
      </c>
      <c r="AA180" s="634">
        <v>6.7</v>
      </c>
      <c r="AB180" s="335">
        <v>6.73</v>
      </c>
      <c r="AC180" s="744">
        <f t="shared" si="121"/>
        <v>6.5809190704439535</v>
      </c>
      <c r="AD180" s="709">
        <v>8.5</v>
      </c>
      <c r="AE180" s="331" t="s">
        <v>73</v>
      </c>
      <c r="AF180" s="730">
        <v>0.83</v>
      </c>
      <c r="AG180" s="342" t="s">
        <v>73</v>
      </c>
      <c r="AH180" s="331" t="s">
        <v>73</v>
      </c>
      <c r="AI180" s="575" t="s">
        <v>73</v>
      </c>
      <c r="AJ180" s="273" t="s">
        <v>73</v>
      </c>
      <c r="AK180" s="231" t="s">
        <v>73</v>
      </c>
      <c r="AL180" s="231" t="s">
        <v>73</v>
      </c>
      <c r="AM180" s="231" t="s">
        <v>73</v>
      </c>
      <c r="AN180" s="231" t="s">
        <v>73</v>
      </c>
      <c r="AO180" s="240" t="s">
        <v>73</v>
      </c>
      <c r="AP180" s="240" t="s">
        <v>73</v>
      </c>
      <c r="AQ180" s="268" t="s">
        <v>73</v>
      </c>
      <c r="AR180" s="561">
        <v>0.3362</v>
      </c>
      <c r="AS180" s="336">
        <v>5.9462999999999999</v>
      </c>
      <c r="AT180" s="336">
        <v>0.18679999999999999</v>
      </c>
      <c r="AU180" s="336">
        <v>3.5962000000000001</v>
      </c>
      <c r="AV180" s="367">
        <v>1.2139</v>
      </c>
      <c r="AW180" s="372">
        <v>264.37849999999997</v>
      </c>
      <c r="AX180" s="344" t="s">
        <v>73</v>
      </c>
      <c r="AY180" s="336" t="s">
        <v>73</v>
      </c>
      <c r="AZ180" s="473" t="s">
        <v>73</v>
      </c>
      <c r="BA180" s="676" t="s">
        <v>73</v>
      </c>
      <c r="BB180" s="676" t="s">
        <v>73</v>
      </c>
      <c r="BC180" s="676" t="s">
        <v>73</v>
      </c>
      <c r="BD180" s="676" t="s">
        <v>73</v>
      </c>
      <c r="BE180" s="676" t="s">
        <v>73</v>
      </c>
      <c r="BF180" s="676" t="s">
        <v>73</v>
      </c>
      <c r="BG180" s="676" t="s">
        <v>73</v>
      </c>
      <c r="BH180" s="676" t="s">
        <v>73</v>
      </c>
      <c r="BI180" s="473" t="s">
        <v>73</v>
      </c>
      <c r="BJ180" s="676" t="s">
        <v>73</v>
      </c>
      <c r="BK180" s="677" t="s">
        <v>73</v>
      </c>
    </row>
    <row r="181" spans="1:63" s="183" customFormat="1" ht="14.25" customHeight="1" x14ac:dyDescent="0.45">
      <c r="A181" s="224">
        <v>2024</v>
      </c>
      <c r="B181" s="268">
        <v>12</v>
      </c>
      <c r="C181" s="268">
        <v>3</v>
      </c>
      <c r="D181" s="225">
        <v>0.3298611111111111</v>
      </c>
      <c r="E181" s="571" t="s">
        <v>169</v>
      </c>
      <c r="F181" s="581">
        <v>13.13166</v>
      </c>
      <c r="G181" s="582">
        <v>100.60078</v>
      </c>
      <c r="H181" s="231">
        <v>22</v>
      </c>
      <c r="I181" s="268">
        <v>3</v>
      </c>
      <c r="J181" s="230" t="s">
        <v>72</v>
      </c>
      <c r="K181" s="231">
        <v>1</v>
      </c>
      <c r="L181" s="232">
        <v>7</v>
      </c>
      <c r="M181" s="233" t="s">
        <v>97</v>
      </c>
      <c r="N181" s="336" t="s">
        <v>73</v>
      </c>
      <c r="O181" s="336" t="s">
        <v>73</v>
      </c>
      <c r="P181" s="336" t="s">
        <v>73</v>
      </c>
      <c r="Q181" s="336" t="s">
        <v>73</v>
      </c>
      <c r="R181" s="336" t="s">
        <v>73</v>
      </c>
      <c r="S181" s="342" t="s">
        <v>73</v>
      </c>
      <c r="T181" s="574">
        <v>3.6</v>
      </c>
      <c r="U181" s="238">
        <v>28.6</v>
      </c>
      <c r="V181" s="240">
        <v>28.893999999999998</v>
      </c>
      <c r="W181" s="634">
        <v>7.76</v>
      </c>
      <c r="X181" s="744">
        <v>8.1</v>
      </c>
      <c r="Y181" s="335">
        <v>29</v>
      </c>
      <c r="Z181" s="240">
        <v>31.754999999999999</v>
      </c>
      <c r="AA181" s="634" t="s">
        <v>73</v>
      </c>
      <c r="AB181" s="335">
        <v>7.01</v>
      </c>
      <c r="AC181" s="744">
        <f t="shared" si="121"/>
        <v>6.801091012026955</v>
      </c>
      <c r="AD181" s="709" t="s">
        <v>73</v>
      </c>
      <c r="AE181" s="331" t="s">
        <v>73</v>
      </c>
      <c r="AF181" s="730">
        <v>0.55000000000000004</v>
      </c>
      <c r="AG181" s="342" t="s">
        <v>73</v>
      </c>
      <c r="AH181" s="331" t="s">
        <v>73</v>
      </c>
      <c r="AI181" s="575" t="s">
        <v>73</v>
      </c>
      <c r="AJ181" s="273" t="s">
        <v>73</v>
      </c>
      <c r="AK181" s="231" t="s">
        <v>73</v>
      </c>
      <c r="AL181" s="231" t="s">
        <v>73</v>
      </c>
      <c r="AM181" s="231" t="s">
        <v>73</v>
      </c>
      <c r="AN181" s="231" t="s">
        <v>73</v>
      </c>
      <c r="AO181" s="240" t="s">
        <v>73</v>
      </c>
      <c r="AP181" s="240" t="s">
        <v>73</v>
      </c>
      <c r="AQ181" s="268" t="s">
        <v>73</v>
      </c>
      <c r="AR181" s="561" t="s">
        <v>73</v>
      </c>
      <c r="AS181" s="336" t="s">
        <v>73</v>
      </c>
      <c r="AT181" s="336" t="s">
        <v>73</v>
      </c>
      <c r="AU181" s="336" t="s">
        <v>73</v>
      </c>
      <c r="AV181" s="367" t="s">
        <v>73</v>
      </c>
      <c r="AW181" s="372" t="s">
        <v>73</v>
      </c>
      <c r="AX181" s="344" t="s">
        <v>73</v>
      </c>
      <c r="AY181" s="336" t="s">
        <v>73</v>
      </c>
      <c r="AZ181" s="473" t="s">
        <v>73</v>
      </c>
      <c r="BA181" s="676" t="s">
        <v>73</v>
      </c>
      <c r="BB181" s="676" t="s">
        <v>73</v>
      </c>
      <c r="BC181" s="676" t="s">
        <v>73</v>
      </c>
      <c r="BD181" s="676" t="s">
        <v>73</v>
      </c>
      <c r="BE181" s="676" t="s">
        <v>73</v>
      </c>
      <c r="BF181" s="676" t="s">
        <v>73</v>
      </c>
      <c r="BG181" s="676" t="s">
        <v>73</v>
      </c>
      <c r="BH181" s="676" t="s">
        <v>73</v>
      </c>
      <c r="BI181" s="473" t="s">
        <v>73</v>
      </c>
      <c r="BJ181" s="676" t="s">
        <v>73</v>
      </c>
      <c r="BK181" s="677" t="s">
        <v>73</v>
      </c>
    </row>
    <row r="182" spans="1:63" s="183" customFormat="1" ht="14.25" customHeight="1" x14ac:dyDescent="0.45">
      <c r="A182" s="224">
        <f t="shared" ref="A182:I183" si="130">A181</f>
        <v>2024</v>
      </c>
      <c r="B182" s="268">
        <f t="shared" si="130"/>
        <v>12</v>
      </c>
      <c r="C182" s="268">
        <f t="shared" si="130"/>
        <v>3</v>
      </c>
      <c r="D182" s="320">
        <f t="shared" si="130"/>
        <v>0.3298611111111111</v>
      </c>
      <c r="E182" s="571" t="str">
        <f t="shared" si="130"/>
        <v>C33</v>
      </c>
      <c r="F182" s="576">
        <f t="shared" si="130"/>
        <v>13.13166</v>
      </c>
      <c r="G182" s="573">
        <f t="shared" si="130"/>
        <v>100.60078</v>
      </c>
      <c r="H182" s="231">
        <f t="shared" si="130"/>
        <v>22</v>
      </c>
      <c r="I182" s="268">
        <f t="shared" si="130"/>
        <v>3</v>
      </c>
      <c r="J182" s="230" t="s">
        <v>75</v>
      </c>
      <c r="K182" s="231">
        <v>11</v>
      </c>
      <c r="L182" s="232" t="s">
        <v>73</v>
      </c>
      <c r="M182" s="233" t="s">
        <v>73</v>
      </c>
      <c r="N182" s="336" t="s">
        <v>73</v>
      </c>
      <c r="O182" s="336" t="s">
        <v>73</v>
      </c>
      <c r="P182" s="336" t="s">
        <v>73</v>
      </c>
      <c r="Q182" s="336" t="s">
        <v>73</v>
      </c>
      <c r="R182" s="336" t="s">
        <v>73</v>
      </c>
      <c r="S182" s="342" t="s">
        <v>73</v>
      </c>
      <c r="T182" s="577">
        <f t="shared" ref="T182:T183" si="131">T181</f>
        <v>3.6</v>
      </c>
      <c r="U182" s="238">
        <v>28.7</v>
      </c>
      <c r="V182" s="240">
        <v>28.9</v>
      </c>
      <c r="W182" s="634">
        <v>7.74</v>
      </c>
      <c r="X182" s="744">
        <v>8.1300000000000008</v>
      </c>
      <c r="Y182" s="335">
        <v>29</v>
      </c>
      <c r="Z182" s="240">
        <v>31.853999999999999</v>
      </c>
      <c r="AA182" s="634" t="s">
        <v>73</v>
      </c>
      <c r="AB182" s="335">
        <v>6.8959999999999999</v>
      </c>
      <c r="AC182" s="744">
        <f t="shared" si="121"/>
        <v>6.7114495786681614</v>
      </c>
      <c r="AD182" s="709" t="s">
        <v>73</v>
      </c>
      <c r="AE182" s="331" t="s">
        <v>73</v>
      </c>
      <c r="AF182" s="730">
        <v>0.68</v>
      </c>
      <c r="AG182" s="342" t="s">
        <v>73</v>
      </c>
      <c r="AH182" s="331" t="s">
        <v>73</v>
      </c>
      <c r="AI182" s="575" t="s">
        <v>73</v>
      </c>
      <c r="AJ182" s="273" t="s">
        <v>73</v>
      </c>
      <c r="AK182" s="231" t="s">
        <v>73</v>
      </c>
      <c r="AL182" s="231" t="s">
        <v>73</v>
      </c>
      <c r="AM182" s="231" t="s">
        <v>73</v>
      </c>
      <c r="AN182" s="231" t="s">
        <v>73</v>
      </c>
      <c r="AO182" s="240" t="s">
        <v>73</v>
      </c>
      <c r="AP182" s="240" t="s">
        <v>73</v>
      </c>
      <c r="AQ182" s="268" t="s">
        <v>73</v>
      </c>
      <c r="AR182" s="561" t="s">
        <v>73</v>
      </c>
      <c r="AS182" s="336" t="s">
        <v>73</v>
      </c>
      <c r="AT182" s="336" t="s">
        <v>73</v>
      </c>
      <c r="AU182" s="336" t="s">
        <v>73</v>
      </c>
      <c r="AV182" s="367" t="s">
        <v>73</v>
      </c>
      <c r="AW182" s="372" t="s">
        <v>73</v>
      </c>
      <c r="AX182" s="344" t="s">
        <v>73</v>
      </c>
      <c r="AY182" s="336" t="s">
        <v>73</v>
      </c>
      <c r="AZ182" s="473" t="s">
        <v>73</v>
      </c>
      <c r="BA182" s="676" t="s">
        <v>73</v>
      </c>
      <c r="BB182" s="676" t="s">
        <v>73</v>
      </c>
      <c r="BC182" s="676" t="s">
        <v>73</v>
      </c>
      <c r="BD182" s="676" t="s">
        <v>73</v>
      </c>
      <c r="BE182" s="676" t="s">
        <v>73</v>
      </c>
      <c r="BF182" s="676" t="s">
        <v>73</v>
      </c>
      <c r="BG182" s="676" t="s">
        <v>73</v>
      </c>
      <c r="BH182" s="676" t="s">
        <v>73</v>
      </c>
      <c r="BI182" s="473" t="s">
        <v>73</v>
      </c>
      <c r="BJ182" s="676" t="s">
        <v>73</v>
      </c>
      <c r="BK182" s="677" t="s">
        <v>73</v>
      </c>
    </row>
    <row r="183" spans="1:63" s="183" customFormat="1" ht="14.25" customHeight="1" x14ac:dyDescent="0.45">
      <c r="A183" s="224">
        <f t="shared" si="130"/>
        <v>2024</v>
      </c>
      <c r="B183" s="268">
        <f t="shared" si="130"/>
        <v>12</v>
      </c>
      <c r="C183" s="268">
        <f t="shared" si="130"/>
        <v>3</v>
      </c>
      <c r="D183" s="320">
        <f t="shared" si="130"/>
        <v>0.3298611111111111</v>
      </c>
      <c r="E183" s="571" t="str">
        <f t="shared" si="130"/>
        <v>C33</v>
      </c>
      <c r="F183" s="576">
        <f t="shared" si="130"/>
        <v>13.13166</v>
      </c>
      <c r="G183" s="573">
        <f t="shared" si="130"/>
        <v>100.60078</v>
      </c>
      <c r="H183" s="231">
        <f t="shared" si="130"/>
        <v>22</v>
      </c>
      <c r="I183" s="268">
        <f t="shared" si="130"/>
        <v>3</v>
      </c>
      <c r="J183" s="230" t="s">
        <v>74</v>
      </c>
      <c r="K183" s="231">
        <v>21</v>
      </c>
      <c r="L183" s="232" t="s">
        <v>73</v>
      </c>
      <c r="M183" s="233" t="s">
        <v>73</v>
      </c>
      <c r="N183" s="336" t="s">
        <v>73</v>
      </c>
      <c r="O183" s="336" t="s">
        <v>73</v>
      </c>
      <c r="P183" s="336" t="s">
        <v>73</v>
      </c>
      <c r="Q183" s="336" t="s">
        <v>73</v>
      </c>
      <c r="R183" s="336" t="s">
        <v>73</v>
      </c>
      <c r="S183" s="342" t="s">
        <v>73</v>
      </c>
      <c r="T183" s="577">
        <f t="shared" si="131"/>
        <v>3.6</v>
      </c>
      <c r="U183" s="238">
        <v>28.7</v>
      </c>
      <c r="V183" s="240">
        <v>28.905999999999999</v>
      </c>
      <c r="W183" s="634">
        <v>7.68</v>
      </c>
      <c r="X183" s="744">
        <v>8.1300000000000008</v>
      </c>
      <c r="Y183" s="335">
        <v>28.7</v>
      </c>
      <c r="Z183" s="240">
        <v>31.907</v>
      </c>
      <c r="AA183" s="634" t="s">
        <v>73</v>
      </c>
      <c r="AB183" s="335">
        <v>6.8360000000000003</v>
      </c>
      <c r="AC183" s="744">
        <f t="shared" si="121"/>
        <v>6.6642698769003754</v>
      </c>
      <c r="AD183" s="709" t="s">
        <v>73</v>
      </c>
      <c r="AE183" s="331" t="s">
        <v>73</v>
      </c>
      <c r="AF183" s="730">
        <v>0.68</v>
      </c>
      <c r="AG183" s="342" t="s">
        <v>73</v>
      </c>
      <c r="AH183" s="331" t="s">
        <v>73</v>
      </c>
      <c r="AI183" s="575" t="s">
        <v>73</v>
      </c>
      <c r="AJ183" s="273" t="s">
        <v>73</v>
      </c>
      <c r="AK183" s="231" t="s">
        <v>73</v>
      </c>
      <c r="AL183" s="231" t="s">
        <v>73</v>
      </c>
      <c r="AM183" s="231" t="s">
        <v>73</v>
      </c>
      <c r="AN183" s="231" t="s">
        <v>73</v>
      </c>
      <c r="AO183" s="240" t="s">
        <v>73</v>
      </c>
      <c r="AP183" s="240" t="s">
        <v>73</v>
      </c>
      <c r="AQ183" s="268" t="s">
        <v>73</v>
      </c>
      <c r="AR183" s="561" t="s">
        <v>73</v>
      </c>
      <c r="AS183" s="336" t="s">
        <v>73</v>
      </c>
      <c r="AT183" s="336" t="s">
        <v>73</v>
      </c>
      <c r="AU183" s="336" t="s">
        <v>73</v>
      </c>
      <c r="AV183" s="367" t="s">
        <v>73</v>
      </c>
      <c r="AW183" s="372" t="s">
        <v>73</v>
      </c>
      <c r="AX183" s="344" t="s">
        <v>73</v>
      </c>
      <c r="AY183" s="336" t="s">
        <v>73</v>
      </c>
      <c r="AZ183" s="473" t="s">
        <v>73</v>
      </c>
      <c r="BA183" s="676" t="s">
        <v>73</v>
      </c>
      <c r="BB183" s="676" t="s">
        <v>73</v>
      </c>
      <c r="BC183" s="676" t="s">
        <v>73</v>
      </c>
      <c r="BD183" s="676" t="s">
        <v>73</v>
      </c>
      <c r="BE183" s="676" t="s">
        <v>73</v>
      </c>
      <c r="BF183" s="676" t="s">
        <v>73</v>
      </c>
      <c r="BG183" s="676" t="s">
        <v>73</v>
      </c>
      <c r="BH183" s="676" t="s">
        <v>73</v>
      </c>
      <c r="BI183" s="473" t="s">
        <v>73</v>
      </c>
      <c r="BJ183" s="676" t="s">
        <v>73</v>
      </c>
      <c r="BK183" s="677" t="s">
        <v>73</v>
      </c>
    </row>
    <row r="184" spans="1:63" s="183" customFormat="1" ht="14.25" customHeight="1" x14ac:dyDescent="0.45">
      <c r="A184" s="224">
        <v>2024</v>
      </c>
      <c r="B184" s="268">
        <v>12</v>
      </c>
      <c r="C184" s="268">
        <v>3</v>
      </c>
      <c r="D184" s="225">
        <v>0.35416666666666669</v>
      </c>
      <c r="E184" s="571">
        <v>31</v>
      </c>
      <c r="F184" s="581">
        <v>13.131500000000001</v>
      </c>
      <c r="G184" s="582">
        <v>100.53534000000001</v>
      </c>
      <c r="H184" s="231">
        <v>21.5</v>
      </c>
      <c r="I184" s="268">
        <v>3</v>
      </c>
      <c r="J184" s="230" t="s">
        <v>72</v>
      </c>
      <c r="K184" s="231">
        <v>1</v>
      </c>
      <c r="L184" s="232">
        <v>7</v>
      </c>
      <c r="M184" s="233" t="s">
        <v>97</v>
      </c>
      <c r="N184" s="336" t="s">
        <v>73</v>
      </c>
      <c r="O184" s="336" t="s">
        <v>73</v>
      </c>
      <c r="P184" s="336" t="s">
        <v>73</v>
      </c>
      <c r="Q184" s="336" t="s">
        <v>73</v>
      </c>
      <c r="R184" s="336" t="s">
        <v>73</v>
      </c>
      <c r="S184" s="342" t="s">
        <v>73</v>
      </c>
      <c r="T184" s="574">
        <v>2.6</v>
      </c>
      <c r="U184" s="238">
        <v>28.5</v>
      </c>
      <c r="V184" s="240">
        <v>28.751000000000001</v>
      </c>
      <c r="W184" s="634">
        <v>7.79</v>
      </c>
      <c r="X184" s="744">
        <v>8.14</v>
      </c>
      <c r="Y184" s="335">
        <v>29</v>
      </c>
      <c r="Z184" s="240">
        <v>31.81</v>
      </c>
      <c r="AA184" s="634">
        <v>5.83</v>
      </c>
      <c r="AB184" s="335">
        <v>6.9420000000000002</v>
      </c>
      <c r="AC184" s="744">
        <f t="shared" si="121"/>
        <v>6.7476206833567973</v>
      </c>
      <c r="AD184" s="709">
        <v>6.25</v>
      </c>
      <c r="AE184" s="331">
        <v>0.81630000000000003</v>
      </c>
      <c r="AF184" s="730">
        <v>0.44</v>
      </c>
      <c r="AG184" s="698" t="s">
        <v>73</v>
      </c>
      <c r="AH184" s="331" t="s">
        <v>73</v>
      </c>
      <c r="AI184" s="575" t="s">
        <v>73</v>
      </c>
      <c r="AJ184" s="273" t="s">
        <v>73</v>
      </c>
      <c r="AK184" s="231" t="s">
        <v>73</v>
      </c>
      <c r="AL184" s="231" t="s">
        <v>73</v>
      </c>
      <c r="AM184" s="231" t="s">
        <v>73</v>
      </c>
      <c r="AN184" s="231" t="s">
        <v>73</v>
      </c>
      <c r="AO184" s="240" t="s">
        <v>73</v>
      </c>
      <c r="AP184" s="240" t="s">
        <v>73</v>
      </c>
      <c r="AQ184" s="268" t="s">
        <v>73</v>
      </c>
      <c r="AR184" s="561">
        <v>0.36030000000000001</v>
      </c>
      <c r="AS184" s="336">
        <v>5.0260999999999996</v>
      </c>
      <c r="AT184" s="336">
        <v>0.14099999999999999</v>
      </c>
      <c r="AU184" s="336">
        <v>2.6972</v>
      </c>
      <c r="AV184" s="367">
        <v>1.0271999999999999</v>
      </c>
      <c r="AW184" s="372">
        <v>276.30790000000002</v>
      </c>
      <c r="AX184" s="344" t="s">
        <v>73</v>
      </c>
      <c r="AY184" s="336" t="s">
        <v>73</v>
      </c>
      <c r="AZ184" s="473" t="s">
        <v>73</v>
      </c>
      <c r="BA184" s="676" t="s">
        <v>73</v>
      </c>
      <c r="BB184" s="676" t="s">
        <v>73</v>
      </c>
      <c r="BC184" s="676" t="s">
        <v>73</v>
      </c>
      <c r="BD184" s="676" t="s">
        <v>73</v>
      </c>
      <c r="BE184" s="676" t="s">
        <v>73</v>
      </c>
      <c r="BF184" s="676" t="s">
        <v>73</v>
      </c>
      <c r="BG184" s="676" t="s">
        <v>73</v>
      </c>
      <c r="BH184" s="676" t="s">
        <v>73</v>
      </c>
      <c r="BI184" s="473" t="s">
        <v>73</v>
      </c>
      <c r="BJ184" s="676" t="s">
        <v>73</v>
      </c>
      <c r="BK184" s="677" t="s">
        <v>73</v>
      </c>
    </row>
    <row r="185" spans="1:63" s="183" customFormat="1" ht="14.25" customHeight="1" x14ac:dyDescent="0.45">
      <c r="A185" s="224">
        <f t="shared" ref="A185:I186" si="132">A184</f>
        <v>2024</v>
      </c>
      <c r="B185" s="268">
        <f t="shared" si="132"/>
        <v>12</v>
      </c>
      <c r="C185" s="268">
        <f t="shared" si="132"/>
        <v>3</v>
      </c>
      <c r="D185" s="320">
        <f t="shared" si="132"/>
        <v>0.35416666666666669</v>
      </c>
      <c r="E185" s="571">
        <f t="shared" si="132"/>
        <v>31</v>
      </c>
      <c r="F185" s="576">
        <f t="shared" si="132"/>
        <v>13.131500000000001</v>
      </c>
      <c r="G185" s="573">
        <f t="shared" si="132"/>
        <v>100.53534000000001</v>
      </c>
      <c r="H185" s="231">
        <f t="shared" si="132"/>
        <v>21.5</v>
      </c>
      <c r="I185" s="268">
        <f t="shared" si="132"/>
        <v>3</v>
      </c>
      <c r="J185" s="230" t="s">
        <v>75</v>
      </c>
      <c r="K185" s="231">
        <v>10.5</v>
      </c>
      <c r="L185" s="232" t="s">
        <v>73</v>
      </c>
      <c r="M185" s="233" t="s">
        <v>73</v>
      </c>
      <c r="N185" s="336" t="s">
        <v>73</v>
      </c>
      <c r="O185" s="336" t="s">
        <v>73</v>
      </c>
      <c r="P185" s="336" t="s">
        <v>73</v>
      </c>
      <c r="Q185" s="336" t="s">
        <v>73</v>
      </c>
      <c r="R185" s="336" t="s">
        <v>73</v>
      </c>
      <c r="S185" s="342" t="s">
        <v>73</v>
      </c>
      <c r="T185" s="577">
        <f t="shared" ref="T185:T186" si="133">T184</f>
        <v>2.6</v>
      </c>
      <c r="U185" s="238">
        <v>28.5</v>
      </c>
      <c r="V185" s="240">
        <v>28.759</v>
      </c>
      <c r="W185" s="634">
        <v>7.8</v>
      </c>
      <c r="X185" s="744">
        <v>8.14</v>
      </c>
      <c r="Y185" s="335">
        <v>29</v>
      </c>
      <c r="Z185" s="240">
        <v>31.898</v>
      </c>
      <c r="AA185" s="634">
        <v>6.67</v>
      </c>
      <c r="AB185" s="335">
        <v>6.891</v>
      </c>
      <c r="AC185" s="744">
        <f t="shared" si="121"/>
        <v>6.7075179368541793</v>
      </c>
      <c r="AD185" s="709">
        <v>9.15</v>
      </c>
      <c r="AE185" s="331" t="s">
        <v>73</v>
      </c>
      <c r="AF185" s="730">
        <v>0.69</v>
      </c>
      <c r="AG185" s="342" t="s">
        <v>73</v>
      </c>
      <c r="AH185" s="331" t="s">
        <v>73</v>
      </c>
      <c r="AI185" s="575" t="s">
        <v>73</v>
      </c>
      <c r="AJ185" s="242" t="s">
        <v>73</v>
      </c>
      <c r="AK185" s="579" t="s">
        <v>73</v>
      </c>
      <c r="AL185" s="231" t="s">
        <v>73</v>
      </c>
      <c r="AM185" s="231" t="s">
        <v>73</v>
      </c>
      <c r="AN185" s="231" t="s">
        <v>73</v>
      </c>
      <c r="AO185" s="240" t="s">
        <v>73</v>
      </c>
      <c r="AP185" s="240" t="s">
        <v>73</v>
      </c>
      <c r="AQ185" s="268" t="s">
        <v>73</v>
      </c>
      <c r="AR185" s="561">
        <v>0.23960000000000001</v>
      </c>
      <c r="AS185" s="336">
        <v>4.1059000000000001</v>
      </c>
      <c r="AT185" s="336">
        <v>0.16389999999999999</v>
      </c>
      <c r="AU185" s="336">
        <v>3.5962000000000001</v>
      </c>
      <c r="AV185" s="367">
        <v>1.0043</v>
      </c>
      <c r="AW185" s="372">
        <v>129.4342</v>
      </c>
      <c r="AX185" s="344" t="s">
        <v>73</v>
      </c>
      <c r="AY185" s="336" t="s">
        <v>73</v>
      </c>
      <c r="AZ185" s="473" t="s">
        <v>73</v>
      </c>
      <c r="BA185" s="676" t="s">
        <v>73</v>
      </c>
      <c r="BB185" s="676" t="s">
        <v>73</v>
      </c>
      <c r="BC185" s="676" t="s">
        <v>73</v>
      </c>
      <c r="BD185" s="676" t="s">
        <v>73</v>
      </c>
      <c r="BE185" s="676" t="s">
        <v>73</v>
      </c>
      <c r="BF185" s="676" t="s">
        <v>73</v>
      </c>
      <c r="BG185" s="676" t="s">
        <v>73</v>
      </c>
      <c r="BH185" s="676" t="s">
        <v>73</v>
      </c>
      <c r="BI185" s="473" t="s">
        <v>73</v>
      </c>
      <c r="BJ185" s="676" t="s">
        <v>73</v>
      </c>
      <c r="BK185" s="677" t="s">
        <v>73</v>
      </c>
    </row>
    <row r="186" spans="1:63" s="183" customFormat="1" ht="14.25" customHeight="1" x14ac:dyDescent="0.45">
      <c r="A186" s="224">
        <f t="shared" si="132"/>
        <v>2024</v>
      </c>
      <c r="B186" s="268">
        <f t="shared" si="132"/>
        <v>12</v>
      </c>
      <c r="C186" s="268">
        <f t="shared" si="132"/>
        <v>3</v>
      </c>
      <c r="D186" s="320">
        <f t="shared" si="132"/>
        <v>0.35416666666666669</v>
      </c>
      <c r="E186" s="571">
        <f t="shared" si="132"/>
        <v>31</v>
      </c>
      <c r="F186" s="576">
        <f t="shared" si="132"/>
        <v>13.131500000000001</v>
      </c>
      <c r="G186" s="573">
        <f t="shared" si="132"/>
        <v>100.53534000000001</v>
      </c>
      <c r="H186" s="231">
        <f t="shared" si="132"/>
        <v>21.5</v>
      </c>
      <c r="I186" s="268">
        <f t="shared" si="132"/>
        <v>3</v>
      </c>
      <c r="J186" s="230" t="s">
        <v>74</v>
      </c>
      <c r="K186" s="231">
        <v>20</v>
      </c>
      <c r="L186" s="232" t="s">
        <v>73</v>
      </c>
      <c r="M186" s="233" t="s">
        <v>73</v>
      </c>
      <c r="N186" s="336" t="s">
        <v>73</v>
      </c>
      <c r="O186" s="336" t="s">
        <v>73</v>
      </c>
      <c r="P186" s="336" t="s">
        <v>73</v>
      </c>
      <c r="Q186" s="336" t="s">
        <v>73</v>
      </c>
      <c r="R186" s="336" t="s">
        <v>73</v>
      </c>
      <c r="S186" s="342" t="s">
        <v>73</v>
      </c>
      <c r="T186" s="577">
        <f t="shared" si="133"/>
        <v>2.6</v>
      </c>
      <c r="U186" s="238">
        <v>28.3</v>
      </c>
      <c r="V186" s="240">
        <v>28.763999999999999</v>
      </c>
      <c r="W186" s="634">
        <v>7.82</v>
      </c>
      <c r="X186" s="744">
        <v>8.14</v>
      </c>
      <c r="Y186" s="335">
        <v>29.1</v>
      </c>
      <c r="Z186" s="240">
        <v>31.96</v>
      </c>
      <c r="AA186" s="634">
        <v>6.54</v>
      </c>
      <c r="AB186" s="335">
        <v>6.8529999999999998</v>
      </c>
      <c r="AC186" s="744">
        <f t="shared" si="121"/>
        <v>6.6776374590679142</v>
      </c>
      <c r="AD186" s="709">
        <v>11.15</v>
      </c>
      <c r="AE186" s="331" t="s">
        <v>73</v>
      </c>
      <c r="AF186" s="730">
        <v>0.61</v>
      </c>
      <c r="AG186" s="342" t="s">
        <v>73</v>
      </c>
      <c r="AH186" s="331" t="s">
        <v>73</v>
      </c>
      <c r="AI186" s="575" t="s">
        <v>73</v>
      </c>
      <c r="AJ186" s="242" t="s">
        <v>73</v>
      </c>
      <c r="AK186" s="234" t="s">
        <v>73</v>
      </c>
      <c r="AL186" s="231" t="s">
        <v>73</v>
      </c>
      <c r="AM186" s="231" t="s">
        <v>73</v>
      </c>
      <c r="AN186" s="231" t="s">
        <v>73</v>
      </c>
      <c r="AO186" s="240" t="s">
        <v>73</v>
      </c>
      <c r="AP186" s="240" t="s">
        <v>73</v>
      </c>
      <c r="AQ186" s="268" t="s">
        <v>73</v>
      </c>
      <c r="AR186" s="561">
        <v>0.28789999999999999</v>
      </c>
      <c r="AS186" s="336">
        <v>3.9306999999999999</v>
      </c>
      <c r="AT186" s="336">
        <v>0.16389999999999999</v>
      </c>
      <c r="AU186" s="336">
        <v>2.0678000000000001</v>
      </c>
      <c r="AV186" s="367">
        <v>1.2290000000000001</v>
      </c>
      <c r="AW186" s="372">
        <v>114.6994</v>
      </c>
      <c r="AX186" s="344" t="s">
        <v>73</v>
      </c>
      <c r="AY186" s="336" t="s">
        <v>73</v>
      </c>
      <c r="AZ186" s="473" t="s">
        <v>73</v>
      </c>
      <c r="BA186" s="676" t="s">
        <v>73</v>
      </c>
      <c r="BB186" s="676" t="s">
        <v>73</v>
      </c>
      <c r="BC186" s="676" t="s">
        <v>73</v>
      </c>
      <c r="BD186" s="676" t="s">
        <v>73</v>
      </c>
      <c r="BE186" s="676" t="s">
        <v>73</v>
      </c>
      <c r="BF186" s="676" t="s">
        <v>73</v>
      </c>
      <c r="BG186" s="676" t="s">
        <v>73</v>
      </c>
      <c r="BH186" s="676" t="s">
        <v>73</v>
      </c>
      <c r="BI186" s="473" t="s">
        <v>73</v>
      </c>
      <c r="BJ186" s="676" t="s">
        <v>73</v>
      </c>
      <c r="BK186" s="677" t="s">
        <v>73</v>
      </c>
    </row>
    <row r="187" spans="1:63" s="183" customFormat="1" ht="14.25" customHeight="1" x14ac:dyDescent="0.45">
      <c r="A187" s="224">
        <v>2024</v>
      </c>
      <c r="B187" s="268">
        <v>12</v>
      </c>
      <c r="C187" s="268">
        <v>3</v>
      </c>
      <c r="D187" s="225">
        <v>0.40277777777777779</v>
      </c>
      <c r="E187" s="571">
        <v>32</v>
      </c>
      <c r="F187" s="581">
        <v>13.22833</v>
      </c>
      <c r="G187" s="582">
        <v>100.53328999999999</v>
      </c>
      <c r="H187" s="231">
        <v>18.899999999999999</v>
      </c>
      <c r="I187" s="268">
        <v>3</v>
      </c>
      <c r="J187" s="230" t="s">
        <v>72</v>
      </c>
      <c r="K187" s="231">
        <v>1</v>
      </c>
      <c r="L187" s="232">
        <v>7</v>
      </c>
      <c r="M187" s="233" t="s">
        <v>97</v>
      </c>
      <c r="N187" s="336" t="s">
        <v>73</v>
      </c>
      <c r="O187" s="336" t="s">
        <v>73</v>
      </c>
      <c r="P187" s="336" t="s">
        <v>73</v>
      </c>
      <c r="Q187" s="336" t="s">
        <v>73</v>
      </c>
      <c r="R187" s="336" t="s">
        <v>73</v>
      </c>
      <c r="S187" s="342" t="s">
        <v>73</v>
      </c>
      <c r="T187" s="574">
        <v>2.8</v>
      </c>
      <c r="U187" s="238">
        <v>28.6</v>
      </c>
      <c r="V187" s="240">
        <v>28.77</v>
      </c>
      <c r="W187" s="634">
        <v>7.82</v>
      </c>
      <c r="X187" s="744">
        <v>8.1300000000000008</v>
      </c>
      <c r="Y187" s="335">
        <v>29.1</v>
      </c>
      <c r="Z187" s="240">
        <v>31.824999999999999</v>
      </c>
      <c r="AA187" s="634" t="s">
        <v>73</v>
      </c>
      <c r="AB187" s="335">
        <v>6.9329999999999998</v>
      </c>
      <c r="AC187" s="744">
        <f t="shared" si="121"/>
        <v>6.7405437280916294</v>
      </c>
      <c r="AD187" s="709" t="s">
        <v>73</v>
      </c>
      <c r="AE187" s="331" t="s">
        <v>73</v>
      </c>
      <c r="AF187" s="730">
        <v>0.53</v>
      </c>
      <c r="AG187" s="342" t="s">
        <v>73</v>
      </c>
      <c r="AH187" s="331" t="s">
        <v>73</v>
      </c>
      <c r="AI187" s="575" t="s">
        <v>73</v>
      </c>
      <c r="AJ187" s="242" t="s">
        <v>73</v>
      </c>
      <c r="AK187" s="234" t="s">
        <v>73</v>
      </c>
      <c r="AL187" s="231" t="s">
        <v>73</v>
      </c>
      <c r="AM187" s="231" t="s">
        <v>73</v>
      </c>
      <c r="AN187" s="231" t="s">
        <v>73</v>
      </c>
      <c r="AO187" s="240" t="s">
        <v>73</v>
      </c>
      <c r="AP187" s="240" t="s">
        <v>73</v>
      </c>
      <c r="AQ187" s="268" t="s">
        <v>73</v>
      </c>
      <c r="AR187" s="561" t="s">
        <v>73</v>
      </c>
      <c r="AS187" s="336" t="s">
        <v>73</v>
      </c>
      <c r="AT187" s="336" t="s">
        <v>73</v>
      </c>
      <c r="AU187" s="336" t="s">
        <v>73</v>
      </c>
      <c r="AV187" s="367" t="s">
        <v>73</v>
      </c>
      <c r="AW187" s="372" t="s">
        <v>73</v>
      </c>
      <c r="AX187" s="344" t="s">
        <v>73</v>
      </c>
      <c r="AY187" s="336" t="s">
        <v>73</v>
      </c>
      <c r="AZ187" s="473" t="s">
        <v>73</v>
      </c>
      <c r="BA187" s="676" t="s">
        <v>73</v>
      </c>
      <c r="BB187" s="676" t="s">
        <v>73</v>
      </c>
      <c r="BC187" s="676" t="s">
        <v>73</v>
      </c>
      <c r="BD187" s="676" t="s">
        <v>73</v>
      </c>
      <c r="BE187" s="676" t="s">
        <v>73</v>
      </c>
      <c r="BF187" s="676" t="s">
        <v>73</v>
      </c>
      <c r="BG187" s="676" t="s">
        <v>73</v>
      </c>
      <c r="BH187" s="676" t="s">
        <v>73</v>
      </c>
      <c r="BI187" s="473" t="s">
        <v>73</v>
      </c>
      <c r="BJ187" s="676" t="s">
        <v>73</v>
      </c>
      <c r="BK187" s="677" t="s">
        <v>73</v>
      </c>
    </row>
    <row r="188" spans="1:63" s="183" customFormat="1" ht="14.25" customHeight="1" x14ac:dyDescent="0.45">
      <c r="A188" s="224">
        <f t="shared" ref="A188:I189" si="134">A187</f>
        <v>2024</v>
      </c>
      <c r="B188" s="268">
        <f t="shared" si="134"/>
        <v>12</v>
      </c>
      <c r="C188" s="268">
        <f t="shared" si="134"/>
        <v>3</v>
      </c>
      <c r="D188" s="320">
        <f t="shared" si="134"/>
        <v>0.40277777777777779</v>
      </c>
      <c r="E188" s="571">
        <f t="shared" si="134"/>
        <v>32</v>
      </c>
      <c r="F188" s="576">
        <f t="shared" si="134"/>
        <v>13.22833</v>
      </c>
      <c r="G188" s="573">
        <f t="shared" si="134"/>
        <v>100.53328999999999</v>
      </c>
      <c r="H188" s="231">
        <f t="shared" si="134"/>
        <v>18.899999999999999</v>
      </c>
      <c r="I188" s="268">
        <f t="shared" si="134"/>
        <v>3</v>
      </c>
      <c r="J188" s="230" t="s">
        <v>75</v>
      </c>
      <c r="K188" s="231">
        <v>9</v>
      </c>
      <c r="L188" s="232" t="s">
        <v>73</v>
      </c>
      <c r="M188" s="233" t="s">
        <v>73</v>
      </c>
      <c r="N188" s="336" t="s">
        <v>73</v>
      </c>
      <c r="O188" s="336" t="s">
        <v>73</v>
      </c>
      <c r="P188" s="336" t="s">
        <v>73</v>
      </c>
      <c r="Q188" s="336" t="s">
        <v>73</v>
      </c>
      <c r="R188" s="336" t="s">
        <v>73</v>
      </c>
      <c r="S188" s="342" t="s">
        <v>73</v>
      </c>
      <c r="T188" s="577">
        <f t="shared" ref="T188:T189" si="135">T187</f>
        <v>2.8</v>
      </c>
      <c r="U188" s="238">
        <v>28.6</v>
      </c>
      <c r="V188" s="240">
        <v>28.756</v>
      </c>
      <c r="W188" s="634">
        <v>7.84</v>
      </c>
      <c r="X188" s="744">
        <v>8.14</v>
      </c>
      <c r="Y188" s="335">
        <v>29.1</v>
      </c>
      <c r="Z188" s="240">
        <v>31.896000000000001</v>
      </c>
      <c r="AA188" s="634" t="s">
        <v>73</v>
      </c>
      <c r="AB188" s="335">
        <v>6.8390000000000004</v>
      </c>
      <c r="AC188" s="744">
        <f t="shared" si="121"/>
        <v>6.666628861988765</v>
      </c>
      <c r="AD188" s="709" t="s">
        <v>73</v>
      </c>
      <c r="AE188" s="331" t="s">
        <v>73</v>
      </c>
      <c r="AF188" s="730">
        <v>0.97</v>
      </c>
      <c r="AG188" s="342" t="s">
        <v>73</v>
      </c>
      <c r="AH188" s="331" t="s">
        <v>73</v>
      </c>
      <c r="AI188" s="575" t="s">
        <v>73</v>
      </c>
      <c r="AJ188" s="242" t="s">
        <v>73</v>
      </c>
      <c r="AK188" s="234" t="s">
        <v>73</v>
      </c>
      <c r="AL188" s="231" t="s">
        <v>73</v>
      </c>
      <c r="AM188" s="231" t="s">
        <v>73</v>
      </c>
      <c r="AN188" s="231" t="s">
        <v>73</v>
      </c>
      <c r="AO188" s="240" t="s">
        <v>73</v>
      </c>
      <c r="AP188" s="240" t="s">
        <v>73</v>
      </c>
      <c r="AQ188" s="268" t="s">
        <v>73</v>
      </c>
      <c r="AR188" s="561" t="s">
        <v>73</v>
      </c>
      <c r="AS188" s="336" t="s">
        <v>73</v>
      </c>
      <c r="AT188" s="336" t="s">
        <v>73</v>
      </c>
      <c r="AU188" s="336" t="s">
        <v>73</v>
      </c>
      <c r="AV188" s="367" t="s">
        <v>73</v>
      </c>
      <c r="AW188" s="372" t="s">
        <v>73</v>
      </c>
      <c r="AX188" s="344" t="s">
        <v>73</v>
      </c>
      <c r="AY188" s="336" t="s">
        <v>73</v>
      </c>
      <c r="AZ188" s="473" t="s">
        <v>73</v>
      </c>
      <c r="BA188" s="676" t="s">
        <v>73</v>
      </c>
      <c r="BB188" s="676" t="s">
        <v>73</v>
      </c>
      <c r="BC188" s="676" t="s">
        <v>73</v>
      </c>
      <c r="BD188" s="676" t="s">
        <v>73</v>
      </c>
      <c r="BE188" s="676" t="s">
        <v>73</v>
      </c>
      <c r="BF188" s="676" t="s">
        <v>73</v>
      </c>
      <c r="BG188" s="676" t="s">
        <v>73</v>
      </c>
      <c r="BH188" s="676" t="s">
        <v>73</v>
      </c>
      <c r="BI188" s="473" t="s">
        <v>73</v>
      </c>
      <c r="BJ188" s="676" t="s">
        <v>73</v>
      </c>
      <c r="BK188" s="677" t="s">
        <v>73</v>
      </c>
    </row>
    <row r="189" spans="1:63" s="183" customFormat="1" ht="14.25" customHeight="1" x14ac:dyDescent="0.45">
      <c r="A189" s="224">
        <f t="shared" si="134"/>
        <v>2024</v>
      </c>
      <c r="B189" s="268">
        <f t="shared" si="134"/>
        <v>12</v>
      </c>
      <c r="C189" s="268">
        <f t="shared" si="134"/>
        <v>3</v>
      </c>
      <c r="D189" s="320">
        <f t="shared" si="134"/>
        <v>0.40277777777777779</v>
      </c>
      <c r="E189" s="571">
        <f t="shared" si="134"/>
        <v>32</v>
      </c>
      <c r="F189" s="576">
        <f t="shared" si="134"/>
        <v>13.22833</v>
      </c>
      <c r="G189" s="573">
        <f t="shared" si="134"/>
        <v>100.53328999999999</v>
      </c>
      <c r="H189" s="231">
        <f t="shared" si="134"/>
        <v>18.899999999999999</v>
      </c>
      <c r="I189" s="268">
        <f t="shared" si="134"/>
        <v>3</v>
      </c>
      <c r="J189" s="230" t="s">
        <v>74</v>
      </c>
      <c r="K189" s="231">
        <v>17</v>
      </c>
      <c r="L189" s="232" t="s">
        <v>73</v>
      </c>
      <c r="M189" s="233" t="s">
        <v>73</v>
      </c>
      <c r="N189" s="336" t="s">
        <v>73</v>
      </c>
      <c r="O189" s="336" t="s">
        <v>73</v>
      </c>
      <c r="P189" s="336" t="s">
        <v>73</v>
      </c>
      <c r="Q189" s="336" t="s">
        <v>73</v>
      </c>
      <c r="R189" s="336" t="s">
        <v>73</v>
      </c>
      <c r="S189" s="342" t="s">
        <v>73</v>
      </c>
      <c r="T189" s="577">
        <f t="shared" si="135"/>
        <v>2.8</v>
      </c>
      <c r="U189" s="238">
        <v>28.7</v>
      </c>
      <c r="V189" s="240">
        <v>28.747</v>
      </c>
      <c r="W189" s="634">
        <v>7.88</v>
      </c>
      <c r="X189" s="744">
        <v>8.14</v>
      </c>
      <c r="Y189" s="335">
        <v>29.1</v>
      </c>
      <c r="Z189" s="240">
        <v>31.966000000000001</v>
      </c>
      <c r="AA189" s="634" t="s">
        <v>73</v>
      </c>
      <c r="AB189" s="335">
        <v>6.7480000000000002</v>
      </c>
      <c r="AC189" s="744">
        <f t="shared" si="121"/>
        <v>6.5950729809742894</v>
      </c>
      <c r="AD189" s="709" t="s">
        <v>73</v>
      </c>
      <c r="AE189" s="331" t="s">
        <v>73</v>
      </c>
      <c r="AF189" s="730">
        <v>0.92</v>
      </c>
      <c r="AG189" s="342" t="s">
        <v>73</v>
      </c>
      <c r="AH189" s="331" t="s">
        <v>73</v>
      </c>
      <c r="AI189" s="575" t="s">
        <v>73</v>
      </c>
      <c r="AJ189" s="242" t="s">
        <v>73</v>
      </c>
      <c r="AK189" s="234" t="s">
        <v>73</v>
      </c>
      <c r="AL189" s="231" t="s">
        <v>73</v>
      </c>
      <c r="AM189" s="231" t="s">
        <v>73</v>
      </c>
      <c r="AN189" s="231" t="s">
        <v>73</v>
      </c>
      <c r="AO189" s="240" t="s">
        <v>73</v>
      </c>
      <c r="AP189" s="240" t="s">
        <v>73</v>
      </c>
      <c r="AQ189" s="268" t="s">
        <v>73</v>
      </c>
      <c r="AR189" s="561" t="s">
        <v>73</v>
      </c>
      <c r="AS189" s="336" t="s">
        <v>73</v>
      </c>
      <c r="AT189" s="336" t="s">
        <v>73</v>
      </c>
      <c r="AU189" s="336" t="s">
        <v>73</v>
      </c>
      <c r="AV189" s="367" t="s">
        <v>73</v>
      </c>
      <c r="AW189" s="372" t="s">
        <v>73</v>
      </c>
      <c r="AX189" s="344" t="s">
        <v>73</v>
      </c>
      <c r="AY189" s="336" t="s">
        <v>73</v>
      </c>
      <c r="AZ189" s="473" t="s">
        <v>73</v>
      </c>
      <c r="BA189" s="676" t="s">
        <v>73</v>
      </c>
      <c r="BB189" s="676" t="s">
        <v>73</v>
      </c>
      <c r="BC189" s="676" t="s">
        <v>73</v>
      </c>
      <c r="BD189" s="676" t="s">
        <v>73</v>
      </c>
      <c r="BE189" s="676" t="s">
        <v>73</v>
      </c>
      <c r="BF189" s="676" t="s">
        <v>73</v>
      </c>
      <c r="BG189" s="676" t="s">
        <v>73</v>
      </c>
      <c r="BH189" s="676" t="s">
        <v>73</v>
      </c>
      <c r="BI189" s="473" t="s">
        <v>73</v>
      </c>
      <c r="BJ189" s="676" t="s">
        <v>73</v>
      </c>
      <c r="BK189" s="677" t="s">
        <v>73</v>
      </c>
    </row>
    <row r="190" spans="1:63" s="183" customFormat="1" ht="14.25" customHeight="1" x14ac:dyDescent="0.45">
      <c r="A190" s="224">
        <v>2024</v>
      </c>
      <c r="B190" s="268">
        <v>12</v>
      </c>
      <c r="C190" s="268">
        <v>3</v>
      </c>
      <c r="D190" s="225">
        <v>0.42291666666666666</v>
      </c>
      <c r="E190" s="571">
        <v>33</v>
      </c>
      <c r="F190" s="581">
        <v>13.277520000000001</v>
      </c>
      <c r="G190" s="582">
        <v>100.53395</v>
      </c>
      <c r="H190" s="231">
        <v>17.100000000000001</v>
      </c>
      <c r="I190" s="268">
        <v>3</v>
      </c>
      <c r="J190" s="230" t="s">
        <v>72</v>
      </c>
      <c r="K190" s="231">
        <v>1</v>
      </c>
      <c r="L190" s="232">
        <v>7</v>
      </c>
      <c r="M190" s="233" t="s">
        <v>97</v>
      </c>
      <c r="N190" s="336" t="s">
        <v>73</v>
      </c>
      <c r="O190" s="336" t="s">
        <v>73</v>
      </c>
      <c r="P190" s="336" t="s">
        <v>73</v>
      </c>
      <c r="Q190" s="336" t="s">
        <v>73</v>
      </c>
      <c r="R190" s="336" t="s">
        <v>73</v>
      </c>
      <c r="S190" s="342" t="s">
        <v>73</v>
      </c>
      <c r="T190" s="574">
        <v>3.5</v>
      </c>
      <c r="U190" s="238">
        <v>28.7</v>
      </c>
      <c r="V190" s="240">
        <v>28.783999999999999</v>
      </c>
      <c r="W190" s="634">
        <v>7.82</v>
      </c>
      <c r="X190" s="744">
        <v>8.14</v>
      </c>
      <c r="Y190" s="335">
        <v>29</v>
      </c>
      <c r="Z190" s="240">
        <v>31.783999999999999</v>
      </c>
      <c r="AA190" s="634" t="s">
        <v>73</v>
      </c>
      <c r="AB190" s="335">
        <v>6.8920000000000003</v>
      </c>
      <c r="AC190" s="744">
        <f t="shared" si="121"/>
        <v>6.7083042652169755</v>
      </c>
      <c r="AD190" s="709" t="s">
        <v>73</v>
      </c>
      <c r="AE190" s="331">
        <v>1.0496000000000001</v>
      </c>
      <c r="AF190" s="730">
        <v>0.69</v>
      </c>
      <c r="AG190" s="698" t="s">
        <v>73</v>
      </c>
      <c r="AH190" s="331" t="s">
        <v>73</v>
      </c>
      <c r="AI190" s="575" t="s">
        <v>73</v>
      </c>
      <c r="AJ190" s="242" t="s">
        <v>73</v>
      </c>
      <c r="AK190" s="234" t="s">
        <v>73</v>
      </c>
      <c r="AL190" s="231" t="s">
        <v>73</v>
      </c>
      <c r="AM190" s="231" t="s">
        <v>73</v>
      </c>
      <c r="AN190" s="231" t="s">
        <v>73</v>
      </c>
      <c r="AO190" s="240" t="s">
        <v>73</v>
      </c>
      <c r="AP190" s="240" t="s">
        <v>73</v>
      </c>
      <c r="AQ190" s="268" t="s">
        <v>73</v>
      </c>
      <c r="AR190" s="561">
        <v>9.4600000000000004E-2</v>
      </c>
      <c r="AS190" s="336">
        <v>7.2609000000000004</v>
      </c>
      <c r="AT190" s="336">
        <v>0.2326</v>
      </c>
      <c r="AU190" s="336">
        <v>4.3155000000000001</v>
      </c>
      <c r="AV190" s="367">
        <v>1.4992000000000001</v>
      </c>
      <c r="AW190" s="372">
        <v>123.7514</v>
      </c>
      <c r="AX190" s="344" t="s">
        <v>73</v>
      </c>
      <c r="AY190" s="336" t="s">
        <v>73</v>
      </c>
      <c r="AZ190" s="473" t="s">
        <v>73</v>
      </c>
      <c r="BA190" s="676" t="s">
        <v>73</v>
      </c>
      <c r="BB190" s="676" t="s">
        <v>73</v>
      </c>
      <c r="BC190" s="676" t="s">
        <v>73</v>
      </c>
      <c r="BD190" s="676" t="s">
        <v>73</v>
      </c>
      <c r="BE190" s="676" t="s">
        <v>73</v>
      </c>
      <c r="BF190" s="676" t="s">
        <v>73</v>
      </c>
      <c r="BG190" s="676" t="s">
        <v>73</v>
      </c>
      <c r="BH190" s="676" t="s">
        <v>73</v>
      </c>
      <c r="BI190" s="473" t="s">
        <v>73</v>
      </c>
      <c r="BJ190" s="676" t="s">
        <v>73</v>
      </c>
      <c r="BK190" s="677" t="s">
        <v>73</v>
      </c>
    </row>
    <row r="191" spans="1:63" s="183" customFormat="1" ht="14.25" customHeight="1" x14ac:dyDescent="0.45">
      <c r="A191" s="224">
        <f t="shared" ref="A191:I192" si="136">A190</f>
        <v>2024</v>
      </c>
      <c r="B191" s="268">
        <f t="shared" si="136"/>
        <v>12</v>
      </c>
      <c r="C191" s="268">
        <f t="shared" si="136"/>
        <v>3</v>
      </c>
      <c r="D191" s="320">
        <f t="shared" si="136"/>
        <v>0.42291666666666666</v>
      </c>
      <c r="E191" s="571">
        <f t="shared" si="136"/>
        <v>33</v>
      </c>
      <c r="F191" s="576">
        <f t="shared" si="136"/>
        <v>13.277520000000001</v>
      </c>
      <c r="G191" s="573">
        <f t="shared" si="136"/>
        <v>100.53395</v>
      </c>
      <c r="H191" s="231">
        <f t="shared" si="136"/>
        <v>17.100000000000001</v>
      </c>
      <c r="I191" s="268">
        <f t="shared" si="136"/>
        <v>3</v>
      </c>
      <c r="J191" s="230" t="s">
        <v>75</v>
      </c>
      <c r="K191" s="231">
        <v>8.5</v>
      </c>
      <c r="L191" s="232" t="s">
        <v>73</v>
      </c>
      <c r="M191" s="233" t="s">
        <v>73</v>
      </c>
      <c r="N191" s="336" t="s">
        <v>73</v>
      </c>
      <c r="O191" s="336" t="s">
        <v>73</v>
      </c>
      <c r="P191" s="336" t="s">
        <v>73</v>
      </c>
      <c r="Q191" s="336" t="s">
        <v>73</v>
      </c>
      <c r="R191" s="336" t="s">
        <v>73</v>
      </c>
      <c r="S191" s="342" t="s">
        <v>73</v>
      </c>
      <c r="T191" s="577">
        <f t="shared" ref="T191:T192" si="137">T190</f>
        <v>3.5</v>
      </c>
      <c r="U191" s="238">
        <v>28.7</v>
      </c>
      <c r="V191" s="240">
        <v>28.757999999999999</v>
      </c>
      <c r="W191" s="634">
        <v>7.85</v>
      </c>
      <c r="X191" s="744">
        <v>8.14</v>
      </c>
      <c r="Y191" s="335">
        <v>29.1</v>
      </c>
      <c r="Z191" s="240">
        <v>31.852</v>
      </c>
      <c r="AA191" s="634" t="s">
        <v>73</v>
      </c>
      <c r="AB191" s="335">
        <v>6.7869999999999999</v>
      </c>
      <c r="AC191" s="744">
        <f t="shared" si="121"/>
        <v>6.6257397871233499</v>
      </c>
      <c r="AD191" s="709" t="s">
        <v>73</v>
      </c>
      <c r="AE191" s="331" t="s">
        <v>73</v>
      </c>
      <c r="AF191" s="730">
        <v>1.0900000000000001</v>
      </c>
      <c r="AG191" s="342" t="s">
        <v>73</v>
      </c>
      <c r="AH191" s="331" t="s">
        <v>73</v>
      </c>
      <c r="AI191" s="575" t="s">
        <v>73</v>
      </c>
      <c r="AJ191" s="242" t="s">
        <v>73</v>
      </c>
      <c r="AK191" s="234" t="s">
        <v>73</v>
      </c>
      <c r="AL191" s="231" t="s">
        <v>73</v>
      </c>
      <c r="AM191" s="231" t="s">
        <v>73</v>
      </c>
      <c r="AN191" s="231" t="s">
        <v>73</v>
      </c>
      <c r="AO191" s="240" t="s">
        <v>73</v>
      </c>
      <c r="AP191" s="240" t="s">
        <v>73</v>
      </c>
      <c r="AQ191" s="268" t="s">
        <v>73</v>
      </c>
      <c r="AR191" s="561">
        <v>0.1429</v>
      </c>
      <c r="AS191" s="336">
        <v>7.2609000000000004</v>
      </c>
      <c r="AT191" s="336">
        <v>0.2326</v>
      </c>
      <c r="AU191" s="336">
        <v>4.4054000000000002</v>
      </c>
      <c r="AV191" s="367">
        <v>1.6011</v>
      </c>
      <c r="AW191" s="372">
        <v>128.79220000000001</v>
      </c>
      <c r="AX191" s="344" t="s">
        <v>73</v>
      </c>
      <c r="AY191" s="336" t="s">
        <v>73</v>
      </c>
      <c r="AZ191" s="473" t="s">
        <v>73</v>
      </c>
      <c r="BA191" s="676" t="s">
        <v>73</v>
      </c>
      <c r="BB191" s="676" t="s">
        <v>73</v>
      </c>
      <c r="BC191" s="676" t="s">
        <v>73</v>
      </c>
      <c r="BD191" s="676" t="s">
        <v>73</v>
      </c>
      <c r="BE191" s="676" t="s">
        <v>73</v>
      </c>
      <c r="BF191" s="676" t="s">
        <v>73</v>
      </c>
      <c r="BG191" s="676" t="s">
        <v>73</v>
      </c>
      <c r="BH191" s="676" t="s">
        <v>73</v>
      </c>
      <c r="BI191" s="473" t="s">
        <v>73</v>
      </c>
      <c r="BJ191" s="676" t="s">
        <v>73</v>
      </c>
      <c r="BK191" s="677" t="s">
        <v>73</v>
      </c>
    </row>
    <row r="192" spans="1:63" s="183" customFormat="1" ht="14.25" customHeight="1" x14ac:dyDescent="0.45">
      <c r="A192" s="224">
        <f t="shared" si="136"/>
        <v>2024</v>
      </c>
      <c r="B192" s="268">
        <f t="shared" si="136"/>
        <v>12</v>
      </c>
      <c r="C192" s="268">
        <f t="shared" si="136"/>
        <v>3</v>
      </c>
      <c r="D192" s="320">
        <f t="shared" si="136"/>
        <v>0.42291666666666666</v>
      </c>
      <c r="E192" s="571">
        <f t="shared" si="136"/>
        <v>33</v>
      </c>
      <c r="F192" s="576">
        <f t="shared" si="136"/>
        <v>13.277520000000001</v>
      </c>
      <c r="G192" s="573">
        <f t="shared" si="136"/>
        <v>100.53395</v>
      </c>
      <c r="H192" s="231">
        <f t="shared" si="136"/>
        <v>17.100000000000001</v>
      </c>
      <c r="I192" s="268">
        <f t="shared" si="136"/>
        <v>3</v>
      </c>
      <c r="J192" s="230" t="s">
        <v>74</v>
      </c>
      <c r="K192" s="231">
        <v>16</v>
      </c>
      <c r="L192" s="232" t="s">
        <v>73</v>
      </c>
      <c r="M192" s="233" t="s">
        <v>73</v>
      </c>
      <c r="N192" s="336" t="s">
        <v>73</v>
      </c>
      <c r="O192" s="336" t="s">
        <v>73</v>
      </c>
      <c r="P192" s="336" t="s">
        <v>73</v>
      </c>
      <c r="Q192" s="336" t="s">
        <v>73</v>
      </c>
      <c r="R192" s="336" t="s">
        <v>73</v>
      </c>
      <c r="S192" s="342" t="s">
        <v>73</v>
      </c>
      <c r="T192" s="577">
        <f t="shared" si="137"/>
        <v>3.5</v>
      </c>
      <c r="U192" s="238">
        <v>28.8</v>
      </c>
      <c r="V192" s="240">
        <v>28.748000000000001</v>
      </c>
      <c r="W192" s="634">
        <v>7.88</v>
      </c>
      <c r="X192" s="744">
        <v>8.14</v>
      </c>
      <c r="Y192" s="335">
        <v>29.2</v>
      </c>
      <c r="Z192" s="240">
        <v>31.905000000000001</v>
      </c>
      <c r="AA192" s="634" t="s">
        <v>73</v>
      </c>
      <c r="AB192" s="335">
        <v>6.71</v>
      </c>
      <c r="AC192" s="744">
        <f t="shared" si="121"/>
        <v>6.5651925031880243</v>
      </c>
      <c r="AD192" s="709" t="s">
        <v>73</v>
      </c>
      <c r="AE192" s="331" t="s">
        <v>73</v>
      </c>
      <c r="AF192" s="730">
        <v>0.92</v>
      </c>
      <c r="AG192" s="342" t="s">
        <v>73</v>
      </c>
      <c r="AH192" s="331" t="s">
        <v>73</v>
      </c>
      <c r="AI192" s="575" t="s">
        <v>73</v>
      </c>
      <c r="AJ192" s="242" t="s">
        <v>73</v>
      </c>
      <c r="AK192" s="234" t="s">
        <v>73</v>
      </c>
      <c r="AL192" s="231" t="s">
        <v>73</v>
      </c>
      <c r="AM192" s="231" t="s">
        <v>73</v>
      </c>
      <c r="AN192" s="231" t="s">
        <v>73</v>
      </c>
      <c r="AO192" s="240" t="s">
        <v>73</v>
      </c>
      <c r="AP192" s="240" t="s">
        <v>73</v>
      </c>
      <c r="AQ192" s="268" t="s">
        <v>73</v>
      </c>
      <c r="AR192" s="561">
        <v>0.1429</v>
      </c>
      <c r="AS192" s="336">
        <v>7.7866999999999997</v>
      </c>
      <c r="AT192" s="336">
        <v>0.2097</v>
      </c>
      <c r="AU192" s="336">
        <v>2.7871000000000001</v>
      </c>
      <c r="AV192" s="367">
        <v>1.1400999999999999</v>
      </c>
      <c r="AW192" s="372">
        <v>197.35679999999999</v>
      </c>
      <c r="AX192" s="344" t="s">
        <v>73</v>
      </c>
      <c r="AY192" s="336" t="s">
        <v>73</v>
      </c>
      <c r="AZ192" s="473" t="s">
        <v>73</v>
      </c>
      <c r="BA192" s="676" t="s">
        <v>73</v>
      </c>
      <c r="BB192" s="676" t="s">
        <v>73</v>
      </c>
      <c r="BC192" s="676" t="s">
        <v>73</v>
      </c>
      <c r="BD192" s="676" t="s">
        <v>73</v>
      </c>
      <c r="BE192" s="676" t="s">
        <v>73</v>
      </c>
      <c r="BF192" s="676" t="s">
        <v>73</v>
      </c>
      <c r="BG192" s="676" t="s">
        <v>73</v>
      </c>
      <c r="BH192" s="676" t="s">
        <v>73</v>
      </c>
      <c r="BI192" s="473" t="s">
        <v>73</v>
      </c>
      <c r="BJ192" s="676" t="s">
        <v>73</v>
      </c>
      <c r="BK192" s="677" t="s">
        <v>73</v>
      </c>
    </row>
    <row r="193" spans="1:63" s="287" customFormat="1" ht="14.25" customHeight="1" x14ac:dyDescent="0.45">
      <c r="A193" s="285">
        <v>2024</v>
      </c>
      <c r="B193" s="286">
        <v>12</v>
      </c>
      <c r="C193" s="286">
        <v>4</v>
      </c>
      <c r="D193" s="288">
        <v>0.61250000000000004</v>
      </c>
      <c r="E193" s="583">
        <v>1</v>
      </c>
      <c r="F193" s="584">
        <v>13.266299999999999</v>
      </c>
      <c r="G193" s="585">
        <v>99.94135</v>
      </c>
      <c r="H193" s="294">
        <v>1.5</v>
      </c>
      <c r="I193" s="286">
        <v>1</v>
      </c>
      <c r="J193" s="293" t="s">
        <v>72</v>
      </c>
      <c r="K193" s="294">
        <v>1</v>
      </c>
      <c r="L193" s="295" t="s">
        <v>73</v>
      </c>
      <c r="M193" s="296" t="s">
        <v>73</v>
      </c>
      <c r="N193" s="287" t="s">
        <v>73</v>
      </c>
      <c r="O193" s="287" t="s">
        <v>73</v>
      </c>
      <c r="P193" s="287" t="s">
        <v>73</v>
      </c>
      <c r="Q193" s="287" t="s">
        <v>73</v>
      </c>
      <c r="R193" s="287" t="s">
        <v>73</v>
      </c>
      <c r="S193" s="350" t="s">
        <v>73</v>
      </c>
      <c r="T193" s="586">
        <v>0.6</v>
      </c>
      <c r="U193" s="300">
        <v>28</v>
      </c>
      <c r="V193" s="302">
        <v>28.1</v>
      </c>
      <c r="W193" s="636">
        <v>6.66</v>
      </c>
      <c r="X193" s="747">
        <v>7.49</v>
      </c>
      <c r="Y193" s="302">
        <v>19.899999999999999</v>
      </c>
      <c r="Z193" s="302">
        <v>21.721</v>
      </c>
      <c r="AA193" s="636">
        <v>4.4400000000000004</v>
      </c>
      <c r="AB193" s="302">
        <v>4.0990000000000002</v>
      </c>
      <c r="AC193" s="747">
        <f t="shared" si="121"/>
        <v>4.512089147926531</v>
      </c>
      <c r="AD193" s="736">
        <v>20.62</v>
      </c>
      <c r="AE193" s="306">
        <v>5.2819000000000003</v>
      </c>
      <c r="AF193" s="732">
        <v>3.07</v>
      </c>
      <c r="AG193" s="699" t="s">
        <v>73</v>
      </c>
      <c r="AH193" s="306">
        <v>2401.6578959726703</v>
      </c>
      <c r="AI193" s="587">
        <v>7.4842718315074963</v>
      </c>
      <c r="AJ193" s="304">
        <v>7.4472292810896947</v>
      </c>
      <c r="AK193" s="297">
        <v>2240.3173974024621</v>
      </c>
      <c r="AL193" s="294">
        <v>2275.6480143389649</v>
      </c>
      <c r="AM193" s="294">
        <v>54.386455137123107</v>
      </c>
      <c r="AN193" s="294">
        <v>62.855695152536775</v>
      </c>
      <c r="AO193" s="302">
        <v>1.47062965651707</v>
      </c>
      <c r="AP193" s="302">
        <v>0.93062729087373031</v>
      </c>
      <c r="AQ193" s="297">
        <f t="shared" ref="AQ193" si="138">SUM(AL193:AN193)</f>
        <v>2392.8901646286245</v>
      </c>
      <c r="AR193" s="596" t="s">
        <v>73</v>
      </c>
      <c r="AS193" s="287" t="s">
        <v>73</v>
      </c>
      <c r="AT193" s="287" t="s">
        <v>73</v>
      </c>
      <c r="AU193" s="287" t="s">
        <v>73</v>
      </c>
      <c r="AV193" s="286" t="s">
        <v>73</v>
      </c>
      <c r="AW193" s="373" t="s">
        <v>73</v>
      </c>
      <c r="AX193" s="349" t="s">
        <v>73</v>
      </c>
      <c r="AY193" s="287" t="s">
        <v>73</v>
      </c>
      <c r="AZ193" s="475" t="s">
        <v>73</v>
      </c>
      <c r="BA193" s="679" t="s">
        <v>73</v>
      </c>
      <c r="BB193" s="679" t="s">
        <v>73</v>
      </c>
      <c r="BC193" s="679" t="s">
        <v>73</v>
      </c>
      <c r="BD193" s="679" t="s">
        <v>73</v>
      </c>
      <c r="BE193" s="679" t="s">
        <v>73</v>
      </c>
      <c r="BF193" s="679" t="s">
        <v>73</v>
      </c>
      <c r="BG193" s="679" t="s">
        <v>73</v>
      </c>
      <c r="BH193" s="679" t="s">
        <v>73</v>
      </c>
      <c r="BI193" s="475" t="s">
        <v>73</v>
      </c>
      <c r="BJ193" s="679" t="s">
        <v>73</v>
      </c>
      <c r="BK193" s="680" t="s">
        <v>73</v>
      </c>
    </row>
    <row r="194" spans="1:63" ht="15" customHeight="1" x14ac:dyDescent="0.45">
      <c r="AZ194" s="676"/>
      <c r="BA194" s="676"/>
      <c r="BB194" s="676"/>
      <c r="BC194" s="676"/>
      <c r="BD194" s="676"/>
      <c r="BE194" s="676"/>
      <c r="BF194" s="676"/>
      <c r="BG194" s="676"/>
      <c r="BH194" s="676"/>
      <c r="BI194" s="676"/>
      <c r="BJ194" s="676"/>
      <c r="BK194" s="676"/>
    </row>
    <row r="195" spans="1:63" ht="15" customHeight="1" x14ac:dyDescent="0.45">
      <c r="AZ195" s="676"/>
      <c r="BA195" s="676"/>
      <c r="BB195" s="676"/>
      <c r="BC195" s="676"/>
      <c r="BD195" s="676"/>
      <c r="BE195" s="676"/>
      <c r="BF195" s="676"/>
      <c r="BG195" s="676"/>
      <c r="BH195" s="676"/>
      <c r="BI195" s="676"/>
      <c r="BJ195" s="676"/>
      <c r="BK195" s="676"/>
    </row>
    <row r="196" spans="1:63" ht="15" customHeight="1" x14ac:dyDescent="0.45">
      <c r="AZ196" s="676"/>
      <c r="BA196" s="676"/>
      <c r="BB196" s="676"/>
      <c r="BC196" s="676"/>
      <c r="BD196" s="676"/>
      <c r="BE196" s="676"/>
      <c r="BF196" s="676"/>
      <c r="BG196" s="676"/>
      <c r="BH196" s="676"/>
      <c r="BI196" s="676"/>
      <c r="BJ196" s="676"/>
      <c r="BK196" s="676"/>
    </row>
    <row r="197" spans="1:63" ht="15" customHeight="1" x14ac:dyDescent="0.45">
      <c r="AZ197" s="676"/>
      <c r="BA197" s="676"/>
      <c r="BB197" s="676"/>
      <c r="BC197" s="676"/>
      <c r="BD197" s="676"/>
      <c r="BE197" s="676"/>
      <c r="BF197" s="676"/>
      <c r="BG197" s="676"/>
      <c r="BH197" s="676"/>
      <c r="BI197" s="676"/>
      <c r="BJ197" s="676"/>
      <c r="BK197" s="676"/>
    </row>
    <row r="198" spans="1:63" ht="15" customHeight="1" x14ac:dyDescent="0.45">
      <c r="AZ198" s="676"/>
      <c r="BA198" s="676"/>
      <c r="BB198" s="676"/>
      <c r="BC198" s="676"/>
      <c r="BD198" s="676"/>
      <c r="BE198" s="676"/>
      <c r="BF198" s="676"/>
      <c r="BG198" s="676"/>
      <c r="BH198" s="676"/>
      <c r="BI198" s="676"/>
      <c r="BJ198" s="676"/>
      <c r="BK198" s="676"/>
    </row>
    <row r="199" spans="1:63" ht="15" customHeight="1" x14ac:dyDescent="0.45">
      <c r="AZ199" s="676"/>
      <c r="BA199" s="676"/>
      <c r="BB199" s="676"/>
      <c r="BC199" s="676"/>
      <c r="BD199" s="676"/>
      <c r="BE199" s="676"/>
      <c r="BF199" s="676"/>
      <c r="BG199" s="676"/>
      <c r="BH199" s="676"/>
      <c r="BI199" s="676"/>
      <c r="BJ199" s="676"/>
      <c r="BK199" s="676"/>
    </row>
    <row r="200" spans="1:63" ht="15" customHeight="1" x14ac:dyDescent="0.45">
      <c r="AZ200" s="676"/>
      <c r="BA200" s="676"/>
      <c r="BB200" s="676"/>
      <c r="BC200" s="676"/>
      <c r="BD200" s="676"/>
      <c r="BE200" s="676"/>
      <c r="BF200" s="676"/>
      <c r="BG200" s="676"/>
      <c r="BH200" s="676"/>
      <c r="BI200" s="676"/>
      <c r="BJ200" s="676"/>
      <c r="BK200" s="676"/>
    </row>
    <row r="201" spans="1:63" ht="15" customHeight="1" x14ac:dyDescent="0.45">
      <c r="AZ201" s="676"/>
      <c r="BA201" s="676"/>
      <c r="BB201" s="676"/>
      <c r="BC201" s="676"/>
      <c r="BD201" s="676"/>
      <c r="BE201" s="676"/>
      <c r="BF201" s="676"/>
      <c r="BG201" s="676"/>
      <c r="BH201" s="676"/>
      <c r="BI201" s="676"/>
      <c r="BJ201" s="676"/>
      <c r="BK201" s="676"/>
    </row>
    <row r="202" spans="1:63" ht="15" customHeight="1" x14ac:dyDescent="0.45">
      <c r="AZ202" s="676"/>
      <c r="BA202" s="676"/>
      <c r="BB202" s="676"/>
      <c r="BC202" s="676"/>
      <c r="BD202" s="676"/>
      <c r="BE202" s="676"/>
      <c r="BF202" s="676"/>
      <c r="BG202" s="676"/>
      <c r="BH202" s="676"/>
      <c r="BI202" s="676"/>
      <c r="BJ202" s="676"/>
      <c r="BK202" s="676"/>
    </row>
    <row r="203" spans="1:63" ht="15" customHeight="1" x14ac:dyDescent="0.45">
      <c r="AZ203" s="676"/>
      <c r="BA203" s="676"/>
      <c r="BB203" s="676"/>
      <c r="BC203" s="676"/>
      <c r="BD203" s="676"/>
      <c r="BE203" s="676"/>
      <c r="BF203" s="676"/>
      <c r="BG203" s="676"/>
      <c r="BH203" s="676"/>
      <c r="BI203" s="676"/>
      <c r="BJ203" s="676"/>
      <c r="BK203" s="676"/>
    </row>
    <row r="204" spans="1:63" ht="15" customHeight="1" x14ac:dyDescent="0.45">
      <c r="AZ204" s="676"/>
      <c r="BA204" s="676"/>
      <c r="BB204" s="676"/>
      <c r="BC204" s="676"/>
      <c r="BD204" s="676"/>
      <c r="BE204" s="676"/>
      <c r="BF204" s="676"/>
      <c r="BG204" s="676"/>
      <c r="BH204" s="676"/>
      <c r="BI204" s="676"/>
      <c r="BJ204" s="676"/>
      <c r="BK204" s="676"/>
    </row>
    <row r="205" spans="1:63" ht="15" customHeight="1" x14ac:dyDescent="0.45">
      <c r="AZ205" s="676"/>
      <c r="BA205" s="676"/>
      <c r="BB205" s="676"/>
      <c r="BC205" s="676"/>
      <c r="BD205" s="676"/>
      <c r="BE205" s="676"/>
      <c r="BF205" s="676"/>
      <c r="BG205" s="676"/>
      <c r="BH205" s="676"/>
      <c r="BI205" s="676"/>
      <c r="BJ205" s="676"/>
      <c r="BK205" s="676"/>
    </row>
    <row r="206" spans="1:63" ht="15" customHeight="1" x14ac:dyDescent="0.45">
      <c r="AZ206" s="676"/>
      <c r="BA206" s="676"/>
      <c r="BB206" s="676"/>
      <c r="BC206" s="676"/>
      <c r="BD206" s="676"/>
      <c r="BE206" s="676"/>
      <c r="BF206" s="676"/>
      <c r="BG206" s="676"/>
      <c r="BH206" s="676"/>
      <c r="BI206" s="676"/>
      <c r="BJ206" s="676"/>
      <c r="BK206" s="676"/>
    </row>
    <row r="207" spans="1:63" ht="15" customHeight="1" x14ac:dyDescent="0.45">
      <c r="AZ207" s="676"/>
      <c r="BA207" s="676"/>
      <c r="BB207" s="676"/>
      <c r="BC207" s="676"/>
      <c r="BD207" s="676"/>
      <c r="BE207" s="676"/>
      <c r="BF207" s="676"/>
      <c r="BG207" s="676"/>
      <c r="BH207" s="676"/>
      <c r="BI207" s="676"/>
      <c r="BJ207" s="676"/>
      <c r="BK207" s="676"/>
    </row>
    <row r="208" spans="1:63" ht="15" customHeight="1" x14ac:dyDescent="0.45">
      <c r="AZ208" s="676"/>
      <c r="BA208" s="676"/>
      <c r="BB208" s="676"/>
      <c r="BC208" s="676"/>
      <c r="BD208" s="676"/>
      <c r="BE208" s="676"/>
      <c r="BF208" s="676"/>
      <c r="BG208" s="676"/>
      <c r="BH208" s="676"/>
      <c r="BI208" s="676"/>
      <c r="BJ208" s="676"/>
      <c r="BK208" s="676"/>
    </row>
    <row r="209" spans="52:63" ht="15" customHeight="1" x14ac:dyDescent="0.45">
      <c r="AZ209" s="676"/>
      <c r="BA209" s="676"/>
      <c r="BB209" s="676"/>
      <c r="BC209" s="676"/>
      <c r="BD209" s="676"/>
      <c r="BE209" s="676"/>
      <c r="BF209" s="676"/>
      <c r="BG209" s="676"/>
      <c r="BH209" s="676"/>
      <c r="BI209" s="676"/>
      <c r="BJ209" s="676"/>
      <c r="BK209" s="676"/>
    </row>
    <row r="210" spans="52:63" ht="15" customHeight="1" x14ac:dyDescent="0.45">
      <c r="AZ210" s="676"/>
      <c r="BA210" s="676"/>
      <c r="BB210" s="676"/>
      <c r="BC210" s="676"/>
      <c r="BD210" s="676"/>
      <c r="BE210" s="676"/>
      <c r="BF210" s="676"/>
      <c r="BG210" s="676"/>
      <c r="BH210" s="676"/>
      <c r="BI210" s="676"/>
      <c r="BJ210" s="676"/>
      <c r="BK210" s="676"/>
    </row>
    <row r="211" spans="52:63" ht="15" customHeight="1" x14ac:dyDescent="0.45">
      <c r="AZ211" s="676"/>
      <c r="BA211" s="676"/>
      <c r="BB211" s="676"/>
      <c r="BC211" s="676"/>
      <c r="BD211" s="676"/>
      <c r="BE211" s="676"/>
      <c r="BF211" s="676"/>
      <c r="BG211" s="676"/>
      <c r="BH211" s="676"/>
      <c r="BI211" s="676"/>
      <c r="BJ211" s="676"/>
      <c r="BK211" s="676"/>
    </row>
    <row r="212" spans="52:63" ht="15" customHeight="1" x14ac:dyDescent="0.45">
      <c r="AZ212" s="676"/>
      <c r="BA212" s="676"/>
      <c r="BB212" s="676"/>
      <c r="BC212" s="676"/>
      <c r="BD212" s="676"/>
      <c r="BE212" s="676"/>
      <c r="BF212" s="676"/>
      <c r="BG212" s="676"/>
      <c r="BH212" s="676"/>
      <c r="BI212" s="676"/>
      <c r="BJ212" s="676"/>
      <c r="BK212" s="676"/>
    </row>
    <row r="213" spans="52:63" ht="15" customHeight="1" x14ac:dyDescent="0.45">
      <c r="AZ213" s="676"/>
      <c r="BA213" s="676"/>
      <c r="BB213" s="676"/>
      <c r="BC213" s="676"/>
      <c r="BD213" s="676"/>
      <c r="BE213" s="676"/>
      <c r="BF213" s="676"/>
      <c r="BG213" s="676"/>
      <c r="BH213" s="676"/>
      <c r="BI213" s="676"/>
      <c r="BJ213" s="676"/>
      <c r="BK213" s="676"/>
    </row>
    <row r="214" spans="52:63" ht="15" customHeight="1" x14ac:dyDescent="0.45">
      <c r="AZ214" s="676"/>
      <c r="BA214" s="676"/>
      <c r="BB214" s="676"/>
      <c r="BC214" s="676"/>
      <c r="BD214" s="676"/>
      <c r="BE214" s="676"/>
      <c r="BF214" s="676"/>
      <c r="BG214" s="676"/>
      <c r="BH214" s="676"/>
      <c r="BI214" s="676"/>
      <c r="BJ214" s="676"/>
      <c r="BK214" s="676"/>
    </row>
    <row r="215" spans="52:63" ht="15" customHeight="1" x14ac:dyDescent="0.45">
      <c r="AZ215" s="676"/>
      <c r="BA215" s="676"/>
      <c r="BB215" s="676"/>
      <c r="BC215" s="676"/>
      <c r="BD215" s="676"/>
      <c r="BE215" s="676"/>
      <c r="BF215" s="676"/>
      <c r="BG215" s="676"/>
      <c r="BH215" s="676"/>
      <c r="BI215" s="676"/>
      <c r="BJ215" s="676"/>
      <c r="BK215" s="676"/>
    </row>
    <row r="216" spans="52:63" ht="15" customHeight="1" x14ac:dyDescent="0.45">
      <c r="AZ216" s="676"/>
      <c r="BA216" s="676"/>
      <c r="BB216" s="676"/>
      <c r="BC216" s="676"/>
      <c r="BD216" s="676"/>
      <c r="BE216" s="676"/>
      <c r="BF216" s="676"/>
      <c r="BG216" s="676"/>
      <c r="BH216" s="676"/>
      <c r="BI216" s="676"/>
      <c r="BJ216" s="676"/>
      <c r="BK216" s="676"/>
    </row>
    <row r="217" spans="52:63" ht="15" customHeight="1" x14ac:dyDescent="0.45">
      <c r="AZ217" s="676"/>
      <c r="BA217" s="676"/>
      <c r="BB217" s="676"/>
      <c r="BC217" s="676"/>
      <c r="BD217" s="676"/>
      <c r="BE217" s="676"/>
      <c r="BF217" s="676"/>
      <c r="BG217" s="676"/>
      <c r="BH217" s="676"/>
      <c r="BI217" s="676"/>
      <c r="BJ217" s="676"/>
      <c r="BK217" s="676"/>
    </row>
    <row r="218" spans="52:63" ht="15" customHeight="1" x14ac:dyDescent="0.45">
      <c r="AZ218" s="676"/>
      <c r="BA218" s="676"/>
      <c r="BB218" s="676"/>
      <c r="BC218" s="676"/>
      <c r="BD218" s="676"/>
      <c r="BE218" s="676"/>
      <c r="BF218" s="676"/>
      <c r="BG218" s="676"/>
      <c r="BH218" s="676"/>
      <c r="BI218" s="676"/>
      <c r="BJ218" s="676"/>
      <c r="BK218" s="676"/>
    </row>
    <row r="219" spans="52:63" ht="15" customHeight="1" x14ac:dyDescent="0.45">
      <c r="AZ219" s="676"/>
      <c r="BA219" s="676"/>
      <c r="BB219" s="676"/>
      <c r="BC219" s="676"/>
      <c r="BD219" s="676"/>
      <c r="BE219" s="676"/>
      <c r="BF219" s="676"/>
      <c r="BG219" s="676"/>
      <c r="BH219" s="676"/>
      <c r="BI219" s="676"/>
      <c r="BJ219" s="676"/>
      <c r="BK219" s="676"/>
    </row>
    <row r="220" spans="52:63" ht="15" customHeight="1" x14ac:dyDescent="0.45">
      <c r="AZ220" s="676"/>
      <c r="BA220" s="676"/>
      <c r="BB220" s="676"/>
      <c r="BC220" s="676"/>
      <c r="BD220" s="676"/>
      <c r="BE220" s="676"/>
      <c r="BF220" s="676"/>
      <c r="BG220" s="676"/>
      <c r="BH220" s="676"/>
      <c r="BI220" s="676"/>
      <c r="BJ220" s="676"/>
      <c r="BK220" s="676"/>
    </row>
    <row r="221" spans="52:63" ht="15" customHeight="1" x14ac:dyDescent="0.45">
      <c r="AZ221" s="676"/>
      <c r="BA221" s="676"/>
      <c r="BB221" s="676"/>
      <c r="BC221" s="676"/>
      <c r="BD221" s="676"/>
      <c r="BE221" s="676"/>
      <c r="BF221" s="676"/>
      <c r="BG221" s="676"/>
      <c r="BH221" s="676"/>
      <c r="BI221" s="676"/>
      <c r="BJ221" s="676"/>
      <c r="BK221" s="676"/>
    </row>
    <row r="222" spans="52:63" ht="15" customHeight="1" x14ac:dyDescent="0.45">
      <c r="AZ222" s="676"/>
      <c r="BA222" s="676"/>
      <c r="BB222" s="676"/>
      <c r="BC222" s="676"/>
      <c r="BD222" s="676"/>
      <c r="BE222" s="676"/>
      <c r="BF222" s="676"/>
      <c r="BG222" s="676"/>
      <c r="BH222" s="676"/>
      <c r="BI222" s="676"/>
      <c r="BJ222" s="676"/>
      <c r="BK222" s="676"/>
    </row>
    <row r="223" spans="52:63" ht="15" customHeight="1" x14ac:dyDescent="0.45">
      <c r="AZ223" s="676"/>
      <c r="BA223" s="676"/>
      <c r="BB223" s="676"/>
      <c r="BC223" s="676"/>
      <c r="BD223" s="676"/>
      <c r="BE223" s="676"/>
      <c r="BF223" s="676"/>
      <c r="BG223" s="676"/>
      <c r="BH223" s="676"/>
      <c r="BI223" s="676"/>
      <c r="BJ223" s="676"/>
      <c r="BK223" s="676"/>
    </row>
    <row r="224" spans="52:63" ht="15" customHeight="1" x14ac:dyDescent="0.45">
      <c r="AZ224" s="676"/>
      <c r="BA224" s="676"/>
      <c r="BB224" s="676"/>
      <c r="BC224" s="676"/>
      <c r="BD224" s="676"/>
      <c r="BE224" s="676"/>
      <c r="BF224" s="676"/>
      <c r="BG224" s="676"/>
      <c r="BH224" s="676"/>
      <c r="BI224" s="676"/>
      <c r="BJ224" s="676"/>
      <c r="BK224" s="676"/>
    </row>
    <row r="225" spans="52:63" ht="15" customHeight="1" x14ac:dyDescent="0.45">
      <c r="AZ225" s="676"/>
      <c r="BA225" s="676"/>
      <c r="BB225" s="676"/>
      <c r="BC225" s="676"/>
      <c r="BD225" s="676"/>
      <c r="BE225" s="676"/>
      <c r="BF225" s="676"/>
      <c r="BG225" s="676"/>
      <c r="BH225" s="676"/>
      <c r="BI225" s="676"/>
      <c r="BJ225" s="676"/>
      <c r="BK225" s="676"/>
    </row>
    <row r="226" spans="52:63" ht="15" customHeight="1" x14ac:dyDescent="0.45">
      <c r="AZ226" s="676"/>
      <c r="BA226" s="676"/>
      <c r="BB226" s="676"/>
      <c r="BC226" s="676"/>
      <c r="BD226" s="676"/>
      <c r="BE226" s="676"/>
      <c r="BF226" s="676"/>
      <c r="BG226" s="676"/>
      <c r="BH226" s="676"/>
      <c r="BI226" s="676"/>
      <c r="BJ226" s="676"/>
      <c r="BK226" s="676"/>
    </row>
    <row r="227" spans="52:63" ht="15" customHeight="1" x14ac:dyDescent="0.45">
      <c r="AZ227" s="676"/>
      <c r="BA227" s="676"/>
      <c r="BB227" s="676"/>
      <c r="BC227" s="676"/>
      <c r="BD227" s="676"/>
      <c r="BE227" s="676"/>
      <c r="BF227" s="676"/>
      <c r="BG227" s="676"/>
      <c r="BH227" s="676"/>
      <c r="BI227" s="676"/>
      <c r="BJ227" s="676"/>
      <c r="BK227" s="676"/>
    </row>
    <row r="228" spans="52:63" ht="15" customHeight="1" x14ac:dyDescent="0.45">
      <c r="AZ228" s="676"/>
      <c r="BA228" s="676"/>
      <c r="BB228" s="676"/>
      <c r="BC228" s="676"/>
      <c r="BD228" s="676"/>
      <c r="BE228" s="676"/>
      <c r="BF228" s="676"/>
      <c r="BG228" s="676"/>
      <c r="BH228" s="676"/>
      <c r="BI228" s="676"/>
      <c r="BJ228" s="676"/>
      <c r="BK228" s="676"/>
    </row>
    <row r="229" spans="52:63" ht="15" customHeight="1" x14ac:dyDescent="0.45">
      <c r="AZ229" s="676"/>
      <c r="BA229" s="676"/>
      <c r="BB229" s="676"/>
      <c r="BC229" s="676"/>
      <c r="BD229" s="676"/>
      <c r="BE229" s="676"/>
      <c r="BF229" s="676"/>
      <c r="BG229" s="676"/>
      <c r="BH229" s="676"/>
      <c r="BI229" s="676"/>
      <c r="BJ229" s="676"/>
      <c r="BK229" s="676"/>
    </row>
    <row r="230" spans="52:63" ht="15" customHeight="1" x14ac:dyDescent="0.45">
      <c r="AZ230" s="676"/>
      <c r="BA230" s="676"/>
      <c r="BB230" s="676"/>
      <c r="BC230" s="676"/>
      <c r="BD230" s="676"/>
      <c r="BE230" s="676"/>
      <c r="BF230" s="676"/>
      <c r="BG230" s="676"/>
      <c r="BH230" s="676"/>
      <c r="BI230" s="676"/>
      <c r="BJ230" s="676"/>
      <c r="BK230" s="676"/>
    </row>
    <row r="231" spans="52:63" ht="15" customHeight="1" x14ac:dyDescent="0.45">
      <c r="AZ231" s="676"/>
      <c r="BA231" s="676"/>
      <c r="BB231" s="676"/>
      <c r="BC231" s="676"/>
      <c r="BD231" s="676"/>
      <c r="BE231" s="676"/>
      <c r="BF231" s="676"/>
      <c r="BG231" s="676"/>
      <c r="BH231" s="676"/>
      <c r="BI231" s="676"/>
      <c r="BJ231" s="676"/>
      <c r="BK231" s="676"/>
    </row>
    <row r="232" spans="52:63" ht="15" customHeight="1" x14ac:dyDescent="0.45">
      <c r="AZ232" s="676"/>
      <c r="BA232" s="676"/>
      <c r="BB232" s="676"/>
      <c r="BC232" s="676"/>
      <c r="BD232" s="676"/>
      <c r="BE232" s="676"/>
      <c r="BF232" s="676"/>
      <c r="BG232" s="676"/>
      <c r="BH232" s="676"/>
      <c r="BI232" s="676"/>
      <c r="BJ232" s="676"/>
      <c r="BK232" s="676"/>
    </row>
    <row r="233" spans="52:63" ht="15" customHeight="1" x14ac:dyDescent="0.45">
      <c r="AZ233" s="676"/>
      <c r="BA233" s="676"/>
      <c r="BB233" s="676"/>
      <c r="BC233" s="676"/>
      <c r="BD233" s="676"/>
      <c r="BE233" s="676"/>
      <c r="BF233" s="676"/>
      <c r="BG233" s="676"/>
      <c r="BH233" s="676"/>
      <c r="BI233" s="676"/>
      <c r="BJ233" s="676"/>
      <c r="BK233" s="676"/>
    </row>
    <row r="234" spans="52:63" ht="15" customHeight="1" x14ac:dyDescent="0.45">
      <c r="AZ234" s="676"/>
      <c r="BA234" s="676"/>
      <c r="BB234" s="676"/>
      <c r="BC234" s="676"/>
      <c r="BD234" s="676"/>
      <c r="BE234" s="676"/>
      <c r="BF234" s="676"/>
      <c r="BG234" s="676"/>
      <c r="BH234" s="676"/>
      <c r="BI234" s="676"/>
      <c r="BJ234" s="676"/>
      <c r="BK234" s="676"/>
    </row>
    <row r="235" spans="52:63" ht="15" customHeight="1" x14ac:dyDescent="0.45">
      <c r="AZ235" s="676"/>
      <c r="BA235" s="676"/>
      <c r="BB235" s="676"/>
      <c r="BC235" s="676"/>
      <c r="BD235" s="676"/>
      <c r="BE235" s="676"/>
      <c r="BF235" s="676"/>
      <c r="BG235" s="676"/>
      <c r="BH235" s="676"/>
      <c r="BI235" s="676"/>
      <c r="BJ235" s="676"/>
      <c r="BK235" s="676"/>
    </row>
    <row r="236" spans="52:63" ht="15" customHeight="1" x14ac:dyDescent="0.45">
      <c r="AZ236" s="676"/>
      <c r="BA236" s="676"/>
      <c r="BB236" s="676"/>
      <c r="BC236" s="676"/>
      <c r="BD236" s="676"/>
      <c r="BE236" s="676"/>
      <c r="BF236" s="676"/>
      <c r="BG236" s="676"/>
      <c r="BH236" s="676"/>
      <c r="BI236" s="676"/>
      <c r="BJ236" s="676"/>
      <c r="BK236" s="676"/>
    </row>
    <row r="237" spans="52:63" ht="15" customHeight="1" x14ac:dyDescent="0.45">
      <c r="AZ237" s="676"/>
      <c r="BA237" s="676"/>
      <c r="BB237" s="676"/>
      <c r="BC237" s="676"/>
      <c r="BD237" s="676"/>
      <c r="BE237" s="676"/>
      <c r="BF237" s="676"/>
      <c r="BG237" s="676"/>
      <c r="BH237" s="676"/>
      <c r="BI237" s="676"/>
      <c r="BJ237" s="676"/>
      <c r="BK237" s="676"/>
    </row>
    <row r="238" spans="52:63" ht="15" customHeight="1" x14ac:dyDescent="0.45">
      <c r="AZ238" s="676"/>
      <c r="BA238" s="676"/>
      <c r="BB238" s="676"/>
      <c r="BC238" s="676"/>
      <c r="BD238" s="676"/>
      <c r="BE238" s="676"/>
      <c r="BF238" s="676"/>
      <c r="BG238" s="676"/>
      <c r="BH238" s="676"/>
      <c r="BI238" s="676"/>
      <c r="BJ238" s="676"/>
      <c r="BK238" s="676"/>
    </row>
    <row r="239" spans="52:63" ht="15" customHeight="1" x14ac:dyDescent="0.45">
      <c r="AZ239" s="676"/>
      <c r="BA239" s="676"/>
      <c r="BB239" s="676"/>
      <c r="BC239" s="676"/>
      <c r="BD239" s="676"/>
      <c r="BE239" s="676"/>
      <c r="BF239" s="676"/>
      <c r="BG239" s="676"/>
      <c r="BH239" s="676"/>
      <c r="BI239" s="676"/>
      <c r="BJ239" s="676"/>
      <c r="BK239" s="676"/>
    </row>
    <row r="240" spans="52:63" ht="15" customHeight="1" x14ac:dyDescent="0.45">
      <c r="AZ240" s="676"/>
      <c r="BA240" s="676"/>
      <c r="BB240" s="676"/>
      <c r="BC240" s="676"/>
      <c r="BD240" s="676"/>
      <c r="BE240" s="676"/>
      <c r="BF240" s="676"/>
      <c r="BG240" s="676"/>
      <c r="BH240" s="676"/>
      <c r="BI240" s="676"/>
      <c r="BJ240" s="676"/>
      <c r="BK240" s="676"/>
    </row>
    <row r="241" spans="52:63" ht="15" customHeight="1" x14ac:dyDescent="0.45">
      <c r="AZ241" s="676"/>
      <c r="BA241" s="676"/>
      <c r="BB241" s="676"/>
      <c r="BC241" s="676"/>
      <c r="BD241" s="676"/>
      <c r="BE241" s="676"/>
      <c r="BF241" s="676"/>
      <c r="BG241" s="676"/>
      <c r="BH241" s="676"/>
      <c r="BI241" s="676"/>
      <c r="BJ241" s="676"/>
      <c r="BK241" s="676"/>
    </row>
    <row r="242" spans="52:63" ht="15" customHeight="1" x14ac:dyDescent="0.45">
      <c r="AZ242" s="676"/>
      <c r="BA242" s="676"/>
      <c r="BB242" s="676"/>
      <c r="BC242" s="676"/>
      <c r="BD242" s="676"/>
      <c r="BE242" s="676"/>
      <c r="BF242" s="676"/>
      <c r="BG242" s="676"/>
      <c r="BH242" s="676"/>
      <c r="BI242" s="676"/>
      <c r="BJ242" s="676"/>
      <c r="BK242" s="676"/>
    </row>
    <row r="243" spans="52:63" ht="15" customHeight="1" x14ac:dyDescent="0.45">
      <c r="AZ243" s="676"/>
      <c r="BA243" s="676"/>
      <c r="BB243" s="676"/>
      <c r="BC243" s="676"/>
      <c r="BD243" s="676"/>
      <c r="BE243" s="676"/>
      <c r="BF243" s="676"/>
      <c r="BG243" s="676"/>
      <c r="BH243" s="676"/>
      <c r="BI243" s="676"/>
      <c r="BJ243" s="676"/>
      <c r="BK243" s="676"/>
    </row>
    <row r="244" spans="52:63" ht="15" customHeight="1" x14ac:dyDescent="0.45">
      <c r="AZ244" s="676"/>
      <c r="BA244" s="676"/>
      <c r="BB244" s="676"/>
      <c r="BC244" s="676"/>
      <c r="BD244" s="676"/>
      <c r="BE244" s="676"/>
      <c r="BF244" s="676"/>
      <c r="BG244" s="676"/>
      <c r="BH244" s="676"/>
      <c r="BI244" s="676"/>
      <c r="BJ244" s="676"/>
      <c r="BK244" s="676"/>
    </row>
    <row r="245" spans="52:63" ht="15" customHeight="1" x14ac:dyDescent="0.45">
      <c r="AZ245" s="676"/>
      <c r="BA245" s="676"/>
      <c r="BB245" s="676"/>
      <c r="BC245" s="676"/>
      <c r="BD245" s="676"/>
      <c r="BE245" s="676"/>
      <c r="BF245" s="676"/>
      <c r="BG245" s="676"/>
      <c r="BH245" s="676"/>
      <c r="BI245" s="676"/>
      <c r="BJ245" s="676"/>
      <c r="BK245" s="676"/>
    </row>
    <row r="246" spans="52:63" ht="15" customHeight="1" x14ac:dyDescent="0.45">
      <c r="AZ246" s="676"/>
      <c r="BA246" s="676"/>
      <c r="BB246" s="676"/>
      <c r="BC246" s="676"/>
      <c r="BD246" s="676"/>
      <c r="BE246" s="676"/>
      <c r="BF246" s="676"/>
      <c r="BG246" s="676"/>
      <c r="BH246" s="676"/>
      <c r="BI246" s="676"/>
      <c r="BJ246" s="676"/>
      <c r="BK246" s="676"/>
    </row>
    <row r="247" spans="52:63" ht="15" customHeight="1" x14ac:dyDescent="0.45">
      <c r="AZ247" s="676"/>
      <c r="BA247" s="676"/>
      <c r="BB247" s="676"/>
      <c r="BC247" s="676"/>
      <c r="BD247" s="676"/>
      <c r="BE247" s="676"/>
      <c r="BF247" s="676"/>
      <c r="BG247" s="676"/>
      <c r="BH247" s="676"/>
      <c r="BI247" s="676"/>
      <c r="BJ247" s="676"/>
      <c r="BK247" s="676"/>
    </row>
    <row r="248" spans="52:63" ht="15" customHeight="1" x14ac:dyDescent="0.45">
      <c r="AZ248" s="676"/>
      <c r="BA248" s="676"/>
      <c r="BB248" s="676"/>
      <c r="BC248" s="676"/>
      <c r="BD248" s="676"/>
      <c r="BE248" s="676"/>
      <c r="BF248" s="676"/>
      <c r="BG248" s="676"/>
      <c r="BH248" s="676"/>
      <c r="BI248" s="676"/>
      <c r="BJ248" s="676"/>
      <c r="BK248" s="676"/>
    </row>
    <row r="249" spans="52:63" ht="15" customHeight="1" x14ac:dyDescent="0.45">
      <c r="AZ249" s="676"/>
      <c r="BA249" s="676"/>
      <c r="BB249" s="676"/>
      <c r="BC249" s="676"/>
      <c r="BD249" s="676"/>
      <c r="BE249" s="676"/>
      <c r="BF249" s="676"/>
      <c r="BG249" s="676"/>
      <c r="BH249" s="676"/>
      <c r="BI249" s="676"/>
      <c r="BJ249" s="676"/>
      <c r="BK249" s="676"/>
    </row>
    <row r="250" spans="52:63" ht="15" customHeight="1" x14ac:dyDescent="0.45">
      <c r="AZ250" s="676"/>
      <c r="BA250" s="676"/>
      <c r="BB250" s="676"/>
      <c r="BC250" s="676"/>
      <c r="BD250" s="676"/>
      <c r="BE250" s="676"/>
      <c r="BF250" s="676"/>
      <c r="BG250" s="676"/>
      <c r="BH250" s="676"/>
      <c r="BI250" s="676"/>
      <c r="BJ250" s="676"/>
      <c r="BK250" s="676"/>
    </row>
    <row r="251" spans="52:63" ht="15" customHeight="1" x14ac:dyDescent="0.45">
      <c r="AZ251" s="676"/>
      <c r="BA251" s="676"/>
      <c r="BB251" s="676"/>
      <c r="BC251" s="676"/>
      <c r="BD251" s="676"/>
      <c r="BE251" s="676"/>
      <c r="BF251" s="676"/>
      <c r="BG251" s="676"/>
      <c r="BH251" s="676"/>
      <c r="BI251" s="676"/>
      <c r="BJ251" s="676"/>
      <c r="BK251" s="676"/>
    </row>
    <row r="252" spans="52:63" ht="15" customHeight="1" x14ac:dyDescent="0.45">
      <c r="AZ252" s="676"/>
      <c r="BA252" s="676"/>
      <c r="BB252" s="676"/>
      <c r="BC252" s="676"/>
      <c r="BD252" s="676"/>
      <c r="BE252" s="676"/>
      <c r="BF252" s="676"/>
      <c r="BG252" s="676"/>
      <c r="BH252" s="676"/>
      <c r="BI252" s="676"/>
      <c r="BJ252" s="676"/>
      <c r="BK252" s="676"/>
    </row>
    <row r="253" spans="52:63" ht="15" customHeight="1" x14ac:dyDescent="0.45">
      <c r="AZ253" s="676"/>
      <c r="BA253" s="676"/>
      <c r="BB253" s="676"/>
      <c r="BC253" s="676"/>
      <c r="BD253" s="676"/>
      <c r="BE253" s="676"/>
      <c r="BF253" s="676"/>
      <c r="BG253" s="676"/>
      <c r="BH253" s="676"/>
      <c r="BI253" s="676"/>
      <c r="BJ253" s="676"/>
      <c r="BK253" s="676"/>
    </row>
    <row r="254" spans="52:63" ht="15" customHeight="1" x14ac:dyDescent="0.45">
      <c r="AZ254" s="676"/>
      <c r="BA254" s="676"/>
      <c r="BB254" s="676"/>
      <c r="BC254" s="676"/>
      <c r="BD254" s="676"/>
      <c r="BE254" s="676"/>
      <c r="BF254" s="676"/>
      <c r="BG254" s="676"/>
      <c r="BH254" s="676"/>
      <c r="BI254" s="676"/>
      <c r="BJ254" s="676"/>
      <c r="BK254" s="676"/>
    </row>
    <row r="255" spans="52:63" ht="15" customHeight="1" x14ac:dyDescent="0.45">
      <c r="AZ255" s="676"/>
      <c r="BA255" s="676"/>
      <c r="BB255" s="676"/>
      <c r="BC255" s="676"/>
      <c r="BD255" s="676"/>
      <c r="BE255" s="676"/>
      <c r="BF255" s="676"/>
      <c r="BG255" s="676"/>
      <c r="BH255" s="676"/>
      <c r="BI255" s="676"/>
      <c r="BJ255" s="676"/>
      <c r="BK255" s="676"/>
    </row>
    <row r="256" spans="52:63" ht="15" customHeight="1" x14ac:dyDescent="0.45">
      <c r="AZ256" s="676"/>
      <c r="BA256" s="676"/>
      <c r="BB256" s="676"/>
      <c r="BC256" s="676"/>
      <c r="BD256" s="676"/>
      <c r="BE256" s="676"/>
      <c r="BF256" s="676"/>
      <c r="BG256" s="676"/>
      <c r="BH256" s="676"/>
      <c r="BI256" s="676"/>
      <c r="BJ256" s="676"/>
      <c r="BK256" s="676"/>
    </row>
    <row r="257" spans="52:63" ht="15" customHeight="1" x14ac:dyDescent="0.45">
      <c r="AZ257" s="676"/>
      <c r="BA257" s="676"/>
      <c r="BB257" s="676"/>
      <c r="BC257" s="676"/>
      <c r="BD257" s="676"/>
      <c r="BE257" s="676"/>
      <c r="BF257" s="676"/>
      <c r="BG257" s="676"/>
      <c r="BH257" s="676"/>
      <c r="BI257" s="676"/>
      <c r="BJ257" s="676"/>
      <c r="BK257" s="676"/>
    </row>
    <row r="258" spans="52:63" ht="15" customHeight="1" x14ac:dyDescent="0.45">
      <c r="AZ258" s="676"/>
      <c r="BA258" s="676"/>
      <c r="BB258" s="676"/>
      <c r="BC258" s="676"/>
      <c r="BD258" s="676"/>
      <c r="BE258" s="676"/>
      <c r="BF258" s="676"/>
      <c r="BG258" s="676"/>
      <c r="BH258" s="676"/>
      <c r="BI258" s="676"/>
      <c r="BJ258" s="676"/>
      <c r="BK258" s="676"/>
    </row>
    <row r="259" spans="52:63" ht="15" customHeight="1" x14ac:dyDescent="0.45">
      <c r="AZ259" s="676"/>
      <c r="BA259" s="676"/>
      <c r="BB259" s="676"/>
      <c r="BC259" s="676"/>
      <c r="BD259" s="676"/>
      <c r="BE259" s="676"/>
      <c r="BF259" s="676"/>
      <c r="BG259" s="676"/>
      <c r="BH259" s="676"/>
      <c r="BI259" s="676"/>
      <c r="BJ259" s="676"/>
      <c r="BK259" s="676"/>
    </row>
    <row r="260" spans="52:63" ht="15" customHeight="1" x14ac:dyDescent="0.45">
      <c r="AZ260" s="676"/>
      <c r="BA260" s="676"/>
      <c r="BB260" s="676"/>
      <c r="BC260" s="676"/>
      <c r="BD260" s="676"/>
      <c r="BE260" s="676"/>
      <c r="BF260" s="676"/>
      <c r="BG260" s="676"/>
      <c r="BH260" s="676"/>
      <c r="BI260" s="676"/>
      <c r="BJ260" s="676"/>
      <c r="BK260" s="676"/>
    </row>
    <row r="261" spans="52:63" ht="15" customHeight="1" x14ac:dyDescent="0.45">
      <c r="AZ261" s="676"/>
      <c r="BA261" s="676"/>
      <c r="BB261" s="676"/>
      <c r="BC261" s="676"/>
      <c r="BD261" s="676"/>
      <c r="BE261" s="676"/>
      <c r="BF261" s="676"/>
      <c r="BG261" s="676"/>
      <c r="BH261" s="676"/>
      <c r="BI261" s="676"/>
      <c r="BJ261" s="676"/>
      <c r="BK261" s="676"/>
    </row>
    <row r="262" spans="52:63" ht="15" customHeight="1" x14ac:dyDescent="0.45">
      <c r="AZ262" s="676"/>
      <c r="BA262" s="676"/>
      <c r="BB262" s="676"/>
      <c r="BC262" s="676"/>
      <c r="BD262" s="676"/>
      <c r="BE262" s="676"/>
      <c r="BF262" s="676"/>
      <c r="BG262" s="676"/>
      <c r="BH262" s="676"/>
      <c r="BI262" s="676"/>
      <c r="BJ262" s="676"/>
      <c r="BK262" s="676"/>
    </row>
    <row r="263" spans="52:63" ht="15" customHeight="1" x14ac:dyDescent="0.45">
      <c r="AZ263" s="676"/>
      <c r="BA263" s="676"/>
      <c r="BB263" s="676"/>
      <c r="BC263" s="676"/>
      <c r="BD263" s="676"/>
      <c r="BE263" s="676"/>
      <c r="BF263" s="676"/>
      <c r="BG263" s="676"/>
      <c r="BH263" s="676"/>
      <c r="BI263" s="676"/>
      <c r="BJ263" s="676"/>
      <c r="BK263" s="676"/>
    </row>
    <row r="264" spans="52:63" ht="15" customHeight="1" x14ac:dyDescent="0.45">
      <c r="AZ264" s="676"/>
      <c r="BA264" s="676"/>
      <c r="BB264" s="676"/>
      <c r="BC264" s="676"/>
      <c r="BD264" s="676"/>
      <c r="BE264" s="676"/>
      <c r="BF264" s="676"/>
      <c r="BG264" s="676"/>
      <c r="BH264" s="676"/>
      <c r="BI264" s="676"/>
      <c r="BJ264" s="676"/>
      <c r="BK264" s="676"/>
    </row>
    <row r="265" spans="52:63" ht="15" customHeight="1" x14ac:dyDescent="0.45">
      <c r="AZ265" s="676"/>
      <c r="BA265" s="676"/>
      <c r="BB265" s="676"/>
      <c r="BC265" s="676"/>
      <c r="BD265" s="676"/>
      <c r="BE265" s="676"/>
      <c r="BF265" s="676"/>
      <c r="BG265" s="676"/>
      <c r="BH265" s="676"/>
      <c r="BI265" s="676"/>
      <c r="BJ265" s="676"/>
      <c r="BK265" s="676"/>
    </row>
    <row r="266" spans="52:63" ht="15" customHeight="1" x14ac:dyDescent="0.45">
      <c r="AZ266" s="676"/>
      <c r="BA266" s="676"/>
      <c r="BB266" s="676"/>
      <c r="BC266" s="676"/>
      <c r="BD266" s="676"/>
      <c r="BE266" s="676"/>
      <c r="BF266" s="676"/>
      <c r="BG266" s="676"/>
      <c r="BH266" s="676"/>
      <c r="BI266" s="676"/>
      <c r="BJ266" s="676"/>
      <c r="BK266" s="676"/>
    </row>
    <row r="267" spans="52:63" ht="15" customHeight="1" x14ac:dyDescent="0.45">
      <c r="AZ267" s="676"/>
      <c r="BA267" s="676"/>
      <c r="BB267" s="676"/>
      <c r="BC267" s="676"/>
      <c r="BD267" s="676"/>
      <c r="BE267" s="676"/>
      <c r="BF267" s="676"/>
      <c r="BG267" s="676"/>
      <c r="BH267" s="676"/>
      <c r="BI267" s="676"/>
      <c r="BJ267" s="676"/>
      <c r="BK267" s="676"/>
    </row>
    <row r="268" spans="52:63" ht="15" customHeight="1" x14ac:dyDescent="0.45">
      <c r="AZ268" s="676"/>
      <c r="BA268" s="676"/>
      <c r="BB268" s="676"/>
      <c r="BC268" s="676"/>
      <c r="BD268" s="676"/>
      <c r="BE268" s="676"/>
      <c r="BF268" s="676"/>
      <c r="BG268" s="676"/>
      <c r="BH268" s="676"/>
      <c r="BI268" s="676"/>
      <c r="BJ268" s="676"/>
      <c r="BK268" s="676"/>
    </row>
    <row r="269" spans="52:63" ht="15" customHeight="1" x14ac:dyDescent="0.45">
      <c r="AZ269" s="676"/>
      <c r="BA269" s="676"/>
      <c r="BB269" s="676"/>
      <c r="BC269" s="676"/>
      <c r="BD269" s="676"/>
      <c r="BE269" s="676"/>
      <c r="BF269" s="676"/>
      <c r="BG269" s="676"/>
      <c r="BH269" s="676"/>
      <c r="BI269" s="676"/>
      <c r="BJ269" s="676"/>
      <c r="BK269" s="676"/>
    </row>
    <row r="270" spans="52:63" ht="15" customHeight="1" x14ac:dyDescent="0.45">
      <c r="AZ270" s="676"/>
      <c r="BA270" s="676"/>
      <c r="BB270" s="676"/>
      <c r="BC270" s="676"/>
      <c r="BD270" s="676"/>
      <c r="BE270" s="676"/>
      <c r="BF270" s="676"/>
      <c r="BG270" s="676"/>
      <c r="BH270" s="676"/>
      <c r="BI270" s="676"/>
      <c r="BJ270" s="676"/>
      <c r="BK270" s="676"/>
    </row>
    <row r="271" spans="52:63" ht="15" customHeight="1" x14ac:dyDescent="0.45">
      <c r="AZ271" s="676"/>
      <c r="BA271" s="676"/>
      <c r="BB271" s="676"/>
      <c r="BC271" s="676"/>
      <c r="BD271" s="676"/>
      <c r="BE271" s="676"/>
      <c r="BF271" s="676"/>
      <c r="BG271" s="676"/>
      <c r="BH271" s="676"/>
      <c r="BI271" s="676"/>
      <c r="BJ271" s="676"/>
      <c r="BK271" s="676"/>
    </row>
    <row r="272" spans="52:63" ht="15" customHeight="1" x14ac:dyDescent="0.45">
      <c r="AZ272" s="676"/>
      <c r="BA272" s="676"/>
      <c r="BB272" s="676"/>
      <c r="BC272" s="676"/>
      <c r="BD272" s="676"/>
      <c r="BE272" s="676"/>
      <c r="BF272" s="676"/>
      <c r="BG272" s="676"/>
      <c r="BH272" s="676"/>
      <c r="BI272" s="676"/>
      <c r="BJ272" s="676"/>
      <c r="BK272" s="676"/>
    </row>
    <row r="273" spans="52:63" ht="15" customHeight="1" x14ac:dyDescent="0.45">
      <c r="AZ273" s="676"/>
      <c r="BA273" s="676"/>
      <c r="BB273" s="676"/>
      <c r="BC273" s="676"/>
      <c r="BD273" s="676"/>
      <c r="BE273" s="676"/>
      <c r="BF273" s="676"/>
      <c r="BG273" s="676"/>
      <c r="BH273" s="676"/>
      <c r="BI273" s="676"/>
      <c r="BJ273" s="676"/>
      <c r="BK273" s="676"/>
    </row>
    <row r="274" spans="52:63" ht="15" customHeight="1" x14ac:dyDescent="0.45">
      <c r="AZ274" s="676"/>
      <c r="BA274" s="676"/>
      <c r="BB274" s="676"/>
      <c r="BC274" s="676"/>
      <c r="BD274" s="676"/>
      <c r="BE274" s="676"/>
      <c r="BF274" s="676"/>
      <c r="BG274" s="676"/>
      <c r="BH274" s="676"/>
      <c r="BI274" s="676"/>
      <c r="BJ274" s="676"/>
      <c r="BK274" s="676"/>
    </row>
    <row r="275" spans="52:63" ht="15" customHeight="1" x14ac:dyDescent="0.45">
      <c r="AZ275" s="676"/>
      <c r="BA275" s="676"/>
      <c r="BB275" s="676"/>
      <c r="BC275" s="676"/>
      <c r="BD275" s="676"/>
      <c r="BE275" s="676"/>
      <c r="BF275" s="676"/>
      <c r="BG275" s="676"/>
      <c r="BH275" s="676"/>
      <c r="BI275" s="676"/>
      <c r="BJ275" s="676"/>
      <c r="BK275" s="676"/>
    </row>
    <row r="276" spans="52:63" ht="15" customHeight="1" x14ac:dyDescent="0.45">
      <c r="AZ276" s="676"/>
      <c r="BA276" s="676"/>
      <c r="BB276" s="676"/>
      <c r="BC276" s="676"/>
      <c r="BD276" s="676"/>
      <c r="BE276" s="676"/>
      <c r="BF276" s="676"/>
      <c r="BG276" s="676"/>
      <c r="BH276" s="676"/>
      <c r="BI276" s="676"/>
      <c r="BJ276" s="676"/>
      <c r="BK276" s="676"/>
    </row>
    <row r="277" spans="52:63" ht="15" customHeight="1" x14ac:dyDescent="0.45">
      <c r="AZ277" s="676"/>
      <c r="BA277" s="676"/>
      <c r="BB277" s="676"/>
      <c r="BC277" s="676"/>
      <c r="BD277" s="676"/>
      <c r="BE277" s="676"/>
      <c r="BF277" s="676"/>
      <c r="BG277" s="676"/>
      <c r="BH277" s="676"/>
      <c r="BI277" s="676"/>
      <c r="BJ277" s="676"/>
      <c r="BK277" s="676"/>
    </row>
    <row r="278" spans="52:63" ht="15" customHeight="1" x14ac:dyDescent="0.45">
      <c r="AZ278" s="676"/>
      <c r="BA278" s="676"/>
      <c r="BB278" s="676"/>
      <c r="BC278" s="676"/>
      <c r="BD278" s="676"/>
      <c r="BE278" s="676"/>
      <c r="BF278" s="676"/>
      <c r="BG278" s="676"/>
      <c r="BH278" s="676"/>
      <c r="BI278" s="676"/>
      <c r="BJ278" s="676"/>
      <c r="BK278" s="676"/>
    </row>
    <row r="279" spans="52:63" ht="15" customHeight="1" x14ac:dyDescent="0.45">
      <c r="AZ279" s="676"/>
      <c r="BA279" s="676"/>
      <c r="BB279" s="676"/>
      <c r="BC279" s="676"/>
      <c r="BD279" s="676"/>
      <c r="BE279" s="676"/>
      <c r="BF279" s="676"/>
      <c r="BG279" s="676"/>
      <c r="BH279" s="676"/>
      <c r="BI279" s="676"/>
      <c r="BJ279" s="676"/>
      <c r="BK279" s="676"/>
    </row>
    <row r="280" spans="52:63" ht="15" customHeight="1" x14ac:dyDescent="0.45">
      <c r="AZ280" s="676"/>
      <c r="BA280" s="676"/>
      <c r="BB280" s="676"/>
      <c r="BC280" s="676"/>
      <c r="BD280" s="676"/>
      <c r="BE280" s="676"/>
      <c r="BF280" s="676"/>
      <c r="BG280" s="676"/>
      <c r="BH280" s="676"/>
      <c r="BI280" s="676"/>
      <c r="BJ280" s="676"/>
      <c r="BK280" s="676"/>
    </row>
    <row r="281" spans="52:63" ht="15" customHeight="1" x14ac:dyDescent="0.45">
      <c r="AZ281" s="676"/>
      <c r="BA281" s="676"/>
      <c r="BB281" s="676"/>
      <c r="BC281" s="676"/>
      <c r="BD281" s="676"/>
      <c r="BE281" s="676"/>
      <c r="BF281" s="676"/>
      <c r="BG281" s="676"/>
      <c r="BH281" s="676"/>
      <c r="BI281" s="676"/>
      <c r="BJ281" s="676"/>
      <c r="BK281" s="676"/>
    </row>
    <row r="282" spans="52:63" ht="15" customHeight="1" x14ac:dyDescent="0.45">
      <c r="AZ282" s="676"/>
      <c r="BA282" s="676"/>
      <c r="BB282" s="676"/>
      <c r="BC282" s="676"/>
      <c r="BD282" s="676"/>
      <c r="BE282" s="676"/>
      <c r="BF282" s="676"/>
      <c r="BG282" s="676"/>
      <c r="BH282" s="676"/>
      <c r="BI282" s="676"/>
      <c r="BJ282" s="676"/>
      <c r="BK282" s="676"/>
    </row>
    <row r="283" spans="52:63" ht="15" customHeight="1" x14ac:dyDescent="0.45">
      <c r="AZ283" s="676"/>
      <c r="BA283" s="676"/>
      <c r="BB283" s="676"/>
      <c r="BC283" s="676"/>
      <c r="BD283" s="676"/>
      <c r="BE283" s="676"/>
      <c r="BF283" s="676"/>
      <c r="BG283" s="676"/>
      <c r="BH283" s="676"/>
      <c r="BI283" s="676"/>
      <c r="BJ283" s="676"/>
      <c r="BK283" s="676"/>
    </row>
    <row r="284" spans="52:63" ht="15" customHeight="1" x14ac:dyDescent="0.45">
      <c r="AZ284" s="676"/>
      <c r="BA284" s="676"/>
      <c r="BB284" s="676"/>
      <c r="BC284" s="676"/>
      <c r="BD284" s="676"/>
      <c r="BE284" s="676"/>
      <c r="BF284" s="676"/>
      <c r="BG284" s="676"/>
      <c r="BH284" s="676"/>
      <c r="BI284" s="676"/>
      <c r="BJ284" s="676"/>
      <c r="BK284" s="676"/>
    </row>
    <row r="285" spans="52:63" ht="15" customHeight="1" x14ac:dyDescent="0.45">
      <c r="AZ285" s="676"/>
      <c r="BA285" s="676"/>
      <c r="BB285" s="676"/>
      <c r="BC285" s="676"/>
      <c r="BD285" s="676"/>
      <c r="BE285" s="676"/>
      <c r="BF285" s="676"/>
      <c r="BG285" s="676"/>
      <c r="BH285" s="676"/>
      <c r="BI285" s="676"/>
      <c r="BJ285" s="676"/>
      <c r="BK285" s="676"/>
    </row>
    <row r="286" spans="52:63" ht="15" customHeight="1" x14ac:dyDescent="0.45">
      <c r="AZ286" s="676"/>
      <c r="BA286" s="676"/>
      <c r="BB286" s="676"/>
      <c r="BC286" s="676"/>
      <c r="BD286" s="676"/>
      <c r="BE286" s="676"/>
      <c r="BF286" s="676"/>
      <c r="BG286" s="676"/>
      <c r="BH286" s="676"/>
      <c r="BI286" s="676"/>
      <c r="BJ286" s="676"/>
      <c r="BK286" s="676"/>
    </row>
    <row r="287" spans="52:63" ht="15" customHeight="1" x14ac:dyDescent="0.45">
      <c r="AZ287" s="676"/>
      <c r="BA287" s="676"/>
      <c r="BB287" s="676"/>
      <c r="BC287" s="676"/>
      <c r="BD287" s="676"/>
      <c r="BE287" s="676"/>
      <c r="BF287" s="676"/>
      <c r="BG287" s="676"/>
      <c r="BH287" s="676"/>
      <c r="BI287" s="676"/>
      <c r="BJ287" s="676"/>
      <c r="BK287" s="676"/>
    </row>
    <row r="288" spans="52:63" ht="15" customHeight="1" x14ac:dyDescent="0.45">
      <c r="AZ288" s="676"/>
      <c r="BA288" s="676"/>
      <c r="BB288" s="676"/>
      <c r="BC288" s="676"/>
      <c r="BD288" s="676"/>
      <c r="BE288" s="676"/>
      <c r="BF288" s="676"/>
      <c r="BG288" s="676"/>
      <c r="BH288" s="676"/>
      <c r="BI288" s="676"/>
      <c r="BJ288" s="676"/>
      <c r="BK288" s="676"/>
    </row>
    <row r="289" spans="52:63" ht="15" customHeight="1" x14ac:dyDescent="0.45">
      <c r="AZ289" s="676"/>
      <c r="BA289" s="676"/>
      <c r="BB289" s="676"/>
      <c r="BC289" s="676"/>
      <c r="BD289" s="676"/>
      <c r="BE289" s="676"/>
      <c r="BF289" s="676"/>
      <c r="BG289" s="676"/>
      <c r="BH289" s="676"/>
      <c r="BI289" s="676"/>
      <c r="BJ289" s="676"/>
      <c r="BK289" s="676"/>
    </row>
    <row r="290" spans="52:63" ht="15" customHeight="1" x14ac:dyDescent="0.45">
      <c r="AZ290" s="676"/>
      <c r="BA290" s="676"/>
      <c r="BB290" s="676"/>
      <c r="BC290" s="676"/>
      <c r="BD290" s="676"/>
      <c r="BE290" s="676"/>
      <c r="BF290" s="676"/>
      <c r="BG290" s="676"/>
      <c r="BH290" s="676"/>
      <c r="BI290" s="676"/>
      <c r="BJ290" s="676"/>
      <c r="BK290" s="676"/>
    </row>
    <row r="291" spans="52:63" ht="15" customHeight="1" x14ac:dyDescent="0.45">
      <c r="AZ291" s="676"/>
      <c r="BA291" s="676"/>
      <c r="BB291" s="676"/>
      <c r="BC291" s="676"/>
      <c r="BD291" s="676"/>
      <c r="BE291" s="676"/>
      <c r="BF291" s="676"/>
      <c r="BG291" s="676"/>
      <c r="BH291" s="676"/>
      <c r="BI291" s="676"/>
      <c r="BJ291" s="676"/>
      <c r="BK291" s="676"/>
    </row>
    <row r="292" spans="52:63" ht="15" customHeight="1" x14ac:dyDescent="0.45">
      <c r="AZ292" s="676"/>
      <c r="BA292" s="676"/>
      <c r="BB292" s="676"/>
      <c r="BC292" s="676"/>
      <c r="BD292" s="676"/>
      <c r="BE292" s="676"/>
      <c r="BF292" s="676"/>
      <c r="BG292" s="676"/>
      <c r="BH292" s="676"/>
      <c r="BI292" s="676"/>
      <c r="BJ292" s="676"/>
      <c r="BK292" s="676"/>
    </row>
    <row r="293" spans="52:63" ht="15" customHeight="1" x14ac:dyDescent="0.45">
      <c r="AZ293" s="676"/>
      <c r="BA293" s="676"/>
      <c r="BB293" s="676"/>
      <c r="BC293" s="676"/>
      <c r="BD293" s="676"/>
      <c r="BE293" s="676"/>
      <c r="BF293" s="676"/>
      <c r="BG293" s="676"/>
      <c r="BH293" s="676"/>
      <c r="BI293" s="676"/>
      <c r="BJ293" s="676"/>
      <c r="BK293" s="676"/>
    </row>
    <row r="294" spans="52:63" ht="15" customHeight="1" x14ac:dyDescent="0.45">
      <c r="AZ294" s="676"/>
      <c r="BA294" s="676"/>
      <c r="BB294" s="676"/>
      <c r="BC294" s="676"/>
      <c r="BD294" s="676"/>
      <c r="BE294" s="676"/>
      <c r="BF294" s="676"/>
      <c r="BG294" s="676"/>
      <c r="BH294" s="676"/>
      <c r="BI294" s="676"/>
      <c r="BJ294" s="676"/>
      <c r="BK294" s="676"/>
    </row>
    <row r="295" spans="52:63" ht="15" customHeight="1" x14ac:dyDescent="0.45">
      <c r="AZ295" s="676"/>
      <c r="BA295" s="676"/>
      <c r="BB295" s="676"/>
      <c r="BC295" s="676"/>
      <c r="BD295" s="676"/>
      <c r="BE295" s="676"/>
      <c r="BF295" s="676"/>
      <c r="BG295" s="676"/>
      <c r="BH295" s="676"/>
      <c r="BI295" s="676"/>
      <c r="BJ295" s="676"/>
      <c r="BK295" s="676"/>
    </row>
    <row r="296" spans="52:63" ht="15" customHeight="1" x14ac:dyDescent="0.45">
      <c r="AZ296" s="676"/>
      <c r="BA296" s="676"/>
      <c r="BB296" s="676"/>
      <c r="BC296" s="676"/>
      <c r="BD296" s="676"/>
      <c r="BE296" s="676"/>
      <c r="BF296" s="676"/>
      <c r="BG296" s="676"/>
      <c r="BH296" s="676"/>
      <c r="BI296" s="676"/>
      <c r="BJ296" s="676"/>
      <c r="BK296" s="676"/>
    </row>
    <row r="297" spans="52:63" ht="15" customHeight="1" x14ac:dyDescent="0.45">
      <c r="AZ297" s="676"/>
      <c r="BA297" s="676"/>
      <c r="BB297" s="676"/>
      <c r="BC297" s="676"/>
      <c r="BD297" s="676"/>
      <c r="BE297" s="676"/>
      <c r="BF297" s="676"/>
      <c r="BG297" s="676"/>
      <c r="BH297" s="676"/>
      <c r="BI297" s="676"/>
      <c r="BJ297" s="676"/>
      <c r="BK297" s="676"/>
    </row>
    <row r="298" spans="52:63" ht="15" customHeight="1" x14ac:dyDescent="0.45">
      <c r="AZ298" s="676"/>
      <c r="BA298" s="676"/>
      <c r="BB298" s="676"/>
      <c r="BC298" s="676"/>
      <c r="BD298" s="676"/>
      <c r="BE298" s="676"/>
      <c r="BF298" s="676"/>
      <c r="BG298" s="676"/>
      <c r="BH298" s="676"/>
      <c r="BI298" s="676"/>
      <c r="BJ298" s="676"/>
      <c r="BK298" s="676"/>
    </row>
    <row r="299" spans="52:63" ht="15" customHeight="1" x14ac:dyDescent="0.45">
      <c r="AZ299" s="676"/>
      <c r="BA299" s="676"/>
      <c r="BB299" s="676"/>
      <c r="BC299" s="676"/>
      <c r="BD299" s="676"/>
      <c r="BE299" s="676"/>
      <c r="BF299" s="676"/>
      <c r="BG299" s="676"/>
      <c r="BH299" s="676"/>
      <c r="BI299" s="676"/>
      <c r="BJ299" s="676"/>
      <c r="BK299" s="676"/>
    </row>
    <row r="300" spans="52:63" ht="15" customHeight="1" x14ac:dyDescent="0.45">
      <c r="AZ300" s="676"/>
      <c r="BA300" s="676"/>
      <c r="BB300" s="676"/>
      <c r="BC300" s="676"/>
      <c r="BD300" s="676"/>
      <c r="BE300" s="676"/>
      <c r="BF300" s="676"/>
      <c r="BG300" s="676"/>
      <c r="BH300" s="676"/>
      <c r="BI300" s="676"/>
      <c r="BJ300" s="676"/>
      <c r="BK300" s="676"/>
    </row>
    <row r="301" spans="52:63" ht="15" customHeight="1" x14ac:dyDescent="0.45">
      <c r="AZ301" s="676"/>
      <c r="BA301" s="676"/>
      <c r="BB301" s="676"/>
      <c r="BC301" s="676"/>
      <c r="BD301" s="676"/>
      <c r="BE301" s="676"/>
      <c r="BF301" s="676"/>
      <c r="BG301" s="676"/>
      <c r="BH301" s="676"/>
      <c r="BI301" s="676"/>
      <c r="BJ301" s="676"/>
      <c r="BK301" s="676"/>
    </row>
    <row r="302" spans="52:63" ht="15" customHeight="1" x14ac:dyDescent="0.45">
      <c r="AZ302" s="676"/>
      <c r="BA302" s="676"/>
      <c r="BB302" s="676"/>
      <c r="BC302" s="676"/>
      <c r="BD302" s="676"/>
      <c r="BE302" s="676"/>
      <c r="BF302" s="676"/>
      <c r="BG302" s="676"/>
      <c r="BH302" s="676"/>
      <c r="BI302" s="676"/>
      <c r="BJ302" s="676"/>
      <c r="BK302" s="676"/>
    </row>
    <row r="303" spans="52:63" ht="15" customHeight="1" x14ac:dyDescent="0.45">
      <c r="AZ303" s="676"/>
      <c r="BA303" s="676"/>
      <c r="BB303" s="676"/>
      <c r="BC303" s="676"/>
      <c r="BD303" s="676"/>
      <c r="BE303" s="676"/>
      <c r="BF303" s="676"/>
      <c r="BG303" s="676"/>
      <c r="BH303" s="676"/>
      <c r="BI303" s="676"/>
      <c r="BJ303" s="676"/>
      <c r="BK303" s="676"/>
    </row>
    <row r="304" spans="52:63" ht="15" customHeight="1" x14ac:dyDescent="0.45">
      <c r="AZ304" s="676"/>
      <c r="BA304" s="676"/>
      <c r="BB304" s="676"/>
      <c r="BC304" s="676"/>
      <c r="BD304" s="676"/>
      <c r="BE304" s="676"/>
      <c r="BF304" s="676"/>
      <c r="BG304" s="676"/>
      <c r="BH304" s="676"/>
      <c r="BI304" s="676"/>
      <c r="BJ304" s="676"/>
      <c r="BK304" s="676"/>
    </row>
    <row r="305" spans="52:63" ht="15" customHeight="1" x14ac:dyDescent="0.45">
      <c r="AZ305" s="676"/>
      <c r="BA305" s="676"/>
      <c r="BB305" s="676"/>
      <c r="BC305" s="676"/>
      <c r="BD305" s="676"/>
      <c r="BE305" s="676"/>
      <c r="BF305" s="676"/>
      <c r="BG305" s="676"/>
      <c r="BH305" s="676"/>
      <c r="BI305" s="676"/>
      <c r="BJ305" s="676"/>
      <c r="BK305" s="676"/>
    </row>
    <row r="306" spans="52:63" ht="15" customHeight="1" x14ac:dyDescent="0.45">
      <c r="AZ306" s="676"/>
      <c r="BA306" s="676"/>
      <c r="BB306" s="676"/>
      <c r="BC306" s="676"/>
      <c r="BD306" s="676"/>
      <c r="BE306" s="676"/>
      <c r="BF306" s="676"/>
      <c r="BG306" s="676"/>
      <c r="BH306" s="676"/>
      <c r="BI306" s="676"/>
      <c r="BJ306" s="676"/>
      <c r="BK306" s="676"/>
    </row>
  </sheetData>
  <mergeCells count="48">
    <mergeCell ref="AE1:AG1"/>
    <mergeCell ref="AD1:AD3"/>
    <mergeCell ref="BF2:BF3"/>
    <mergeCell ref="BG2:BG3"/>
    <mergeCell ref="BH2:BH3"/>
    <mergeCell ref="BI2:BK2"/>
    <mergeCell ref="R2:R3"/>
    <mergeCell ref="S2:S3"/>
    <mergeCell ref="L1:S1"/>
    <mergeCell ref="AZ1:BK1"/>
    <mergeCell ref="AZ2:AZ3"/>
    <mergeCell ref="BA2:BA3"/>
    <mergeCell ref="BB2:BB3"/>
    <mergeCell ref="BC2:BC3"/>
    <mergeCell ref="BD2:BD3"/>
    <mergeCell ref="BE2:BE3"/>
    <mergeCell ref="AH2:AI2"/>
    <mergeCell ref="AJ2:AQ2"/>
    <mergeCell ref="AR2:AW2"/>
    <mergeCell ref="AX2:AY2"/>
    <mergeCell ref="AE2:AG2"/>
    <mergeCell ref="W2:X2"/>
    <mergeCell ref="Y2:Z2"/>
    <mergeCell ref="AA2:AC2"/>
    <mergeCell ref="J2:J3"/>
    <mergeCell ref="K2:K3"/>
    <mergeCell ref="L2:L3"/>
    <mergeCell ref="M2:M3"/>
    <mergeCell ref="T2:T3"/>
    <mergeCell ref="U2:V2"/>
    <mergeCell ref="N2:N3"/>
    <mergeCell ref="O2:O3"/>
    <mergeCell ref="P2:P3"/>
    <mergeCell ref="Q2:Q3"/>
    <mergeCell ref="AR1:AW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1:D1"/>
    <mergeCell ref="F1:G1"/>
    <mergeCell ref="T1:Y1"/>
    <mergeCell ref="AH1:AQ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EFD3-3E0C-4A1A-B6DA-E7C8E9D720F7}">
  <dimension ref="A1:BK306"/>
  <sheetViews>
    <sheetView tabSelected="1" zoomScale="75" zoomScaleNormal="75" workbookViewId="0">
      <pane xSplit="11" ySplit="3" topLeftCell="BF4" activePane="bottomRight" state="frozen"/>
      <selection pane="topRight" activeCell="L1" sqref="L1"/>
      <selection pane="bottomLeft" activeCell="A4" sqref="A4"/>
      <selection pane="bottomRight" activeCell="BI32" sqref="BI32"/>
    </sheetView>
  </sheetViews>
  <sheetFormatPr defaultColWidth="10.59765625" defaultRowHeight="14.25" x14ac:dyDescent="0.45"/>
  <cols>
    <col min="1" max="4" width="10.59765625" style="183"/>
    <col min="5" max="5" width="10.59765625" style="791"/>
    <col min="6" max="7" width="10.59765625" style="330"/>
    <col min="8" max="13" width="10.59765625" style="183"/>
    <col min="14" max="19" width="10.59765625" style="336"/>
    <col min="20" max="20" width="10.59765625" style="183"/>
    <col min="21" max="21" width="10.59765625" style="635"/>
    <col min="22" max="22" width="10.59765625" style="843"/>
    <col min="23" max="23" width="10.59765625" style="337"/>
    <col min="24" max="24" width="10.59765625" style="733"/>
    <col min="25" max="25" width="10.59765625" style="183"/>
    <col min="26" max="26" width="10.59765625" style="799"/>
    <col min="27" max="27" width="10.59765625" style="635"/>
    <col min="28" max="28" width="10.59765625" style="733"/>
    <col min="29" max="29" width="10.59765625" style="802"/>
    <col min="30" max="30" width="10.59765625" style="183"/>
    <col min="31" max="31" width="10.59765625" style="344"/>
    <col min="32" max="32" width="10.59765625" style="807"/>
    <col min="33" max="33" width="10.59765625" style="342"/>
    <col min="34" max="43" width="10.59765625" style="183"/>
    <col min="44" max="44" width="10.59765625" style="344"/>
    <col min="45" max="48" width="10.59765625" style="336"/>
    <col min="49" max="49" width="10.59765625" style="342"/>
    <col min="50" max="50" width="10.59765625" style="344"/>
    <col min="51" max="51" width="10.59765625" style="342"/>
    <col min="52" max="60" width="10.59765625" style="183"/>
    <col min="61" max="61" width="10.59765625" style="344"/>
    <col min="62" max="62" width="10.59765625" style="336"/>
    <col min="63" max="63" width="10.59765625" style="342"/>
    <col min="64" max="16384" width="10.59765625" style="183"/>
  </cols>
  <sheetData>
    <row r="1" spans="1:63" ht="14.65" thickBot="1" x14ac:dyDescent="0.5">
      <c r="A1" s="165" t="s">
        <v>0</v>
      </c>
      <c r="B1" s="166"/>
      <c r="C1" s="166"/>
      <c r="D1" s="167"/>
      <c r="E1" s="759"/>
      <c r="F1" s="169" t="s">
        <v>1</v>
      </c>
      <c r="G1" s="167"/>
      <c r="H1" s="170"/>
      <c r="I1" s="171"/>
      <c r="J1" s="171"/>
      <c r="K1" s="172"/>
      <c r="L1" s="173" t="s">
        <v>2</v>
      </c>
      <c r="M1" s="447"/>
      <c r="N1" s="447"/>
      <c r="O1" s="447"/>
      <c r="P1" s="447"/>
      <c r="Q1" s="447"/>
      <c r="R1" s="447"/>
      <c r="S1" s="448"/>
      <c r="T1" s="812" t="s">
        <v>3</v>
      </c>
      <c r="U1" s="813"/>
      <c r="V1" s="813"/>
      <c r="W1" s="814"/>
      <c r="X1" s="814"/>
      <c r="Y1" s="814"/>
      <c r="Z1" s="814"/>
      <c r="AA1" s="815"/>
      <c r="AB1" s="816"/>
      <c r="AC1" s="817"/>
      <c r="AD1" s="818"/>
      <c r="AE1" s="819"/>
      <c r="AF1" s="820"/>
      <c r="AG1" s="821"/>
      <c r="AH1" s="179" t="s">
        <v>252</v>
      </c>
      <c r="AI1" s="166"/>
      <c r="AJ1" s="166"/>
      <c r="AK1" s="166"/>
      <c r="AL1" s="166"/>
      <c r="AM1" s="166"/>
      <c r="AN1" s="166"/>
      <c r="AO1" s="166"/>
      <c r="AP1" s="166"/>
      <c r="AQ1" s="166"/>
      <c r="AR1" s="590" t="s">
        <v>5</v>
      </c>
      <c r="AS1" s="555"/>
      <c r="AT1" s="555"/>
      <c r="AU1" s="555"/>
      <c r="AV1" s="555"/>
      <c r="AW1" s="591"/>
      <c r="AX1" s="597"/>
      <c r="AY1" s="598"/>
      <c r="AZ1" s="390" t="s">
        <v>6</v>
      </c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</row>
    <row r="2" spans="1:63" ht="14.65" customHeight="1" thickBot="1" x14ac:dyDescent="0.5">
      <c r="A2" s="184" t="s">
        <v>7</v>
      </c>
      <c r="B2" s="185" t="s">
        <v>8</v>
      </c>
      <c r="C2" s="185" t="s">
        <v>9</v>
      </c>
      <c r="D2" s="186" t="s">
        <v>10</v>
      </c>
      <c r="E2" s="760" t="s">
        <v>11</v>
      </c>
      <c r="F2" s="263" t="s">
        <v>12</v>
      </c>
      <c r="G2" s="264" t="s">
        <v>13</v>
      </c>
      <c r="H2" s="190" t="s">
        <v>14</v>
      </c>
      <c r="I2" s="185" t="s">
        <v>15</v>
      </c>
      <c r="J2" s="185" t="s">
        <v>16</v>
      </c>
      <c r="K2" s="191" t="s">
        <v>17</v>
      </c>
      <c r="L2" s="192" t="s">
        <v>18</v>
      </c>
      <c r="M2" s="193" t="s">
        <v>19</v>
      </c>
      <c r="N2" s="193" t="s">
        <v>20</v>
      </c>
      <c r="O2" s="193" t="s">
        <v>21</v>
      </c>
      <c r="P2" s="194" t="s">
        <v>22</v>
      </c>
      <c r="Q2" s="194" t="s">
        <v>23</v>
      </c>
      <c r="R2" s="194" t="s">
        <v>24</v>
      </c>
      <c r="S2" s="457" t="s">
        <v>25</v>
      </c>
      <c r="T2" s="822" t="s">
        <v>26</v>
      </c>
      <c r="U2" s="823" t="s">
        <v>27</v>
      </c>
      <c r="V2" s="824"/>
      <c r="W2" s="825" t="s">
        <v>32</v>
      </c>
      <c r="X2" s="826"/>
      <c r="Y2" s="613" t="s">
        <v>28</v>
      </c>
      <c r="Z2" s="827"/>
      <c r="AA2" s="828" t="s">
        <v>273</v>
      </c>
      <c r="AB2" s="829"/>
      <c r="AC2" s="830"/>
      <c r="AD2" s="873" t="s">
        <v>30</v>
      </c>
      <c r="AE2" s="870" t="s">
        <v>31</v>
      </c>
      <c r="AF2" s="871"/>
      <c r="AG2" s="872"/>
      <c r="AH2" s="424" t="s">
        <v>33</v>
      </c>
      <c r="AI2" s="167"/>
      <c r="AJ2" s="200" t="s">
        <v>34</v>
      </c>
      <c r="AK2" s="166"/>
      <c r="AL2" s="166"/>
      <c r="AM2" s="166"/>
      <c r="AN2" s="166"/>
      <c r="AO2" s="166"/>
      <c r="AP2" s="166"/>
      <c r="AQ2" s="166"/>
      <c r="AR2" s="848" t="s">
        <v>35</v>
      </c>
      <c r="AS2" s="432"/>
      <c r="AT2" s="432"/>
      <c r="AU2" s="432"/>
      <c r="AV2" s="432"/>
      <c r="AW2" s="433"/>
      <c r="AX2" s="599" t="s">
        <v>36</v>
      </c>
      <c r="AY2" s="593"/>
      <c r="AZ2" s="203" t="s">
        <v>37</v>
      </c>
      <c r="BA2" s="203" t="s">
        <v>38</v>
      </c>
      <c r="BB2" s="203" t="s">
        <v>39</v>
      </c>
      <c r="BC2" s="203" t="s">
        <v>40</v>
      </c>
      <c r="BD2" s="203" t="s">
        <v>41</v>
      </c>
      <c r="BE2" s="203" t="s">
        <v>42</v>
      </c>
      <c r="BF2" s="203" t="s">
        <v>43</v>
      </c>
      <c r="BG2" s="203" t="s">
        <v>44</v>
      </c>
      <c r="BH2" s="203" t="s">
        <v>45</v>
      </c>
      <c r="BI2" s="510" t="s">
        <v>46</v>
      </c>
      <c r="BJ2" s="166"/>
      <c r="BK2" s="359"/>
    </row>
    <row r="3" spans="1:63" ht="66.599999999999994" customHeight="1" thickBot="1" x14ac:dyDescent="0.5">
      <c r="A3" s="204"/>
      <c r="B3" s="205"/>
      <c r="C3" s="205"/>
      <c r="D3" s="761"/>
      <c r="E3" s="762"/>
      <c r="F3" s="763"/>
      <c r="G3" s="764"/>
      <c r="H3" s="204"/>
      <c r="I3" s="205"/>
      <c r="J3" s="205"/>
      <c r="K3" s="205"/>
      <c r="L3" s="204"/>
      <c r="M3" s="205"/>
      <c r="N3" s="459"/>
      <c r="O3" s="205"/>
      <c r="P3" s="205"/>
      <c r="Q3" s="205"/>
      <c r="R3" s="205"/>
      <c r="S3" s="363"/>
      <c r="T3" s="831"/>
      <c r="U3" s="833" t="s">
        <v>47</v>
      </c>
      <c r="V3" s="832" t="s">
        <v>48</v>
      </c>
      <c r="W3" s="835" t="s">
        <v>47</v>
      </c>
      <c r="X3" s="834" t="s">
        <v>253</v>
      </c>
      <c r="Y3" s="835" t="s">
        <v>47</v>
      </c>
      <c r="Z3" s="836" t="s">
        <v>48</v>
      </c>
      <c r="AA3" s="837" t="s">
        <v>49</v>
      </c>
      <c r="AB3" s="838" t="s">
        <v>47</v>
      </c>
      <c r="AC3" s="839" t="s">
        <v>48</v>
      </c>
      <c r="AD3" s="874"/>
      <c r="AE3" s="840" t="s">
        <v>51</v>
      </c>
      <c r="AF3" s="841" t="s">
        <v>48</v>
      </c>
      <c r="AG3" s="842"/>
      <c r="AH3" s="589" t="s">
        <v>52</v>
      </c>
      <c r="AI3" s="569" t="s">
        <v>53</v>
      </c>
      <c r="AJ3" s="266" t="s">
        <v>54</v>
      </c>
      <c r="AK3" s="215" t="s">
        <v>55</v>
      </c>
      <c r="AL3" s="215" t="s">
        <v>56</v>
      </c>
      <c r="AM3" s="215" t="s">
        <v>57</v>
      </c>
      <c r="AN3" s="215" t="s">
        <v>58</v>
      </c>
      <c r="AO3" s="570" t="s">
        <v>59</v>
      </c>
      <c r="AP3" s="570" t="s">
        <v>60</v>
      </c>
      <c r="AQ3" s="215" t="s">
        <v>61</v>
      </c>
      <c r="AR3" s="594" t="s">
        <v>62</v>
      </c>
      <c r="AS3" s="588" t="s">
        <v>63</v>
      </c>
      <c r="AT3" s="588" t="s">
        <v>64</v>
      </c>
      <c r="AU3" s="588" t="s">
        <v>65</v>
      </c>
      <c r="AV3" s="588" t="s">
        <v>66</v>
      </c>
      <c r="AW3" s="595" t="s">
        <v>184</v>
      </c>
      <c r="AX3" s="568" t="s">
        <v>67</v>
      </c>
      <c r="AY3" s="600" t="s">
        <v>68</v>
      </c>
      <c r="AZ3" s="205"/>
      <c r="BA3" s="205"/>
      <c r="BB3" s="205"/>
      <c r="BC3" s="205"/>
      <c r="BD3" s="205"/>
      <c r="BE3" s="205"/>
      <c r="BF3" s="205"/>
      <c r="BG3" s="205"/>
      <c r="BH3" s="205"/>
      <c r="BI3" s="511" t="s">
        <v>69</v>
      </c>
      <c r="BJ3" s="222" t="s">
        <v>70</v>
      </c>
      <c r="BK3" s="361" t="s">
        <v>71</v>
      </c>
    </row>
    <row r="4" spans="1:63" s="766" customFormat="1" ht="14.35" customHeight="1" x14ac:dyDescent="0.45">
      <c r="A4" s="765">
        <v>2025</v>
      </c>
      <c r="B4" s="766">
        <v>8</v>
      </c>
      <c r="C4" s="766">
        <v>27</v>
      </c>
      <c r="D4" s="767">
        <v>0.42083333333333334</v>
      </c>
      <c r="E4" s="768" t="s">
        <v>255</v>
      </c>
      <c r="F4" s="324">
        <v>13.455299999999999</v>
      </c>
      <c r="G4" s="325">
        <v>100.96016</v>
      </c>
      <c r="H4" s="769">
        <v>2.8</v>
      </c>
      <c r="I4" s="766">
        <v>1</v>
      </c>
      <c r="J4" s="770" t="s">
        <v>72</v>
      </c>
      <c r="K4" s="771">
        <v>1</v>
      </c>
      <c r="L4" s="769" t="s">
        <v>73</v>
      </c>
      <c r="M4" s="772" t="s">
        <v>73</v>
      </c>
      <c r="N4" s="365" t="s">
        <v>73</v>
      </c>
      <c r="O4" s="365" t="s">
        <v>73</v>
      </c>
      <c r="P4" s="449" t="s">
        <v>73</v>
      </c>
      <c r="Q4" s="449" t="s">
        <v>73</v>
      </c>
      <c r="R4" s="449" t="s">
        <v>73</v>
      </c>
      <c r="S4" s="458" t="s">
        <v>73</v>
      </c>
      <c r="T4" s="771">
        <v>0.1</v>
      </c>
      <c r="U4" s="773">
        <v>29.2</v>
      </c>
      <c r="V4" s="793">
        <v>29.49</v>
      </c>
      <c r="W4" s="792">
        <v>7.17</v>
      </c>
      <c r="X4" s="793" t="s">
        <v>73</v>
      </c>
      <c r="Y4" s="792">
        <v>0.7</v>
      </c>
      <c r="Z4" s="795">
        <v>0.76100000000000001</v>
      </c>
      <c r="AA4" s="773">
        <v>4.74</v>
      </c>
      <c r="AB4" s="793">
        <v>4.9400000000000004</v>
      </c>
      <c r="AC4" s="801">
        <v>4.4539999999999997</v>
      </c>
      <c r="AD4" s="792">
        <v>74.5</v>
      </c>
      <c r="AE4" s="809">
        <v>22.141999999999999</v>
      </c>
      <c r="AF4" s="808">
        <v>8</v>
      </c>
      <c r="AG4" s="810" t="s">
        <v>73</v>
      </c>
      <c r="AH4" s="777" t="s">
        <v>73</v>
      </c>
      <c r="AI4" s="766" t="s">
        <v>73</v>
      </c>
      <c r="AJ4" s="766" t="s">
        <v>73</v>
      </c>
      <c r="AK4" s="766" t="s">
        <v>73</v>
      </c>
      <c r="AL4" s="766" t="s">
        <v>73</v>
      </c>
      <c r="AM4" s="766" t="s">
        <v>73</v>
      </c>
      <c r="AN4" s="766" t="s">
        <v>73</v>
      </c>
      <c r="AO4" s="766" t="s">
        <v>73</v>
      </c>
      <c r="AP4" s="766" t="s">
        <v>73</v>
      </c>
      <c r="AQ4" s="766" t="s">
        <v>73</v>
      </c>
      <c r="AR4" s="847">
        <v>1.52</v>
      </c>
      <c r="AS4" s="807">
        <v>246.89</v>
      </c>
      <c r="AT4" s="807">
        <v>4.2</v>
      </c>
      <c r="AU4" s="807">
        <v>1.01</v>
      </c>
      <c r="AV4" s="807">
        <v>50.24</v>
      </c>
      <c r="AW4" s="778" t="s">
        <v>73</v>
      </c>
      <c r="AX4" s="847">
        <v>69.47</v>
      </c>
      <c r="AY4" s="778">
        <v>1.64</v>
      </c>
      <c r="AZ4" s="766" t="s">
        <v>73</v>
      </c>
      <c r="BA4" s="766" t="s">
        <v>73</v>
      </c>
      <c r="BB4" s="766" t="s">
        <v>73</v>
      </c>
      <c r="BC4" s="766" t="s">
        <v>73</v>
      </c>
      <c r="BD4" s="766" t="s">
        <v>73</v>
      </c>
      <c r="BE4" s="766" t="s">
        <v>73</v>
      </c>
      <c r="BF4" s="766" t="s">
        <v>73</v>
      </c>
      <c r="BG4" s="766" t="s">
        <v>73</v>
      </c>
      <c r="BH4" s="766" t="s">
        <v>73</v>
      </c>
      <c r="BI4" s="847" t="s">
        <v>73</v>
      </c>
      <c r="BJ4" s="807" t="s">
        <v>73</v>
      </c>
      <c r="BK4" s="778" t="s">
        <v>73</v>
      </c>
    </row>
    <row r="5" spans="1:63" s="766" customFormat="1" ht="14.35" customHeight="1" x14ac:dyDescent="0.45">
      <c r="A5" s="765">
        <v>2025</v>
      </c>
      <c r="B5" s="766">
        <v>8</v>
      </c>
      <c r="C5" s="766">
        <v>27</v>
      </c>
      <c r="D5" s="767">
        <v>0.50694444444444442</v>
      </c>
      <c r="E5" s="768" t="s">
        <v>256</v>
      </c>
      <c r="F5" s="324">
        <v>13.77783</v>
      </c>
      <c r="G5" s="325">
        <v>101.2028</v>
      </c>
      <c r="H5" s="769">
        <v>6.6</v>
      </c>
      <c r="I5" s="766">
        <v>1</v>
      </c>
      <c r="J5" s="770" t="s">
        <v>75</v>
      </c>
      <c r="K5" s="771">
        <v>3.3</v>
      </c>
      <c r="L5" s="769" t="s">
        <v>73</v>
      </c>
      <c r="M5" s="772" t="s">
        <v>73</v>
      </c>
      <c r="N5" s="365" t="s">
        <v>73</v>
      </c>
      <c r="O5" s="365" t="s">
        <v>73</v>
      </c>
      <c r="P5" s="449" t="s">
        <v>73</v>
      </c>
      <c r="Q5" s="449" t="s">
        <v>73</v>
      </c>
      <c r="R5" s="449" t="s">
        <v>73</v>
      </c>
      <c r="S5" s="458" t="s">
        <v>73</v>
      </c>
      <c r="T5" s="771">
        <v>0.4</v>
      </c>
      <c r="U5" s="773">
        <v>29.8</v>
      </c>
      <c r="V5" s="793" t="s">
        <v>73</v>
      </c>
      <c r="W5" s="792">
        <v>5.76</v>
      </c>
      <c r="X5" s="793" t="s">
        <v>73</v>
      </c>
      <c r="Y5" s="792">
        <v>0.2</v>
      </c>
      <c r="Z5" s="796" t="s">
        <v>73</v>
      </c>
      <c r="AA5" s="773">
        <v>2.41</v>
      </c>
      <c r="AB5" s="793">
        <v>2.2000000000000002</v>
      </c>
      <c r="AC5" s="801" t="s">
        <v>73</v>
      </c>
      <c r="AD5" s="792">
        <v>11.75</v>
      </c>
      <c r="AE5" s="809">
        <v>4.2831000000000001</v>
      </c>
      <c r="AF5" s="808" t="s">
        <v>73</v>
      </c>
      <c r="AG5" s="810" t="s">
        <v>73</v>
      </c>
      <c r="AH5" s="777" t="s">
        <v>73</v>
      </c>
      <c r="AI5" s="766" t="s">
        <v>73</v>
      </c>
      <c r="AJ5" s="766" t="s">
        <v>73</v>
      </c>
      <c r="AK5" s="766" t="s">
        <v>73</v>
      </c>
      <c r="AL5" s="766" t="s">
        <v>73</v>
      </c>
      <c r="AM5" s="766" t="s">
        <v>73</v>
      </c>
      <c r="AN5" s="766" t="s">
        <v>73</v>
      </c>
      <c r="AO5" s="766" t="s">
        <v>73</v>
      </c>
      <c r="AP5" s="766" t="s">
        <v>73</v>
      </c>
      <c r="AQ5" s="766" t="s">
        <v>73</v>
      </c>
      <c r="AR5" s="847">
        <v>0.52</v>
      </c>
      <c r="AS5" s="807">
        <v>250.01</v>
      </c>
      <c r="AT5" s="807">
        <v>0.35</v>
      </c>
      <c r="AU5" s="807">
        <v>7.16</v>
      </c>
      <c r="AV5" s="807">
        <v>22.07</v>
      </c>
      <c r="AW5" s="778" t="s">
        <v>73</v>
      </c>
      <c r="AX5" s="847">
        <v>51.06</v>
      </c>
      <c r="AY5" s="778">
        <v>1.02</v>
      </c>
      <c r="AZ5" s="766" t="s">
        <v>73</v>
      </c>
      <c r="BA5" s="766" t="s">
        <v>73</v>
      </c>
      <c r="BB5" s="766" t="s">
        <v>73</v>
      </c>
      <c r="BC5" s="766" t="s">
        <v>73</v>
      </c>
      <c r="BD5" s="766" t="s">
        <v>73</v>
      </c>
      <c r="BE5" s="766" t="s">
        <v>73</v>
      </c>
      <c r="BF5" s="766" t="s">
        <v>73</v>
      </c>
      <c r="BG5" s="766" t="s">
        <v>73</v>
      </c>
      <c r="BH5" s="766" t="s">
        <v>73</v>
      </c>
      <c r="BI5" s="847" t="s">
        <v>73</v>
      </c>
      <c r="BJ5" s="807" t="s">
        <v>73</v>
      </c>
      <c r="BK5" s="778" t="s">
        <v>73</v>
      </c>
    </row>
    <row r="6" spans="1:63" s="766" customFormat="1" ht="14.35" customHeight="1" x14ac:dyDescent="0.45">
      <c r="A6" s="765">
        <v>2025</v>
      </c>
      <c r="B6" s="766">
        <v>8</v>
      </c>
      <c r="C6" s="766">
        <v>27</v>
      </c>
      <c r="D6" s="767">
        <v>0.38541666666666669</v>
      </c>
      <c r="E6" s="768" t="s">
        <v>257</v>
      </c>
      <c r="F6" s="324">
        <v>13.97039</v>
      </c>
      <c r="G6" s="325">
        <v>101.13858</v>
      </c>
      <c r="H6" s="769">
        <v>2</v>
      </c>
      <c r="I6" s="766">
        <v>1</v>
      </c>
      <c r="J6" s="770" t="s">
        <v>75</v>
      </c>
      <c r="K6" s="771">
        <v>1</v>
      </c>
      <c r="L6" s="769" t="s">
        <v>73</v>
      </c>
      <c r="M6" s="772" t="s">
        <v>73</v>
      </c>
      <c r="N6" s="365" t="s">
        <v>73</v>
      </c>
      <c r="O6" s="365" t="s">
        <v>73</v>
      </c>
      <c r="P6" s="449" t="s">
        <v>73</v>
      </c>
      <c r="Q6" s="449" t="s">
        <v>73</v>
      </c>
      <c r="R6" s="449" t="s">
        <v>73</v>
      </c>
      <c r="S6" s="458" t="s">
        <v>73</v>
      </c>
      <c r="T6" s="771">
        <v>0.5</v>
      </c>
      <c r="U6" s="773">
        <v>28.4</v>
      </c>
      <c r="V6" s="793" t="s">
        <v>73</v>
      </c>
      <c r="W6" s="792">
        <v>5.8</v>
      </c>
      <c r="X6" s="793" t="s">
        <v>73</v>
      </c>
      <c r="Y6" s="792">
        <v>0.1</v>
      </c>
      <c r="Z6" s="796" t="s">
        <v>73</v>
      </c>
      <c r="AA6" s="773">
        <v>1.3</v>
      </c>
      <c r="AB6" s="793">
        <v>1.5</v>
      </c>
      <c r="AC6" s="801" t="s">
        <v>73</v>
      </c>
      <c r="AD6" s="792">
        <v>13</v>
      </c>
      <c r="AE6" s="809">
        <v>7.1256500000000003</v>
      </c>
      <c r="AF6" s="808" t="s">
        <v>73</v>
      </c>
      <c r="AG6" s="810" t="s">
        <v>73</v>
      </c>
      <c r="AH6" s="777" t="s">
        <v>73</v>
      </c>
      <c r="AI6" s="766" t="s">
        <v>73</v>
      </c>
      <c r="AJ6" s="766" t="s">
        <v>73</v>
      </c>
      <c r="AK6" s="766" t="s">
        <v>73</v>
      </c>
      <c r="AL6" s="766" t="s">
        <v>73</v>
      </c>
      <c r="AM6" s="766" t="s">
        <v>73</v>
      </c>
      <c r="AN6" s="766" t="s">
        <v>73</v>
      </c>
      <c r="AO6" s="766" t="s">
        <v>73</v>
      </c>
      <c r="AP6" s="766" t="s">
        <v>73</v>
      </c>
      <c r="AQ6" s="766" t="s">
        <v>73</v>
      </c>
      <c r="AR6" s="847">
        <v>0.52</v>
      </c>
      <c r="AS6" s="807">
        <v>321.08999999999997</v>
      </c>
      <c r="AT6" s="807">
        <v>0.78</v>
      </c>
      <c r="AU6" s="807">
        <v>9.3800000000000008</v>
      </c>
      <c r="AV6" s="807">
        <v>23.79</v>
      </c>
      <c r="AW6" s="778" t="s">
        <v>73</v>
      </c>
      <c r="AX6" s="847">
        <v>61.1</v>
      </c>
      <c r="AY6" s="778">
        <v>0.9</v>
      </c>
      <c r="AZ6" s="766" t="s">
        <v>73</v>
      </c>
      <c r="BA6" s="766" t="s">
        <v>73</v>
      </c>
      <c r="BB6" s="766" t="s">
        <v>73</v>
      </c>
      <c r="BC6" s="766" t="s">
        <v>73</v>
      </c>
      <c r="BD6" s="766" t="s">
        <v>73</v>
      </c>
      <c r="BE6" s="766" t="s">
        <v>73</v>
      </c>
      <c r="BF6" s="766" t="s">
        <v>73</v>
      </c>
      <c r="BG6" s="766" t="s">
        <v>73</v>
      </c>
      <c r="BH6" s="766" t="s">
        <v>73</v>
      </c>
      <c r="BI6" s="847" t="s">
        <v>73</v>
      </c>
      <c r="BJ6" s="807" t="s">
        <v>73</v>
      </c>
      <c r="BK6" s="778" t="s">
        <v>73</v>
      </c>
    </row>
    <row r="7" spans="1:63" s="766" customFormat="1" ht="14.35" customHeight="1" x14ac:dyDescent="0.45">
      <c r="A7" s="765">
        <v>2025</v>
      </c>
      <c r="B7" s="766">
        <v>8</v>
      </c>
      <c r="C7" s="766">
        <v>28</v>
      </c>
      <c r="D7" s="767">
        <v>0.47222222222222221</v>
      </c>
      <c r="E7" s="776" t="s">
        <v>258</v>
      </c>
      <c r="F7" s="324">
        <v>13.52957</v>
      </c>
      <c r="G7" s="325">
        <v>100.59402</v>
      </c>
      <c r="H7" s="769">
        <v>2.7</v>
      </c>
      <c r="I7" s="766">
        <v>1</v>
      </c>
      <c r="J7" s="770" t="s">
        <v>72</v>
      </c>
      <c r="K7" s="771">
        <v>1</v>
      </c>
      <c r="L7" s="769" t="s">
        <v>73</v>
      </c>
      <c r="M7" s="772" t="s">
        <v>73</v>
      </c>
      <c r="N7" s="365" t="s">
        <v>73</v>
      </c>
      <c r="O7" s="365" t="s">
        <v>73</v>
      </c>
      <c r="P7" s="449" t="s">
        <v>73</v>
      </c>
      <c r="Q7" s="449" t="s">
        <v>73</v>
      </c>
      <c r="R7" s="449" t="s">
        <v>73</v>
      </c>
      <c r="S7" s="458" t="s">
        <v>73</v>
      </c>
      <c r="T7" s="771">
        <v>0.1</v>
      </c>
      <c r="U7" s="773">
        <v>29.6</v>
      </c>
      <c r="V7" s="793">
        <v>29.873999999999999</v>
      </c>
      <c r="W7" s="792">
        <v>7.37</v>
      </c>
      <c r="X7" s="793" t="s">
        <v>73</v>
      </c>
      <c r="Y7" s="792">
        <v>4.9000000000000004</v>
      </c>
      <c r="Z7" s="796">
        <v>7.2750000000000004</v>
      </c>
      <c r="AA7" s="773">
        <v>3.74</v>
      </c>
      <c r="AB7" s="793">
        <v>3.17</v>
      </c>
      <c r="AC7" s="801">
        <v>2.319</v>
      </c>
      <c r="AD7" s="792">
        <v>39.5</v>
      </c>
      <c r="AE7" s="809">
        <v>17.686499999999999</v>
      </c>
      <c r="AF7" s="808">
        <v>9.07</v>
      </c>
      <c r="AG7" s="810" t="s">
        <v>73</v>
      </c>
      <c r="AH7" s="777" t="s">
        <v>73</v>
      </c>
      <c r="AI7" s="766" t="s">
        <v>73</v>
      </c>
      <c r="AJ7" s="766" t="s">
        <v>73</v>
      </c>
      <c r="AK7" s="766" t="s">
        <v>73</v>
      </c>
      <c r="AL7" s="766" t="s">
        <v>73</v>
      </c>
      <c r="AM7" s="766" t="s">
        <v>73</v>
      </c>
      <c r="AN7" s="766" t="s">
        <v>73</v>
      </c>
      <c r="AO7" s="766" t="s">
        <v>73</v>
      </c>
      <c r="AP7" s="766" t="s">
        <v>73</v>
      </c>
      <c r="AQ7" s="766" t="s">
        <v>73</v>
      </c>
      <c r="AR7" s="847">
        <v>3.65</v>
      </c>
      <c r="AS7" s="807">
        <v>355.38</v>
      </c>
      <c r="AT7" s="807">
        <v>7.45</v>
      </c>
      <c r="AU7" s="807">
        <v>39.79</v>
      </c>
      <c r="AV7" s="807">
        <v>72.069999999999993</v>
      </c>
      <c r="AW7" s="778" t="s">
        <v>73</v>
      </c>
      <c r="AX7" s="847">
        <v>130.58000000000001</v>
      </c>
      <c r="AY7" s="778">
        <v>4.08</v>
      </c>
      <c r="AZ7" s="766" t="s">
        <v>73</v>
      </c>
      <c r="BA7" s="766" t="s">
        <v>73</v>
      </c>
      <c r="BB7" s="766" t="s">
        <v>73</v>
      </c>
      <c r="BC7" s="766" t="s">
        <v>73</v>
      </c>
      <c r="BD7" s="766" t="s">
        <v>73</v>
      </c>
      <c r="BE7" s="766" t="s">
        <v>73</v>
      </c>
      <c r="BF7" s="766" t="s">
        <v>73</v>
      </c>
      <c r="BG7" s="766" t="s">
        <v>73</v>
      </c>
      <c r="BH7" s="766" t="s">
        <v>73</v>
      </c>
      <c r="BI7" s="847" t="s">
        <v>73</v>
      </c>
      <c r="BJ7" s="807" t="s">
        <v>73</v>
      </c>
      <c r="BK7" s="778" t="s">
        <v>73</v>
      </c>
    </row>
    <row r="8" spans="1:63" s="766" customFormat="1" ht="14.35" customHeight="1" x14ac:dyDescent="0.45">
      <c r="A8" s="765">
        <v>2025</v>
      </c>
      <c r="B8" s="766">
        <v>8</v>
      </c>
      <c r="C8" s="766">
        <v>28</v>
      </c>
      <c r="D8" s="767">
        <v>0.35416666666666669</v>
      </c>
      <c r="E8" s="776" t="s">
        <v>259</v>
      </c>
      <c r="F8" s="324">
        <v>13.68094</v>
      </c>
      <c r="G8" s="325">
        <v>100.51643</v>
      </c>
      <c r="H8" s="769">
        <v>2</v>
      </c>
      <c r="I8" s="766">
        <v>1</v>
      </c>
      <c r="J8" s="770" t="s">
        <v>75</v>
      </c>
      <c r="K8" s="771">
        <v>1</v>
      </c>
      <c r="L8" s="769" t="s">
        <v>73</v>
      </c>
      <c r="M8" s="772" t="s">
        <v>73</v>
      </c>
      <c r="N8" s="365" t="s">
        <v>73</v>
      </c>
      <c r="O8" s="365" t="s">
        <v>73</v>
      </c>
      <c r="P8" s="449" t="s">
        <v>73</v>
      </c>
      <c r="Q8" s="449" t="s">
        <v>73</v>
      </c>
      <c r="R8" s="449" t="s">
        <v>73</v>
      </c>
      <c r="S8" s="458" t="s">
        <v>73</v>
      </c>
      <c r="T8" s="771">
        <v>0.1</v>
      </c>
      <c r="U8" s="773">
        <v>29.5</v>
      </c>
      <c r="V8" s="793" t="s">
        <v>73</v>
      </c>
      <c r="W8" s="792">
        <v>7.34</v>
      </c>
      <c r="X8" s="793" t="s">
        <v>73</v>
      </c>
      <c r="Y8" s="792">
        <v>0.1</v>
      </c>
      <c r="Z8" s="796" t="s">
        <v>73</v>
      </c>
      <c r="AA8" s="773">
        <v>4.58</v>
      </c>
      <c r="AB8" s="793">
        <v>4.55</v>
      </c>
      <c r="AC8" s="801" t="s">
        <v>73</v>
      </c>
      <c r="AD8" s="792">
        <v>54.5</v>
      </c>
      <c r="AE8" s="809">
        <v>5.3693</v>
      </c>
      <c r="AF8" s="808" t="s">
        <v>73</v>
      </c>
      <c r="AG8" s="810" t="s">
        <v>73</v>
      </c>
      <c r="AH8" s="777" t="s">
        <v>73</v>
      </c>
      <c r="AI8" s="766" t="s">
        <v>73</v>
      </c>
      <c r="AJ8" s="766" t="s">
        <v>73</v>
      </c>
      <c r="AK8" s="766" t="s">
        <v>73</v>
      </c>
      <c r="AL8" s="766" t="s">
        <v>73</v>
      </c>
      <c r="AM8" s="766" t="s">
        <v>73</v>
      </c>
      <c r="AN8" s="766" t="s">
        <v>73</v>
      </c>
      <c r="AO8" s="766" t="s">
        <v>73</v>
      </c>
      <c r="AP8" s="766" t="s">
        <v>73</v>
      </c>
      <c r="AQ8" s="766" t="s">
        <v>73</v>
      </c>
      <c r="AR8" s="847">
        <v>1.93</v>
      </c>
      <c r="AS8" s="807">
        <v>386.55</v>
      </c>
      <c r="AT8" s="807">
        <v>0.94</v>
      </c>
      <c r="AU8" s="807">
        <v>16.47</v>
      </c>
      <c r="AV8" s="807">
        <v>67.7</v>
      </c>
      <c r="AW8" s="778" t="s">
        <v>73</v>
      </c>
      <c r="AX8" s="847">
        <v>105.47</v>
      </c>
      <c r="AY8" s="778">
        <v>2.44</v>
      </c>
      <c r="AZ8" s="766" t="s">
        <v>73</v>
      </c>
      <c r="BA8" s="766" t="s">
        <v>73</v>
      </c>
      <c r="BB8" s="766" t="s">
        <v>73</v>
      </c>
      <c r="BC8" s="766" t="s">
        <v>73</v>
      </c>
      <c r="BD8" s="766" t="s">
        <v>73</v>
      </c>
      <c r="BE8" s="766" t="s">
        <v>73</v>
      </c>
      <c r="BF8" s="766" t="s">
        <v>73</v>
      </c>
      <c r="BG8" s="766" t="s">
        <v>73</v>
      </c>
      <c r="BH8" s="766" t="s">
        <v>73</v>
      </c>
      <c r="BI8" s="847" t="s">
        <v>73</v>
      </c>
      <c r="BJ8" s="807" t="s">
        <v>73</v>
      </c>
      <c r="BK8" s="778" t="s">
        <v>73</v>
      </c>
    </row>
    <row r="9" spans="1:63" s="766" customFormat="1" ht="14.35" customHeight="1" x14ac:dyDescent="0.45">
      <c r="A9" s="765">
        <v>2025</v>
      </c>
      <c r="B9" s="766">
        <v>8</v>
      </c>
      <c r="C9" s="766">
        <v>28</v>
      </c>
      <c r="D9" s="767">
        <v>0.50347222222222221</v>
      </c>
      <c r="E9" s="776" t="s">
        <v>260</v>
      </c>
      <c r="F9" s="324">
        <v>13.97533</v>
      </c>
      <c r="G9" s="325">
        <v>100.52686</v>
      </c>
      <c r="H9" s="769">
        <v>5.6</v>
      </c>
      <c r="I9" s="766">
        <v>1</v>
      </c>
      <c r="J9" s="770" t="s">
        <v>75</v>
      </c>
      <c r="K9" s="771">
        <v>2.5</v>
      </c>
      <c r="L9" s="769" t="s">
        <v>73</v>
      </c>
      <c r="M9" s="772" t="s">
        <v>73</v>
      </c>
      <c r="N9" s="365" t="s">
        <v>73</v>
      </c>
      <c r="O9" s="365" t="s">
        <v>73</v>
      </c>
      <c r="P9" s="449" t="s">
        <v>73</v>
      </c>
      <c r="Q9" s="449" t="s">
        <v>73</v>
      </c>
      <c r="R9" s="449" t="s">
        <v>73</v>
      </c>
      <c r="S9" s="458" t="s">
        <v>73</v>
      </c>
      <c r="T9" s="771">
        <v>0.1</v>
      </c>
      <c r="U9" s="773">
        <v>29.7</v>
      </c>
      <c r="V9" s="793" t="s">
        <v>73</v>
      </c>
      <c r="W9" s="792">
        <v>6.63</v>
      </c>
      <c r="X9" s="793" t="s">
        <v>73</v>
      </c>
      <c r="Y9" s="792">
        <v>0.1</v>
      </c>
      <c r="Z9" s="796" t="s">
        <v>73</v>
      </c>
      <c r="AA9" s="773">
        <v>5.16</v>
      </c>
      <c r="AB9" s="793">
        <v>3.7</v>
      </c>
      <c r="AC9" s="801" t="s">
        <v>73</v>
      </c>
      <c r="AD9" s="792">
        <v>46</v>
      </c>
      <c r="AE9" s="809">
        <v>-0.53144999999999998</v>
      </c>
      <c r="AF9" s="808" t="s">
        <v>73</v>
      </c>
      <c r="AG9" s="810" t="s">
        <v>73</v>
      </c>
      <c r="AH9" s="777" t="s">
        <v>73</v>
      </c>
      <c r="AI9" s="766" t="s">
        <v>73</v>
      </c>
      <c r="AJ9" s="766" t="s">
        <v>73</v>
      </c>
      <c r="AK9" s="766" t="s">
        <v>73</v>
      </c>
      <c r="AL9" s="766" t="s">
        <v>73</v>
      </c>
      <c r="AM9" s="766" t="s">
        <v>73</v>
      </c>
      <c r="AN9" s="766" t="s">
        <v>73</v>
      </c>
      <c r="AO9" s="766" t="s">
        <v>73</v>
      </c>
      <c r="AP9" s="766" t="s">
        <v>73</v>
      </c>
      <c r="AQ9" s="766" t="s">
        <v>73</v>
      </c>
      <c r="AR9" s="847">
        <v>1.31</v>
      </c>
      <c r="AS9" s="807">
        <v>345.4</v>
      </c>
      <c r="AT9" s="807">
        <v>0.23</v>
      </c>
      <c r="AU9" s="807">
        <v>0.25</v>
      </c>
      <c r="AV9" s="807">
        <v>61.71</v>
      </c>
      <c r="AW9" s="778" t="s">
        <v>73</v>
      </c>
      <c r="AX9" s="847">
        <v>73.66</v>
      </c>
      <c r="AY9" s="778">
        <v>1.69</v>
      </c>
      <c r="AZ9" s="766" t="s">
        <v>73</v>
      </c>
      <c r="BA9" s="766" t="s">
        <v>73</v>
      </c>
      <c r="BB9" s="766" t="s">
        <v>73</v>
      </c>
      <c r="BC9" s="766" t="s">
        <v>73</v>
      </c>
      <c r="BD9" s="766" t="s">
        <v>73</v>
      </c>
      <c r="BE9" s="766" t="s">
        <v>73</v>
      </c>
      <c r="BF9" s="766" t="s">
        <v>73</v>
      </c>
      <c r="BG9" s="766" t="s">
        <v>73</v>
      </c>
      <c r="BH9" s="766" t="s">
        <v>73</v>
      </c>
      <c r="BI9" s="847" t="s">
        <v>73</v>
      </c>
      <c r="BJ9" s="807" t="s">
        <v>73</v>
      </c>
      <c r="BK9" s="778" t="s">
        <v>73</v>
      </c>
    </row>
    <row r="10" spans="1:63" s="766" customFormat="1" ht="14.35" customHeight="1" x14ac:dyDescent="0.45">
      <c r="A10" s="765">
        <v>2025</v>
      </c>
      <c r="B10" s="766">
        <v>8</v>
      </c>
      <c r="C10" s="766">
        <v>28</v>
      </c>
      <c r="D10" s="767">
        <v>0.38541666666666669</v>
      </c>
      <c r="E10" s="776" t="s">
        <v>261</v>
      </c>
      <c r="F10" s="324">
        <v>14.34484</v>
      </c>
      <c r="G10" s="325">
        <v>100.57863999999999</v>
      </c>
      <c r="H10" s="769">
        <v>6.3</v>
      </c>
      <c r="I10" s="766">
        <v>1</v>
      </c>
      <c r="J10" s="770" t="s">
        <v>75</v>
      </c>
      <c r="K10" s="771">
        <v>3.3</v>
      </c>
      <c r="L10" s="769" t="s">
        <v>73</v>
      </c>
      <c r="M10" s="772" t="s">
        <v>73</v>
      </c>
      <c r="N10" s="365" t="s">
        <v>73</v>
      </c>
      <c r="O10" s="365" t="s">
        <v>73</v>
      </c>
      <c r="P10" s="449" t="s">
        <v>73</v>
      </c>
      <c r="Q10" s="449" t="s">
        <v>73</v>
      </c>
      <c r="R10" s="449" t="s">
        <v>73</v>
      </c>
      <c r="S10" s="458" t="s">
        <v>73</v>
      </c>
      <c r="T10" s="771">
        <v>0.1</v>
      </c>
      <c r="U10" s="773">
        <v>29.8</v>
      </c>
      <c r="V10" s="793" t="s">
        <v>73</v>
      </c>
      <c r="W10" s="792">
        <v>6.58</v>
      </c>
      <c r="X10" s="793" t="s">
        <v>73</v>
      </c>
      <c r="Y10" s="792">
        <v>0.1</v>
      </c>
      <c r="Z10" s="796" t="s">
        <v>73</v>
      </c>
      <c r="AA10" s="773">
        <v>4.1900000000000004</v>
      </c>
      <c r="AB10" s="793">
        <v>3.6</v>
      </c>
      <c r="AC10" s="801" t="s">
        <v>73</v>
      </c>
      <c r="AD10" s="792">
        <v>38.25</v>
      </c>
      <c r="AE10" s="809">
        <v>35.5792</v>
      </c>
      <c r="AF10" s="808" t="s">
        <v>73</v>
      </c>
      <c r="AG10" s="810" t="s">
        <v>73</v>
      </c>
      <c r="AH10" s="777" t="s">
        <v>73</v>
      </c>
      <c r="AI10" s="766" t="s">
        <v>73</v>
      </c>
      <c r="AJ10" s="766" t="s">
        <v>73</v>
      </c>
      <c r="AK10" s="766" t="s">
        <v>73</v>
      </c>
      <c r="AL10" s="766" t="s">
        <v>73</v>
      </c>
      <c r="AM10" s="766" t="s">
        <v>73</v>
      </c>
      <c r="AN10" s="766" t="s">
        <v>73</v>
      </c>
      <c r="AO10" s="766" t="s">
        <v>73</v>
      </c>
      <c r="AP10" s="766" t="s">
        <v>73</v>
      </c>
      <c r="AQ10" s="766" t="s">
        <v>73</v>
      </c>
      <c r="AR10" s="847">
        <v>1.07</v>
      </c>
      <c r="AS10" s="807">
        <v>361.61</v>
      </c>
      <c r="AT10" s="807">
        <v>0.96</v>
      </c>
      <c r="AU10" s="807">
        <v>3.42</v>
      </c>
      <c r="AV10" s="807">
        <v>32.520000000000003</v>
      </c>
      <c r="AW10" s="778" t="s">
        <v>73</v>
      </c>
      <c r="AX10" s="847">
        <v>68.64</v>
      </c>
      <c r="AY10" s="778">
        <v>1.89</v>
      </c>
      <c r="AZ10" s="766" t="s">
        <v>73</v>
      </c>
      <c r="BA10" s="766" t="s">
        <v>73</v>
      </c>
      <c r="BB10" s="766" t="s">
        <v>73</v>
      </c>
      <c r="BC10" s="766" t="s">
        <v>73</v>
      </c>
      <c r="BD10" s="766" t="s">
        <v>73</v>
      </c>
      <c r="BE10" s="766" t="s">
        <v>73</v>
      </c>
      <c r="BF10" s="766" t="s">
        <v>73</v>
      </c>
      <c r="BG10" s="766" t="s">
        <v>73</v>
      </c>
      <c r="BH10" s="766" t="s">
        <v>73</v>
      </c>
      <c r="BI10" s="847" t="s">
        <v>73</v>
      </c>
      <c r="BJ10" s="807" t="s">
        <v>73</v>
      </c>
      <c r="BK10" s="778" t="s">
        <v>73</v>
      </c>
    </row>
    <row r="11" spans="1:63" s="766" customFormat="1" ht="14.35" customHeight="1" x14ac:dyDescent="0.45">
      <c r="A11" s="765">
        <v>2025</v>
      </c>
      <c r="B11" s="766">
        <v>8</v>
      </c>
      <c r="C11" s="766">
        <v>29</v>
      </c>
      <c r="D11" s="767">
        <v>0.55972222222222223</v>
      </c>
      <c r="E11" s="768" t="s">
        <v>262</v>
      </c>
      <c r="F11" s="324">
        <v>13.502039999999999</v>
      </c>
      <c r="G11" s="325">
        <v>100.28051000000001</v>
      </c>
      <c r="H11" s="769">
        <v>2.8</v>
      </c>
      <c r="I11" s="766">
        <v>1</v>
      </c>
      <c r="J11" s="770" t="s">
        <v>72</v>
      </c>
      <c r="K11" s="771">
        <v>1</v>
      </c>
      <c r="L11" s="769" t="s">
        <v>73</v>
      </c>
      <c r="M11" s="772" t="s">
        <v>73</v>
      </c>
      <c r="N11" s="365" t="s">
        <v>73</v>
      </c>
      <c r="O11" s="365" t="s">
        <v>73</v>
      </c>
      <c r="P11" s="449" t="s">
        <v>73</v>
      </c>
      <c r="Q11" s="449" t="s">
        <v>73</v>
      </c>
      <c r="R11" s="449" t="s">
        <v>73</v>
      </c>
      <c r="S11" s="458" t="s">
        <v>73</v>
      </c>
      <c r="T11" s="771">
        <v>0.5</v>
      </c>
      <c r="U11" s="773">
        <v>29.8</v>
      </c>
      <c r="V11" s="793">
        <v>30.19</v>
      </c>
      <c r="W11" s="792">
        <v>7.15</v>
      </c>
      <c r="X11" s="793" t="s">
        <v>73</v>
      </c>
      <c r="Y11" s="792">
        <v>4.9000000000000004</v>
      </c>
      <c r="Z11" s="796">
        <v>5.5369999999999999</v>
      </c>
      <c r="AA11" s="773">
        <v>1.93</v>
      </c>
      <c r="AB11" s="793">
        <v>0.33</v>
      </c>
      <c r="AC11" s="801">
        <v>0.26800000000000002</v>
      </c>
      <c r="AD11" s="792">
        <v>23.7</v>
      </c>
      <c r="AE11" s="809">
        <v>24.617599999999999</v>
      </c>
      <c r="AF11" s="808">
        <v>10.029999999999999</v>
      </c>
      <c r="AG11" s="810" t="s">
        <v>73</v>
      </c>
      <c r="AH11" s="777" t="s">
        <v>73</v>
      </c>
      <c r="AI11" s="766" t="s">
        <v>73</v>
      </c>
      <c r="AJ11" s="766" t="s">
        <v>73</v>
      </c>
      <c r="AK11" s="766" t="s">
        <v>73</v>
      </c>
      <c r="AL11" s="766" t="s">
        <v>73</v>
      </c>
      <c r="AM11" s="766" t="s">
        <v>73</v>
      </c>
      <c r="AN11" s="766" t="s">
        <v>73</v>
      </c>
      <c r="AO11" s="766" t="s">
        <v>73</v>
      </c>
      <c r="AP11" s="766" t="s">
        <v>73</v>
      </c>
      <c r="AQ11" s="766" t="s">
        <v>73</v>
      </c>
      <c r="AR11" s="847">
        <v>7.79</v>
      </c>
      <c r="AS11" s="807">
        <v>276.2</v>
      </c>
      <c r="AT11" s="807">
        <v>9.91</v>
      </c>
      <c r="AU11" s="807">
        <v>12.99</v>
      </c>
      <c r="AV11" s="807">
        <v>38.64</v>
      </c>
      <c r="AW11" s="778" t="s">
        <v>73</v>
      </c>
      <c r="AX11" s="847">
        <v>77.84</v>
      </c>
      <c r="AY11" s="778">
        <v>9.66</v>
      </c>
      <c r="AZ11" s="766" t="s">
        <v>73</v>
      </c>
      <c r="BA11" s="766" t="s">
        <v>73</v>
      </c>
      <c r="BB11" s="766" t="s">
        <v>73</v>
      </c>
      <c r="BC11" s="766" t="s">
        <v>73</v>
      </c>
      <c r="BD11" s="766" t="s">
        <v>73</v>
      </c>
      <c r="BE11" s="766" t="s">
        <v>73</v>
      </c>
      <c r="BF11" s="766" t="s">
        <v>73</v>
      </c>
      <c r="BG11" s="766" t="s">
        <v>73</v>
      </c>
      <c r="BH11" s="766" t="s">
        <v>73</v>
      </c>
      <c r="BI11" s="847" t="s">
        <v>73</v>
      </c>
      <c r="BJ11" s="807" t="s">
        <v>73</v>
      </c>
      <c r="BK11" s="778" t="s">
        <v>73</v>
      </c>
    </row>
    <row r="12" spans="1:63" s="766" customFormat="1" ht="14.35" customHeight="1" x14ac:dyDescent="0.45">
      <c r="A12" s="765">
        <v>2025</v>
      </c>
      <c r="B12" s="766">
        <v>8</v>
      </c>
      <c r="C12" s="766">
        <v>29</v>
      </c>
      <c r="D12" s="767">
        <v>0.40833333333333333</v>
      </c>
      <c r="E12" s="768" t="s">
        <v>263</v>
      </c>
      <c r="F12" s="324">
        <v>14.023239999999999</v>
      </c>
      <c r="G12" s="325">
        <v>100.17665</v>
      </c>
      <c r="H12" s="769">
        <v>1.8</v>
      </c>
      <c r="I12" s="766">
        <v>1</v>
      </c>
      <c r="J12" s="770" t="s">
        <v>75</v>
      </c>
      <c r="K12" s="771">
        <v>0.9</v>
      </c>
      <c r="L12" s="769" t="s">
        <v>73</v>
      </c>
      <c r="M12" s="772" t="s">
        <v>73</v>
      </c>
      <c r="N12" s="365" t="s">
        <v>73</v>
      </c>
      <c r="O12" s="365" t="s">
        <v>73</v>
      </c>
      <c r="P12" s="449" t="s">
        <v>73</v>
      </c>
      <c r="Q12" s="449" t="s">
        <v>73</v>
      </c>
      <c r="R12" s="449" t="s">
        <v>73</v>
      </c>
      <c r="S12" s="458" t="s">
        <v>73</v>
      </c>
      <c r="T12" s="771">
        <v>0.3</v>
      </c>
      <c r="U12" s="773">
        <v>29.4</v>
      </c>
      <c r="V12" s="793" t="s">
        <v>73</v>
      </c>
      <c r="W12" s="792">
        <v>7.11</v>
      </c>
      <c r="X12" s="793" t="s">
        <v>73</v>
      </c>
      <c r="Y12" s="792">
        <v>0.2</v>
      </c>
      <c r="Z12" s="796" t="s">
        <v>73</v>
      </c>
      <c r="AA12" s="773">
        <v>2.7</v>
      </c>
      <c r="AB12" s="793">
        <v>2.27</v>
      </c>
      <c r="AC12" s="801" t="s">
        <v>73</v>
      </c>
      <c r="AD12" s="792">
        <v>25.67</v>
      </c>
      <c r="AE12" s="809">
        <v>10.21425</v>
      </c>
      <c r="AF12" s="808" t="s">
        <v>73</v>
      </c>
      <c r="AG12" s="810" t="s">
        <v>73</v>
      </c>
      <c r="AH12" s="777" t="s">
        <v>73</v>
      </c>
      <c r="AI12" s="766" t="s">
        <v>73</v>
      </c>
      <c r="AJ12" s="766" t="s">
        <v>73</v>
      </c>
      <c r="AK12" s="766" t="s">
        <v>73</v>
      </c>
      <c r="AL12" s="766" t="s">
        <v>73</v>
      </c>
      <c r="AM12" s="766" t="s">
        <v>73</v>
      </c>
      <c r="AN12" s="766" t="s">
        <v>73</v>
      </c>
      <c r="AO12" s="766" t="s">
        <v>73</v>
      </c>
      <c r="AP12" s="766" t="s">
        <v>73</v>
      </c>
      <c r="AQ12" s="766" t="s">
        <v>73</v>
      </c>
      <c r="AR12" s="847">
        <v>1.27</v>
      </c>
      <c r="AS12" s="807">
        <v>378.44</v>
      </c>
      <c r="AT12" s="807">
        <v>1.31</v>
      </c>
      <c r="AU12" s="807">
        <v>5.89</v>
      </c>
      <c r="AV12" s="807">
        <v>23.13</v>
      </c>
      <c r="AW12" s="778" t="s">
        <v>73</v>
      </c>
      <c r="AX12" s="847">
        <v>78.680000000000007</v>
      </c>
      <c r="AY12" s="778">
        <v>2.74</v>
      </c>
      <c r="AZ12" s="766" t="s">
        <v>73</v>
      </c>
      <c r="BA12" s="766" t="s">
        <v>73</v>
      </c>
      <c r="BB12" s="766" t="s">
        <v>73</v>
      </c>
      <c r="BC12" s="766" t="s">
        <v>73</v>
      </c>
      <c r="BD12" s="766" t="s">
        <v>73</v>
      </c>
      <c r="BE12" s="766" t="s">
        <v>73</v>
      </c>
      <c r="BF12" s="766" t="s">
        <v>73</v>
      </c>
      <c r="BG12" s="766" t="s">
        <v>73</v>
      </c>
      <c r="BH12" s="766" t="s">
        <v>73</v>
      </c>
      <c r="BI12" s="847" t="s">
        <v>73</v>
      </c>
      <c r="BJ12" s="807" t="s">
        <v>73</v>
      </c>
      <c r="BK12" s="778" t="s">
        <v>73</v>
      </c>
    </row>
    <row r="13" spans="1:63" s="766" customFormat="1" ht="14.35" customHeight="1" x14ac:dyDescent="0.45">
      <c r="A13" s="765">
        <v>2025</v>
      </c>
      <c r="B13" s="766">
        <v>8</v>
      </c>
      <c r="C13" s="766">
        <v>29</v>
      </c>
      <c r="D13" s="767">
        <v>0.50416666666666665</v>
      </c>
      <c r="E13" s="768" t="s">
        <v>264</v>
      </c>
      <c r="F13" s="324">
        <v>14.355510000000001</v>
      </c>
      <c r="G13" s="325">
        <v>100.14883</v>
      </c>
      <c r="H13" s="769">
        <v>5.4</v>
      </c>
      <c r="I13" s="766">
        <v>1</v>
      </c>
      <c r="J13" s="770" t="s">
        <v>75</v>
      </c>
      <c r="K13" s="771">
        <v>2.5</v>
      </c>
      <c r="L13" s="769" t="s">
        <v>73</v>
      </c>
      <c r="M13" s="772" t="s">
        <v>73</v>
      </c>
      <c r="N13" s="365" t="s">
        <v>73</v>
      </c>
      <c r="O13" s="365" t="s">
        <v>73</v>
      </c>
      <c r="P13" s="449" t="s">
        <v>73</v>
      </c>
      <c r="Q13" s="449" t="s">
        <v>73</v>
      </c>
      <c r="R13" s="449" t="s">
        <v>73</v>
      </c>
      <c r="S13" s="458" t="s">
        <v>73</v>
      </c>
      <c r="T13" s="771">
        <v>0.2</v>
      </c>
      <c r="U13" s="773">
        <v>30.2</v>
      </c>
      <c r="V13" s="793" t="s">
        <v>73</v>
      </c>
      <c r="W13" s="792">
        <v>6.4</v>
      </c>
      <c r="X13" s="793" t="s">
        <v>73</v>
      </c>
      <c r="Y13" s="792">
        <v>0.1</v>
      </c>
      <c r="Z13" s="796" t="s">
        <v>73</v>
      </c>
      <c r="AA13" s="773">
        <v>2.76</v>
      </c>
      <c r="AB13" s="793">
        <v>2.7</v>
      </c>
      <c r="AC13" s="801" t="s">
        <v>73</v>
      </c>
      <c r="AD13" s="792">
        <v>30.25</v>
      </c>
      <c r="AE13" s="809">
        <v>0.4541</v>
      </c>
      <c r="AF13" s="808" t="s">
        <v>73</v>
      </c>
      <c r="AG13" s="810" t="s">
        <v>73</v>
      </c>
      <c r="AH13" s="777" t="s">
        <v>73</v>
      </c>
      <c r="AI13" s="766" t="s">
        <v>73</v>
      </c>
      <c r="AJ13" s="766" t="s">
        <v>73</v>
      </c>
      <c r="AK13" s="766" t="s">
        <v>73</v>
      </c>
      <c r="AL13" s="766" t="s">
        <v>73</v>
      </c>
      <c r="AM13" s="766" t="s">
        <v>73</v>
      </c>
      <c r="AN13" s="766" t="s">
        <v>73</v>
      </c>
      <c r="AO13" s="766" t="s">
        <v>73</v>
      </c>
      <c r="AP13" s="766" t="s">
        <v>73</v>
      </c>
      <c r="AQ13" s="766" t="s">
        <v>73</v>
      </c>
      <c r="AR13" s="847">
        <v>1.04</v>
      </c>
      <c r="AS13" s="807">
        <v>382.18</v>
      </c>
      <c r="AT13" s="807">
        <v>1.19</v>
      </c>
      <c r="AU13" s="807">
        <v>3.1</v>
      </c>
      <c r="AV13" s="807">
        <v>31.79</v>
      </c>
      <c r="AW13" s="778" t="s">
        <v>73</v>
      </c>
      <c r="AX13" s="847">
        <v>62.78</v>
      </c>
      <c r="AY13" s="778">
        <v>2.46</v>
      </c>
      <c r="AZ13" s="766" t="s">
        <v>73</v>
      </c>
      <c r="BA13" s="766" t="s">
        <v>73</v>
      </c>
      <c r="BB13" s="766" t="s">
        <v>73</v>
      </c>
      <c r="BC13" s="766" t="s">
        <v>73</v>
      </c>
      <c r="BD13" s="766" t="s">
        <v>73</v>
      </c>
      <c r="BE13" s="766" t="s">
        <v>73</v>
      </c>
      <c r="BF13" s="766" t="s">
        <v>73</v>
      </c>
      <c r="BG13" s="766" t="s">
        <v>73</v>
      </c>
      <c r="BH13" s="766" t="s">
        <v>73</v>
      </c>
      <c r="BI13" s="847" t="s">
        <v>73</v>
      </c>
      <c r="BJ13" s="807" t="s">
        <v>73</v>
      </c>
      <c r="BK13" s="778" t="s">
        <v>73</v>
      </c>
    </row>
    <row r="14" spans="1:63" s="766" customFormat="1" ht="14.35" customHeight="1" x14ac:dyDescent="0.45">
      <c r="A14" s="765">
        <v>2025</v>
      </c>
      <c r="B14" s="766">
        <v>8</v>
      </c>
      <c r="C14" s="766">
        <v>29</v>
      </c>
      <c r="D14" s="767">
        <v>0.38194444444444442</v>
      </c>
      <c r="E14" s="768" t="s">
        <v>265</v>
      </c>
      <c r="F14" s="324">
        <v>14.84788</v>
      </c>
      <c r="G14" s="325">
        <v>100.09538000000001</v>
      </c>
      <c r="H14" s="769">
        <v>2</v>
      </c>
      <c r="I14" s="766">
        <v>1</v>
      </c>
      <c r="J14" s="770" t="s">
        <v>75</v>
      </c>
      <c r="K14" s="771">
        <v>1</v>
      </c>
      <c r="L14" s="769" t="s">
        <v>73</v>
      </c>
      <c r="M14" s="772" t="s">
        <v>73</v>
      </c>
      <c r="N14" s="365" t="s">
        <v>73</v>
      </c>
      <c r="O14" s="365" t="s">
        <v>73</v>
      </c>
      <c r="P14" s="449" t="s">
        <v>73</v>
      </c>
      <c r="Q14" s="449" t="s">
        <v>73</v>
      </c>
      <c r="R14" s="449" t="s">
        <v>73</v>
      </c>
      <c r="S14" s="458" t="s">
        <v>73</v>
      </c>
      <c r="T14" s="771">
        <v>0.1</v>
      </c>
      <c r="U14" s="773">
        <v>29.8</v>
      </c>
      <c r="V14" s="793" t="s">
        <v>73</v>
      </c>
      <c r="W14" s="792">
        <v>6.34</v>
      </c>
      <c r="X14" s="793" t="s">
        <v>73</v>
      </c>
      <c r="Y14" s="792">
        <v>0.1</v>
      </c>
      <c r="Z14" s="796" t="s">
        <v>73</v>
      </c>
      <c r="AA14" s="773">
        <v>4.2300000000000004</v>
      </c>
      <c r="AB14" s="793">
        <v>3</v>
      </c>
      <c r="AC14" s="801" t="s">
        <v>73</v>
      </c>
      <c r="AD14" s="792">
        <v>44</v>
      </c>
      <c r="AE14" s="809">
        <v>0.28734999999999999</v>
      </c>
      <c r="AF14" s="808" t="s">
        <v>73</v>
      </c>
      <c r="AG14" s="810" t="s">
        <v>73</v>
      </c>
      <c r="AH14" s="777" t="s">
        <v>73</v>
      </c>
      <c r="AI14" s="766" t="s">
        <v>73</v>
      </c>
      <c r="AJ14" s="766" t="s">
        <v>73</v>
      </c>
      <c r="AK14" s="766" t="s">
        <v>73</v>
      </c>
      <c r="AL14" s="766" t="s">
        <v>73</v>
      </c>
      <c r="AM14" s="766" t="s">
        <v>73</v>
      </c>
      <c r="AN14" s="766" t="s">
        <v>73</v>
      </c>
      <c r="AO14" s="766" t="s">
        <v>73</v>
      </c>
      <c r="AP14" s="766" t="s">
        <v>73</v>
      </c>
      <c r="AQ14" s="766" t="s">
        <v>73</v>
      </c>
      <c r="AR14" s="847">
        <v>1.45</v>
      </c>
      <c r="AS14" s="807">
        <v>349.76</v>
      </c>
      <c r="AT14" s="807">
        <v>0.97</v>
      </c>
      <c r="AU14" s="807">
        <v>2.72</v>
      </c>
      <c r="AV14" s="807">
        <v>32.01</v>
      </c>
      <c r="AW14" s="778" t="s">
        <v>73</v>
      </c>
      <c r="AX14" s="847">
        <v>62.78</v>
      </c>
      <c r="AY14" s="778">
        <v>2.19</v>
      </c>
      <c r="AZ14" s="766" t="s">
        <v>73</v>
      </c>
      <c r="BA14" s="766" t="s">
        <v>73</v>
      </c>
      <c r="BB14" s="766" t="s">
        <v>73</v>
      </c>
      <c r="BC14" s="766" t="s">
        <v>73</v>
      </c>
      <c r="BD14" s="766" t="s">
        <v>73</v>
      </c>
      <c r="BE14" s="766" t="s">
        <v>73</v>
      </c>
      <c r="BF14" s="766" t="s">
        <v>73</v>
      </c>
      <c r="BG14" s="766" t="s">
        <v>73</v>
      </c>
      <c r="BH14" s="766" t="s">
        <v>73</v>
      </c>
      <c r="BI14" s="847" t="s">
        <v>73</v>
      </c>
      <c r="BJ14" s="807" t="s">
        <v>73</v>
      </c>
      <c r="BK14" s="778" t="s">
        <v>73</v>
      </c>
    </row>
    <row r="15" spans="1:63" s="766" customFormat="1" ht="14.35" customHeight="1" x14ac:dyDescent="0.45">
      <c r="A15" s="765">
        <v>2025</v>
      </c>
      <c r="B15" s="766">
        <v>8</v>
      </c>
      <c r="C15" s="766">
        <v>30</v>
      </c>
      <c r="D15" s="767">
        <v>0.55486111111111114</v>
      </c>
      <c r="E15" s="768" t="s">
        <v>266</v>
      </c>
      <c r="F15" s="324">
        <v>13.354749999999999</v>
      </c>
      <c r="G15" s="325">
        <v>100.00632</v>
      </c>
      <c r="H15" s="769">
        <v>4.0999999999999996</v>
      </c>
      <c r="I15" s="766">
        <v>2</v>
      </c>
      <c r="J15" s="770" t="s">
        <v>72</v>
      </c>
      <c r="K15" s="771">
        <v>1</v>
      </c>
      <c r="L15" s="769" t="s">
        <v>73</v>
      </c>
      <c r="M15" s="772" t="s">
        <v>73</v>
      </c>
      <c r="N15" s="365" t="s">
        <v>73</v>
      </c>
      <c r="O15" s="365" t="s">
        <v>73</v>
      </c>
      <c r="P15" s="449" t="s">
        <v>73</v>
      </c>
      <c r="Q15" s="449" t="s">
        <v>73</v>
      </c>
      <c r="R15" s="449" t="s">
        <v>73</v>
      </c>
      <c r="S15" s="458" t="s">
        <v>73</v>
      </c>
      <c r="T15" s="771">
        <v>0.6</v>
      </c>
      <c r="U15" s="773">
        <v>29.6</v>
      </c>
      <c r="V15" s="843">
        <v>30.317</v>
      </c>
      <c r="W15" s="792">
        <v>7.62</v>
      </c>
      <c r="X15" s="793" t="s">
        <v>73</v>
      </c>
      <c r="Y15" s="792">
        <v>11.3</v>
      </c>
      <c r="Z15" s="635">
        <v>26.445</v>
      </c>
      <c r="AA15" s="773">
        <v>3.97</v>
      </c>
      <c r="AB15" s="793">
        <v>3.63</v>
      </c>
      <c r="AC15" s="802">
        <v>1.984</v>
      </c>
      <c r="AD15" s="792">
        <v>15.33</v>
      </c>
      <c r="AE15" s="809">
        <v>2.9691000000000001</v>
      </c>
      <c r="AF15" s="807">
        <v>2.81</v>
      </c>
      <c r="AG15" s="810" t="s">
        <v>73</v>
      </c>
      <c r="AH15" s="777" t="s">
        <v>73</v>
      </c>
      <c r="AI15" s="766" t="s">
        <v>73</v>
      </c>
      <c r="AJ15" s="766" t="s">
        <v>73</v>
      </c>
      <c r="AK15" s="766" t="s">
        <v>73</v>
      </c>
      <c r="AL15" s="766" t="s">
        <v>73</v>
      </c>
      <c r="AM15" s="766" t="s">
        <v>73</v>
      </c>
      <c r="AN15" s="766" t="s">
        <v>73</v>
      </c>
      <c r="AO15" s="766" t="s">
        <v>73</v>
      </c>
      <c r="AP15" s="766" t="s">
        <v>73</v>
      </c>
      <c r="AQ15" s="766" t="s">
        <v>73</v>
      </c>
      <c r="AR15" s="847">
        <v>1.63</v>
      </c>
      <c r="AS15" s="807">
        <v>240.62</v>
      </c>
      <c r="AT15" s="807">
        <v>1.53</v>
      </c>
      <c r="AU15" s="807">
        <v>5.52</v>
      </c>
      <c r="AV15" s="807">
        <v>33.630000000000003</v>
      </c>
      <c r="AW15" s="778" t="s">
        <v>73</v>
      </c>
      <c r="AX15" s="847">
        <v>93.75</v>
      </c>
      <c r="AY15" s="778">
        <v>1.89</v>
      </c>
      <c r="AZ15" s="766" t="s">
        <v>73</v>
      </c>
      <c r="BA15" s="766" t="s">
        <v>73</v>
      </c>
      <c r="BB15" s="766" t="s">
        <v>73</v>
      </c>
      <c r="BC15" s="766" t="s">
        <v>73</v>
      </c>
      <c r="BD15" s="766" t="s">
        <v>73</v>
      </c>
      <c r="BE15" s="766" t="s">
        <v>73</v>
      </c>
      <c r="BF15" s="766" t="s">
        <v>73</v>
      </c>
      <c r="BG15" s="766" t="s">
        <v>73</v>
      </c>
      <c r="BH15" s="766" t="s">
        <v>73</v>
      </c>
      <c r="BI15" s="847" t="s">
        <v>73</v>
      </c>
      <c r="BJ15" s="807" t="s">
        <v>73</v>
      </c>
      <c r="BK15" s="778" t="s">
        <v>73</v>
      </c>
    </row>
    <row r="16" spans="1:63" s="766" customFormat="1" ht="14.35" customHeight="1" x14ac:dyDescent="0.45">
      <c r="A16" s="765">
        <v>2025</v>
      </c>
      <c r="B16" s="766">
        <v>8</v>
      </c>
      <c r="C16" s="766">
        <v>30</v>
      </c>
      <c r="D16" s="767">
        <v>0.55486111111111114</v>
      </c>
      <c r="E16" s="768" t="str">
        <f>E15</f>
        <v>MK_0</v>
      </c>
      <c r="F16" s="324">
        <v>13.354749999999999</v>
      </c>
      <c r="G16" s="325">
        <v>100.00632</v>
      </c>
      <c r="H16" s="769">
        <f>H15</f>
        <v>4.0999999999999996</v>
      </c>
      <c r="I16" s="766">
        <v>2</v>
      </c>
      <c r="J16" s="770" t="s">
        <v>75</v>
      </c>
      <c r="K16" s="771">
        <v>3</v>
      </c>
      <c r="L16" s="769" t="s">
        <v>73</v>
      </c>
      <c r="M16" s="772" t="s">
        <v>73</v>
      </c>
      <c r="N16" s="365" t="s">
        <v>73</v>
      </c>
      <c r="O16" s="365" t="s">
        <v>73</v>
      </c>
      <c r="P16" s="449" t="s">
        <v>73</v>
      </c>
      <c r="Q16" s="449" t="s">
        <v>73</v>
      </c>
      <c r="R16" s="449" t="s">
        <v>73</v>
      </c>
      <c r="S16" s="458" t="s">
        <v>73</v>
      </c>
      <c r="T16" s="771">
        <v>0.6</v>
      </c>
      <c r="U16" s="773">
        <v>29.7</v>
      </c>
      <c r="V16" s="843">
        <v>30.425999999999998</v>
      </c>
      <c r="W16" s="792">
        <v>7.65</v>
      </c>
      <c r="X16" s="793" t="s">
        <v>73</v>
      </c>
      <c r="Y16" s="792">
        <v>19.600000000000001</v>
      </c>
      <c r="Z16" s="635">
        <v>26.965</v>
      </c>
      <c r="AA16" s="773">
        <v>3.5</v>
      </c>
      <c r="AB16" s="793">
        <v>3.31</v>
      </c>
      <c r="AC16" s="801">
        <v>1.5</v>
      </c>
      <c r="AD16" s="792">
        <v>14.3</v>
      </c>
      <c r="AE16" s="809" t="s">
        <v>73</v>
      </c>
      <c r="AF16" s="808">
        <v>1.6</v>
      </c>
      <c r="AG16" s="810" t="s">
        <v>73</v>
      </c>
      <c r="AH16" s="777" t="s">
        <v>73</v>
      </c>
      <c r="AI16" s="766" t="s">
        <v>73</v>
      </c>
      <c r="AJ16" s="766" t="s">
        <v>73</v>
      </c>
      <c r="AK16" s="766" t="s">
        <v>73</v>
      </c>
      <c r="AL16" s="766" t="s">
        <v>73</v>
      </c>
      <c r="AM16" s="766" t="s">
        <v>73</v>
      </c>
      <c r="AN16" s="766" t="s">
        <v>73</v>
      </c>
      <c r="AO16" s="766" t="s">
        <v>73</v>
      </c>
      <c r="AP16" s="766" t="s">
        <v>73</v>
      </c>
      <c r="AQ16" s="766" t="s">
        <v>73</v>
      </c>
      <c r="AR16" s="847">
        <v>1.5</v>
      </c>
      <c r="AS16" s="807">
        <v>222.12</v>
      </c>
      <c r="AT16" s="807">
        <v>1.24</v>
      </c>
      <c r="AU16" s="807">
        <v>5.09</v>
      </c>
      <c r="AV16" s="807">
        <v>24.29</v>
      </c>
      <c r="AW16" s="778" t="s">
        <v>73</v>
      </c>
      <c r="AX16" s="847">
        <v>60.6</v>
      </c>
      <c r="AY16" s="778">
        <v>1.64</v>
      </c>
      <c r="AZ16" s="766" t="s">
        <v>73</v>
      </c>
      <c r="BA16" s="766" t="s">
        <v>73</v>
      </c>
      <c r="BB16" s="766" t="s">
        <v>73</v>
      </c>
      <c r="BC16" s="766" t="s">
        <v>73</v>
      </c>
      <c r="BD16" s="766" t="s">
        <v>73</v>
      </c>
      <c r="BE16" s="766" t="s">
        <v>73</v>
      </c>
      <c r="BF16" s="766" t="s">
        <v>73</v>
      </c>
      <c r="BG16" s="766" t="s">
        <v>73</v>
      </c>
      <c r="BH16" s="766" t="s">
        <v>73</v>
      </c>
      <c r="BI16" s="847" t="s">
        <v>73</v>
      </c>
      <c r="BJ16" s="807" t="s">
        <v>73</v>
      </c>
      <c r="BK16" s="778" t="s">
        <v>73</v>
      </c>
    </row>
    <row r="17" spans="1:63" s="766" customFormat="1" ht="14.35" customHeight="1" x14ac:dyDescent="0.45">
      <c r="A17" s="765">
        <v>2025</v>
      </c>
      <c r="B17" s="766">
        <v>8</v>
      </c>
      <c r="C17" s="766">
        <v>30</v>
      </c>
      <c r="D17" s="767">
        <v>0.35069444444444442</v>
      </c>
      <c r="E17" s="768" t="s">
        <v>267</v>
      </c>
      <c r="F17" s="324">
        <v>13.42023</v>
      </c>
      <c r="G17" s="325">
        <v>99.961740000000006</v>
      </c>
      <c r="H17" s="769">
        <v>10.4</v>
      </c>
      <c r="I17" s="766">
        <v>1</v>
      </c>
      <c r="J17" s="770" t="s">
        <v>75</v>
      </c>
      <c r="K17" s="771">
        <v>5</v>
      </c>
      <c r="L17" s="769" t="s">
        <v>73</v>
      </c>
      <c r="M17" s="772" t="s">
        <v>73</v>
      </c>
      <c r="N17" s="365" t="s">
        <v>73</v>
      </c>
      <c r="O17" s="365" t="s">
        <v>73</v>
      </c>
      <c r="P17" s="449" t="s">
        <v>73</v>
      </c>
      <c r="Q17" s="449" t="s">
        <v>73</v>
      </c>
      <c r="R17" s="449" t="s">
        <v>73</v>
      </c>
      <c r="S17" s="458" t="s">
        <v>73</v>
      </c>
      <c r="T17" s="771">
        <v>0.7</v>
      </c>
      <c r="U17" s="773">
        <v>29.3</v>
      </c>
      <c r="V17" s="793" t="s">
        <v>73</v>
      </c>
      <c r="W17" s="792">
        <v>7.71</v>
      </c>
      <c r="X17" s="793" t="s">
        <v>73</v>
      </c>
      <c r="Y17" s="792">
        <v>0.1</v>
      </c>
      <c r="Z17" s="796" t="s">
        <v>73</v>
      </c>
      <c r="AA17" s="773">
        <v>5.23</v>
      </c>
      <c r="AB17" s="793">
        <v>5.26</v>
      </c>
      <c r="AC17" s="801" t="s">
        <v>73</v>
      </c>
      <c r="AD17" s="792">
        <v>12.14</v>
      </c>
      <c r="AE17" s="809">
        <v>3.7767499999999998</v>
      </c>
      <c r="AF17" s="808" t="s">
        <v>73</v>
      </c>
      <c r="AG17" s="810" t="s">
        <v>73</v>
      </c>
      <c r="AH17" s="777" t="s">
        <v>73</v>
      </c>
      <c r="AI17" s="766" t="s">
        <v>73</v>
      </c>
      <c r="AJ17" s="766" t="s">
        <v>73</v>
      </c>
      <c r="AK17" s="766" t="s">
        <v>73</v>
      </c>
      <c r="AL17" s="766" t="s">
        <v>73</v>
      </c>
      <c r="AM17" s="766" t="s">
        <v>73</v>
      </c>
      <c r="AN17" s="766" t="s">
        <v>73</v>
      </c>
      <c r="AO17" s="766" t="s">
        <v>73</v>
      </c>
      <c r="AP17" s="766" t="s">
        <v>73</v>
      </c>
      <c r="AQ17" s="766" t="s">
        <v>73</v>
      </c>
      <c r="AR17" s="847">
        <v>1.1299999999999999</v>
      </c>
      <c r="AS17" s="807">
        <v>215.95</v>
      </c>
      <c r="AT17" s="807">
        <v>0.91</v>
      </c>
      <c r="AU17" s="807">
        <v>3.59</v>
      </c>
      <c r="AV17" s="807">
        <v>33.409999999999997</v>
      </c>
      <c r="AW17" s="778" t="s">
        <v>73</v>
      </c>
      <c r="AX17" s="847">
        <v>108.81</v>
      </c>
      <c r="AY17" s="778">
        <v>1.89</v>
      </c>
      <c r="AZ17" s="766" t="s">
        <v>73</v>
      </c>
      <c r="BA17" s="766" t="s">
        <v>73</v>
      </c>
      <c r="BB17" s="766" t="s">
        <v>73</v>
      </c>
      <c r="BC17" s="766" t="s">
        <v>73</v>
      </c>
      <c r="BD17" s="766" t="s">
        <v>73</v>
      </c>
      <c r="BE17" s="766" t="s">
        <v>73</v>
      </c>
      <c r="BF17" s="766" t="s">
        <v>73</v>
      </c>
      <c r="BG17" s="766" t="s">
        <v>73</v>
      </c>
      <c r="BH17" s="766" t="s">
        <v>73</v>
      </c>
      <c r="BI17" s="847" t="s">
        <v>73</v>
      </c>
      <c r="BJ17" s="807" t="s">
        <v>73</v>
      </c>
      <c r="BK17" s="778" t="s">
        <v>73</v>
      </c>
    </row>
    <row r="18" spans="1:63" s="766" customFormat="1" ht="14.35" customHeight="1" x14ac:dyDescent="0.45">
      <c r="A18" s="765">
        <v>2025</v>
      </c>
      <c r="B18" s="766">
        <v>8</v>
      </c>
      <c r="C18" s="766">
        <v>30</v>
      </c>
      <c r="D18" s="767">
        <v>0.4513888888888889</v>
      </c>
      <c r="E18" s="768" t="s">
        <v>268</v>
      </c>
      <c r="F18" s="324">
        <v>13.47836</v>
      </c>
      <c r="G18" s="325">
        <v>99.933890000000005</v>
      </c>
      <c r="H18" s="769">
        <v>2.7</v>
      </c>
      <c r="I18" s="766">
        <v>1</v>
      </c>
      <c r="J18" s="770" t="s">
        <v>72</v>
      </c>
      <c r="K18" s="771">
        <v>1.5</v>
      </c>
      <c r="L18" s="769" t="s">
        <v>73</v>
      </c>
      <c r="M18" s="772" t="s">
        <v>73</v>
      </c>
      <c r="N18" s="336" t="s">
        <v>73</v>
      </c>
      <c r="O18" s="336" t="s">
        <v>73</v>
      </c>
      <c r="P18" s="336" t="s">
        <v>73</v>
      </c>
      <c r="Q18" s="336" t="s">
        <v>73</v>
      </c>
      <c r="R18" s="336" t="s">
        <v>73</v>
      </c>
      <c r="S18" s="342" t="s">
        <v>73</v>
      </c>
      <c r="T18" s="771">
        <v>0.7</v>
      </c>
      <c r="U18" s="773">
        <v>29.5</v>
      </c>
      <c r="V18" s="793" t="s">
        <v>73</v>
      </c>
      <c r="W18" s="792">
        <v>7.16</v>
      </c>
      <c r="X18" s="793" t="s">
        <v>73</v>
      </c>
      <c r="Y18" s="792">
        <v>0.1</v>
      </c>
      <c r="Z18" s="796" t="s">
        <v>73</v>
      </c>
      <c r="AA18" s="773">
        <v>5.35</v>
      </c>
      <c r="AB18" s="793">
        <v>4.5999999999999996</v>
      </c>
      <c r="AC18" s="801" t="s">
        <v>73</v>
      </c>
      <c r="AD18" s="792">
        <v>12.06</v>
      </c>
      <c r="AE18" s="809">
        <v>4.3874500000000003</v>
      </c>
      <c r="AF18" s="808" t="s">
        <v>73</v>
      </c>
      <c r="AG18" s="810" t="s">
        <v>73</v>
      </c>
      <c r="AH18" s="777" t="s">
        <v>73</v>
      </c>
      <c r="AI18" s="766" t="s">
        <v>73</v>
      </c>
      <c r="AJ18" s="766" t="s">
        <v>73</v>
      </c>
      <c r="AK18" s="766" t="s">
        <v>73</v>
      </c>
      <c r="AL18" s="766" t="s">
        <v>73</v>
      </c>
      <c r="AM18" s="766" t="s">
        <v>73</v>
      </c>
      <c r="AN18" s="766" t="s">
        <v>73</v>
      </c>
      <c r="AO18" s="766" t="s">
        <v>73</v>
      </c>
      <c r="AP18" s="766" t="s">
        <v>73</v>
      </c>
      <c r="AQ18" s="766" t="s">
        <v>73</v>
      </c>
      <c r="AR18" s="847">
        <v>0.45</v>
      </c>
      <c r="AS18" s="807">
        <v>266.54000000000002</v>
      </c>
      <c r="AT18" s="807">
        <v>0.73</v>
      </c>
      <c r="AU18" s="807">
        <v>2.09</v>
      </c>
      <c r="AV18" s="807">
        <v>30.24</v>
      </c>
      <c r="AW18" s="778" t="s">
        <v>73</v>
      </c>
      <c r="AX18" s="847">
        <v>81.19</v>
      </c>
      <c r="AY18" s="778">
        <v>2.19</v>
      </c>
      <c r="AZ18" s="766" t="s">
        <v>73</v>
      </c>
      <c r="BA18" s="766" t="s">
        <v>73</v>
      </c>
      <c r="BB18" s="766" t="s">
        <v>73</v>
      </c>
      <c r="BC18" s="766" t="s">
        <v>73</v>
      </c>
      <c r="BD18" s="766" t="s">
        <v>73</v>
      </c>
      <c r="BE18" s="766" t="s">
        <v>73</v>
      </c>
      <c r="BF18" s="766" t="s">
        <v>73</v>
      </c>
      <c r="BG18" s="766" t="s">
        <v>73</v>
      </c>
      <c r="BH18" s="766" t="s">
        <v>73</v>
      </c>
      <c r="BI18" s="847" t="s">
        <v>73</v>
      </c>
      <c r="BJ18" s="807" t="s">
        <v>73</v>
      </c>
      <c r="BK18" s="778" t="s">
        <v>73</v>
      </c>
    </row>
    <row r="19" spans="1:63" s="766" customFormat="1" ht="14.35" customHeight="1" x14ac:dyDescent="0.45">
      <c r="A19" s="765">
        <v>2025</v>
      </c>
      <c r="B19" s="766">
        <v>8</v>
      </c>
      <c r="C19" s="766">
        <v>30</v>
      </c>
      <c r="D19" s="767">
        <v>0.36805555555555558</v>
      </c>
      <c r="E19" s="768" t="s">
        <v>269</v>
      </c>
      <c r="F19" s="324">
        <v>13.57325</v>
      </c>
      <c r="G19" s="325">
        <v>99.820920000000001</v>
      </c>
      <c r="H19" s="769">
        <v>2.8</v>
      </c>
      <c r="I19" s="766">
        <v>1</v>
      </c>
      <c r="J19" s="770" t="s">
        <v>72</v>
      </c>
      <c r="K19" s="771">
        <v>1.5</v>
      </c>
      <c r="L19" s="769" t="s">
        <v>73</v>
      </c>
      <c r="M19" s="772" t="s">
        <v>73</v>
      </c>
      <c r="N19" s="336" t="s">
        <v>73</v>
      </c>
      <c r="O19" s="336" t="s">
        <v>73</v>
      </c>
      <c r="P19" s="336" t="s">
        <v>73</v>
      </c>
      <c r="Q19" s="336" t="s">
        <v>73</v>
      </c>
      <c r="R19" s="336" t="s">
        <v>73</v>
      </c>
      <c r="S19" s="342" t="s">
        <v>73</v>
      </c>
      <c r="T19" s="771">
        <v>0.5</v>
      </c>
      <c r="U19" s="773">
        <v>28.8</v>
      </c>
      <c r="V19" s="793" t="s">
        <v>73</v>
      </c>
      <c r="W19" s="808">
        <v>7.13</v>
      </c>
      <c r="X19" s="793" t="s">
        <v>73</v>
      </c>
      <c r="Y19" s="792">
        <v>0.1</v>
      </c>
      <c r="Z19" s="796" t="s">
        <v>73</v>
      </c>
      <c r="AA19" s="773">
        <v>5.72</v>
      </c>
      <c r="AB19" s="793">
        <v>5.8</v>
      </c>
      <c r="AC19" s="801" t="s">
        <v>73</v>
      </c>
      <c r="AD19" s="792">
        <v>21.08</v>
      </c>
      <c r="AE19" s="809">
        <v>3.4692500000000002</v>
      </c>
      <c r="AF19" s="808" t="s">
        <v>73</v>
      </c>
      <c r="AG19" s="810" t="s">
        <v>73</v>
      </c>
      <c r="AH19" s="777" t="s">
        <v>73</v>
      </c>
      <c r="AI19" s="766" t="s">
        <v>73</v>
      </c>
      <c r="AJ19" s="766" t="s">
        <v>73</v>
      </c>
      <c r="AK19" s="766" t="s">
        <v>73</v>
      </c>
      <c r="AL19" s="766" t="s">
        <v>73</v>
      </c>
      <c r="AM19" s="766" t="s">
        <v>73</v>
      </c>
      <c r="AN19" s="766" t="s">
        <v>73</v>
      </c>
      <c r="AO19" s="766" t="s">
        <v>73</v>
      </c>
      <c r="AP19" s="766" t="s">
        <v>73</v>
      </c>
      <c r="AQ19" s="766" t="s">
        <v>73</v>
      </c>
      <c r="AR19" s="847">
        <v>0.36</v>
      </c>
      <c r="AS19" s="807">
        <v>256.67</v>
      </c>
      <c r="AT19" s="807">
        <v>0.55000000000000004</v>
      </c>
      <c r="AU19" s="807">
        <v>1.77</v>
      </c>
      <c r="AV19" s="807">
        <v>32.93</v>
      </c>
      <c r="AW19" s="778" t="s">
        <v>73</v>
      </c>
      <c r="AX19" s="847">
        <v>76.17</v>
      </c>
      <c r="AY19" s="778">
        <v>1.24</v>
      </c>
      <c r="AZ19" s="766" t="s">
        <v>73</v>
      </c>
      <c r="BA19" s="766" t="s">
        <v>73</v>
      </c>
      <c r="BB19" s="766" t="s">
        <v>73</v>
      </c>
      <c r="BC19" s="766" t="s">
        <v>73</v>
      </c>
      <c r="BD19" s="766" t="s">
        <v>73</v>
      </c>
      <c r="BE19" s="766" t="s">
        <v>73</v>
      </c>
      <c r="BF19" s="766" t="s">
        <v>73</v>
      </c>
      <c r="BG19" s="766" t="s">
        <v>73</v>
      </c>
      <c r="BH19" s="766" t="s">
        <v>73</v>
      </c>
      <c r="BI19" s="847" t="s">
        <v>73</v>
      </c>
      <c r="BJ19" s="807" t="s">
        <v>73</v>
      </c>
      <c r="BK19" s="778" t="s">
        <v>73</v>
      </c>
    </row>
    <row r="20" spans="1:63" s="766" customFormat="1" ht="14.35" customHeight="1" x14ac:dyDescent="0.45">
      <c r="A20" s="765">
        <v>2025</v>
      </c>
      <c r="B20" s="766">
        <v>8</v>
      </c>
      <c r="C20" s="766">
        <v>31</v>
      </c>
      <c r="D20" s="767">
        <v>0.55902777777777779</v>
      </c>
      <c r="E20" s="768" t="s">
        <v>270</v>
      </c>
      <c r="F20" s="324">
        <v>13.267899999999999</v>
      </c>
      <c r="G20" s="325">
        <v>99.945949999999996</v>
      </c>
      <c r="H20" s="769">
        <v>3.3</v>
      </c>
      <c r="I20" s="766">
        <v>2</v>
      </c>
      <c r="J20" s="770" t="s">
        <v>72</v>
      </c>
      <c r="K20" s="771">
        <v>1</v>
      </c>
      <c r="L20" s="769" t="s">
        <v>73</v>
      </c>
      <c r="M20" s="772" t="s">
        <v>73</v>
      </c>
      <c r="N20" s="336" t="s">
        <v>73</v>
      </c>
      <c r="O20" s="336" t="s">
        <v>73</v>
      </c>
      <c r="P20" s="336" t="s">
        <v>73</v>
      </c>
      <c r="Q20" s="336" t="s">
        <v>73</v>
      </c>
      <c r="R20" s="336" t="s">
        <v>73</v>
      </c>
      <c r="S20" s="342" t="s">
        <v>73</v>
      </c>
      <c r="T20" s="771">
        <v>0.6</v>
      </c>
      <c r="U20" s="773">
        <v>29.8</v>
      </c>
      <c r="V20" s="844">
        <v>30.003</v>
      </c>
      <c r="W20" s="808">
        <v>7.7</v>
      </c>
      <c r="X20" s="774" t="s">
        <v>73</v>
      </c>
      <c r="Y20" s="792">
        <v>18.3</v>
      </c>
      <c r="Z20" s="797">
        <v>18.98</v>
      </c>
      <c r="AA20" s="773">
        <v>4.42</v>
      </c>
      <c r="AB20" s="793">
        <v>3.52</v>
      </c>
      <c r="AC20" s="777">
        <v>2.5569999999999999</v>
      </c>
      <c r="AD20" s="807">
        <v>18.670000000000002</v>
      </c>
      <c r="AE20" s="809">
        <v>11.6823</v>
      </c>
      <c r="AF20" s="808">
        <v>2.68</v>
      </c>
      <c r="AG20" s="810" t="s">
        <v>73</v>
      </c>
      <c r="AH20" s="777" t="s">
        <v>73</v>
      </c>
      <c r="AI20" s="766" t="s">
        <v>73</v>
      </c>
      <c r="AJ20" s="766" t="s">
        <v>73</v>
      </c>
      <c r="AK20" s="766" t="s">
        <v>73</v>
      </c>
      <c r="AL20" s="766" t="s">
        <v>73</v>
      </c>
      <c r="AM20" s="766" t="s">
        <v>73</v>
      </c>
      <c r="AN20" s="766" t="s">
        <v>73</v>
      </c>
      <c r="AO20" s="766" t="s">
        <v>73</v>
      </c>
      <c r="AP20" s="766" t="s">
        <v>73</v>
      </c>
      <c r="AQ20" s="766" t="s">
        <v>73</v>
      </c>
      <c r="AR20" s="847">
        <v>3.94</v>
      </c>
      <c r="AS20" s="807">
        <v>269.62</v>
      </c>
      <c r="AT20" s="807">
        <v>2.2799999999999998</v>
      </c>
      <c r="AU20" s="807">
        <v>14.46</v>
      </c>
      <c r="AV20" s="807">
        <v>31.2</v>
      </c>
      <c r="AW20" s="778" t="s">
        <v>73</v>
      </c>
      <c r="AX20" s="847">
        <v>99.61</v>
      </c>
      <c r="AY20" s="778">
        <v>4.2300000000000004</v>
      </c>
      <c r="AZ20" s="766" t="s">
        <v>73</v>
      </c>
      <c r="BA20" s="766" t="s">
        <v>73</v>
      </c>
      <c r="BB20" s="766" t="s">
        <v>73</v>
      </c>
      <c r="BC20" s="766" t="s">
        <v>73</v>
      </c>
      <c r="BD20" s="766" t="s">
        <v>73</v>
      </c>
      <c r="BE20" s="766" t="s">
        <v>73</v>
      </c>
      <c r="BF20" s="766" t="s">
        <v>73</v>
      </c>
      <c r="BG20" s="766" t="s">
        <v>73</v>
      </c>
      <c r="BH20" s="766" t="s">
        <v>73</v>
      </c>
      <c r="BI20" s="847" t="s">
        <v>73</v>
      </c>
      <c r="BJ20" s="807" t="s">
        <v>73</v>
      </c>
      <c r="BK20" s="778" t="s">
        <v>73</v>
      </c>
    </row>
    <row r="21" spans="1:63" s="766" customFormat="1" ht="14.35" customHeight="1" x14ac:dyDescent="0.45">
      <c r="A21" s="765">
        <v>2025</v>
      </c>
      <c r="B21" s="766">
        <v>8</v>
      </c>
      <c r="C21" s="766">
        <v>31</v>
      </c>
      <c r="D21" s="767">
        <v>0.55902777777777779</v>
      </c>
      <c r="E21" s="768" t="s">
        <v>270</v>
      </c>
      <c r="F21" s="324">
        <v>13.267899999999999</v>
      </c>
      <c r="G21" s="325">
        <v>99.945949999999996</v>
      </c>
      <c r="H21" s="769">
        <f>H20</f>
        <v>3.3</v>
      </c>
      <c r="I21" s="766">
        <v>2</v>
      </c>
      <c r="J21" s="770" t="s">
        <v>75</v>
      </c>
      <c r="K21" s="771">
        <v>2.5</v>
      </c>
      <c r="L21" s="769" t="s">
        <v>73</v>
      </c>
      <c r="M21" s="772" t="s">
        <v>73</v>
      </c>
      <c r="N21" s="336" t="s">
        <v>73</v>
      </c>
      <c r="O21" s="336" t="s">
        <v>73</v>
      </c>
      <c r="P21" s="336" t="s">
        <v>73</v>
      </c>
      <c r="Q21" s="336" t="s">
        <v>73</v>
      </c>
      <c r="R21" s="336" t="s">
        <v>73</v>
      </c>
      <c r="S21" s="342" t="s">
        <v>73</v>
      </c>
      <c r="T21" s="771" t="s">
        <v>73</v>
      </c>
      <c r="U21" s="773">
        <v>29.8</v>
      </c>
      <c r="V21" s="793">
        <v>30.324999999999999</v>
      </c>
      <c r="W21" s="792">
        <v>7.54</v>
      </c>
      <c r="X21" s="793" t="s">
        <v>73</v>
      </c>
      <c r="Y21" s="792">
        <v>21.4</v>
      </c>
      <c r="Z21" s="796">
        <v>26.456</v>
      </c>
      <c r="AA21" s="773">
        <v>3.46</v>
      </c>
      <c r="AB21" s="793">
        <v>3.23</v>
      </c>
      <c r="AC21" s="775">
        <v>1.946</v>
      </c>
      <c r="AD21" s="792">
        <v>18.8</v>
      </c>
      <c r="AE21" s="809" t="s">
        <v>73</v>
      </c>
      <c r="AF21" s="808">
        <v>2.69</v>
      </c>
      <c r="AG21" s="810" t="s">
        <v>73</v>
      </c>
      <c r="AH21" s="777" t="s">
        <v>73</v>
      </c>
      <c r="AI21" s="766" t="s">
        <v>73</v>
      </c>
      <c r="AJ21" s="766" t="s">
        <v>73</v>
      </c>
      <c r="AK21" s="766" t="s">
        <v>73</v>
      </c>
      <c r="AL21" s="766" t="s">
        <v>73</v>
      </c>
      <c r="AM21" s="766" t="s">
        <v>73</v>
      </c>
      <c r="AN21" s="766" t="s">
        <v>73</v>
      </c>
      <c r="AO21" s="766" t="s">
        <v>73</v>
      </c>
      <c r="AP21" s="766" t="s">
        <v>73</v>
      </c>
      <c r="AQ21" s="766" t="s">
        <v>73</v>
      </c>
      <c r="AR21" s="847">
        <v>4.55</v>
      </c>
      <c r="AS21" s="807">
        <v>259.75</v>
      </c>
      <c r="AT21" s="807">
        <v>2.2400000000000002</v>
      </c>
      <c r="AU21" s="807">
        <v>9.75</v>
      </c>
      <c r="AV21" s="807">
        <v>16.420000000000002</v>
      </c>
      <c r="AW21" s="778" t="s">
        <v>73</v>
      </c>
      <c r="AX21" s="847">
        <v>100.44</v>
      </c>
      <c r="AY21" s="778">
        <v>4.7300000000000004</v>
      </c>
      <c r="AZ21" s="766" t="s">
        <v>73</v>
      </c>
      <c r="BA21" s="766" t="s">
        <v>73</v>
      </c>
      <c r="BB21" s="766" t="s">
        <v>73</v>
      </c>
      <c r="BC21" s="766" t="s">
        <v>73</v>
      </c>
      <c r="BD21" s="766" t="s">
        <v>73</v>
      </c>
      <c r="BE21" s="766" t="s">
        <v>73</v>
      </c>
      <c r="BF21" s="766" t="s">
        <v>73</v>
      </c>
      <c r="BG21" s="766" t="s">
        <v>73</v>
      </c>
      <c r="BH21" s="766" t="s">
        <v>73</v>
      </c>
      <c r="BI21" s="847" t="s">
        <v>73</v>
      </c>
      <c r="BJ21" s="807" t="s">
        <v>73</v>
      </c>
      <c r="BK21" s="778" t="s">
        <v>73</v>
      </c>
    </row>
    <row r="22" spans="1:63" s="766" customFormat="1" ht="14.35" customHeight="1" x14ac:dyDescent="0.45">
      <c r="A22" s="765">
        <v>2025</v>
      </c>
      <c r="B22" s="766">
        <v>8</v>
      </c>
      <c r="C22" s="766">
        <v>31</v>
      </c>
      <c r="D22" s="767">
        <v>0.4826388888888889</v>
      </c>
      <c r="E22" s="768" t="s">
        <v>271</v>
      </c>
      <c r="F22" s="324">
        <v>13.08554</v>
      </c>
      <c r="G22" s="325">
        <v>99.944000000000003</v>
      </c>
      <c r="H22" s="769">
        <v>1</v>
      </c>
      <c r="I22" s="766">
        <v>1</v>
      </c>
      <c r="J22" s="770" t="s">
        <v>72</v>
      </c>
      <c r="K22" s="771">
        <v>1</v>
      </c>
      <c r="L22" s="769" t="s">
        <v>73</v>
      </c>
      <c r="M22" s="772" t="s">
        <v>73</v>
      </c>
      <c r="N22" s="336" t="s">
        <v>73</v>
      </c>
      <c r="O22" s="336" t="s">
        <v>73</v>
      </c>
      <c r="P22" s="336" t="s">
        <v>73</v>
      </c>
      <c r="Q22" s="336" t="s">
        <v>73</v>
      </c>
      <c r="R22" s="336" t="s">
        <v>73</v>
      </c>
      <c r="S22" s="342" t="s">
        <v>73</v>
      </c>
      <c r="T22" s="771">
        <v>1</v>
      </c>
      <c r="U22" s="773">
        <v>29.6</v>
      </c>
      <c r="V22" s="793" t="s">
        <v>73</v>
      </c>
      <c r="W22" s="792">
        <v>6.67</v>
      </c>
      <c r="X22" s="793" t="s">
        <v>73</v>
      </c>
      <c r="Y22" s="792">
        <v>0</v>
      </c>
      <c r="Z22" s="796" t="s">
        <v>73</v>
      </c>
      <c r="AA22" s="773">
        <v>5.98</v>
      </c>
      <c r="AB22" s="793">
        <v>4.5999999999999996</v>
      </c>
      <c r="AC22" s="801" t="s">
        <v>73</v>
      </c>
      <c r="AD22" s="792">
        <v>5.2</v>
      </c>
      <c r="AE22" s="809">
        <v>2.4296000000000002</v>
      </c>
      <c r="AF22" s="808" t="s">
        <v>73</v>
      </c>
      <c r="AG22" s="810" t="s">
        <v>73</v>
      </c>
      <c r="AH22" s="777" t="s">
        <v>73</v>
      </c>
      <c r="AI22" s="766" t="s">
        <v>73</v>
      </c>
      <c r="AJ22" s="766" t="s">
        <v>73</v>
      </c>
      <c r="AK22" s="766" t="s">
        <v>73</v>
      </c>
      <c r="AL22" s="766" t="s">
        <v>73</v>
      </c>
      <c r="AM22" s="766" t="s">
        <v>73</v>
      </c>
      <c r="AN22" s="766" t="s">
        <v>73</v>
      </c>
      <c r="AO22" s="766" t="s">
        <v>73</v>
      </c>
      <c r="AP22" s="766" t="s">
        <v>73</v>
      </c>
      <c r="AQ22" s="766" t="s">
        <v>73</v>
      </c>
      <c r="AR22" s="847">
        <v>0.34</v>
      </c>
      <c r="AS22" s="807">
        <v>290.29000000000002</v>
      </c>
      <c r="AT22" s="807">
        <v>0.16</v>
      </c>
      <c r="AU22" s="807">
        <v>2.89</v>
      </c>
      <c r="AV22" s="807">
        <v>10.31</v>
      </c>
      <c r="AW22" s="778" t="s">
        <v>73</v>
      </c>
      <c r="AX22" s="847">
        <v>25.95</v>
      </c>
      <c r="AY22" s="778">
        <v>1.39</v>
      </c>
      <c r="AZ22" s="766" t="s">
        <v>73</v>
      </c>
      <c r="BA22" s="766" t="s">
        <v>73</v>
      </c>
      <c r="BB22" s="766" t="s">
        <v>73</v>
      </c>
      <c r="BC22" s="766" t="s">
        <v>73</v>
      </c>
      <c r="BD22" s="766" t="s">
        <v>73</v>
      </c>
      <c r="BE22" s="766" t="s">
        <v>73</v>
      </c>
      <c r="BF22" s="766" t="s">
        <v>73</v>
      </c>
      <c r="BG22" s="766" t="s">
        <v>73</v>
      </c>
      <c r="BH22" s="766" t="s">
        <v>73</v>
      </c>
      <c r="BI22" s="847" t="s">
        <v>73</v>
      </c>
      <c r="BJ22" s="807" t="s">
        <v>73</v>
      </c>
      <c r="BK22" s="778" t="s">
        <v>73</v>
      </c>
    </row>
    <row r="23" spans="1:63" s="850" customFormat="1" ht="14.35" customHeight="1" x14ac:dyDescent="0.45">
      <c r="A23" s="849">
        <v>2025</v>
      </c>
      <c r="B23" s="850">
        <v>8</v>
      </c>
      <c r="C23" s="850">
        <v>31</v>
      </c>
      <c r="D23" s="851">
        <v>0.43402777777777779</v>
      </c>
      <c r="E23" s="852" t="s">
        <v>272</v>
      </c>
      <c r="F23" s="853">
        <v>13.010730000000001</v>
      </c>
      <c r="G23" s="854">
        <v>99.895359999999997</v>
      </c>
      <c r="H23" s="855">
        <v>1.5</v>
      </c>
      <c r="I23" s="850">
        <v>1</v>
      </c>
      <c r="J23" s="856" t="s">
        <v>72</v>
      </c>
      <c r="K23" s="857">
        <v>1</v>
      </c>
      <c r="L23" s="855" t="s">
        <v>73</v>
      </c>
      <c r="M23" s="858" t="s">
        <v>73</v>
      </c>
      <c r="N23" s="287" t="s">
        <v>73</v>
      </c>
      <c r="O23" s="287" t="s">
        <v>73</v>
      </c>
      <c r="P23" s="287" t="s">
        <v>73</v>
      </c>
      <c r="Q23" s="287" t="s">
        <v>73</v>
      </c>
      <c r="R23" s="287" t="s">
        <v>73</v>
      </c>
      <c r="S23" s="350" t="s">
        <v>73</v>
      </c>
      <c r="T23" s="857">
        <v>1</v>
      </c>
      <c r="U23" s="859">
        <v>29.1</v>
      </c>
      <c r="V23" s="860" t="s">
        <v>73</v>
      </c>
      <c r="W23" s="861">
        <v>6.26</v>
      </c>
      <c r="X23" s="860" t="s">
        <v>73</v>
      </c>
      <c r="Y23" s="861">
        <v>0</v>
      </c>
      <c r="Z23" s="862" t="s">
        <v>73</v>
      </c>
      <c r="AA23" s="859">
        <v>4.87</v>
      </c>
      <c r="AB23" s="860">
        <v>4.5</v>
      </c>
      <c r="AC23" s="863" t="s">
        <v>73</v>
      </c>
      <c r="AD23" s="861">
        <v>2.4500000000000002</v>
      </c>
      <c r="AE23" s="864">
        <v>1.4482999999999999</v>
      </c>
      <c r="AF23" s="865" t="s">
        <v>73</v>
      </c>
      <c r="AG23" s="866" t="s">
        <v>73</v>
      </c>
      <c r="AH23" s="867" t="s">
        <v>73</v>
      </c>
      <c r="AI23" s="850" t="s">
        <v>73</v>
      </c>
      <c r="AJ23" s="850" t="s">
        <v>73</v>
      </c>
      <c r="AK23" s="850" t="s">
        <v>73</v>
      </c>
      <c r="AL23" s="850" t="s">
        <v>73</v>
      </c>
      <c r="AM23" s="850" t="s">
        <v>73</v>
      </c>
      <c r="AN23" s="850" t="s">
        <v>73</v>
      </c>
      <c r="AO23" s="850" t="s">
        <v>73</v>
      </c>
      <c r="AP23" s="850" t="s">
        <v>73</v>
      </c>
      <c r="AQ23" s="850" t="s">
        <v>73</v>
      </c>
      <c r="AR23" s="868">
        <v>0.3</v>
      </c>
      <c r="AS23" s="850">
        <v>252.66</v>
      </c>
      <c r="AT23" s="850">
        <v>0.16</v>
      </c>
      <c r="AU23" s="850">
        <v>0.43</v>
      </c>
      <c r="AV23" s="850">
        <v>17</v>
      </c>
      <c r="AW23" s="869" t="s">
        <v>73</v>
      </c>
      <c r="AX23" s="868">
        <v>25.36</v>
      </c>
      <c r="AY23" s="869">
        <v>0.62</v>
      </c>
      <c r="AZ23" s="850" t="s">
        <v>73</v>
      </c>
      <c r="BA23" s="850" t="s">
        <v>73</v>
      </c>
      <c r="BB23" s="850" t="s">
        <v>73</v>
      </c>
      <c r="BC23" s="850" t="s">
        <v>73</v>
      </c>
      <c r="BD23" s="850" t="s">
        <v>73</v>
      </c>
      <c r="BE23" s="850" t="s">
        <v>73</v>
      </c>
      <c r="BF23" s="850" t="s">
        <v>73</v>
      </c>
      <c r="BG23" s="850" t="s">
        <v>73</v>
      </c>
      <c r="BH23" s="850" t="s">
        <v>73</v>
      </c>
      <c r="BI23" s="868" t="s">
        <v>73</v>
      </c>
      <c r="BJ23" s="850" t="s">
        <v>73</v>
      </c>
      <c r="BK23" s="869" t="s">
        <v>73</v>
      </c>
    </row>
    <row r="24" spans="1:63" x14ac:dyDescent="0.45">
      <c r="A24" s="224"/>
      <c r="D24" s="320"/>
      <c r="E24" s="779"/>
      <c r="F24" s="270"/>
      <c r="G24" s="271"/>
      <c r="H24" s="229"/>
      <c r="J24" s="230"/>
      <c r="K24" s="231"/>
      <c r="L24" s="232"/>
      <c r="M24" s="233"/>
      <c r="S24" s="342"/>
      <c r="T24" s="231"/>
      <c r="U24" s="634"/>
      <c r="V24" s="845"/>
      <c r="W24" s="335"/>
      <c r="X24" s="731"/>
      <c r="Y24" s="335"/>
      <c r="Z24" s="798"/>
      <c r="AA24" s="634"/>
      <c r="AB24" s="731"/>
      <c r="AC24" s="803"/>
      <c r="AD24" s="331"/>
      <c r="AE24" s="341"/>
      <c r="AH24" s="748"/>
    </row>
    <row r="25" spans="1:63" x14ac:dyDescent="0.45">
      <c r="A25" s="224"/>
      <c r="D25" s="320"/>
      <c r="E25" s="780"/>
      <c r="F25" s="270"/>
      <c r="G25" s="271"/>
      <c r="H25" s="229"/>
      <c r="J25" s="230"/>
      <c r="K25" s="231"/>
      <c r="L25" s="232"/>
      <c r="M25" s="233"/>
      <c r="S25" s="342"/>
      <c r="T25" s="231"/>
      <c r="U25" s="634"/>
      <c r="V25" s="845"/>
      <c r="W25" s="335"/>
      <c r="X25" s="731"/>
      <c r="Y25" s="335"/>
      <c r="Z25" s="798"/>
      <c r="AA25" s="634"/>
      <c r="AB25" s="731"/>
      <c r="AC25" s="803"/>
      <c r="AD25" s="331"/>
      <c r="AE25" s="341"/>
      <c r="AH25" s="748"/>
    </row>
    <row r="26" spans="1:63" x14ac:dyDescent="0.45">
      <c r="A26" s="224"/>
      <c r="D26" s="320"/>
      <c r="E26" s="779"/>
      <c r="F26" s="270"/>
      <c r="G26" s="271"/>
      <c r="H26" s="229"/>
      <c r="J26" s="230"/>
      <c r="K26" s="231"/>
      <c r="L26" s="232"/>
      <c r="M26" s="233"/>
      <c r="S26" s="342"/>
      <c r="T26" s="231"/>
      <c r="U26" s="634"/>
      <c r="V26" s="845"/>
      <c r="W26" s="335"/>
      <c r="X26" s="731"/>
      <c r="Y26" s="335"/>
      <c r="Z26" s="798"/>
      <c r="AA26" s="634"/>
      <c r="AB26" s="731"/>
      <c r="AC26" s="803"/>
      <c r="AD26" s="331"/>
      <c r="AE26" s="341"/>
      <c r="AH26" s="748"/>
    </row>
    <row r="27" spans="1:63" x14ac:dyDescent="0.45">
      <c r="A27" s="224"/>
      <c r="D27" s="320"/>
      <c r="E27" s="779"/>
      <c r="F27" s="270"/>
      <c r="G27" s="271"/>
      <c r="H27" s="229"/>
      <c r="J27" s="230"/>
      <c r="K27" s="231"/>
      <c r="L27" s="232"/>
      <c r="M27" s="233"/>
      <c r="S27" s="342"/>
      <c r="T27" s="231"/>
      <c r="U27" s="634"/>
      <c r="V27" s="845"/>
      <c r="W27" s="335"/>
      <c r="X27" s="731"/>
      <c r="Y27" s="335"/>
      <c r="Z27" s="798"/>
      <c r="AA27" s="634"/>
      <c r="AB27" s="731"/>
      <c r="AC27" s="803"/>
      <c r="AD27" s="331"/>
      <c r="AE27" s="341"/>
      <c r="AH27" s="748"/>
    </row>
    <row r="28" spans="1:63" x14ac:dyDescent="0.45">
      <c r="A28" s="224"/>
      <c r="D28" s="320"/>
      <c r="E28" s="779"/>
      <c r="F28" s="270"/>
      <c r="G28" s="271"/>
      <c r="H28" s="229"/>
      <c r="J28" s="230"/>
      <c r="K28" s="231"/>
      <c r="L28" s="232"/>
      <c r="M28" s="233"/>
      <c r="S28" s="342"/>
      <c r="T28" s="231"/>
      <c r="U28" s="634"/>
      <c r="V28" s="845"/>
      <c r="W28" s="335"/>
      <c r="X28" s="731"/>
      <c r="Y28" s="335"/>
      <c r="Z28" s="798"/>
      <c r="AA28" s="634"/>
      <c r="AB28" s="731"/>
      <c r="AC28" s="803"/>
      <c r="AD28" s="331"/>
      <c r="AE28" s="341"/>
      <c r="AH28" s="748"/>
    </row>
    <row r="29" spans="1:63" x14ac:dyDescent="0.45">
      <c r="A29" s="224"/>
      <c r="D29" s="320"/>
      <c r="E29" s="779"/>
      <c r="F29" s="270"/>
      <c r="G29" s="271"/>
      <c r="H29" s="229"/>
      <c r="J29" s="230"/>
      <c r="K29" s="231"/>
      <c r="L29" s="232"/>
      <c r="M29" s="233"/>
      <c r="S29" s="342"/>
      <c r="T29" s="231"/>
      <c r="U29" s="634"/>
      <c r="V29" s="845"/>
      <c r="W29" s="335"/>
      <c r="X29" s="731"/>
      <c r="Y29" s="335"/>
      <c r="Z29" s="798"/>
      <c r="AA29" s="634"/>
      <c r="AB29" s="731"/>
      <c r="AC29" s="803"/>
      <c r="AD29" s="331"/>
      <c r="AE29" s="341"/>
      <c r="AH29" s="748"/>
    </row>
    <row r="30" spans="1:63" x14ac:dyDescent="0.45">
      <c r="A30" s="224"/>
      <c r="D30" s="320"/>
      <c r="E30" s="779"/>
      <c r="F30" s="270"/>
      <c r="G30" s="271"/>
      <c r="H30" s="229"/>
      <c r="J30" s="230"/>
      <c r="K30" s="231"/>
      <c r="L30" s="232"/>
      <c r="M30" s="233"/>
      <c r="S30" s="342"/>
      <c r="T30" s="231"/>
      <c r="U30" s="634"/>
      <c r="V30" s="845"/>
      <c r="W30" s="335"/>
      <c r="X30" s="731"/>
      <c r="Y30" s="335"/>
      <c r="Z30" s="798"/>
      <c r="AA30" s="634"/>
      <c r="AB30" s="731"/>
      <c r="AC30" s="803"/>
      <c r="AD30" s="331"/>
      <c r="AE30" s="341"/>
      <c r="AH30" s="748"/>
    </row>
    <row r="31" spans="1:63" x14ac:dyDescent="0.45">
      <c r="A31" s="224"/>
      <c r="D31" s="320"/>
      <c r="E31" s="780"/>
      <c r="F31" s="270"/>
      <c r="G31" s="271"/>
      <c r="H31" s="229"/>
      <c r="J31" s="230"/>
      <c r="K31" s="231"/>
      <c r="L31" s="232"/>
      <c r="M31" s="233"/>
      <c r="S31" s="342"/>
      <c r="T31" s="231"/>
      <c r="U31" s="634"/>
      <c r="V31" s="845"/>
      <c r="W31" s="335"/>
      <c r="X31" s="731"/>
      <c r="Y31" s="335"/>
      <c r="Z31" s="798"/>
      <c r="AA31" s="634"/>
      <c r="AB31" s="731"/>
      <c r="AC31" s="803"/>
      <c r="AD31" s="331"/>
      <c r="AE31" s="341"/>
      <c r="AH31" s="748"/>
    </row>
    <row r="32" spans="1:63" x14ac:dyDescent="0.45">
      <c r="A32" s="224"/>
      <c r="D32" s="320"/>
      <c r="E32" s="779"/>
      <c r="F32" s="270"/>
      <c r="G32" s="271"/>
      <c r="H32" s="229"/>
      <c r="J32" s="230"/>
      <c r="K32" s="231"/>
      <c r="L32" s="232"/>
      <c r="M32" s="233"/>
      <c r="S32" s="342"/>
      <c r="T32" s="231"/>
      <c r="U32" s="634"/>
      <c r="V32" s="845"/>
      <c r="W32" s="335"/>
      <c r="X32" s="731"/>
      <c r="Y32" s="335"/>
      <c r="Z32" s="798"/>
      <c r="AA32" s="634"/>
      <c r="AB32" s="731"/>
      <c r="AC32" s="803"/>
      <c r="AD32" s="331"/>
      <c r="AE32" s="341"/>
      <c r="AH32" s="748"/>
    </row>
    <row r="33" spans="1:34" x14ac:dyDescent="0.45">
      <c r="A33" s="224"/>
      <c r="D33" s="320"/>
      <c r="E33" s="779"/>
      <c r="F33" s="270"/>
      <c r="G33" s="271"/>
      <c r="H33" s="229"/>
      <c r="J33" s="230"/>
      <c r="K33" s="231"/>
      <c r="L33" s="232"/>
      <c r="M33" s="233"/>
      <c r="S33" s="342"/>
      <c r="T33" s="231"/>
      <c r="U33" s="634"/>
      <c r="V33" s="845"/>
      <c r="W33" s="335"/>
      <c r="X33" s="731"/>
      <c r="Y33" s="335"/>
      <c r="Z33" s="798"/>
      <c r="AA33" s="634"/>
      <c r="AB33" s="731"/>
      <c r="AC33" s="803"/>
      <c r="AD33" s="331"/>
      <c r="AE33" s="341"/>
      <c r="AH33" s="748"/>
    </row>
    <row r="34" spans="1:34" x14ac:dyDescent="0.45">
      <c r="A34" s="224"/>
      <c r="D34" s="320"/>
      <c r="E34" s="779"/>
      <c r="F34" s="270"/>
      <c r="G34" s="271"/>
      <c r="H34" s="229"/>
      <c r="J34" s="230"/>
      <c r="K34" s="231"/>
      <c r="L34" s="232"/>
      <c r="M34" s="233"/>
      <c r="S34" s="342"/>
      <c r="T34" s="231"/>
      <c r="U34" s="634"/>
      <c r="V34" s="845"/>
      <c r="W34" s="335"/>
      <c r="X34" s="731"/>
      <c r="Y34" s="335"/>
      <c r="Z34" s="798"/>
      <c r="AA34" s="634"/>
      <c r="AB34" s="731"/>
      <c r="AC34" s="803"/>
      <c r="AD34" s="331"/>
      <c r="AE34" s="341"/>
      <c r="AG34" s="698"/>
      <c r="AH34" s="748"/>
    </row>
    <row r="35" spans="1:34" x14ac:dyDescent="0.45">
      <c r="A35" s="224"/>
      <c r="D35" s="320"/>
      <c r="E35" s="779"/>
      <c r="F35" s="270"/>
      <c r="G35" s="271"/>
      <c r="H35" s="229"/>
      <c r="J35" s="230"/>
      <c r="K35" s="231"/>
      <c r="L35" s="232"/>
      <c r="M35" s="233"/>
      <c r="S35" s="342"/>
      <c r="T35" s="231"/>
      <c r="U35" s="634"/>
      <c r="V35" s="845"/>
      <c r="W35" s="335"/>
      <c r="X35" s="731"/>
      <c r="Y35" s="335"/>
      <c r="Z35" s="798"/>
      <c r="AA35" s="634"/>
      <c r="AB35" s="731"/>
      <c r="AC35" s="803"/>
      <c r="AD35" s="331"/>
      <c r="AE35" s="341"/>
      <c r="AH35" s="748"/>
    </row>
    <row r="36" spans="1:34" x14ac:dyDescent="0.45">
      <c r="A36" s="224"/>
      <c r="D36" s="320"/>
      <c r="E36" s="779"/>
      <c r="F36" s="270"/>
      <c r="G36" s="271"/>
      <c r="H36" s="229"/>
      <c r="J36" s="230"/>
      <c r="K36" s="231"/>
      <c r="L36" s="232"/>
      <c r="M36" s="233"/>
      <c r="S36" s="342"/>
      <c r="T36" s="231"/>
      <c r="U36" s="634"/>
      <c r="V36" s="845"/>
      <c r="W36" s="335"/>
      <c r="X36" s="731"/>
      <c r="Y36" s="335"/>
      <c r="Z36" s="798"/>
      <c r="AA36" s="634"/>
      <c r="AB36" s="731"/>
      <c r="AC36" s="803"/>
      <c r="AD36" s="331"/>
      <c r="AE36" s="341"/>
      <c r="AH36" s="748"/>
    </row>
    <row r="37" spans="1:34" x14ac:dyDescent="0.45">
      <c r="A37" s="224"/>
      <c r="D37" s="320"/>
      <c r="E37" s="779"/>
      <c r="F37" s="270"/>
      <c r="G37" s="271"/>
      <c r="H37" s="229"/>
      <c r="J37" s="230"/>
      <c r="K37" s="231"/>
      <c r="L37" s="232"/>
      <c r="M37" s="233"/>
      <c r="S37" s="342"/>
      <c r="T37" s="231"/>
      <c r="U37" s="634"/>
      <c r="V37" s="845"/>
      <c r="W37" s="335"/>
      <c r="X37" s="731"/>
      <c r="Y37" s="335"/>
      <c r="Z37" s="798"/>
      <c r="AA37" s="634"/>
      <c r="AB37" s="731"/>
      <c r="AC37" s="803"/>
      <c r="AD37" s="331"/>
      <c r="AE37" s="341"/>
      <c r="AG37" s="698"/>
      <c r="AH37" s="748"/>
    </row>
    <row r="38" spans="1:34" x14ac:dyDescent="0.45">
      <c r="A38" s="224"/>
      <c r="D38" s="320"/>
      <c r="E38" s="779"/>
      <c r="F38" s="270"/>
      <c r="G38" s="271"/>
      <c r="H38" s="229"/>
      <c r="J38" s="230"/>
      <c r="K38" s="231"/>
      <c r="L38" s="232"/>
      <c r="M38" s="233"/>
      <c r="S38" s="342"/>
      <c r="T38" s="231"/>
      <c r="U38" s="634"/>
      <c r="V38" s="845"/>
      <c r="W38" s="335"/>
      <c r="X38" s="731"/>
      <c r="Y38" s="335"/>
      <c r="Z38" s="798"/>
      <c r="AA38" s="634"/>
      <c r="AB38" s="731"/>
      <c r="AC38" s="803"/>
      <c r="AD38" s="331"/>
      <c r="AE38" s="341"/>
      <c r="AH38" s="748"/>
    </row>
    <row r="39" spans="1:34" x14ac:dyDescent="0.45">
      <c r="A39" s="224"/>
      <c r="D39" s="320"/>
      <c r="E39" s="779"/>
      <c r="F39" s="270"/>
      <c r="G39" s="271"/>
      <c r="H39" s="229"/>
      <c r="J39" s="230"/>
      <c r="K39" s="231"/>
      <c r="L39" s="232"/>
      <c r="M39" s="233"/>
      <c r="S39" s="342"/>
      <c r="T39" s="231"/>
      <c r="U39" s="634"/>
      <c r="V39" s="845"/>
      <c r="W39" s="335"/>
      <c r="X39" s="731"/>
      <c r="Y39" s="335"/>
      <c r="Z39" s="798"/>
      <c r="AA39" s="634"/>
      <c r="AB39" s="731"/>
      <c r="AC39" s="803"/>
      <c r="AD39" s="331"/>
      <c r="AE39" s="341"/>
      <c r="AH39" s="748"/>
    </row>
    <row r="40" spans="1:34" x14ac:dyDescent="0.45">
      <c r="A40" s="224"/>
      <c r="D40" s="320"/>
      <c r="E40" s="779"/>
      <c r="F40" s="270"/>
      <c r="G40" s="271"/>
      <c r="H40" s="229"/>
      <c r="J40" s="230"/>
      <c r="K40" s="231"/>
      <c r="L40" s="232"/>
      <c r="M40" s="233"/>
      <c r="S40" s="342"/>
      <c r="T40" s="231"/>
      <c r="U40" s="634"/>
      <c r="V40" s="845"/>
      <c r="W40" s="335"/>
      <c r="X40" s="731"/>
      <c r="Y40" s="335"/>
      <c r="Z40" s="798"/>
      <c r="AA40" s="634"/>
      <c r="AB40" s="731"/>
      <c r="AC40" s="803"/>
      <c r="AD40" s="331"/>
      <c r="AE40" s="341"/>
      <c r="AG40" s="698"/>
      <c r="AH40" s="748"/>
    </row>
    <row r="41" spans="1:34" x14ac:dyDescent="0.45">
      <c r="A41" s="224"/>
      <c r="D41" s="320"/>
      <c r="E41" s="779"/>
      <c r="F41" s="270"/>
      <c r="G41" s="271"/>
      <c r="H41" s="229"/>
      <c r="J41" s="230"/>
      <c r="K41" s="231"/>
      <c r="L41" s="232"/>
      <c r="M41" s="233"/>
      <c r="S41" s="342"/>
      <c r="T41" s="231"/>
      <c r="U41" s="634"/>
      <c r="V41" s="845"/>
      <c r="W41" s="335"/>
      <c r="X41" s="731"/>
      <c r="Y41" s="335"/>
      <c r="Z41" s="798"/>
      <c r="AA41" s="634"/>
      <c r="AB41" s="731"/>
      <c r="AC41" s="803"/>
      <c r="AD41" s="331"/>
      <c r="AE41" s="341"/>
      <c r="AH41" s="748"/>
    </row>
    <row r="42" spans="1:34" x14ac:dyDescent="0.45">
      <c r="A42" s="224"/>
      <c r="D42" s="320"/>
      <c r="E42" s="779"/>
      <c r="F42" s="270"/>
      <c r="G42" s="271"/>
      <c r="H42" s="229"/>
      <c r="J42" s="230"/>
      <c r="K42" s="231"/>
      <c r="L42" s="232"/>
      <c r="M42" s="233"/>
      <c r="S42" s="342"/>
      <c r="T42" s="231"/>
      <c r="U42" s="634"/>
      <c r="V42" s="845"/>
      <c r="W42" s="335"/>
      <c r="X42" s="731"/>
      <c r="Y42" s="335"/>
      <c r="Z42" s="798"/>
      <c r="AA42" s="634"/>
      <c r="AB42" s="731"/>
      <c r="AC42" s="803"/>
      <c r="AD42" s="331"/>
      <c r="AE42" s="341"/>
      <c r="AH42" s="748"/>
    </row>
    <row r="43" spans="1:34" x14ac:dyDescent="0.45">
      <c r="A43" s="224"/>
      <c r="D43" s="320"/>
      <c r="E43" s="779"/>
      <c r="F43" s="270"/>
      <c r="G43" s="271"/>
      <c r="H43" s="229"/>
      <c r="J43" s="230"/>
      <c r="K43" s="231"/>
      <c r="L43" s="232"/>
      <c r="M43" s="233"/>
      <c r="S43" s="342"/>
      <c r="T43" s="231"/>
      <c r="U43" s="634"/>
      <c r="V43" s="845"/>
      <c r="W43" s="335"/>
      <c r="X43" s="731"/>
      <c r="Y43" s="335"/>
      <c r="Z43" s="798"/>
      <c r="AA43" s="634"/>
      <c r="AB43" s="731"/>
      <c r="AC43" s="803"/>
      <c r="AD43" s="331"/>
      <c r="AE43" s="341"/>
      <c r="AG43" s="698"/>
      <c r="AH43" s="748"/>
    </row>
    <row r="44" spans="1:34" x14ac:dyDescent="0.45">
      <c r="A44" s="224"/>
      <c r="D44" s="320"/>
      <c r="E44" s="779"/>
      <c r="F44" s="270"/>
      <c r="G44" s="271"/>
      <c r="H44" s="229"/>
      <c r="J44" s="230"/>
      <c r="K44" s="231"/>
      <c r="L44" s="232"/>
      <c r="M44" s="233"/>
      <c r="S44" s="342"/>
      <c r="T44" s="231"/>
      <c r="U44" s="634"/>
      <c r="V44" s="845"/>
      <c r="W44" s="335"/>
      <c r="X44" s="731"/>
      <c r="Y44" s="335"/>
      <c r="Z44" s="798"/>
      <c r="AA44" s="634"/>
      <c r="AB44" s="731"/>
      <c r="AC44" s="803"/>
      <c r="AD44" s="331"/>
      <c r="AE44" s="341"/>
      <c r="AH44" s="748"/>
    </row>
    <row r="45" spans="1:34" x14ac:dyDescent="0.45">
      <c r="A45" s="224"/>
      <c r="D45" s="320"/>
      <c r="E45" s="779"/>
      <c r="F45" s="270"/>
      <c r="G45" s="271"/>
      <c r="H45" s="229"/>
      <c r="J45" s="230"/>
      <c r="K45" s="231"/>
      <c r="L45" s="232"/>
      <c r="M45" s="233"/>
      <c r="S45" s="342"/>
      <c r="T45" s="231"/>
      <c r="U45" s="634"/>
      <c r="V45" s="845"/>
      <c r="W45" s="335"/>
      <c r="X45" s="731"/>
      <c r="Y45" s="335"/>
      <c r="Z45" s="798"/>
      <c r="AA45" s="634"/>
      <c r="AB45" s="731"/>
      <c r="AC45" s="803"/>
      <c r="AD45" s="331"/>
      <c r="AE45" s="341"/>
      <c r="AH45" s="748"/>
    </row>
    <row r="46" spans="1:34" x14ac:dyDescent="0.45">
      <c r="A46" s="224"/>
      <c r="D46" s="320"/>
      <c r="E46" s="780"/>
      <c r="F46" s="270"/>
      <c r="G46" s="271"/>
      <c r="H46" s="229"/>
      <c r="J46" s="230"/>
      <c r="K46" s="231"/>
      <c r="L46" s="232"/>
      <c r="M46" s="233"/>
      <c r="S46" s="342"/>
      <c r="T46" s="231"/>
      <c r="U46" s="634"/>
      <c r="V46" s="845"/>
      <c r="W46" s="335"/>
      <c r="X46" s="731"/>
      <c r="Y46" s="335"/>
      <c r="Z46" s="798"/>
      <c r="AA46" s="634"/>
      <c r="AB46" s="731"/>
      <c r="AC46" s="803"/>
      <c r="AD46" s="331"/>
      <c r="AE46" s="341"/>
      <c r="AH46" s="748"/>
    </row>
    <row r="47" spans="1:34" x14ac:dyDescent="0.45">
      <c r="A47" s="224"/>
      <c r="D47" s="320"/>
      <c r="E47" s="779"/>
      <c r="F47" s="270"/>
      <c r="G47" s="271"/>
      <c r="H47" s="229"/>
      <c r="J47" s="230"/>
      <c r="K47" s="231"/>
      <c r="L47" s="232"/>
      <c r="M47" s="233"/>
      <c r="S47" s="342"/>
      <c r="T47" s="231"/>
      <c r="U47" s="634"/>
      <c r="V47" s="845"/>
      <c r="W47" s="335"/>
      <c r="X47" s="731"/>
      <c r="Y47" s="335"/>
      <c r="Z47" s="798"/>
      <c r="AA47" s="634"/>
      <c r="AB47" s="731"/>
      <c r="AC47" s="803"/>
      <c r="AD47" s="331"/>
      <c r="AE47" s="341"/>
      <c r="AH47" s="748"/>
    </row>
    <row r="48" spans="1:34" x14ac:dyDescent="0.45">
      <c r="A48" s="224"/>
      <c r="D48" s="320"/>
      <c r="E48" s="779"/>
      <c r="F48" s="270"/>
      <c r="G48" s="271"/>
      <c r="H48" s="229"/>
      <c r="J48" s="230"/>
      <c r="K48" s="231"/>
      <c r="L48" s="232"/>
      <c r="M48" s="233"/>
      <c r="S48" s="342"/>
      <c r="T48" s="231"/>
      <c r="U48" s="634"/>
      <c r="V48" s="845"/>
      <c r="W48" s="335"/>
      <c r="X48" s="731"/>
      <c r="Y48" s="335"/>
      <c r="Z48" s="798"/>
      <c r="AA48" s="634"/>
      <c r="AB48" s="731"/>
      <c r="AC48" s="803"/>
      <c r="AD48" s="331"/>
      <c r="AE48" s="341"/>
      <c r="AH48" s="748"/>
    </row>
    <row r="49" spans="1:34" x14ac:dyDescent="0.45">
      <c r="A49" s="224"/>
      <c r="D49" s="320"/>
      <c r="E49" s="779"/>
      <c r="F49" s="270"/>
      <c r="G49" s="271"/>
      <c r="H49" s="229"/>
      <c r="J49" s="230"/>
      <c r="K49" s="231"/>
      <c r="L49" s="232"/>
      <c r="M49" s="233"/>
      <c r="S49" s="342"/>
      <c r="T49" s="231"/>
      <c r="U49" s="634"/>
      <c r="V49" s="845"/>
      <c r="W49" s="335"/>
      <c r="X49" s="731"/>
      <c r="Y49" s="335"/>
      <c r="Z49" s="798"/>
      <c r="AA49" s="634"/>
      <c r="AB49" s="731"/>
      <c r="AC49" s="803"/>
      <c r="AD49" s="331"/>
      <c r="AE49" s="341"/>
      <c r="AH49" s="748"/>
    </row>
    <row r="50" spans="1:34" x14ac:dyDescent="0.45">
      <c r="A50" s="224"/>
      <c r="D50" s="320"/>
      <c r="E50" s="779"/>
      <c r="F50" s="270"/>
      <c r="G50" s="271"/>
      <c r="H50" s="229"/>
      <c r="J50" s="230"/>
      <c r="K50" s="231"/>
      <c r="L50" s="232"/>
      <c r="M50" s="233"/>
      <c r="S50" s="342"/>
      <c r="T50" s="231"/>
      <c r="U50" s="634"/>
      <c r="V50" s="845"/>
      <c r="W50" s="335"/>
      <c r="X50" s="731"/>
      <c r="Y50" s="335"/>
      <c r="Z50" s="798"/>
      <c r="AA50" s="634"/>
      <c r="AB50" s="731"/>
      <c r="AC50" s="803"/>
      <c r="AD50" s="331"/>
      <c r="AE50" s="341"/>
      <c r="AH50" s="748"/>
    </row>
    <row r="51" spans="1:34" x14ac:dyDescent="0.45">
      <c r="A51" s="224"/>
      <c r="D51" s="320"/>
      <c r="E51" s="779"/>
      <c r="F51" s="270"/>
      <c r="G51" s="271"/>
      <c r="H51" s="229"/>
      <c r="J51" s="230"/>
      <c r="K51" s="231"/>
      <c r="L51" s="232"/>
      <c r="M51" s="233"/>
      <c r="S51" s="342"/>
      <c r="T51" s="231"/>
      <c r="U51" s="634"/>
      <c r="V51" s="845"/>
      <c r="W51" s="335"/>
      <c r="X51" s="731"/>
      <c r="Y51" s="335"/>
      <c r="Z51" s="798"/>
      <c r="AA51" s="634"/>
      <c r="AB51" s="731"/>
      <c r="AC51" s="803"/>
      <c r="AD51" s="331"/>
      <c r="AE51" s="341"/>
      <c r="AH51" s="748"/>
    </row>
    <row r="52" spans="1:34" x14ac:dyDescent="0.45">
      <c r="A52" s="224"/>
      <c r="D52" s="320"/>
      <c r="E52" s="780"/>
      <c r="F52" s="270"/>
      <c r="G52" s="271"/>
      <c r="H52" s="229"/>
      <c r="J52" s="230"/>
      <c r="K52" s="231"/>
      <c r="L52" s="232"/>
      <c r="M52" s="233"/>
      <c r="S52" s="342"/>
      <c r="T52" s="231"/>
      <c r="U52" s="634"/>
      <c r="V52" s="845"/>
      <c r="W52" s="335"/>
      <c r="X52" s="731"/>
      <c r="Y52" s="335"/>
      <c r="Z52" s="798"/>
      <c r="AA52" s="634"/>
      <c r="AB52" s="731"/>
      <c r="AC52" s="803"/>
      <c r="AD52" s="331"/>
      <c r="AE52" s="341"/>
      <c r="AH52" s="748"/>
    </row>
    <row r="53" spans="1:34" x14ac:dyDescent="0.45">
      <c r="A53" s="224"/>
      <c r="D53" s="320"/>
      <c r="E53" s="779"/>
      <c r="F53" s="270"/>
      <c r="G53" s="271"/>
      <c r="H53" s="229"/>
      <c r="J53" s="230"/>
      <c r="K53" s="231"/>
      <c r="L53" s="232"/>
      <c r="M53" s="233"/>
      <c r="S53" s="342"/>
      <c r="T53" s="231"/>
      <c r="U53" s="634"/>
      <c r="V53" s="845"/>
      <c r="W53" s="335"/>
      <c r="X53" s="731"/>
      <c r="Y53" s="335"/>
      <c r="Z53" s="798"/>
      <c r="AA53" s="634"/>
      <c r="AB53" s="731"/>
      <c r="AC53" s="803"/>
      <c r="AD53" s="331"/>
      <c r="AE53" s="341"/>
      <c r="AH53" s="748"/>
    </row>
    <row r="54" spans="1:34" x14ac:dyDescent="0.45">
      <c r="A54" s="224"/>
      <c r="D54" s="246"/>
      <c r="E54" s="779"/>
      <c r="F54" s="270"/>
      <c r="G54" s="271"/>
      <c r="H54" s="229"/>
      <c r="J54" s="230"/>
      <c r="K54" s="231"/>
      <c r="L54" s="232"/>
      <c r="M54" s="233"/>
      <c r="S54" s="342"/>
      <c r="T54" s="231"/>
      <c r="U54" s="634"/>
      <c r="V54" s="845"/>
      <c r="W54" s="335"/>
      <c r="X54" s="731"/>
      <c r="Y54" s="335"/>
      <c r="Z54" s="798"/>
      <c r="AA54" s="634"/>
      <c r="AB54" s="731"/>
      <c r="AC54" s="803"/>
      <c r="AD54" s="331"/>
      <c r="AE54" s="341"/>
      <c r="AH54" s="748"/>
    </row>
    <row r="55" spans="1:34" x14ac:dyDescent="0.45">
      <c r="A55" s="224"/>
      <c r="D55" s="320"/>
      <c r="E55" s="779"/>
      <c r="F55" s="270"/>
      <c r="G55" s="271"/>
      <c r="H55" s="229"/>
      <c r="J55" s="230"/>
      <c r="K55" s="231"/>
      <c r="L55" s="232"/>
      <c r="M55" s="233"/>
      <c r="S55" s="342"/>
      <c r="T55" s="231"/>
      <c r="U55" s="634"/>
      <c r="V55" s="845"/>
      <c r="W55" s="335"/>
      <c r="X55" s="731"/>
      <c r="Y55" s="335"/>
      <c r="Z55" s="798"/>
      <c r="AA55" s="634"/>
      <c r="AB55" s="731"/>
      <c r="AC55" s="803"/>
      <c r="AD55" s="331"/>
      <c r="AE55" s="341"/>
      <c r="AG55" s="698"/>
      <c r="AH55" s="748"/>
    </row>
    <row r="56" spans="1:34" x14ac:dyDescent="0.45">
      <c r="A56" s="224"/>
      <c r="D56" s="320"/>
      <c r="E56" s="779"/>
      <c r="F56" s="270"/>
      <c r="G56" s="271"/>
      <c r="H56" s="229"/>
      <c r="J56" s="230"/>
      <c r="K56" s="231"/>
      <c r="L56" s="232"/>
      <c r="M56" s="233"/>
      <c r="S56" s="342"/>
      <c r="T56" s="231"/>
      <c r="U56" s="634"/>
      <c r="V56" s="845"/>
      <c r="W56" s="335"/>
      <c r="X56" s="731"/>
      <c r="Y56" s="335"/>
      <c r="Z56" s="798"/>
      <c r="AA56" s="634"/>
      <c r="AB56" s="731"/>
      <c r="AC56" s="803"/>
      <c r="AD56" s="331"/>
      <c r="AE56" s="341"/>
      <c r="AH56" s="748"/>
    </row>
    <row r="57" spans="1:34" x14ac:dyDescent="0.45">
      <c r="A57" s="224"/>
      <c r="D57" s="320"/>
      <c r="E57" s="779"/>
      <c r="F57" s="270"/>
      <c r="G57" s="271"/>
      <c r="H57" s="229"/>
      <c r="J57" s="230"/>
      <c r="K57" s="231"/>
      <c r="L57" s="232"/>
      <c r="M57" s="233"/>
      <c r="S57" s="342"/>
      <c r="T57" s="231"/>
      <c r="U57" s="634"/>
      <c r="V57" s="845"/>
      <c r="W57" s="335"/>
      <c r="X57" s="731"/>
      <c r="Y57" s="335"/>
      <c r="Z57" s="798"/>
      <c r="AA57" s="634"/>
      <c r="AB57" s="731"/>
      <c r="AC57" s="803"/>
      <c r="AD57" s="331"/>
      <c r="AE57" s="341"/>
      <c r="AH57" s="748"/>
    </row>
    <row r="58" spans="1:34" x14ac:dyDescent="0.45">
      <c r="A58" s="224"/>
      <c r="D58" s="320"/>
      <c r="E58" s="779"/>
      <c r="F58" s="270"/>
      <c r="G58" s="271"/>
      <c r="H58" s="229"/>
      <c r="J58" s="230"/>
      <c r="K58" s="231"/>
      <c r="L58" s="232"/>
      <c r="M58" s="233"/>
      <c r="S58" s="342"/>
      <c r="T58" s="231"/>
      <c r="U58" s="634"/>
      <c r="V58" s="845"/>
      <c r="W58" s="335"/>
      <c r="X58" s="731"/>
      <c r="Y58" s="335"/>
      <c r="Z58" s="798"/>
      <c r="AA58" s="634"/>
      <c r="AB58" s="731"/>
      <c r="AC58" s="803"/>
      <c r="AD58" s="331"/>
      <c r="AE58" s="341"/>
      <c r="AH58" s="748"/>
    </row>
    <row r="59" spans="1:34" x14ac:dyDescent="0.45">
      <c r="A59" s="224"/>
      <c r="D59" s="320"/>
      <c r="E59" s="779"/>
      <c r="F59" s="270"/>
      <c r="G59" s="271"/>
      <c r="H59" s="229"/>
      <c r="J59" s="230"/>
      <c r="K59" s="231"/>
      <c r="L59" s="232"/>
      <c r="M59" s="233"/>
      <c r="S59" s="342"/>
      <c r="T59" s="231"/>
      <c r="U59" s="634"/>
      <c r="V59" s="845"/>
      <c r="W59" s="335"/>
      <c r="X59" s="731"/>
      <c r="Y59" s="335"/>
      <c r="Z59" s="798"/>
      <c r="AA59" s="634"/>
      <c r="AB59" s="731"/>
      <c r="AC59" s="803"/>
      <c r="AD59" s="331"/>
      <c r="AE59" s="341"/>
      <c r="AH59" s="748"/>
    </row>
    <row r="60" spans="1:34" x14ac:dyDescent="0.45">
      <c r="A60" s="224"/>
      <c r="D60" s="320"/>
      <c r="E60" s="779"/>
      <c r="F60" s="270"/>
      <c r="G60" s="271"/>
      <c r="H60" s="229"/>
      <c r="J60" s="230"/>
      <c r="K60" s="231"/>
      <c r="L60" s="232"/>
      <c r="M60" s="233"/>
      <c r="S60" s="342"/>
      <c r="T60" s="231"/>
      <c r="U60" s="634"/>
      <c r="V60" s="845"/>
      <c r="W60" s="335"/>
      <c r="X60" s="731"/>
      <c r="Y60" s="335"/>
      <c r="Z60" s="798"/>
      <c r="AA60" s="634"/>
      <c r="AB60" s="731"/>
      <c r="AC60" s="803"/>
      <c r="AD60" s="331"/>
      <c r="AE60" s="341"/>
      <c r="AH60" s="748"/>
    </row>
    <row r="61" spans="1:34" x14ac:dyDescent="0.45">
      <c r="A61" s="224"/>
      <c r="D61" s="320"/>
      <c r="E61" s="779"/>
      <c r="F61" s="270"/>
      <c r="G61" s="271"/>
      <c r="H61" s="229"/>
      <c r="J61" s="230"/>
      <c r="K61" s="231"/>
      <c r="L61" s="232"/>
      <c r="M61" s="233"/>
      <c r="S61" s="342"/>
      <c r="T61" s="231"/>
      <c r="U61" s="634"/>
      <c r="V61" s="845"/>
      <c r="W61" s="335"/>
      <c r="X61" s="731"/>
      <c r="Y61" s="335"/>
      <c r="Z61" s="798"/>
      <c r="AA61" s="634"/>
      <c r="AB61" s="731"/>
      <c r="AC61" s="803"/>
      <c r="AD61" s="331"/>
      <c r="AE61" s="341"/>
      <c r="AH61" s="748"/>
    </row>
    <row r="62" spans="1:34" x14ac:dyDescent="0.45">
      <c r="A62" s="224"/>
      <c r="D62" s="320"/>
      <c r="E62" s="779"/>
      <c r="F62" s="270"/>
      <c r="G62" s="271"/>
      <c r="H62" s="229"/>
      <c r="J62" s="230"/>
      <c r="K62" s="231"/>
      <c r="L62" s="232"/>
      <c r="M62" s="233"/>
      <c r="S62" s="342"/>
      <c r="T62" s="231"/>
      <c r="U62" s="634"/>
      <c r="V62" s="845"/>
      <c r="W62" s="335"/>
      <c r="X62" s="731"/>
      <c r="Y62" s="335"/>
      <c r="Z62" s="798"/>
      <c r="AA62" s="634"/>
      <c r="AB62" s="731"/>
      <c r="AC62" s="803"/>
      <c r="AD62" s="331"/>
      <c r="AE62" s="341"/>
      <c r="AH62" s="748"/>
    </row>
    <row r="63" spans="1:34" x14ac:dyDescent="0.45">
      <c r="A63" s="224"/>
      <c r="D63" s="320"/>
      <c r="E63" s="779"/>
      <c r="F63" s="270"/>
      <c r="G63" s="271"/>
      <c r="H63" s="229"/>
      <c r="J63" s="230"/>
      <c r="K63" s="231"/>
      <c r="L63" s="232"/>
      <c r="M63" s="233"/>
      <c r="S63" s="342"/>
      <c r="T63" s="231"/>
      <c r="U63" s="634"/>
      <c r="V63" s="845"/>
      <c r="W63" s="335"/>
      <c r="X63" s="731"/>
      <c r="Y63" s="335"/>
      <c r="Z63" s="798"/>
      <c r="AA63" s="634"/>
      <c r="AB63" s="731"/>
      <c r="AC63" s="803"/>
      <c r="AD63" s="331"/>
      <c r="AE63" s="341"/>
      <c r="AH63" s="748"/>
    </row>
    <row r="64" spans="1:34" x14ac:dyDescent="0.45">
      <c r="A64" s="224"/>
      <c r="D64" s="320"/>
      <c r="E64" s="780"/>
      <c r="F64" s="270"/>
      <c r="G64" s="271"/>
      <c r="H64" s="229"/>
      <c r="J64" s="230"/>
      <c r="K64" s="231"/>
      <c r="L64" s="232"/>
      <c r="M64" s="233"/>
      <c r="S64" s="342"/>
      <c r="T64" s="231"/>
      <c r="U64" s="634"/>
      <c r="V64" s="845"/>
      <c r="W64" s="335"/>
      <c r="X64" s="731"/>
      <c r="Y64" s="335"/>
      <c r="Z64" s="798"/>
      <c r="AA64" s="634"/>
      <c r="AB64" s="731"/>
      <c r="AC64" s="803"/>
      <c r="AD64" s="331"/>
      <c r="AE64" s="341"/>
      <c r="AH64" s="748"/>
    </row>
    <row r="65" spans="1:34" x14ac:dyDescent="0.45">
      <c r="A65" s="224"/>
      <c r="D65" s="320"/>
      <c r="E65" s="779"/>
      <c r="F65" s="270"/>
      <c r="G65" s="271"/>
      <c r="H65" s="229"/>
      <c r="J65" s="230"/>
      <c r="L65" s="232"/>
      <c r="M65" s="233"/>
      <c r="S65" s="342"/>
      <c r="T65" s="231"/>
      <c r="U65" s="634"/>
      <c r="X65" s="731"/>
      <c r="Y65" s="335"/>
      <c r="AA65" s="634"/>
      <c r="AB65" s="731"/>
      <c r="AD65" s="331"/>
      <c r="AE65" s="341"/>
      <c r="AH65" s="748"/>
    </row>
    <row r="66" spans="1:34" x14ac:dyDescent="0.45">
      <c r="A66" s="224"/>
      <c r="D66" s="320"/>
      <c r="E66" s="779"/>
      <c r="F66" s="270"/>
      <c r="G66" s="271"/>
      <c r="H66" s="229"/>
      <c r="J66" s="230"/>
      <c r="K66" s="231"/>
      <c r="L66" s="232"/>
      <c r="M66" s="233"/>
      <c r="S66" s="342"/>
      <c r="T66" s="231"/>
      <c r="U66" s="634"/>
      <c r="V66" s="845"/>
      <c r="W66" s="335"/>
      <c r="X66" s="731"/>
      <c r="Y66" s="335"/>
      <c r="Z66" s="798"/>
      <c r="AA66" s="634"/>
      <c r="AB66" s="731"/>
      <c r="AC66" s="803"/>
      <c r="AD66" s="331"/>
      <c r="AE66" s="341"/>
      <c r="AH66" s="748"/>
    </row>
    <row r="67" spans="1:34" x14ac:dyDescent="0.45">
      <c r="A67" s="224"/>
      <c r="D67" s="320"/>
      <c r="E67" s="779"/>
      <c r="F67" s="270"/>
      <c r="G67" s="271"/>
      <c r="H67" s="229"/>
      <c r="J67" s="230"/>
      <c r="K67" s="231"/>
      <c r="L67" s="232"/>
      <c r="M67" s="233"/>
      <c r="S67" s="342"/>
      <c r="T67" s="231"/>
      <c r="U67" s="634"/>
      <c r="V67" s="845"/>
      <c r="W67" s="335"/>
      <c r="X67" s="731"/>
      <c r="Y67" s="335"/>
      <c r="Z67" s="798"/>
      <c r="AA67" s="634"/>
      <c r="AB67" s="731"/>
      <c r="AC67" s="803"/>
      <c r="AD67" s="331"/>
      <c r="AE67" s="341"/>
      <c r="AH67" s="748"/>
    </row>
    <row r="68" spans="1:34" x14ac:dyDescent="0.45">
      <c r="A68" s="224"/>
      <c r="D68" s="320"/>
      <c r="E68" s="779"/>
      <c r="F68" s="270"/>
      <c r="G68" s="271"/>
      <c r="H68" s="229"/>
      <c r="J68" s="230"/>
      <c r="K68" s="231"/>
      <c r="L68" s="232"/>
      <c r="M68" s="233"/>
      <c r="S68" s="342"/>
      <c r="T68" s="231"/>
      <c r="U68" s="634"/>
      <c r="V68" s="845"/>
      <c r="W68" s="335"/>
      <c r="X68" s="731"/>
      <c r="Y68" s="335"/>
      <c r="Z68" s="798"/>
      <c r="AA68" s="634"/>
      <c r="AB68" s="731"/>
      <c r="AC68" s="803"/>
      <c r="AD68" s="331"/>
      <c r="AE68" s="341"/>
      <c r="AH68" s="748"/>
    </row>
    <row r="69" spans="1:34" x14ac:dyDescent="0.45">
      <c r="A69" s="224"/>
      <c r="D69" s="320"/>
      <c r="E69" s="779"/>
      <c r="F69" s="270"/>
      <c r="G69" s="271"/>
      <c r="H69" s="229"/>
      <c r="J69" s="230"/>
      <c r="K69" s="231"/>
      <c r="L69" s="232"/>
      <c r="M69" s="233"/>
      <c r="S69" s="342"/>
      <c r="T69" s="231"/>
      <c r="U69" s="634"/>
      <c r="V69" s="845"/>
      <c r="W69" s="335"/>
      <c r="X69" s="731"/>
      <c r="Y69" s="335"/>
      <c r="Z69" s="798"/>
      <c r="AA69" s="634"/>
      <c r="AB69" s="731"/>
      <c r="AC69" s="803"/>
      <c r="AD69" s="331"/>
      <c r="AE69" s="341"/>
      <c r="AH69" s="748"/>
    </row>
    <row r="70" spans="1:34" x14ac:dyDescent="0.45">
      <c r="A70" s="224"/>
      <c r="D70" s="320"/>
      <c r="E70" s="780"/>
      <c r="F70" s="270"/>
      <c r="G70" s="271"/>
      <c r="H70" s="229"/>
      <c r="J70" s="230"/>
      <c r="K70" s="231"/>
      <c r="L70" s="232"/>
      <c r="M70" s="233"/>
      <c r="S70" s="342"/>
      <c r="T70" s="231"/>
      <c r="U70" s="634"/>
      <c r="V70" s="845"/>
      <c r="W70" s="335"/>
      <c r="X70" s="731"/>
      <c r="Y70" s="335"/>
      <c r="Z70" s="798"/>
      <c r="AA70" s="634"/>
      <c r="AB70" s="731"/>
      <c r="AC70" s="803"/>
      <c r="AD70" s="331"/>
      <c r="AE70" s="341"/>
      <c r="AH70" s="748"/>
    </row>
    <row r="71" spans="1:34" x14ac:dyDescent="0.45">
      <c r="A71" s="224"/>
      <c r="D71" s="320"/>
      <c r="E71" s="779"/>
      <c r="F71" s="270"/>
      <c r="G71" s="271"/>
      <c r="H71" s="229"/>
      <c r="J71" s="230"/>
      <c r="K71" s="231"/>
      <c r="L71" s="232"/>
      <c r="M71" s="233"/>
      <c r="S71" s="342"/>
      <c r="T71" s="231"/>
      <c r="U71" s="634"/>
      <c r="V71" s="845"/>
      <c r="W71" s="335"/>
      <c r="X71" s="731"/>
      <c r="Y71" s="335"/>
      <c r="Z71" s="798"/>
      <c r="AA71" s="634"/>
      <c r="AB71" s="731"/>
      <c r="AC71" s="803"/>
      <c r="AD71" s="331"/>
      <c r="AE71" s="341"/>
      <c r="AH71" s="748"/>
    </row>
    <row r="72" spans="1:34" x14ac:dyDescent="0.45">
      <c r="A72" s="224"/>
      <c r="D72" s="320"/>
      <c r="E72" s="779"/>
      <c r="F72" s="270"/>
      <c r="G72" s="271"/>
      <c r="H72" s="229"/>
      <c r="J72" s="230"/>
      <c r="K72" s="231"/>
      <c r="L72" s="232"/>
      <c r="M72" s="233"/>
      <c r="S72" s="342"/>
      <c r="T72" s="231"/>
      <c r="U72" s="634"/>
      <c r="V72" s="845"/>
      <c r="W72" s="335"/>
      <c r="X72" s="731"/>
      <c r="Y72" s="335"/>
      <c r="Z72" s="798"/>
      <c r="AA72" s="634"/>
      <c r="AB72" s="731"/>
      <c r="AC72" s="803"/>
      <c r="AD72" s="331"/>
      <c r="AE72" s="341"/>
      <c r="AH72" s="748"/>
    </row>
    <row r="73" spans="1:34" x14ac:dyDescent="0.45">
      <c r="A73" s="224"/>
      <c r="D73" s="320"/>
      <c r="E73" s="779"/>
      <c r="F73" s="270"/>
      <c r="G73" s="271"/>
      <c r="H73" s="229"/>
      <c r="J73" s="230"/>
      <c r="K73" s="231"/>
      <c r="L73" s="232"/>
      <c r="M73" s="233"/>
      <c r="S73" s="342"/>
      <c r="T73" s="231"/>
      <c r="U73" s="634"/>
      <c r="V73" s="845"/>
      <c r="W73" s="335"/>
      <c r="X73" s="731"/>
      <c r="Y73" s="335"/>
      <c r="Z73" s="798"/>
      <c r="AA73" s="634"/>
      <c r="AB73" s="731"/>
      <c r="AC73" s="803"/>
      <c r="AD73" s="331"/>
      <c r="AE73" s="341"/>
      <c r="AG73" s="698"/>
      <c r="AH73" s="748"/>
    </row>
    <row r="74" spans="1:34" x14ac:dyDescent="0.45">
      <c r="A74" s="224"/>
      <c r="D74" s="320"/>
      <c r="E74" s="779"/>
      <c r="F74" s="270"/>
      <c r="G74" s="271"/>
      <c r="H74" s="229"/>
      <c r="J74" s="230"/>
      <c r="K74" s="231"/>
      <c r="L74" s="232"/>
      <c r="M74" s="233"/>
      <c r="S74" s="342"/>
      <c r="T74" s="231"/>
      <c r="U74" s="634"/>
      <c r="V74" s="845"/>
      <c r="W74" s="335"/>
      <c r="X74" s="731"/>
      <c r="Y74" s="335"/>
      <c r="Z74" s="798"/>
      <c r="AA74" s="634"/>
      <c r="AB74" s="731"/>
      <c r="AC74" s="803"/>
      <c r="AD74" s="331"/>
      <c r="AE74" s="341"/>
      <c r="AH74" s="748"/>
    </row>
    <row r="75" spans="1:34" x14ac:dyDescent="0.45">
      <c r="A75" s="224"/>
      <c r="D75" s="320"/>
      <c r="E75" s="779"/>
      <c r="F75" s="270"/>
      <c r="G75" s="271"/>
      <c r="H75" s="229"/>
      <c r="J75" s="230"/>
      <c r="K75" s="231"/>
      <c r="L75" s="232"/>
      <c r="M75" s="233"/>
      <c r="S75" s="342"/>
      <c r="T75" s="231"/>
      <c r="U75" s="634"/>
      <c r="V75" s="845"/>
      <c r="W75" s="335"/>
      <c r="X75" s="731"/>
      <c r="Y75" s="335"/>
      <c r="Z75" s="798"/>
      <c r="AA75" s="634"/>
      <c r="AB75" s="731"/>
      <c r="AC75" s="803"/>
      <c r="AD75" s="331"/>
      <c r="AE75" s="341"/>
      <c r="AH75" s="748"/>
    </row>
    <row r="76" spans="1:34" x14ac:dyDescent="0.45">
      <c r="A76" s="224"/>
      <c r="D76" s="320"/>
      <c r="E76" s="780"/>
      <c r="F76" s="270"/>
      <c r="G76" s="271"/>
      <c r="H76" s="229"/>
      <c r="J76" s="230"/>
      <c r="K76" s="231"/>
      <c r="L76" s="232"/>
      <c r="M76" s="233"/>
      <c r="S76" s="342"/>
      <c r="T76" s="231"/>
      <c r="U76" s="634"/>
      <c r="V76" s="845"/>
      <c r="X76" s="731"/>
      <c r="Y76" s="335"/>
      <c r="Z76" s="798"/>
      <c r="AA76" s="634"/>
      <c r="AB76" s="731"/>
      <c r="AC76" s="803"/>
      <c r="AD76" s="331"/>
      <c r="AE76" s="341"/>
      <c r="AG76" s="698"/>
      <c r="AH76" s="748"/>
    </row>
    <row r="77" spans="1:34" x14ac:dyDescent="0.45">
      <c r="A77" s="224"/>
      <c r="D77" s="320"/>
      <c r="E77" s="779"/>
      <c r="F77" s="270"/>
      <c r="G77" s="271"/>
      <c r="H77" s="229"/>
      <c r="J77" s="230"/>
      <c r="K77" s="231"/>
      <c r="L77" s="232"/>
      <c r="M77" s="233"/>
      <c r="S77" s="342"/>
      <c r="T77" s="231"/>
      <c r="U77" s="634"/>
      <c r="V77" s="845"/>
      <c r="W77" s="335"/>
      <c r="X77" s="731"/>
      <c r="Y77" s="335"/>
      <c r="Z77" s="798"/>
      <c r="AA77" s="634"/>
      <c r="AB77" s="731"/>
      <c r="AC77" s="803"/>
      <c r="AD77" s="331"/>
      <c r="AE77" s="341"/>
      <c r="AH77" s="748"/>
    </row>
    <row r="78" spans="1:34" x14ac:dyDescent="0.45">
      <c r="A78" s="224"/>
      <c r="D78" s="320"/>
      <c r="E78" s="779"/>
      <c r="F78" s="270"/>
      <c r="G78" s="271"/>
      <c r="H78" s="229"/>
      <c r="J78" s="230"/>
      <c r="K78" s="231"/>
      <c r="L78" s="232"/>
      <c r="M78" s="233"/>
      <c r="S78" s="342"/>
      <c r="T78" s="231"/>
      <c r="U78" s="634"/>
      <c r="V78" s="845"/>
      <c r="W78" s="335"/>
      <c r="X78" s="731"/>
      <c r="Y78" s="335"/>
      <c r="Z78" s="798"/>
      <c r="AA78" s="634"/>
      <c r="AB78" s="731"/>
      <c r="AC78" s="803"/>
      <c r="AD78" s="331"/>
      <c r="AE78" s="341"/>
      <c r="AH78" s="748"/>
    </row>
    <row r="79" spans="1:34" x14ac:dyDescent="0.45">
      <c r="A79" s="224"/>
      <c r="D79" s="320"/>
      <c r="E79" s="779"/>
      <c r="F79" s="270"/>
      <c r="G79" s="271"/>
      <c r="H79" s="229"/>
      <c r="J79" s="230"/>
      <c r="K79" s="231"/>
      <c r="L79" s="232"/>
      <c r="M79" s="233"/>
      <c r="S79" s="342"/>
      <c r="T79" s="231"/>
      <c r="U79" s="634"/>
      <c r="V79" s="845"/>
      <c r="W79" s="335"/>
      <c r="X79" s="731"/>
      <c r="Y79" s="335"/>
      <c r="Z79" s="798"/>
      <c r="AA79" s="634"/>
      <c r="AB79" s="731"/>
      <c r="AC79" s="803"/>
      <c r="AD79" s="331"/>
      <c r="AE79" s="341"/>
      <c r="AG79" s="698"/>
      <c r="AH79" s="748"/>
    </row>
    <row r="80" spans="1:34" x14ac:dyDescent="0.45">
      <c r="A80" s="224"/>
      <c r="D80" s="320"/>
      <c r="E80" s="779"/>
      <c r="F80" s="270"/>
      <c r="G80" s="271"/>
      <c r="H80" s="229"/>
      <c r="J80" s="230"/>
      <c r="K80" s="231"/>
      <c r="L80" s="232"/>
      <c r="M80" s="233"/>
      <c r="S80" s="342"/>
      <c r="T80" s="231"/>
      <c r="U80" s="634"/>
      <c r="V80" s="845"/>
      <c r="W80" s="335"/>
      <c r="X80" s="731"/>
      <c r="Y80" s="335"/>
      <c r="Z80" s="798"/>
      <c r="AA80" s="634"/>
      <c r="AB80" s="731"/>
      <c r="AC80" s="803"/>
      <c r="AD80" s="331"/>
      <c r="AE80" s="341"/>
      <c r="AH80" s="748"/>
    </row>
    <row r="81" spans="1:34" x14ac:dyDescent="0.45">
      <c r="A81" s="224"/>
      <c r="D81" s="320"/>
      <c r="E81" s="779"/>
      <c r="F81" s="270"/>
      <c r="G81" s="271"/>
      <c r="H81" s="229"/>
      <c r="J81" s="230"/>
      <c r="K81" s="231"/>
      <c r="L81" s="232"/>
      <c r="M81" s="233"/>
      <c r="S81" s="342"/>
      <c r="T81" s="231"/>
      <c r="U81" s="634"/>
      <c r="V81" s="845"/>
      <c r="W81" s="335"/>
      <c r="X81" s="731"/>
      <c r="Y81" s="335"/>
      <c r="Z81" s="798"/>
      <c r="AA81" s="634"/>
      <c r="AB81" s="731"/>
      <c r="AC81" s="803"/>
      <c r="AD81" s="331"/>
      <c r="AE81" s="341"/>
      <c r="AH81" s="748"/>
    </row>
    <row r="82" spans="1:34" x14ac:dyDescent="0.45">
      <c r="A82" s="224"/>
      <c r="D82" s="320"/>
      <c r="E82" s="780"/>
      <c r="F82" s="270"/>
      <c r="G82" s="271"/>
      <c r="H82" s="229"/>
      <c r="J82" s="230"/>
      <c r="K82" s="231"/>
      <c r="L82" s="232"/>
      <c r="M82" s="233"/>
      <c r="S82" s="342"/>
      <c r="T82" s="231"/>
      <c r="U82" s="634"/>
      <c r="V82" s="845"/>
      <c r="W82" s="335"/>
      <c r="X82" s="731"/>
      <c r="Y82" s="335"/>
      <c r="Z82" s="798"/>
      <c r="AA82" s="634"/>
      <c r="AB82" s="731"/>
      <c r="AC82" s="803"/>
      <c r="AD82" s="331"/>
      <c r="AE82" s="341"/>
      <c r="AG82" s="698"/>
      <c r="AH82" s="748"/>
    </row>
    <row r="83" spans="1:34" x14ac:dyDescent="0.45">
      <c r="A83" s="224"/>
      <c r="D83" s="320"/>
      <c r="E83" s="779"/>
      <c r="F83" s="270"/>
      <c r="G83" s="271"/>
      <c r="H83" s="229"/>
      <c r="J83" s="230"/>
      <c r="K83" s="231"/>
      <c r="L83" s="232"/>
      <c r="M83" s="233"/>
      <c r="S83" s="342"/>
      <c r="T83" s="231"/>
      <c r="U83" s="634"/>
      <c r="V83" s="845"/>
      <c r="W83" s="335"/>
      <c r="X83" s="731"/>
      <c r="Y83" s="335"/>
      <c r="Z83" s="798"/>
      <c r="AA83" s="634"/>
      <c r="AB83" s="731"/>
      <c r="AC83" s="803"/>
      <c r="AD83" s="331"/>
      <c r="AE83" s="341"/>
      <c r="AH83" s="748"/>
    </row>
    <row r="84" spans="1:34" x14ac:dyDescent="0.45">
      <c r="A84" s="224"/>
      <c r="D84" s="320"/>
      <c r="E84" s="779"/>
      <c r="F84" s="270"/>
      <c r="G84" s="271"/>
      <c r="H84" s="229"/>
      <c r="J84" s="230"/>
      <c r="K84" s="231"/>
      <c r="L84" s="232"/>
      <c r="M84" s="233"/>
      <c r="S84" s="342"/>
      <c r="T84" s="231"/>
      <c r="U84" s="634"/>
      <c r="V84" s="845"/>
      <c r="W84" s="335"/>
      <c r="X84" s="731"/>
      <c r="Y84" s="335"/>
      <c r="Z84" s="798"/>
      <c r="AA84" s="634"/>
      <c r="AB84" s="731"/>
      <c r="AC84" s="803"/>
      <c r="AD84" s="331"/>
      <c r="AE84" s="341"/>
      <c r="AH84" s="748"/>
    </row>
    <row r="85" spans="1:34" x14ac:dyDescent="0.45">
      <c r="A85" s="224"/>
      <c r="D85" s="320"/>
      <c r="E85" s="779"/>
      <c r="F85" s="270"/>
      <c r="G85" s="271"/>
      <c r="H85" s="229"/>
      <c r="J85" s="230"/>
      <c r="K85" s="231"/>
      <c r="L85" s="232"/>
      <c r="M85" s="233"/>
      <c r="S85" s="342"/>
      <c r="T85" s="231"/>
      <c r="U85" s="634"/>
      <c r="V85" s="845"/>
      <c r="W85" s="335"/>
      <c r="X85" s="731"/>
      <c r="Y85" s="335"/>
      <c r="Z85" s="798"/>
      <c r="AA85" s="634"/>
      <c r="AB85" s="731"/>
      <c r="AC85" s="803"/>
      <c r="AD85" s="331"/>
      <c r="AE85" s="341"/>
      <c r="AH85" s="748"/>
    </row>
    <row r="86" spans="1:34" x14ac:dyDescent="0.45">
      <c r="A86" s="224"/>
      <c r="D86" s="320"/>
      <c r="E86" s="779"/>
      <c r="F86" s="270"/>
      <c r="G86" s="271"/>
      <c r="H86" s="229"/>
      <c r="J86" s="230"/>
      <c r="K86" s="231"/>
      <c r="L86" s="232"/>
      <c r="M86" s="233"/>
      <c r="S86" s="342"/>
      <c r="T86" s="231"/>
      <c r="U86" s="634"/>
      <c r="V86" s="845"/>
      <c r="W86" s="335"/>
      <c r="X86" s="731"/>
      <c r="Y86" s="335"/>
      <c r="Z86" s="798"/>
      <c r="AA86" s="634"/>
      <c r="AB86" s="731"/>
      <c r="AC86" s="803"/>
      <c r="AD86" s="331"/>
      <c r="AE86" s="341"/>
      <c r="AH86" s="748"/>
    </row>
    <row r="87" spans="1:34" x14ac:dyDescent="0.45">
      <c r="A87" s="224"/>
      <c r="D87" s="320"/>
      <c r="E87" s="779"/>
      <c r="F87" s="270"/>
      <c r="G87" s="271"/>
      <c r="H87" s="229"/>
      <c r="J87" s="230"/>
      <c r="K87" s="231"/>
      <c r="L87" s="232"/>
      <c r="M87" s="233"/>
      <c r="S87" s="342"/>
      <c r="T87" s="231"/>
      <c r="U87" s="634"/>
      <c r="V87" s="845"/>
      <c r="W87" s="335"/>
      <c r="X87" s="731"/>
      <c r="Y87" s="335"/>
      <c r="Z87" s="798"/>
      <c r="AA87" s="634"/>
      <c r="AB87" s="731"/>
      <c r="AC87" s="803"/>
      <c r="AD87" s="331"/>
      <c r="AE87" s="341"/>
      <c r="AH87" s="748"/>
    </row>
    <row r="88" spans="1:34" x14ac:dyDescent="0.45">
      <c r="A88" s="224"/>
      <c r="D88" s="320"/>
      <c r="E88" s="779"/>
      <c r="F88" s="270"/>
      <c r="G88" s="271"/>
      <c r="H88" s="229"/>
      <c r="J88" s="230"/>
      <c r="K88" s="231"/>
      <c r="L88" s="232"/>
      <c r="M88" s="233"/>
      <c r="S88" s="342"/>
      <c r="T88" s="231"/>
      <c r="U88" s="634"/>
      <c r="V88" s="845"/>
      <c r="W88" s="335"/>
      <c r="X88" s="731"/>
      <c r="Y88" s="335"/>
      <c r="Z88" s="798"/>
      <c r="AA88" s="634"/>
      <c r="AB88" s="731"/>
      <c r="AC88" s="803"/>
      <c r="AD88" s="331"/>
      <c r="AE88" s="341"/>
      <c r="AH88" s="748"/>
    </row>
    <row r="89" spans="1:34" x14ac:dyDescent="0.45">
      <c r="A89" s="224"/>
      <c r="D89" s="320"/>
      <c r="E89" s="779"/>
      <c r="F89" s="270"/>
      <c r="G89" s="271"/>
      <c r="H89" s="229"/>
      <c r="J89" s="230"/>
      <c r="K89" s="231"/>
      <c r="L89" s="232"/>
      <c r="M89" s="233"/>
      <c r="S89" s="342"/>
      <c r="T89" s="231"/>
      <c r="U89" s="634"/>
      <c r="V89" s="845"/>
      <c r="W89" s="335"/>
      <c r="X89" s="731"/>
      <c r="Y89" s="335"/>
      <c r="Z89" s="798"/>
      <c r="AA89" s="634"/>
      <c r="AB89" s="731"/>
      <c r="AC89" s="803"/>
      <c r="AD89" s="331"/>
      <c r="AE89" s="341"/>
      <c r="AH89" s="748"/>
    </row>
    <row r="90" spans="1:34" x14ac:dyDescent="0.45">
      <c r="A90" s="224"/>
      <c r="D90" s="320"/>
      <c r="E90" s="779"/>
      <c r="F90" s="270"/>
      <c r="G90" s="271"/>
      <c r="H90" s="229"/>
      <c r="J90" s="230"/>
      <c r="K90" s="231"/>
      <c r="L90" s="232"/>
      <c r="M90" s="233"/>
      <c r="S90" s="342"/>
      <c r="T90" s="231"/>
      <c r="U90" s="634"/>
      <c r="V90" s="845"/>
      <c r="W90" s="335"/>
      <c r="X90" s="731"/>
      <c r="Y90" s="335"/>
      <c r="Z90" s="798"/>
      <c r="AA90" s="634"/>
      <c r="AB90" s="731"/>
      <c r="AC90" s="803"/>
      <c r="AD90" s="331"/>
      <c r="AE90" s="341"/>
      <c r="AH90" s="748"/>
    </row>
    <row r="91" spans="1:34" x14ac:dyDescent="0.45">
      <c r="A91" s="224"/>
      <c r="D91" s="320"/>
      <c r="E91" s="780"/>
      <c r="F91" s="270"/>
      <c r="G91" s="271"/>
      <c r="H91" s="229"/>
      <c r="J91" s="230"/>
      <c r="K91" s="231"/>
      <c r="L91" s="232"/>
      <c r="M91" s="233"/>
      <c r="S91" s="342"/>
      <c r="T91" s="231"/>
      <c r="U91" s="634"/>
      <c r="V91" s="845"/>
      <c r="W91" s="335"/>
      <c r="X91" s="731"/>
      <c r="Y91" s="335"/>
      <c r="Z91" s="798"/>
      <c r="AA91" s="634"/>
      <c r="AB91" s="731"/>
      <c r="AC91" s="803"/>
      <c r="AD91" s="331"/>
      <c r="AE91" s="341"/>
      <c r="AH91" s="748"/>
    </row>
    <row r="92" spans="1:34" x14ac:dyDescent="0.45">
      <c r="A92" s="224"/>
      <c r="D92" s="320"/>
      <c r="E92" s="779"/>
      <c r="F92" s="270"/>
      <c r="G92" s="271"/>
      <c r="H92" s="229"/>
      <c r="J92" s="230"/>
      <c r="K92" s="231"/>
      <c r="L92" s="232"/>
      <c r="M92" s="233"/>
      <c r="S92" s="342"/>
      <c r="T92" s="231"/>
      <c r="U92" s="634"/>
      <c r="V92" s="845"/>
      <c r="W92" s="335"/>
      <c r="X92" s="731"/>
      <c r="Y92" s="335"/>
      <c r="Z92" s="798"/>
      <c r="AA92" s="634"/>
      <c r="AB92" s="731"/>
      <c r="AC92" s="803"/>
      <c r="AD92" s="331"/>
      <c r="AE92" s="341"/>
      <c r="AH92" s="748"/>
    </row>
    <row r="93" spans="1:34" x14ac:dyDescent="0.45">
      <c r="A93" s="224"/>
      <c r="D93" s="320"/>
      <c r="E93" s="779"/>
      <c r="F93" s="270"/>
      <c r="G93" s="271"/>
      <c r="H93" s="229"/>
      <c r="J93" s="230"/>
      <c r="K93" s="231"/>
      <c r="L93" s="232"/>
      <c r="M93" s="233"/>
      <c r="S93" s="342"/>
      <c r="T93" s="231"/>
      <c r="U93" s="634"/>
      <c r="V93" s="845"/>
      <c r="W93" s="335"/>
      <c r="X93" s="731"/>
      <c r="Y93" s="335"/>
      <c r="Z93" s="798"/>
      <c r="AA93" s="634"/>
      <c r="AB93" s="731"/>
      <c r="AC93" s="803"/>
      <c r="AD93" s="331"/>
      <c r="AE93" s="341"/>
      <c r="AH93" s="748"/>
    </row>
    <row r="94" spans="1:34" x14ac:dyDescent="0.45">
      <c r="A94" s="224"/>
      <c r="D94" s="320"/>
      <c r="E94" s="780"/>
      <c r="F94" s="270"/>
      <c r="G94" s="271"/>
      <c r="H94" s="229"/>
      <c r="J94" s="230"/>
      <c r="K94" s="231"/>
      <c r="L94" s="232"/>
      <c r="M94" s="233"/>
      <c r="S94" s="342"/>
      <c r="T94" s="231"/>
      <c r="U94" s="634"/>
      <c r="V94" s="845"/>
      <c r="W94" s="335"/>
      <c r="X94" s="731"/>
      <c r="Y94" s="335"/>
      <c r="Z94" s="798"/>
      <c r="AA94" s="634"/>
      <c r="AB94" s="731"/>
      <c r="AC94" s="803"/>
      <c r="AD94" s="331"/>
      <c r="AE94" s="341"/>
      <c r="AG94" s="698"/>
      <c r="AH94" s="748"/>
    </row>
    <row r="95" spans="1:34" x14ac:dyDescent="0.45">
      <c r="A95" s="224"/>
      <c r="D95" s="320"/>
      <c r="E95" s="779"/>
      <c r="F95" s="270"/>
      <c r="G95" s="271"/>
      <c r="H95" s="229"/>
      <c r="J95" s="230"/>
      <c r="K95" s="231"/>
      <c r="L95" s="232"/>
      <c r="M95" s="233"/>
      <c r="S95" s="342"/>
      <c r="T95" s="231"/>
      <c r="U95" s="634"/>
      <c r="V95" s="845"/>
      <c r="W95" s="335"/>
      <c r="X95" s="731"/>
      <c r="Y95" s="335"/>
      <c r="Z95" s="798"/>
      <c r="AA95" s="634"/>
      <c r="AB95" s="731"/>
      <c r="AC95" s="803"/>
      <c r="AD95" s="331"/>
      <c r="AE95" s="341"/>
      <c r="AH95" s="748"/>
    </row>
    <row r="96" spans="1:34" x14ac:dyDescent="0.45">
      <c r="A96" s="224"/>
      <c r="D96" s="320"/>
      <c r="E96" s="779"/>
      <c r="F96" s="270"/>
      <c r="G96" s="271"/>
      <c r="H96" s="229"/>
      <c r="J96" s="230"/>
      <c r="K96" s="231"/>
      <c r="L96" s="232"/>
      <c r="M96" s="233"/>
      <c r="S96" s="342"/>
      <c r="T96" s="231"/>
      <c r="U96" s="634"/>
      <c r="V96" s="845"/>
      <c r="W96" s="335"/>
      <c r="X96" s="731"/>
      <c r="Y96" s="335"/>
      <c r="Z96" s="798"/>
      <c r="AA96" s="634"/>
      <c r="AB96" s="731"/>
      <c r="AC96" s="803"/>
      <c r="AD96" s="331"/>
      <c r="AE96" s="341"/>
      <c r="AH96" s="748"/>
    </row>
    <row r="97" spans="1:34" x14ac:dyDescent="0.45">
      <c r="A97" s="224"/>
      <c r="D97" s="320"/>
      <c r="E97" s="780"/>
      <c r="F97" s="270"/>
      <c r="G97" s="271"/>
      <c r="H97" s="229"/>
      <c r="J97" s="230"/>
      <c r="K97" s="231"/>
      <c r="L97" s="232"/>
      <c r="M97" s="233"/>
      <c r="S97" s="342"/>
      <c r="T97" s="231"/>
      <c r="U97" s="634"/>
      <c r="V97" s="845"/>
      <c r="W97" s="335"/>
      <c r="X97" s="731"/>
      <c r="Y97" s="335"/>
      <c r="Z97" s="798"/>
      <c r="AA97" s="634"/>
      <c r="AB97" s="731"/>
      <c r="AC97" s="803"/>
      <c r="AD97" s="331"/>
      <c r="AE97" s="341"/>
      <c r="AH97" s="748"/>
    </row>
    <row r="98" spans="1:34" x14ac:dyDescent="0.45">
      <c r="A98" s="224"/>
      <c r="D98" s="320"/>
      <c r="E98" s="779"/>
      <c r="F98" s="270"/>
      <c r="G98" s="271"/>
      <c r="H98" s="229"/>
      <c r="J98" s="230"/>
      <c r="K98" s="231"/>
      <c r="L98" s="232"/>
      <c r="M98" s="233"/>
      <c r="S98" s="342"/>
      <c r="T98" s="231"/>
      <c r="U98" s="634"/>
      <c r="V98" s="845"/>
      <c r="W98" s="335"/>
      <c r="X98" s="731"/>
      <c r="Y98" s="335"/>
      <c r="Z98" s="798"/>
      <c r="AA98" s="634"/>
      <c r="AB98" s="731"/>
      <c r="AC98" s="803"/>
      <c r="AD98" s="331"/>
      <c r="AE98" s="341"/>
      <c r="AH98" s="748"/>
    </row>
    <row r="99" spans="1:34" x14ac:dyDescent="0.45">
      <c r="A99" s="224"/>
      <c r="D99" s="320"/>
      <c r="E99" s="779"/>
      <c r="F99" s="270"/>
      <c r="G99" s="271"/>
      <c r="H99" s="229"/>
      <c r="J99" s="230"/>
      <c r="K99" s="231"/>
      <c r="L99" s="232"/>
      <c r="M99" s="233"/>
      <c r="S99" s="342"/>
      <c r="T99" s="231"/>
      <c r="U99" s="634"/>
      <c r="V99" s="845"/>
      <c r="W99" s="335"/>
      <c r="X99" s="731"/>
      <c r="Y99" s="335"/>
      <c r="Z99" s="798"/>
      <c r="AA99" s="634"/>
      <c r="AB99" s="731"/>
      <c r="AC99" s="803"/>
      <c r="AD99" s="331"/>
      <c r="AE99" s="341"/>
      <c r="AH99" s="748"/>
    </row>
    <row r="100" spans="1:34" x14ac:dyDescent="0.45">
      <c r="A100" s="224"/>
      <c r="D100" s="320"/>
      <c r="E100" s="779"/>
      <c r="F100" s="270"/>
      <c r="G100" s="271"/>
      <c r="H100" s="229"/>
      <c r="J100" s="230"/>
      <c r="K100" s="231"/>
      <c r="L100" s="232"/>
      <c r="M100" s="233"/>
      <c r="S100" s="342"/>
      <c r="T100" s="231"/>
      <c r="U100" s="634"/>
      <c r="V100" s="845"/>
      <c r="W100" s="335"/>
      <c r="X100" s="731"/>
      <c r="Y100" s="335"/>
      <c r="Z100" s="798"/>
      <c r="AA100" s="634"/>
      <c r="AB100" s="731"/>
      <c r="AC100" s="803"/>
      <c r="AD100" s="331"/>
      <c r="AE100" s="341"/>
      <c r="AH100" s="748"/>
    </row>
    <row r="101" spans="1:34" x14ac:dyDescent="0.45">
      <c r="A101" s="224"/>
      <c r="D101" s="320"/>
      <c r="E101" s="779"/>
      <c r="F101" s="270"/>
      <c r="G101" s="271"/>
      <c r="H101" s="229"/>
      <c r="J101" s="230"/>
      <c r="K101" s="231"/>
      <c r="L101" s="232"/>
      <c r="M101" s="233"/>
      <c r="S101" s="342"/>
      <c r="T101" s="231"/>
      <c r="U101" s="634"/>
      <c r="V101" s="845"/>
      <c r="W101" s="335"/>
      <c r="X101" s="731"/>
      <c r="Y101" s="335"/>
      <c r="Z101" s="798"/>
      <c r="AA101" s="634"/>
      <c r="AB101" s="731"/>
      <c r="AC101" s="803"/>
      <c r="AD101" s="331"/>
      <c r="AE101" s="341"/>
      <c r="AH101" s="748"/>
    </row>
    <row r="102" spans="1:34" x14ac:dyDescent="0.45">
      <c r="A102" s="224"/>
      <c r="D102" s="320"/>
      <c r="E102" s="779"/>
      <c r="F102" s="270"/>
      <c r="G102" s="271"/>
      <c r="H102" s="229"/>
      <c r="J102" s="230"/>
      <c r="K102" s="231"/>
      <c r="L102" s="232"/>
      <c r="M102" s="233"/>
      <c r="S102" s="342"/>
      <c r="T102" s="231"/>
      <c r="U102" s="634"/>
      <c r="V102" s="845"/>
      <c r="W102" s="335"/>
      <c r="X102" s="731"/>
      <c r="Y102" s="335"/>
      <c r="Z102" s="798"/>
      <c r="AA102" s="634"/>
      <c r="AB102" s="731"/>
      <c r="AC102" s="803"/>
      <c r="AD102" s="331"/>
      <c r="AE102" s="341"/>
      <c r="AH102" s="748"/>
    </row>
    <row r="103" spans="1:34" x14ac:dyDescent="0.45">
      <c r="A103" s="224"/>
      <c r="D103" s="320"/>
      <c r="E103" s="780"/>
      <c r="F103" s="270"/>
      <c r="G103" s="271"/>
      <c r="H103" s="229"/>
      <c r="J103" s="230"/>
      <c r="K103" s="231"/>
      <c r="L103" s="232"/>
      <c r="M103" s="233"/>
      <c r="S103" s="342"/>
      <c r="T103" s="231"/>
      <c r="U103" s="634"/>
      <c r="V103" s="845"/>
      <c r="W103" s="335"/>
      <c r="X103" s="731"/>
      <c r="Y103" s="335"/>
      <c r="Z103" s="798"/>
      <c r="AA103" s="634"/>
      <c r="AB103" s="731"/>
      <c r="AC103" s="803"/>
      <c r="AD103" s="331"/>
      <c r="AE103" s="341"/>
      <c r="AH103" s="748"/>
    </row>
    <row r="104" spans="1:34" x14ac:dyDescent="0.45">
      <c r="A104" s="224"/>
      <c r="D104" s="320"/>
      <c r="E104" s="779"/>
      <c r="F104" s="270"/>
      <c r="G104" s="271"/>
      <c r="H104" s="229"/>
      <c r="J104" s="230"/>
      <c r="K104" s="231"/>
      <c r="L104" s="232"/>
      <c r="M104" s="233"/>
      <c r="S104" s="342"/>
      <c r="T104" s="231"/>
      <c r="U104" s="634"/>
      <c r="V104" s="845"/>
      <c r="W104" s="335"/>
      <c r="X104" s="731"/>
      <c r="Y104" s="335"/>
      <c r="Z104" s="798"/>
      <c r="AA104" s="634"/>
      <c r="AB104" s="731"/>
      <c r="AC104" s="803"/>
      <c r="AD104" s="331"/>
      <c r="AE104" s="341"/>
      <c r="AH104" s="748"/>
    </row>
    <row r="105" spans="1:34" x14ac:dyDescent="0.45">
      <c r="A105" s="224"/>
      <c r="D105" s="320"/>
      <c r="E105" s="779"/>
      <c r="F105" s="270"/>
      <c r="G105" s="271"/>
      <c r="H105" s="229"/>
      <c r="J105" s="230"/>
      <c r="K105" s="231"/>
      <c r="L105" s="232"/>
      <c r="M105" s="233"/>
      <c r="S105" s="342"/>
      <c r="T105" s="231"/>
      <c r="U105" s="634"/>
      <c r="V105" s="845"/>
      <c r="W105" s="335"/>
      <c r="X105" s="731"/>
      <c r="Y105" s="335"/>
      <c r="Z105" s="798"/>
      <c r="AA105" s="634"/>
      <c r="AB105" s="731"/>
      <c r="AC105" s="803"/>
      <c r="AD105" s="331"/>
      <c r="AE105" s="341"/>
      <c r="AH105" s="748"/>
    </row>
    <row r="106" spans="1:34" x14ac:dyDescent="0.45">
      <c r="A106" s="224"/>
      <c r="D106" s="320"/>
      <c r="E106" s="779"/>
      <c r="F106" s="270"/>
      <c r="G106" s="271"/>
      <c r="H106" s="229"/>
      <c r="J106" s="230"/>
      <c r="K106" s="231"/>
      <c r="L106" s="232"/>
      <c r="M106" s="233"/>
      <c r="S106" s="342"/>
      <c r="T106" s="231"/>
      <c r="U106" s="634"/>
      <c r="V106" s="845"/>
      <c r="W106" s="335"/>
      <c r="X106" s="731"/>
      <c r="Y106" s="335"/>
      <c r="Z106" s="798"/>
      <c r="AA106" s="634"/>
      <c r="AB106" s="731"/>
      <c r="AC106" s="803"/>
      <c r="AD106" s="331"/>
      <c r="AE106" s="341"/>
      <c r="AH106" s="748"/>
    </row>
    <row r="107" spans="1:34" x14ac:dyDescent="0.45">
      <c r="A107" s="224"/>
      <c r="D107" s="320"/>
      <c r="E107" s="779"/>
      <c r="F107" s="270"/>
      <c r="G107" s="271"/>
      <c r="H107" s="229"/>
      <c r="J107" s="230"/>
      <c r="K107" s="231"/>
      <c r="L107" s="232"/>
      <c r="M107" s="233"/>
      <c r="S107" s="342"/>
      <c r="T107" s="231"/>
      <c r="U107" s="634"/>
      <c r="V107" s="845"/>
      <c r="W107" s="335"/>
      <c r="X107" s="731"/>
      <c r="Y107" s="335"/>
      <c r="Z107" s="798"/>
      <c r="AA107" s="634"/>
      <c r="AB107" s="731"/>
      <c r="AC107" s="803"/>
      <c r="AD107" s="331"/>
      <c r="AE107" s="341"/>
      <c r="AH107" s="748"/>
    </row>
    <row r="108" spans="1:34" x14ac:dyDescent="0.45">
      <c r="A108" s="224"/>
      <c r="D108" s="320"/>
      <c r="E108" s="779"/>
      <c r="F108" s="270"/>
      <c r="G108" s="271"/>
      <c r="H108" s="229"/>
      <c r="J108" s="230"/>
      <c r="K108" s="231"/>
      <c r="L108" s="232"/>
      <c r="M108" s="233"/>
      <c r="S108" s="342"/>
      <c r="T108" s="231"/>
      <c r="U108" s="634"/>
      <c r="V108" s="845"/>
      <c r="W108" s="335"/>
      <c r="X108" s="731"/>
      <c r="Y108" s="335"/>
      <c r="Z108" s="798"/>
      <c r="AA108" s="634"/>
      <c r="AB108" s="731"/>
      <c r="AC108" s="803"/>
      <c r="AD108" s="331"/>
      <c r="AE108" s="341"/>
      <c r="AH108" s="748"/>
    </row>
    <row r="109" spans="1:34" x14ac:dyDescent="0.45">
      <c r="A109" s="224"/>
      <c r="D109" s="320"/>
      <c r="E109" s="780"/>
      <c r="F109" s="270"/>
      <c r="G109" s="271"/>
      <c r="H109" s="229"/>
      <c r="J109" s="230"/>
      <c r="K109" s="231"/>
      <c r="L109" s="232"/>
      <c r="M109" s="233"/>
      <c r="S109" s="342"/>
      <c r="T109" s="231"/>
      <c r="U109" s="634"/>
      <c r="V109" s="845"/>
      <c r="W109" s="335"/>
      <c r="X109" s="731"/>
      <c r="Y109" s="335"/>
      <c r="Z109" s="798"/>
      <c r="AA109" s="634"/>
      <c r="AB109" s="731"/>
      <c r="AC109" s="803"/>
      <c r="AD109" s="331"/>
      <c r="AE109" s="341"/>
      <c r="AH109" s="748"/>
    </row>
    <row r="110" spans="1:34" x14ac:dyDescent="0.45">
      <c r="A110" s="224"/>
      <c r="D110" s="320"/>
      <c r="E110" s="779"/>
      <c r="F110" s="270"/>
      <c r="G110" s="271"/>
      <c r="H110" s="229"/>
      <c r="J110" s="230"/>
      <c r="K110" s="231"/>
      <c r="L110" s="232"/>
      <c r="M110" s="233"/>
      <c r="S110" s="342"/>
      <c r="T110" s="231"/>
      <c r="U110" s="634"/>
      <c r="V110" s="845"/>
      <c r="W110" s="335"/>
      <c r="X110" s="731"/>
      <c r="Y110" s="335"/>
      <c r="Z110" s="798"/>
      <c r="AA110" s="634"/>
      <c r="AB110" s="731"/>
      <c r="AC110" s="803"/>
      <c r="AD110" s="331"/>
      <c r="AE110" s="341"/>
      <c r="AH110" s="748"/>
    </row>
    <row r="111" spans="1:34" x14ac:dyDescent="0.45">
      <c r="A111" s="224"/>
      <c r="D111" s="320"/>
      <c r="E111" s="779"/>
      <c r="F111" s="270"/>
      <c r="G111" s="271"/>
      <c r="H111" s="229"/>
      <c r="J111" s="230"/>
      <c r="K111" s="231"/>
      <c r="L111" s="232"/>
      <c r="M111" s="233"/>
      <c r="S111" s="342"/>
      <c r="T111" s="231"/>
      <c r="U111" s="634"/>
      <c r="V111" s="845"/>
      <c r="W111" s="335"/>
      <c r="X111" s="731"/>
      <c r="Y111" s="335"/>
      <c r="Z111" s="798"/>
      <c r="AA111" s="634"/>
      <c r="AB111" s="731"/>
      <c r="AC111" s="803"/>
      <c r="AD111" s="331"/>
      <c r="AE111" s="341"/>
      <c r="AG111" s="677"/>
      <c r="AH111" s="748"/>
    </row>
    <row r="112" spans="1:34" x14ac:dyDescent="0.45">
      <c r="A112" s="224"/>
      <c r="D112" s="320"/>
      <c r="E112" s="779"/>
      <c r="F112" s="270"/>
      <c r="G112" s="271"/>
      <c r="H112" s="229"/>
      <c r="J112" s="230"/>
      <c r="K112" s="231"/>
      <c r="L112" s="232"/>
      <c r="M112" s="233"/>
      <c r="S112" s="342"/>
      <c r="T112" s="231"/>
      <c r="U112" s="634"/>
      <c r="V112" s="845"/>
      <c r="W112" s="335"/>
      <c r="X112" s="731"/>
      <c r="Y112" s="335"/>
      <c r="Z112" s="798"/>
      <c r="AA112" s="634"/>
      <c r="AB112" s="731"/>
      <c r="AC112" s="803"/>
      <c r="AD112" s="331"/>
      <c r="AE112" s="341"/>
      <c r="AG112" s="698"/>
      <c r="AH112" s="748"/>
    </row>
    <row r="113" spans="1:34" x14ac:dyDescent="0.45">
      <c r="A113" s="224"/>
      <c r="D113" s="320"/>
      <c r="E113" s="779"/>
      <c r="F113" s="270"/>
      <c r="G113" s="271"/>
      <c r="H113" s="229"/>
      <c r="J113" s="230"/>
      <c r="K113" s="231"/>
      <c r="L113" s="232"/>
      <c r="M113" s="233"/>
      <c r="S113" s="342"/>
      <c r="T113" s="231"/>
      <c r="U113" s="634"/>
      <c r="V113" s="845"/>
      <c r="W113" s="335"/>
      <c r="X113" s="731"/>
      <c r="Y113" s="335"/>
      <c r="Z113" s="798"/>
      <c r="AA113" s="634"/>
      <c r="AB113" s="731"/>
      <c r="AC113" s="803"/>
      <c r="AD113" s="331"/>
      <c r="AE113" s="341"/>
      <c r="AH113" s="748"/>
    </row>
    <row r="114" spans="1:34" x14ac:dyDescent="0.45">
      <c r="A114" s="224"/>
      <c r="D114" s="320"/>
      <c r="E114" s="779"/>
      <c r="F114" s="270"/>
      <c r="G114" s="271"/>
      <c r="H114" s="229"/>
      <c r="J114" s="230"/>
      <c r="K114" s="231"/>
      <c r="L114" s="232"/>
      <c r="M114" s="233"/>
      <c r="S114" s="342"/>
      <c r="T114" s="231"/>
      <c r="U114" s="634"/>
      <c r="V114" s="845"/>
      <c r="W114" s="335"/>
      <c r="X114" s="731"/>
      <c r="Y114" s="335"/>
      <c r="Z114" s="798"/>
      <c r="AA114" s="634"/>
      <c r="AB114" s="731"/>
      <c r="AC114" s="803"/>
      <c r="AD114" s="331"/>
      <c r="AE114" s="341"/>
      <c r="AH114" s="748"/>
    </row>
    <row r="115" spans="1:34" x14ac:dyDescent="0.45">
      <c r="A115" s="224"/>
      <c r="D115" s="320"/>
      <c r="E115" s="779"/>
      <c r="F115" s="270"/>
      <c r="G115" s="271"/>
      <c r="H115" s="229"/>
      <c r="J115" s="230"/>
      <c r="K115" s="231"/>
      <c r="L115" s="232"/>
      <c r="M115" s="233"/>
      <c r="S115" s="342"/>
      <c r="T115" s="231"/>
      <c r="U115" s="634"/>
      <c r="V115" s="845"/>
      <c r="W115" s="335"/>
      <c r="X115" s="731"/>
      <c r="Y115" s="335"/>
      <c r="Z115" s="798"/>
      <c r="AA115" s="634"/>
      <c r="AB115" s="731"/>
      <c r="AC115" s="803"/>
      <c r="AD115" s="331"/>
      <c r="AE115" s="341"/>
      <c r="AG115" s="698"/>
      <c r="AH115" s="748"/>
    </row>
    <row r="116" spans="1:34" x14ac:dyDescent="0.45">
      <c r="A116" s="224"/>
      <c r="D116" s="320"/>
      <c r="E116" s="779"/>
      <c r="F116" s="270"/>
      <c r="G116" s="271"/>
      <c r="H116" s="229"/>
      <c r="J116" s="230"/>
      <c r="L116" s="232"/>
      <c r="M116" s="233"/>
      <c r="S116" s="342"/>
      <c r="T116" s="231"/>
      <c r="AE116" s="341"/>
      <c r="AH116" s="748"/>
    </row>
    <row r="117" spans="1:34" x14ac:dyDescent="0.45">
      <c r="A117" s="224"/>
      <c r="D117" s="320"/>
      <c r="E117" s="779"/>
      <c r="F117" s="270"/>
      <c r="G117" s="271"/>
      <c r="H117" s="229"/>
      <c r="J117" s="230"/>
      <c r="K117" s="231"/>
      <c r="L117" s="232"/>
      <c r="M117" s="233"/>
      <c r="S117" s="342"/>
      <c r="T117" s="231"/>
      <c r="U117" s="634"/>
      <c r="V117" s="845"/>
      <c r="W117" s="335"/>
      <c r="X117" s="731"/>
      <c r="Y117" s="335"/>
      <c r="Z117" s="798"/>
      <c r="AA117" s="634"/>
      <c r="AB117" s="731"/>
      <c r="AC117" s="803"/>
      <c r="AD117" s="331"/>
      <c r="AE117" s="341"/>
      <c r="AH117" s="748"/>
    </row>
    <row r="118" spans="1:34" x14ac:dyDescent="0.45">
      <c r="A118" s="224"/>
      <c r="D118" s="320"/>
      <c r="E118" s="779"/>
      <c r="F118" s="270"/>
      <c r="G118" s="271"/>
      <c r="H118" s="229"/>
      <c r="J118" s="230"/>
      <c r="K118" s="231"/>
      <c r="L118" s="232"/>
      <c r="M118" s="233"/>
      <c r="S118" s="342"/>
      <c r="T118" s="231"/>
      <c r="U118" s="634"/>
      <c r="V118" s="845"/>
      <c r="W118" s="335"/>
      <c r="X118" s="731"/>
      <c r="Y118" s="335"/>
      <c r="Z118" s="798"/>
      <c r="AA118" s="634"/>
      <c r="AB118" s="731"/>
      <c r="AC118" s="803"/>
      <c r="AD118" s="331"/>
      <c r="AE118" s="341"/>
      <c r="AG118" s="698"/>
      <c r="AH118" s="748"/>
    </row>
    <row r="119" spans="1:34" x14ac:dyDescent="0.45">
      <c r="A119" s="224"/>
      <c r="D119" s="320"/>
      <c r="E119" s="779"/>
      <c r="F119" s="270"/>
      <c r="G119" s="271"/>
      <c r="H119" s="229"/>
      <c r="J119" s="230"/>
      <c r="L119" s="232"/>
      <c r="M119" s="233"/>
      <c r="S119" s="342"/>
      <c r="T119" s="231"/>
      <c r="AE119" s="341"/>
      <c r="AH119" s="748"/>
    </row>
    <row r="120" spans="1:34" x14ac:dyDescent="0.45">
      <c r="A120" s="224"/>
      <c r="D120" s="320"/>
      <c r="E120" s="779"/>
      <c r="F120" s="270"/>
      <c r="G120" s="271"/>
      <c r="H120" s="229"/>
      <c r="J120" s="230"/>
      <c r="K120" s="231"/>
      <c r="L120" s="232"/>
      <c r="M120" s="233"/>
      <c r="S120" s="342"/>
      <c r="T120" s="231"/>
      <c r="U120" s="634"/>
      <c r="V120" s="845"/>
      <c r="W120" s="335"/>
      <c r="X120" s="731"/>
      <c r="Y120" s="335"/>
      <c r="Z120" s="798"/>
      <c r="AA120" s="634"/>
      <c r="AB120" s="731"/>
      <c r="AC120" s="803"/>
      <c r="AD120" s="331"/>
      <c r="AE120" s="341"/>
      <c r="AH120" s="748"/>
    </row>
    <row r="121" spans="1:34" x14ac:dyDescent="0.45">
      <c r="A121" s="224"/>
      <c r="D121" s="320"/>
      <c r="E121" s="779"/>
      <c r="F121" s="270"/>
      <c r="G121" s="271"/>
      <c r="H121" s="229"/>
      <c r="J121" s="230"/>
      <c r="K121" s="231"/>
      <c r="L121" s="232"/>
      <c r="M121" s="233"/>
      <c r="S121" s="342"/>
      <c r="T121" s="231"/>
      <c r="U121" s="634"/>
      <c r="V121" s="845"/>
      <c r="W121" s="335"/>
      <c r="X121" s="731"/>
      <c r="Y121" s="335"/>
      <c r="Z121" s="798"/>
      <c r="AA121" s="634"/>
      <c r="AB121" s="731"/>
      <c r="AC121" s="803"/>
      <c r="AD121" s="331"/>
      <c r="AE121" s="341"/>
      <c r="AG121" s="698"/>
      <c r="AH121" s="748"/>
    </row>
    <row r="122" spans="1:34" x14ac:dyDescent="0.45">
      <c r="A122" s="224"/>
      <c r="D122" s="320"/>
      <c r="E122" s="779"/>
      <c r="F122" s="270"/>
      <c r="G122" s="271"/>
      <c r="H122" s="229"/>
      <c r="J122" s="230"/>
      <c r="K122" s="231"/>
      <c r="L122" s="232"/>
      <c r="M122" s="233"/>
      <c r="S122" s="342"/>
      <c r="T122" s="231"/>
      <c r="U122" s="634"/>
      <c r="V122" s="845"/>
      <c r="W122" s="335"/>
      <c r="X122" s="731"/>
      <c r="Y122" s="335"/>
      <c r="Z122" s="798"/>
      <c r="AA122" s="634"/>
      <c r="AB122" s="731"/>
      <c r="AC122" s="803"/>
      <c r="AD122" s="331"/>
      <c r="AE122" s="341"/>
      <c r="AH122" s="748"/>
    </row>
    <row r="123" spans="1:34" x14ac:dyDescent="0.45">
      <c r="A123" s="224"/>
      <c r="D123" s="320"/>
      <c r="E123" s="779"/>
      <c r="F123" s="270"/>
      <c r="G123" s="271"/>
      <c r="H123" s="229"/>
      <c r="J123" s="230"/>
      <c r="K123" s="231"/>
      <c r="L123" s="232"/>
      <c r="M123" s="233"/>
      <c r="S123" s="342"/>
      <c r="T123" s="231"/>
      <c r="U123" s="634"/>
      <c r="V123" s="845"/>
      <c r="W123" s="335"/>
      <c r="X123" s="731"/>
      <c r="Y123" s="335"/>
      <c r="Z123" s="798"/>
      <c r="AA123" s="634"/>
      <c r="AB123" s="731"/>
      <c r="AC123" s="803"/>
      <c r="AD123" s="331"/>
      <c r="AE123" s="341"/>
      <c r="AH123" s="748"/>
    </row>
    <row r="124" spans="1:34" x14ac:dyDescent="0.45">
      <c r="A124" s="224"/>
      <c r="D124" s="320"/>
      <c r="E124" s="780"/>
      <c r="F124" s="270"/>
      <c r="G124" s="271"/>
      <c r="H124" s="229"/>
      <c r="J124" s="230"/>
      <c r="K124" s="231"/>
      <c r="L124" s="232"/>
      <c r="M124" s="233"/>
      <c r="S124" s="342"/>
      <c r="T124" s="231"/>
      <c r="U124" s="634"/>
      <c r="V124" s="845"/>
      <c r="X124" s="731"/>
      <c r="Y124" s="335"/>
      <c r="Z124" s="798"/>
      <c r="AA124" s="634"/>
      <c r="AB124" s="731"/>
      <c r="AC124" s="803"/>
      <c r="AD124" s="331"/>
      <c r="AE124" s="341"/>
      <c r="AH124" s="748"/>
    </row>
    <row r="125" spans="1:34" x14ac:dyDescent="0.45">
      <c r="A125" s="224"/>
      <c r="D125" s="320"/>
      <c r="E125" s="779"/>
      <c r="F125" s="270"/>
      <c r="G125" s="271"/>
      <c r="H125" s="229"/>
      <c r="J125" s="230"/>
      <c r="K125" s="231"/>
      <c r="L125" s="232"/>
      <c r="M125" s="233"/>
      <c r="S125" s="342"/>
      <c r="T125" s="231"/>
      <c r="U125" s="634"/>
      <c r="V125" s="845"/>
      <c r="W125" s="335"/>
      <c r="X125" s="731"/>
      <c r="Y125" s="335"/>
      <c r="Z125" s="798"/>
      <c r="AA125" s="634"/>
      <c r="AB125" s="731"/>
      <c r="AC125" s="803"/>
      <c r="AD125" s="331"/>
      <c r="AE125" s="341"/>
      <c r="AH125" s="748"/>
    </row>
    <row r="126" spans="1:34" x14ac:dyDescent="0.45">
      <c r="A126" s="224"/>
      <c r="D126" s="320"/>
      <c r="E126" s="779"/>
      <c r="F126" s="270"/>
      <c r="G126" s="271"/>
      <c r="H126" s="229"/>
      <c r="J126" s="230"/>
      <c r="K126" s="231"/>
      <c r="L126" s="232"/>
      <c r="M126" s="233"/>
      <c r="S126" s="342"/>
      <c r="T126" s="231"/>
      <c r="U126" s="634"/>
      <c r="V126" s="845"/>
      <c r="W126" s="335"/>
      <c r="X126" s="731"/>
      <c r="Y126" s="335"/>
      <c r="Z126" s="798"/>
      <c r="AA126" s="634"/>
      <c r="AB126" s="731"/>
      <c r="AC126" s="803"/>
      <c r="AD126" s="331"/>
      <c r="AE126" s="341"/>
      <c r="AH126" s="748"/>
    </row>
    <row r="127" spans="1:34" x14ac:dyDescent="0.45">
      <c r="A127" s="224"/>
      <c r="D127" s="320"/>
      <c r="E127" s="779"/>
      <c r="F127" s="270"/>
      <c r="G127" s="271"/>
      <c r="H127" s="229"/>
      <c r="J127" s="230"/>
      <c r="K127" s="231"/>
      <c r="L127" s="232"/>
      <c r="M127" s="233"/>
      <c r="S127" s="342"/>
      <c r="T127" s="231"/>
      <c r="U127" s="634"/>
      <c r="V127" s="845"/>
      <c r="W127" s="335"/>
      <c r="X127" s="731"/>
      <c r="Y127" s="335"/>
      <c r="Z127" s="798"/>
      <c r="AA127" s="634"/>
      <c r="AB127" s="731"/>
      <c r="AC127" s="803"/>
      <c r="AD127" s="331"/>
      <c r="AE127" s="341"/>
      <c r="AH127" s="748"/>
    </row>
    <row r="128" spans="1:34" x14ac:dyDescent="0.45">
      <c r="A128" s="224"/>
      <c r="D128" s="320"/>
      <c r="E128" s="779"/>
      <c r="F128" s="270"/>
      <c r="G128" s="271"/>
      <c r="H128" s="229"/>
      <c r="J128" s="230"/>
      <c r="K128" s="231"/>
      <c r="L128" s="232"/>
      <c r="M128" s="233"/>
      <c r="S128" s="342"/>
      <c r="T128" s="231"/>
      <c r="U128" s="634"/>
      <c r="V128" s="845"/>
      <c r="W128" s="335"/>
      <c r="X128" s="731"/>
      <c r="Y128" s="335"/>
      <c r="Z128" s="798"/>
      <c r="AA128" s="634"/>
      <c r="AB128" s="731"/>
      <c r="AC128" s="803"/>
      <c r="AD128" s="331"/>
      <c r="AE128" s="341"/>
      <c r="AH128" s="748"/>
    </row>
    <row r="129" spans="1:34" x14ac:dyDescent="0.45">
      <c r="A129" s="224"/>
      <c r="D129" s="320"/>
      <c r="E129" s="779"/>
      <c r="F129" s="270"/>
      <c r="G129" s="271"/>
      <c r="H129" s="229"/>
      <c r="J129" s="230"/>
      <c r="K129" s="231"/>
      <c r="L129" s="232"/>
      <c r="M129" s="233"/>
      <c r="S129" s="342"/>
      <c r="T129" s="231"/>
      <c r="U129" s="634"/>
      <c r="V129" s="845"/>
      <c r="W129" s="335"/>
      <c r="X129" s="731"/>
      <c r="Y129" s="335"/>
      <c r="Z129" s="798"/>
      <c r="AA129" s="634"/>
      <c r="AB129" s="731"/>
      <c r="AC129" s="803"/>
      <c r="AD129" s="331"/>
      <c r="AE129" s="341"/>
      <c r="AH129" s="748"/>
    </row>
    <row r="130" spans="1:34" x14ac:dyDescent="0.45">
      <c r="A130" s="224"/>
      <c r="D130" s="320"/>
      <c r="E130" s="780"/>
      <c r="F130" s="270"/>
      <c r="G130" s="271"/>
      <c r="H130" s="229"/>
      <c r="J130" s="230"/>
      <c r="K130" s="231"/>
      <c r="L130" s="232"/>
      <c r="M130" s="233"/>
      <c r="S130" s="342"/>
      <c r="T130" s="231"/>
      <c r="U130" s="634"/>
      <c r="V130" s="845"/>
      <c r="W130" s="335"/>
      <c r="X130" s="731"/>
      <c r="Y130" s="335"/>
      <c r="Z130" s="798"/>
      <c r="AA130" s="634"/>
      <c r="AB130" s="731"/>
      <c r="AC130" s="803"/>
      <c r="AD130" s="331"/>
      <c r="AE130" s="341"/>
      <c r="AH130" s="748"/>
    </row>
    <row r="131" spans="1:34" x14ac:dyDescent="0.45">
      <c r="A131" s="224"/>
      <c r="D131" s="320"/>
      <c r="E131" s="779"/>
      <c r="F131" s="270"/>
      <c r="G131" s="271"/>
      <c r="H131" s="229"/>
      <c r="J131" s="230"/>
      <c r="K131" s="231"/>
      <c r="L131" s="232"/>
      <c r="M131" s="233"/>
      <c r="S131" s="342"/>
      <c r="T131" s="231"/>
      <c r="U131" s="634"/>
      <c r="V131" s="845"/>
      <c r="W131" s="335"/>
      <c r="X131" s="731"/>
      <c r="Y131" s="335"/>
      <c r="Z131" s="798"/>
      <c r="AA131" s="634"/>
      <c r="AB131" s="731"/>
      <c r="AC131" s="803"/>
      <c r="AD131" s="331"/>
      <c r="AE131" s="341"/>
      <c r="AH131" s="748"/>
    </row>
    <row r="132" spans="1:34" x14ac:dyDescent="0.45">
      <c r="A132" s="224"/>
      <c r="D132" s="320"/>
      <c r="E132" s="779"/>
      <c r="F132" s="270"/>
      <c r="G132" s="271"/>
      <c r="H132" s="229"/>
      <c r="J132" s="230"/>
      <c r="K132" s="231"/>
      <c r="L132" s="232"/>
      <c r="M132" s="233"/>
      <c r="S132" s="342"/>
      <c r="T132" s="231"/>
      <c r="U132" s="634"/>
      <c r="V132" s="845"/>
      <c r="W132" s="335"/>
      <c r="X132" s="731"/>
      <c r="Y132" s="335"/>
      <c r="Z132" s="798"/>
      <c r="AA132" s="634"/>
      <c r="AB132" s="731"/>
      <c r="AC132" s="803"/>
      <c r="AD132" s="331"/>
      <c r="AE132" s="341"/>
      <c r="AH132" s="748"/>
    </row>
    <row r="133" spans="1:34" x14ac:dyDescent="0.45">
      <c r="A133" s="224"/>
      <c r="D133" s="320"/>
      <c r="E133" s="779"/>
      <c r="F133" s="270"/>
      <c r="G133" s="271"/>
      <c r="H133" s="229"/>
      <c r="J133" s="230"/>
      <c r="K133" s="231"/>
      <c r="L133" s="232"/>
      <c r="M133" s="233"/>
      <c r="S133" s="342"/>
      <c r="T133" s="231"/>
      <c r="U133" s="634"/>
      <c r="V133" s="845"/>
      <c r="W133" s="335"/>
      <c r="X133" s="731"/>
      <c r="Y133" s="335"/>
      <c r="Z133" s="798"/>
      <c r="AA133" s="634"/>
      <c r="AB133" s="731"/>
      <c r="AC133" s="803"/>
      <c r="AD133" s="331"/>
      <c r="AE133" s="341"/>
      <c r="AG133" s="698"/>
      <c r="AH133" s="748"/>
    </row>
    <row r="134" spans="1:34" x14ac:dyDescent="0.45">
      <c r="A134" s="224"/>
      <c r="D134" s="320"/>
      <c r="E134" s="779"/>
      <c r="F134" s="270"/>
      <c r="G134" s="271"/>
      <c r="H134" s="229"/>
      <c r="J134" s="230"/>
      <c r="K134" s="231"/>
      <c r="L134" s="232"/>
      <c r="M134" s="233"/>
      <c r="S134" s="342"/>
      <c r="T134" s="231"/>
      <c r="U134" s="634"/>
      <c r="V134" s="845"/>
      <c r="W134" s="335"/>
      <c r="X134" s="731"/>
      <c r="Y134" s="335"/>
      <c r="Z134" s="798"/>
      <c r="AA134" s="634"/>
      <c r="AB134" s="731"/>
      <c r="AC134" s="803"/>
      <c r="AD134" s="331"/>
      <c r="AE134" s="341"/>
      <c r="AH134" s="748"/>
    </row>
    <row r="135" spans="1:34" x14ac:dyDescent="0.45">
      <c r="A135" s="224"/>
      <c r="D135" s="320"/>
      <c r="E135" s="779"/>
      <c r="F135" s="270"/>
      <c r="G135" s="271"/>
      <c r="H135" s="229"/>
      <c r="J135" s="230"/>
      <c r="K135" s="231"/>
      <c r="L135" s="232"/>
      <c r="M135" s="233"/>
      <c r="S135" s="342"/>
      <c r="T135" s="231"/>
      <c r="U135" s="634"/>
      <c r="V135" s="845"/>
      <c r="W135" s="335"/>
      <c r="X135" s="731"/>
      <c r="Y135" s="335"/>
      <c r="Z135" s="798"/>
      <c r="AA135" s="634"/>
      <c r="AB135" s="731"/>
      <c r="AC135" s="803"/>
      <c r="AD135" s="331"/>
      <c r="AE135" s="341"/>
      <c r="AH135" s="748"/>
    </row>
    <row r="136" spans="1:34" x14ac:dyDescent="0.45">
      <c r="A136" s="224"/>
      <c r="D136" s="320"/>
      <c r="E136" s="780"/>
      <c r="F136" s="270"/>
      <c r="G136" s="271"/>
      <c r="H136" s="229"/>
      <c r="J136" s="230"/>
      <c r="K136" s="231"/>
      <c r="L136" s="232"/>
      <c r="M136" s="233"/>
      <c r="S136" s="342"/>
      <c r="T136" s="231"/>
      <c r="U136" s="634"/>
      <c r="V136" s="845"/>
      <c r="W136" s="335"/>
      <c r="X136" s="731"/>
      <c r="Y136" s="335"/>
      <c r="Z136" s="798"/>
      <c r="AA136" s="634"/>
      <c r="AB136" s="731"/>
      <c r="AC136" s="803"/>
      <c r="AD136" s="331"/>
      <c r="AE136" s="341"/>
      <c r="AH136" s="748"/>
    </row>
    <row r="137" spans="1:34" x14ac:dyDescent="0.45">
      <c r="A137" s="224"/>
      <c r="D137" s="320"/>
      <c r="E137" s="779"/>
      <c r="F137" s="270"/>
      <c r="G137" s="271"/>
      <c r="H137" s="229"/>
      <c r="J137" s="230"/>
      <c r="K137" s="231"/>
      <c r="L137" s="232"/>
      <c r="M137" s="233"/>
      <c r="S137" s="342"/>
      <c r="T137" s="231"/>
      <c r="U137" s="634"/>
      <c r="V137" s="845"/>
      <c r="W137" s="335"/>
      <c r="X137" s="731"/>
      <c r="Y137" s="335"/>
      <c r="Z137" s="798"/>
      <c r="AA137" s="634"/>
      <c r="AB137" s="731"/>
      <c r="AC137" s="803"/>
      <c r="AD137" s="331"/>
      <c r="AE137" s="341"/>
      <c r="AH137" s="748"/>
    </row>
    <row r="138" spans="1:34" x14ac:dyDescent="0.45">
      <c r="A138" s="224"/>
      <c r="D138" s="320"/>
      <c r="E138" s="779"/>
      <c r="F138" s="270"/>
      <c r="G138" s="271"/>
      <c r="H138" s="229"/>
      <c r="J138" s="230"/>
      <c r="K138" s="231"/>
      <c r="L138" s="232"/>
      <c r="M138" s="233"/>
      <c r="S138" s="342"/>
      <c r="T138" s="231"/>
      <c r="U138" s="634"/>
      <c r="V138" s="845"/>
      <c r="W138" s="335"/>
      <c r="X138" s="731"/>
      <c r="Y138" s="335"/>
      <c r="Z138" s="798"/>
      <c r="AA138" s="634"/>
      <c r="AB138" s="731"/>
      <c r="AC138" s="803"/>
      <c r="AD138" s="331"/>
      <c r="AE138" s="341"/>
      <c r="AH138" s="748"/>
    </row>
    <row r="139" spans="1:34" x14ac:dyDescent="0.45">
      <c r="A139" s="224"/>
      <c r="D139" s="320"/>
      <c r="E139" s="780"/>
      <c r="F139" s="270"/>
      <c r="G139" s="271"/>
      <c r="H139" s="229"/>
      <c r="J139" s="230"/>
      <c r="K139" s="231"/>
      <c r="L139" s="232"/>
      <c r="M139" s="233"/>
      <c r="S139" s="342"/>
      <c r="T139" s="231"/>
      <c r="U139" s="634"/>
      <c r="V139" s="845"/>
      <c r="W139" s="335"/>
      <c r="X139" s="731"/>
      <c r="Y139" s="335"/>
      <c r="Z139" s="798"/>
      <c r="AA139" s="634"/>
      <c r="AB139" s="731"/>
      <c r="AC139" s="803"/>
      <c r="AD139" s="331"/>
      <c r="AE139" s="341"/>
      <c r="AH139" s="748"/>
    </row>
    <row r="140" spans="1:34" x14ac:dyDescent="0.45">
      <c r="A140" s="224"/>
      <c r="D140" s="320"/>
      <c r="E140" s="779"/>
      <c r="F140" s="270"/>
      <c r="G140" s="271"/>
      <c r="H140" s="229"/>
      <c r="J140" s="230"/>
      <c r="K140" s="231"/>
      <c r="L140" s="232"/>
      <c r="M140" s="233"/>
      <c r="S140" s="342"/>
      <c r="T140" s="231"/>
      <c r="U140" s="634"/>
      <c r="V140" s="845"/>
      <c r="W140" s="335"/>
      <c r="X140" s="731"/>
      <c r="Y140" s="335"/>
      <c r="Z140" s="798"/>
      <c r="AA140" s="634"/>
      <c r="AB140" s="731"/>
      <c r="AC140" s="803"/>
      <c r="AD140" s="331"/>
      <c r="AE140" s="341"/>
      <c r="AH140" s="748"/>
    </row>
    <row r="141" spans="1:34" x14ac:dyDescent="0.45">
      <c r="A141" s="224"/>
      <c r="D141" s="320"/>
      <c r="E141" s="779"/>
      <c r="F141" s="270"/>
      <c r="G141" s="271"/>
      <c r="H141" s="229"/>
      <c r="J141" s="230"/>
      <c r="K141" s="231"/>
      <c r="L141" s="232"/>
      <c r="M141" s="233"/>
      <c r="S141" s="342"/>
      <c r="T141" s="231"/>
      <c r="U141" s="634"/>
      <c r="V141" s="845"/>
      <c r="W141" s="335"/>
      <c r="X141" s="731"/>
      <c r="Y141" s="335"/>
      <c r="Z141" s="798"/>
      <c r="AA141" s="634"/>
      <c r="AB141" s="731"/>
      <c r="AC141" s="803"/>
      <c r="AD141" s="331"/>
      <c r="AE141" s="341"/>
      <c r="AH141" s="748"/>
    </row>
    <row r="142" spans="1:34" x14ac:dyDescent="0.45">
      <c r="A142" s="224"/>
      <c r="D142" s="320"/>
      <c r="E142" s="780"/>
      <c r="F142" s="270"/>
      <c r="G142" s="271"/>
      <c r="H142" s="229"/>
      <c r="J142" s="230"/>
      <c r="K142" s="231"/>
      <c r="L142" s="232"/>
      <c r="M142" s="233"/>
      <c r="S142" s="342"/>
      <c r="T142" s="231"/>
      <c r="U142" s="634"/>
      <c r="V142" s="845"/>
      <c r="W142" s="335"/>
      <c r="X142" s="731"/>
      <c r="Y142" s="335"/>
      <c r="Z142" s="798"/>
      <c r="AA142" s="634"/>
      <c r="AB142" s="731"/>
      <c r="AC142" s="803"/>
      <c r="AD142" s="331"/>
      <c r="AE142" s="341"/>
      <c r="AH142" s="748"/>
    </row>
    <row r="143" spans="1:34" x14ac:dyDescent="0.45">
      <c r="A143" s="224"/>
      <c r="D143" s="320"/>
      <c r="E143" s="779"/>
      <c r="F143" s="270"/>
      <c r="G143" s="271"/>
      <c r="H143" s="229"/>
      <c r="J143" s="230"/>
      <c r="K143" s="231"/>
      <c r="L143" s="232"/>
      <c r="M143" s="233"/>
      <c r="S143" s="342"/>
      <c r="T143" s="231"/>
      <c r="U143" s="634"/>
      <c r="V143" s="845"/>
      <c r="W143" s="335"/>
      <c r="X143" s="731"/>
      <c r="Y143" s="335"/>
      <c r="Z143" s="798"/>
      <c r="AA143" s="634"/>
      <c r="AB143" s="731"/>
      <c r="AC143" s="803"/>
      <c r="AD143" s="331"/>
      <c r="AE143" s="341"/>
      <c r="AH143" s="748"/>
    </row>
    <row r="144" spans="1:34" x14ac:dyDescent="0.45">
      <c r="A144" s="224"/>
      <c r="D144" s="320"/>
      <c r="E144" s="779"/>
      <c r="F144" s="270"/>
      <c r="G144" s="271"/>
      <c r="H144" s="229"/>
      <c r="J144" s="230"/>
      <c r="K144" s="231"/>
      <c r="L144" s="232"/>
      <c r="M144" s="233"/>
      <c r="S144" s="342"/>
      <c r="T144" s="231"/>
      <c r="U144" s="634"/>
      <c r="V144" s="845"/>
      <c r="W144" s="335"/>
      <c r="X144" s="731"/>
      <c r="Y144" s="335"/>
      <c r="Z144" s="798"/>
      <c r="AA144" s="634"/>
      <c r="AB144" s="731"/>
      <c r="AC144" s="803"/>
      <c r="AD144" s="331"/>
      <c r="AE144" s="341"/>
      <c r="AH144" s="748"/>
    </row>
    <row r="145" spans="1:34" x14ac:dyDescent="0.45">
      <c r="A145" s="224"/>
      <c r="D145" s="320"/>
      <c r="E145" s="780"/>
      <c r="F145" s="270"/>
      <c r="G145" s="271"/>
      <c r="H145" s="229"/>
      <c r="J145" s="230"/>
      <c r="K145" s="231"/>
      <c r="L145" s="232"/>
      <c r="M145" s="233"/>
      <c r="S145" s="342"/>
      <c r="T145" s="231"/>
      <c r="U145" s="634"/>
      <c r="V145" s="845"/>
      <c r="W145" s="335"/>
      <c r="X145" s="731"/>
      <c r="Y145" s="335"/>
      <c r="Z145" s="798"/>
      <c r="AA145" s="634"/>
      <c r="AB145" s="731"/>
      <c r="AC145" s="803"/>
      <c r="AD145" s="331"/>
      <c r="AE145" s="341"/>
      <c r="AH145" s="748"/>
    </row>
    <row r="146" spans="1:34" x14ac:dyDescent="0.45">
      <c r="A146" s="224"/>
      <c r="D146" s="320"/>
      <c r="E146" s="779"/>
      <c r="F146" s="270"/>
      <c r="G146" s="271"/>
      <c r="H146" s="229"/>
      <c r="J146" s="230"/>
      <c r="K146" s="231"/>
      <c r="L146" s="232"/>
      <c r="M146" s="233"/>
      <c r="S146" s="342"/>
      <c r="T146" s="231"/>
      <c r="U146" s="634"/>
      <c r="V146" s="845"/>
      <c r="W146" s="335"/>
      <c r="X146" s="731"/>
      <c r="Y146" s="335"/>
      <c r="Z146" s="798"/>
      <c r="AA146" s="634"/>
      <c r="AB146" s="731"/>
      <c r="AC146" s="803"/>
      <c r="AD146" s="331"/>
      <c r="AE146" s="341"/>
      <c r="AH146" s="748"/>
    </row>
    <row r="147" spans="1:34" x14ac:dyDescent="0.45">
      <c r="A147" s="224"/>
      <c r="D147" s="320"/>
      <c r="E147" s="779"/>
      <c r="F147" s="270"/>
      <c r="G147" s="271"/>
      <c r="H147" s="229"/>
      <c r="J147" s="230"/>
      <c r="K147" s="231"/>
      <c r="L147" s="232"/>
      <c r="M147" s="233"/>
      <c r="S147" s="342"/>
      <c r="T147" s="231"/>
      <c r="U147" s="634"/>
      <c r="V147" s="845"/>
      <c r="W147" s="335"/>
      <c r="X147" s="731"/>
      <c r="Y147" s="335"/>
      <c r="Z147" s="798"/>
      <c r="AA147" s="634"/>
      <c r="AB147" s="731"/>
      <c r="AC147" s="803"/>
      <c r="AD147" s="331"/>
      <c r="AE147" s="341"/>
      <c r="AH147" s="748"/>
    </row>
    <row r="148" spans="1:34" x14ac:dyDescent="0.45">
      <c r="A148" s="224"/>
      <c r="D148" s="320"/>
      <c r="E148" s="779"/>
      <c r="F148" s="270"/>
      <c r="G148" s="271"/>
      <c r="H148" s="229"/>
      <c r="J148" s="230"/>
      <c r="K148" s="231"/>
      <c r="L148" s="232"/>
      <c r="M148" s="233"/>
      <c r="S148" s="342"/>
      <c r="T148" s="231"/>
      <c r="U148" s="634"/>
      <c r="V148" s="845"/>
      <c r="W148" s="335"/>
      <c r="X148" s="731"/>
      <c r="Y148" s="335"/>
      <c r="Z148" s="798"/>
      <c r="AA148" s="634"/>
      <c r="AB148" s="731"/>
      <c r="AC148" s="803"/>
      <c r="AD148" s="331"/>
      <c r="AE148" s="341"/>
      <c r="AH148" s="748"/>
    </row>
    <row r="149" spans="1:34" x14ac:dyDescent="0.45">
      <c r="A149" s="224"/>
      <c r="D149" s="320"/>
      <c r="E149" s="779"/>
      <c r="F149" s="270"/>
      <c r="G149" s="271"/>
      <c r="H149" s="229"/>
      <c r="J149" s="230"/>
      <c r="K149" s="231"/>
      <c r="L149" s="232"/>
      <c r="M149" s="233"/>
      <c r="S149" s="342"/>
      <c r="T149" s="231"/>
      <c r="U149" s="634"/>
      <c r="V149" s="845"/>
      <c r="W149" s="335"/>
      <c r="X149" s="731"/>
      <c r="Y149" s="335"/>
      <c r="Z149" s="798"/>
      <c r="AA149" s="634"/>
      <c r="AB149" s="731"/>
      <c r="AC149" s="803"/>
      <c r="AD149" s="331"/>
      <c r="AE149" s="341"/>
      <c r="AH149" s="748"/>
    </row>
    <row r="150" spans="1:34" x14ac:dyDescent="0.45">
      <c r="A150" s="224"/>
      <c r="D150" s="320"/>
      <c r="E150" s="779"/>
      <c r="F150" s="270"/>
      <c r="G150" s="271"/>
      <c r="H150" s="229"/>
      <c r="J150" s="230"/>
      <c r="K150" s="231"/>
      <c r="L150" s="232"/>
      <c r="M150" s="233"/>
      <c r="S150" s="342"/>
      <c r="T150" s="231"/>
      <c r="U150" s="634"/>
      <c r="V150" s="845"/>
      <c r="W150" s="335"/>
      <c r="X150" s="731"/>
      <c r="Y150" s="335"/>
      <c r="Z150" s="798"/>
      <c r="AA150" s="634"/>
      <c r="AB150" s="731"/>
      <c r="AC150" s="803"/>
      <c r="AD150" s="331"/>
      <c r="AE150" s="341"/>
      <c r="AH150" s="748"/>
    </row>
    <row r="151" spans="1:34" x14ac:dyDescent="0.45">
      <c r="A151" s="224"/>
      <c r="D151" s="320"/>
      <c r="E151" s="780"/>
      <c r="F151" s="270"/>
      <c r="G151" s="271"/>
      <c r="H151" s="229"/>
      <c r="J151" s="230"/>
      <c r="K151" s="231"/>
      <c r="L151" s="232"/>
      <c r="M151" s="233"/>
      <c r="S151" s="342"/>
      <c r="T151" s="231"/>
      <c r="U151" s="634"/>
      <c r="V151" s="845"/>
      <c r="W151" s="335"/>
      <c r="X151" s="731"/>
      <c r="Y151" s="335"/>
      <c r="Z151" s="798"/>
      <c r="AA151" s="634"/>
      <c r="AB151" s="731"/>
      <c r="AC151" s="803"/>
      <c r="AD151" s="331"/>
      <c r="AE151" s="341"/>
      <c r="AG151" s="698"/>
      <c r="AH151" s="748"/>
    </row>
    <row r="152" spans="1:34" x14ac:dyDescent="0.45">
      <c r="A152" s="224"/>
      <c r="D152" s="320"/>
      <c r="E152" s="779"/>
      <c r="F152" s="270"/>
      <c r="G152" s="271"/>
      <c r="H152" s="229"/>
      <c r="J152" s="230"/>
      <c r="K152" s="231"/>
      <c r="L152" s="232"/>
      <c r="M152" s="233"/>
      <c r="S152" s="342"/>
      <c r="T152" s="231"/>
      <c r="U152" s="634"/>
      <c r="V152" s="845"/>
      <c r="W152" s="335"/>
      <c r="X152" s="731"/>
      <c r="Y152" s="335"/>
      <c r="Z152" s="798"/>
      <c r="AA152" s="804"/>
      <c r="AB152" s="806"/>
      <c r="AC152" s="803"/>
      <c r="AD152" s="331"/>
      <c r="AE152" s="341"/>
      <c r="AH152" s="748"/>
    </row>
    <row r="153" spans="1:34" x14ac:dyDescent="0.45">
      <c r="A153" s="224"/>
      <c r="D153" s="320"/>
      <c r="E153" s="779"/>
      <c r="F153" s="270"/>
      <c r="G153" s="271"/>
      <c r="H153" s="229"/>
      <c r="J153" s="230"/>
      <c r="K153" s="231"/>
      <c r="L153" s="232"/>
      <c r="M153" s="233"/>
      <c r="S153" s="342"/>
      <c r="T153" s="231"/>
      <c r="U153" s="634"/>
      <c r="V153" s="845"/>
      <c r="W153" s="335"/>
      <c r="X153" s="731"/>
      <c r="Y153" s="335"/>
      <c r="Z153" s="798"/>
      <c r="AA153" s="804"/>
      <c r="AB153" s="806"/>
      <c r="AC153" s="803"/>
      <c r="AD153" s="331"/>
      <c r="AE153" s="341"/>
      <c r="AH153" s="748"/>
    </row>
    <row r="154" spans="1:34" x14ac:dyDescent="0.45">
      <c r="A154" s="268"/>
      <c r="C154" s="268"/>
      <c r="D154" s="320"/>
      <c r="E154" s="779"/>
      <c r="F154" s="270"/>
      <c r="G154" s="271"/>
      <c r="H154" s="229"/>
      <c r="I154" s="268"/>
      <c r="J154" s="230"/>
      <c r="K154" s="231"/>
      <c r="L154" s="232"/>
      <c r="M154" s="233"/>
      <c r="S154" s="342"/>
      <c r="T154" s="231"/>
      <c r="U154" s="634"/>
      <c r="V154" s="845"/>
      <c r="W154" s="335"/>
      <c r="X154" s="731"/>
      <c r="Y154" s="335"/>
      <c r="Z154" s="798"/>
      <c r="AA154" s="804"/>
      <c r="AB154" s="806"/>
      <c r="AC154" s="803"/>
      <c r="AD154" s="331"/>
      <c r="AE154" s="341"/>
      <c r="AG154" s="698"/>
      <c r="AH154" s="748"/>
    </row>
    <row r="155" spans="1:34" x14ac:dyDescent="0.45">
      <c r="A155" s="224"/>
      <c r="D155" s="246"/>
      <c r="E155" s="779"/>
      <c r="F155" s="270"/>
      <c r="G155" s="271"/>
      <c r="H155" s="229"/>
      <c r="J155" s="230"/>
      <c r="K155" s="237"/>
      <c r="L155" s="229"/>
      <c r="M155" s="231"/>
      <c r="S155" s="342"/>
      <c r="T155" s="231"/>
      <c r="U155" s="634"/>
      <c r="V155" s="845"/>
      <c r="W155" s="335"/>
      <c r="X155" s="731"/>
      <c r="Y155" s="335"/>
      <c r="Z155" s="798"/>
      <c r="AA155" s="634"/>
      <c r="AB155" s="731"/>
      <c r="AC155" s="803"/>
      <c r="AD155" s="335"/>
      <c r="AE155" s="343"/>
      <c r="AH155" s="748"/>
    </row>
    <row r="156" spans="1:34" x14ac:dyDescent="0.45">
      <c r="A156" s="224"/>
      <c r="D156" s="246"/>
      <c r="E156" s="779"/>
      <c r="F156" s="270"/>
      <c r="G156" s="271"/>
      <c r="H156" s="229"/>
      <c r="J156" s="230"/>
      <c r="K156" s="231"/>
      <c r="L156" s="229"/>
      <c r="M156" s="231"/>
      <c r="S156" s="342"/>
      <c r="T156" s="231"/>
      <c r="U156" s="634"/>
      <c r="V156" s="845"/>
      <c r="W156" s="335"/>
      <c r="X156" s="731"/>
      <c r="Y156" s="335"/>
      <c r="Z156" s="798"/>
      <c r="AA156" s="634"/>
      <c r="AB156" s="731"/>
      <c r="AC156" s="803"/>
      <c r="AD156" s="335"/>
      <c r="AE156" s="343"/>
      <c r="AH156" s="748"/>
    </row>
    <row r="157" spans="1:34" x14ac:dyDescent="0.45">
      <c r="A157" s="224"/>
      <c r="D157" s="320"/>
      <c r="E157" s="780"/>
      <c r="F157" s="270"/>
      <c r="G157" s="271"/>
      <c r="H157" s="229"/>
      <c r="J157" s="230"/>
      <c r="K157" s="231"/>
      <c r="L157" s="229"/>
      <c r="M157" s="231"/>
      <c r="S157" s="342"/>
      <c r="T157" s="231"/>
      <c r="U157" s="634"/>
      <c r="V157" s="845"/>
      <c r="W157" s="335"/>
      <c r="X157" s="731"/>
      <c r="Y157" s="335"/>
      <c r="Z157" s="798"/>
      <c r="AA157" s="634"/>
      <c r="AB157" s="731"/>
      <c r="AC157" s="803"/>
      <c r="AD157" s="335"/>
      <c r="AE157" s="343"/>
      <c r="AG157" s="698"/>
      <c r="AH157" s="748"/>
    </row>
    <row r="158" spans="1:34" x14ac:dyDescent="0.45">
      <c r="A158" s="224"/>
      <c r="D158" s="246"/>
      <c r="E158" s="779"/>
      <c r="F158" s="270"/>
      <c r="G158" s="271"/>
      <c r="H158" s="229"/>
      <c r="J158" s="230"/>
      <c r="K158" s="231"/>
      <c r="L158" s="229"/>
      <c r="M158" s="231"/>
      <c r="S158" s="342"/>
      <c r="T158" s="231"/>
      <c r="U158" s="634"/>
      <c r="V158" s="845"/>
      <c r="W158" s="335"/>
      <c r="X158" s="731"/>
      <c r="Y158" s="335"/>
      <c r="Z158" s="798"/>
      <c r="AA158" s="634"/>
      <c r="AB158" s="731"/>
      <c r="AC158" s="803"/>
      <c r="AD158" s="335"/>
      <c r="AE158" s="343"/>
      <c r="AH158" s="748"/>
    </row>
    <row r="159" spans="1:34" x14ac:dyDescent="0.45">
      <c r="A159" s="224"/>
      <c r="D159" s="246"/>
      <c r="E159" s="779"/>
      <c r="F159" s="270"/>
      <c r="G159" s="271"/>
      <c r="H159" s="229"/>
      <c r="J159" s="230"/>
      <c r="K159" s="231"/>
      <c r="L159" s="229"/>
      <c r="M159" s="231"/>
      <c r="S159" s="342"/>
      <c r="T159" s="231"/>
      <c r="U159" s="634"/>
      <c r="V159" s="845"/>
      <c r="W159" s="335"/>
      <c r="X159" s="731"/>
      <c r="Y159" s="335"/>
      <c r="Z159" s="798"/>
      <c r="AA159" s="634"/>
      <c r="AB159" s="731"/>
      <c r="AC159" s="803"/>
      <c r="AD159" s="335"/>
      <c r="AE159" s="343"/>
      <c r="AH159" s="748"/>
    </row>
    <row r="160" spans="1:34" x14ac:dyDescent="0.45">
      <c r="A160" s="224"/>
      <c r="D160" s="320"/>
      <c r="E160" s="779"/>
      <c r="F160" s="270"/>
      <c r="G160" s="271"/>
      <c r="H160" s="229"/>
      <c r="J160" s="230"/>
      <c r="K160" s="231"/>
      <c r="L160" s="229"/>
      <c r="M160" s="231"/>
      <c r="S160" s="342"/>
      <c r="T160" s="231"/>
      <c r="U160" s="634"/>
      <c r="V160" s="845"/>
      <c r="W160" s="335"/>
      <c r="X160" s="731"/>
      <c r="Y160" s="335"/>
      <c r="Z160" s="798"/>
      <c r="AA160" s="634"/>
      <c r="AB160" s="731"/>
      <c r="AC160" s="803"/>
      <c r="AD160" s="335"/>
      <c r="AE160" s="343"/>
      <c r="AG160" s="698"/>
      <c r="AH160" s="748"/>
    </row>
    <row r="161" spans="1:34" x14ac:dyDescent="0.45">
      <c r="A161" s="224"/>
      <c r="D161" s="320"/>
      <c r="E161" s="779"/>
      <c r="F161" s="270"/>
      <c r="G161" s="271"/>
      <c r="H161" s="229"/>
      <c r="J161" s="230"/>
      <c r="K161" s="231"/>
      <c r="L161" s="229"/>
      <c r="M161" s="231"/>
      <c r="S161" s="342"/>
      <c r="T161" s="231"/>
      <c r="U161" s="634"/>
      <c r="V161" s="845"/>
      <c r="W161" s="335"/>
      <c r="X161" s="731"/>
      <c r="Y161" s="335"/>
      <c r="Z161" s="798"/>
      <c r="AA161" s="634"/>
      <c r="AB161" s="731"/>
      <c r="AC161" s="803"/>
      <c r="AD161" s="335"/>
      <c r="AE161" s="343"/>
      <c r="AH161" s="748"/>
    </row>
    <row r="162" spans="1:34" x14ac:dyDescent="0.45">
      <c r="A162" s="224"/>
      <c r="D162" s="320"/>
      <c r="E162" s="779"/>
      <c r="F162" s="270"/>
      <c r="G162" s="271"/>
      <c r="H162" s="229"/>
      <c r="J162" s="230"/>
      <c r="K162" s="231"/>
      <c r="L162" s="229"/>
      <c r="M162" s="231"/>
      <c r="S162" s="342"/>
      <c r="T162" s="231"/>
      <c r="U162" s="634"/>
      <c r="V162" s="845"/>
      <c r="W162" s="335"/>
      <c r="X162" s="731"/>
      <c r="Y162" s="335"/>
      <c r="Z162" s="798"/>
      <c r="AA162" s="634"/>
      <c r="AB162" s="731"/>
      <c r="AC162" s="803"/>
      <c r="AD162" s="335"/>
      <c r="AE162" s="343"/>
      <c r="AH162" s="748"/>
    </row>
    <row r="163" spans="1:34" x14ac:dyDescent="0.45">
      <c r="A163" s="224"/>
      <c r="D163" s="320"/>
      <c r="E163" s="779"/>
      <c r="F163" s="270"/>
      <c r="G163" s="271"/>
      <c r="H163" s="229"/>
      <c r="J163" s="230"/>
      <c r="K163" s="231"/>
      <c r="L163" s="229"/>
      <c r="M163" s="231"/>
      <c r="S163" s="342"/>
      <c r="T163" s="231"/>
      <c r="U163" s="634"/>
      <c r="V163" s="845"/>
      <c r="W163" s="335"/>
      <c r="X163" s="731"/>
      <c r="Y163" s="335"/>
      <c r="Z163" s="798"/>
      <c r="AA163" s="634"/>
      <c r="AB163" s="731"/>
      <c r="AC163" s="803"/>
      <c r="AD163" s="335"/>
      <c r="AE163" s="343"/>
      <c r="AH163" s="748"/>
    </row>
    <row r="164" spans="1:34" x14ac:dyDescent="0.45">
      <c r="A164" s="224"/>
      <c r="D164" s="320"/>
      <c r="E164" s="779"/>
      <c r="F164" s="270"/>
      <c r="G164" s="271"/>
      <c r="H164" s="229"/>
      <c r="J164" s="230"/>
      <c r="K164" s="231"/>
      <c r="L164" s="229"/>
      <c r="M164" s="231"/>
      <c r="S164" s="342"/>
      <c r="T164" s="231"/>
      <c r="U164" s="634"/>
      <c r="V164" s="845"/>
      <c r="W164" s="335"/>
      <c r="X164" s="731"/>
      <c r="Y164" s="335"/>
      <c r="Z164" s="798"/>
      <c r="AA164" s="634"/>
      <c r="AB164" s="731"/>
      <c r="AC164" s="803"/>
      <c r="AD164" s="335"/>
      <c r="AE164" s="343"/>
      <c r="AH164" s="748"/>
    </row>
    <row r="165" spans="1:34" x14ac:dyDescent="0.45">
      <c r="A165" s="224"/>
      <c r="D165" s="320"/>
      <c r="E165" s="779"/>
      <c r="F165" s="270"/>
      <c r="G165" s="271"/>
      <c r="H165" s="229"/>
      <c r="J165" s="230"/>
      <c r="K165" s="231"/>
      <c r="L165" s="229"/>
      <c r="M165" s="231"/>
      <c r="S165" s="342"/>
      <c r="T165" s="231"/>
      <c r="U165" s="634"/>
      <c r="V165" s="845"/>
      <c r="W165" s="335"/>
      <c r="X165" s="731"/>
      <c r="Y165" s="335"/>
      <c r="Z165" s="798"/>
      <c r="AA165" s="634"/>
      <c r="AB165" s="731"/>
      <c r="AC165" s="803"/>
      <c r="AD165" s="335"/>
      <c r="AE165" s="343"/>
      <c r="AH165" s="748"/>
    </row>
    <row r="166" spans="1:34" x14ac:dyDescent="0.45">
      <c r="A166" s="224"/>
      <c r="D166" s="320"/>
      <c r="E166" s="779"/>
      <c r="F166" s="270"/>
      <c r="G166" s="271"/>
      <c r="H166" s="229"/>
      <c r="J166" s="230"/>
      <c r="K166" s="231"/>
      <c r="L166" s="229"/>
      <c r="M166" s="231"/>
      <c r="S166" s="342"/>
      <c r="T166" s="231"/>
      <c r="U166" s="634"/>
      <c r="V166" s="845"/>
      <c r="W166" s="335"/>
      <c r="X166" s="731"/>
      <c r="Y166" s="335"/>
      <c r="Z166" s="798"/>
      <c r="AA166" s="634"/>
      <c r="AB166" s="731"/>
      <c r="AC166" s="803"/>
      <c r="AD166" s="335"/>
      <c r="AE166" s="343"/>
      <c r="AH166" s="748"/>
    </row>
    <row r="167" spans="1:34" x14ac:dyDescent="0.45">
      <c r="A167" s="224"/>
      <c r="D167" s="320"/>
      <c r="E167" s="779"/>
      <c r="F167" s="270"/>
      <c r="G167" s="271"/>
      <c r="H167" s="229"/>
      <c r="J167" s="230"/>
      <c r="L167" s="229"/>
      <c r="M167" s="231"/>
      <c r="S167" s="342"/>
      <c r="T167" s="231"/>
      <c r="AD167" s="335"/>
      <c r="AE167" s="343"/>
      <c r="AH167" s="748"/>
    </row>
    <row r="168" spans="1:34" x14ac:dyDescent="0.45">
      <c r="A168" s="224"/>
      <c r="D168" s="320"/>
      <c r="E168" s="779"/>
      <c r="F168" s="270"/>
      <c r="G168" s="271"/>
      <c r="H168" s="229"/>
      <c r="J168" s="230"/>
      <c r="K168" s="231"/>
      <c r="L168" s="229"/>
      <c r="M168" s="231"/>
      <c r="S168" s="342"/>
      <c r="T168" s="231"/>
      <c r="U168" s="634"/>
      <c r="V168" s="845"/>
      <c r="W168" s="335"/>
      <c r="X168" s="731"/>
      <c r="Y168" s="335"/>
      <c r="Z168" s="798"/>
      <c r="AA168" s="634"/>
      <c r="AB168" s="731"/>
      <c r="AC168" s="803"/>
      <c r="AD168" s="335"/>
      <c r="AE168" s="343"/>
      <c r="AH168" s="748"/>
    </row>
    <row r="169" spans="1:34" x14ac:dyDescent="0.45">
      <c r="A169" s="224"/>
      <c r="D169" s="320"/>
      <c r="E169" s="780"/>
      <c r="F169" s="270"/>
      <c r="G169" s="271"/>
      <c r="H169" s="229"/>
      <c r="J169" s="230"/>
      <c r="K169" s="231"/>
      <c r="L169" s="229"/>
      <c r="M169" s="231"/>
      <c r="S169" s="342"/>
      <c r="T169" s="231"/>
      <c r="U169" s="634"/>
      <c r="V169" s="845"/>
      <c r="W169" s="335"/>
      <c r="X169" s="731"/>
      <c r="Y169" s="335"/>
      <c r="Z169" s="798"/>
      <c r="AA169" s="634"/>
      <c r="AB169" s="731"/>
      <c r="AC169" s="803"/>
      <c r="AD169" s="335"/>
      <c r="AE169" s="343"/>
      <c r="AH169" s="748"/>
    </row>
    <row r="170" spans="1:34" x14ac:dyDescent="0.45">
      <c r="A170" s="224"/>
      <c r="D170" s="320"/>
      <c r="E170" s="779"/>
      <c r="F170" s="270"/>
      <c r="G170" s="271"/>
      <c r="H170" s="229"/>
      <c r="J170" s="230"/>
      <c r="L170" s="229"/>
      <c r="M170" s="231"/>
      <c r="S170" s="342"/>
      <c r="T170" s="231"/>
      <c r="U170" s="634"/>
      <c r="X170" s="731"/>
      <c r="Y170" s="335"/>
      <c r="AA170" s="634"/>
      <c r="AB170" s="731"/>
      <c r="AD170" s="335"/>
      <c r="AE170" s="343"/>
      <c r="AH170" s="748"/>
    </row>
    <row r="171" spans="1:34" x14ac:dyDescent="0.45">
      <c r="A171" s="224"/>
      <c r="D171" s="320"/>
      <c r="E171" s="779"/>
      <c r="F171" s="270"/>
      <c r="G171" s="271"/>
      <c r="H171" s="229"/>
      <c r="J171" s="230"/>
      <c r="K171" s="231"/>
      <c r="L171" s="229"/>
      <c r="M171" s="231"/>
      <c r="S171" s="342"/>
      <c r="T171" s="231"/>
      <c r="U171" s="634"/>
      <c r="V171" s="845"/>
      <c r="W171" s="335"/>
      <c r="X171" s="731"/>
      <c r="Y171" s="335"/>
      <c r="Z171" s="798"/>
      <c r="AA171" s="634"/>
      <c r="AB171" s="731"/>
      <c r="AC171" s="803"/>
      <c r="AD171" s="335"/>
      <c r="AE171" s="343"/>
      <c r="AH171" s="748"/>
    </row>
    <row r="172" spans="1:34" x14ac:dyDescent="0.45">
      <c r="A172" s="224"/>
      <c r="D172" s="320"/>
      <c r="E172" s="779"/>
      <c r="F172" s="270"/>
      <c r="G172" s="271"/>
      <c r="H172" s="229"/>
      <c r="J172" s="230"/>
      <c r="K172" s="231"/>
      <c r="L172" s="229"/>
      <c r="M172" s="231"/>
      <c r="S172" s="342"/>
      <c r="T172" s="231"/>
      <c r="U172" s="634"/>
      <c r="V172" s="845"/>
      <c r="W172" s="335"/>
      <c r="X172" s="731"/>
      <c r="Y172" s="335"/>
      <c r="Z172" s="798"/>
      <c r="AA172" s="634"/>
      <c r="AB172" s="731"/>
      <c r="AC172" s="803"/>
      <c r="AD172" s="335"/>
      <c r="AE172" s="343"/>
      <c r="AG172" s="698"/>
      <c r="AH172" s="748"/>
    </row>
    <row r="173" spans="1:34" x14ac:dyDescent="0.45">
      <c r="A173" s="224"/>
      <c r="D173" s="320"/>
      <c r="E173" s="779"/>
      <c r="F173" s="270"/>
      <c r="G173" s="271"/>
      <c r="H173" s="229"/>
      <c r="J173" s="230"/>
      <c r="K173" s="320"/>
      <c r="L173" s="229"/>
      <c r="M173" s="231"/>
      <c r="S173" s="342"/>
      <c r="T173" s="231"/>
      <c r="AD173" s="335"/>
      <c r="AE173" s="343"/>
      <c r="AH173" s="748"/>
    </row>
    <row r="174" spans="1:34" x14ac:dyDescent="0.45">
      <c r="A174" s="224"/>
      <c r="D174" s="320"/>
      <c r="E174" s="781"/>
      <c r="F174" s="270"/>
      <c r="G174" s="271"/>
      <c r="H174" s="229"/>
      <c r="J174" s="230"/>
      <c r="K174" s="231"/>
      <c r="L174" s="229"/>
      <c r="M174" s="231"/>
      <c r="S174" s="342"/>
      <c r="T174" s="231"/>
      <c r="U174" s="634"/>
      <c r="V174" s="845"/>
      <c r="W174" s="335"/>
      <c r="X174" s="731"/>
      <c r="Y174" s="335"/>
      <c r="Z174" s="798"/>
      <c r="AA174" s="634"/>
      <c r="AB174" s="731"/>
      <c r="AC174" s="803"/>
      <c r="AD174" s="335"/>
      <c r="AE174" s="343"/>
      <c r="AH174" s="748"/>
    </row>
    <row r="175" spans="1:34" x14ac:dyDescent="0.45">
      <c r="A175" s="224"/>
      <c r="D175" s="225"/>
      <c r="E175" s="780"/>
      <c r="F175" s="782"/>
      <c r="G175" s="783"/>
      <c r="H175" s="229"/>
      <c r="J175" s="230"/>
      <c r="K175" s="237"/>
      <c r="L175" s="232"/>
      <c r="M175" s="233"/>
      <c r="S175" s="342"/>
      <c r="T175" s="231"/>
      <c r="U175" s="634"/>
      <c r="V175" s="845"/>
      <c r="W175" s="335"/>
      <c r="X175" s="731"/>
      <c r="Y175" s="335"/>
      <c r="Z175" s="798"/>
      <c r="AA175" s="634"/>
      <c r="AB175" s="731"/>
      <c r="AC175" s="803"/>
      <c r="AD175" s="331"/>
      <c r="AE175" s="341"/>
      <c r="AG175" s="698"/>
      <c r="AH175" s="748"/>
    </row>
    <row r="176" spans="1:34" x14ac:dyDescent="0.45">
      <c r="A176" s="224"/>
      <c r="D176" s="225"/>
      <c r="E176" s="784"/>
      <c r="F176" s="785"/>
      <c r="G176" s="786"/>
      <c r="H176" s="229"/>
      <c r="J176" s="230"/>
      <c r="K176" s="231"/>
      <c r="L176" s="232"/>
      <c r="M176" s="233"/>
      <c r="S176" s="342"/>
      <c r="T176" s="231"/>
      <c r="U176" s="634"/>
      <c r="V176" s="845"/>
      <c r="W176" s="335"/>
      <c r="X176" s="731"/>
      <c r="Y176" s="335"/>
      <c r="Z176" s="798"/>
      <c r="AA176" s="634"/>
      <c r="AB176" s="731"/>
      <c r="AC176" s="803"/>
      <c r="AD176" s="331"/>
      <c r="AE176" s="341"/>
      <c r="AH176" s="748"/>
    </row>
    <row r="177" spans="1:34" x14ac:dyDescent="0.45">
      <c r="A177" s="224"/>
      <c r="D177" s="225"/>
      <c r="E177" s="784"/>
      <c r="F177" s="785"/>
      <c r="G177" s="786"/>
      <c r="H177" s="229"/>
      <c r="J177" s="230"/>
      <c r="K177" s="231"/>
      <c r="L177" s="232"/>
      <c r="M177" s="233"/>
      <c r="S177" s="342"/>
      <c r="T177" s="231"/>
      <c r="U177" s="634"/>
      <c r="V177" s="845"/>
      <c r="W177" s="335"/>
      <c r="X177" s="731"/>
      <c r="Y177" s="335"/>
      <c r="Z177" s="798"/>
      <c r="AA177" s="634"/>
      <c r="AB177" s="731"/>
      <c r="AC177" s="803"/>
      <c r="AD177" s="331"/>
      <c r="AE177" s="341"/>
      <c r="AH177" s="748"/>
    </row>
    <row r="178" spans="1:34" x14ac:dyDescent="0.45">
      <c r="A178" s="224"/>
      <c r="D178" s="225"/>
      <c r="E178" s="780"/>
      <c r="F178" s="782"/>
      <c r="G178" s="783"/>
      <c r="H178" s="229"/>
      <c r="J178" s="230"/>
      <c r="K178" s="231"/>
      <c r="L178" s="232"/>
      <c r="M178" s="233"/>
      <c r="S178" s="342"/>
      <c r="T178" s="231"/>
      <c r="U178" s="634"/>
      <c r="V178" s="845"/>
      <c r="W178" s="335"/>
      <c r="X178" s="731"/>
      <c r="Y178" s="335"/>
      <c r="Z178" s="798"/>
      <c r="AA178" s="634"/>
      <c r="AB178" s="731"/>
      <c r="AC178" s="803"/>
      <c r="AD178" s="331"/>
      <c r="AE178" s="341"/>
      <c r="AH178" s="748"/>
    </row>
    <row r="179" spans="1:34" x14ac:dyDescent="0.45">
      <c r="A179" s="224"/>
      <c r="D179" s="225"/>
      <c r="E179" s="784"/>
      <c r="F179" s="785"/>
      <c r="G179" s="786"/>
      <c r="H179" s="229"/>
      <c r="J179" s="230"/>
      <c r="K179" s="231"/>
      <c r="L179" s="232"/>
      <c r="M179" s="233"/>
      <c r="S179" s="342"/>
      <c r="T179" s="231"/>
      <c r="U179" s="634"/>
      <c r="V179" s="845"/>
      <c r="W179" s="335"/>
      <c r="X179" s="731"/>
      <c r="Y179" s="335"/>
      <c r="Z179" s="798"/>
      <c r="AA179" s="634"/>
      <c r="AB179" s="731"/>
      <c r="AC179" s="803"/>
      <c r="AD179" s="331"/>
      <c r="AE179" s="341"/>
      <c r="AH179" s="748"/>
    </row>
    <row r="180" spans="1:34" x14ac:dyDescent="0.45">
      <c r="A180" s="224"/>
      <c r="D180" s="225"/>
      <c r="E180" s="784"/>
      <c r="F180" s="785"/>
      <c r="G180" s="786"/>
      <c r="H180" s="229"/>
      <c r="J180" s="230"/>
      <c r="K180" s="231"/>
      <c r="L180" s="232"/>
      <c r="M180" s="233"/>
      <c r="S180" s="342"/>
      <c r="T180" s="231"/>
      <c r="U180" s="634"/>
      <c r="V180" s="845"/>
      <c r="W180" s="335"/>
      <c r="X180" s="731"/>
      <c r="Y180" s="335"/>
      <c r="Z180" s="798"/>
      <c r="AA180" s="634"/>
      <c r="AB180" s="731"/>
      <c r="AC180" s="803"/>
      <c r="AD180" s="331"/>
      <c r="AE180" s="341"/>
      <c r="AH180" s="748"/>
    </row>
    <row r="181" spans="1:34" x14ac:dyDescent="0.45">
      <c r="A181" s="224"/>
      <c r="D181" s="225"/>
      <c r="E181" s="780"/>
      <c r="F181" s="782"/>
      <c r="G181" s="783"/>
      <c r="H181" s="229"/>
      <c r="J181" s="230"/>
      <c r="K181" s="231"/>
      <c r="L181" s="232"/>
      <c r="M181" s="233"/>
      <c r="S181" s="342"/>
      <c r="T181" s="231"/>
      <c r="U181" s="634"/>
      <c r="V181" s="845"/>
      <c r="W181" s="335"/>
      <c r="X181" s="731"/>
      <c r="Y181" s="335"/>
      <c r="Z181" s="798"/>
      <c r="AA181" s="634"/>
      <c r="AB181" s="731"/>
      <c r="AC181" s="803"/>
      <c r="AD181" s="331"/>
      <c r="AE181" s="341"/>
      <c r="AH181" s="748"/>
    </row>
    <row r="182" spans="1:34" x14ac:dyDescent="0.45">
      <c r="A182" s="224"/>
      <c r="D182" s="225"/>
      <c r="E182" s="784"/>
      <c r="F182" s="785"/>
      <c r="G182" s="786"/>
      <c r="H182" s="229"/>
      <c r="J182" s="230"/>
      <c r="K182" s="231"/>
      <c r="L182" s="232"/>
      <c r="M182" s="233"/>
      <c r="S182" s="342"/>
      <c r="T182" s="231"/>
      <c r="U182" s="634"/>
      <c r="V182" s="845"/>
      <c r="W182" s="335"/>
      <c r="X182" s="731"/>
      <c r="Y182" s="335"/>
      <c r="Z182" s="798"/>
      <c r="AA182" s="634"/>
      <c r="AB182" s="731"/>
      <c r="AC182" s="803"/>
      <c r="AD182" s="331"/>
      <c r="AE182" s="341"/>
      <c r="AH182" s="748"/>
    </row>
    <row r="183" spans="1:34" x14ac:dyDescent="0.45">
      <c r="A183" s="224"/>
      <c r="D183" s="225"/>
      <c r="E183" s="784"/>
      <c r="F183" s="785"/>
      <c r="G183" s="786"/>
      <c r="H183" s="229"/>
      <c r="J183" s="230"/>
      <c r="K183" s="231"/>
      <c r="L183" s="232"/>
      <c r="M183" s="233"/>
      <c r="S183" s="342"/>
      <c r="T183" s="231"/>
      <c r="U183" s="634"/>
      <c r="V183" s="845"/>
      <c r="W183" s="335"/>
      <c r="X183" s="731"/>
      <c r="Y183" s="335"/>
      <c r="Z183" s="798"/>
      <c r="AA183" s="634"/>
      <c r="AB183" s="731"/>
      <c r="AC183" s="803"/>
      <c r="AD183" s="331"/>
      <c r="AE183" s="341"/>
      <c r="AH183" s="748"/>
    </row>
    <row r="184" spans="1:34" x14ac:dyDescent="0.45">
      <c r="A184" s="224"/>
      <c r="D184" s="225"/>
      <c r="E184" s="780"/>
      <c r="F184" s="782"/>
      <c r="G184" s="783"/>
      <c r="H184" s="229"/>
      <c r="J184" s="230"/>
      <c r="K184" s="231"/>
      <c r="L184" s="232"/>
      <c r="M184" s="233"/>
      <c r="S184" s="342"/>
      <c r="T184" s="231"/>
      <c r="U184" s="634"/>
      <c r="V184" s="845"/>
      <c r="W184" s="335"/>
      <c r="X184" s="731"/>
      <c r="Y184" s="335"/>
      <c r="Z184" s="798"/>
      <c r="AA184" s="634"/>
      <c r="AB184" s="731"/>
      <c r="AC184" s="803"/>
      <c r="AD184" s="331"/>
      <c r="AE184" s="341"/>
      <c r="AH184" s="748"/>
    </row>
    <row r="185" spans="1:34" x14ac:dyDescent="0.45">
      <c r="A185" s="224"/>
      <c r="D185" s="225"/>
      <c r="E185" s="784"/>
      <c r="F185" s="785"/>
      <c r="G185" s="786"/>
      <c r="H185" s="229"/>
      <c r="J185" s="230"/>
      <c r="K185" s="231"/>
      <c r="L185" s="232"/>
      <c r="M185" s="233"/>
      <c r="S185" s="342"/>
      <c r="T185" s="231"/>
      <c r="U185" s="634"/>
      <c r="V185" s="845"/>
      <c r="W185" s="335"/>
      <c r="X185" s="731"/>
      <c r="Y185" s="335"/>
      <c r="Z185" s="798"/>
      <c r="AA185" s="634"/>
      <c r="AB185" s="731"/>
      <c r="AC185" s="803"/>
      <c r="AD185" s="331"/>
      <c r="AE185" s="341"/>
      <c r="AH185" s="748"/>
    </row>
    <row r="186" spans="1:34" x14ac:dyDescent="0.45">
      <c r="A186" s="224"/>
      <c r="D186" s="225"/>
      <c r="E186" s="784"/>
      <c r="F186" s="785"/>
      <c r="G186" s="786"/>
      <c r="H186" s="229"/>
      <c r="J186" s="230"/>
      <c r="K186" s="231"/>
      <c r="L186" s="232"/>
      <c r="M186" s="233"/>
      <c r="S186" s="342"/>
      <c r="T186" s="231"/>
      <c r="U186" s="634"/>
      <c r="V186" s="845"/>
      <c r="W186" s="335"/>
      <c r="X186" s="731"/>
      <c r="Y186" s="335"/>
      <c r="Z186" s="798"/>
      <c r="AA186" s="634"/>
      <c r="AB186" s="731"/>
      <c r="AC186" s="803"/>
      <c r="AD186" s="331"/>
      <c r="AE186" s="341"/>
      <c r="AH186" s="748"/>
    </row>
    <row r="187" spans="1:34" x14ac:dyDescent="0.45">
      <c r="A187" s="224"/>
      <c r="D187" s="225"/>
      <c r="E187" s="780"/>
      <c r="F187" s="782"/>
      <c r="G187" s="783"/>
      <c r="H187" s="229"/>
      <c r="J187" s="230"/>
      <c r="K187" s="231"/>
      <c r="L187" s="232"/>
      <c r="M187" s="233"/>
      <c r="S187" s="342"/>
      <c r="T187" s="231"/>
      <c r="U187" s="634"/>
      <c r="V187" s="845"/>
      <c r="W187" s="335"/>
      <c r="X187" s="731"/>
      <c r="Y187" s="335"/>
      <c r="Z187" s="798"/>
      <c r="AA187" s="634"/>
      <c r="AB187" s="731"/>
      <c r="AC187" s="803"/>
      <c r="AD187" s="331"/>
      <c r="AE187" s="341"/>
      <c r="AH187" s="748"/>
    </row>
    <row r="188" spans="1:34" x14ac:dyDescent="0.45">
      <c r="A188" s="224"/>
      <c r="D188" s="225"/>
      <c r="E188" s="784"/>
      <c r="F188" s="785"/>
      <c r="G188" s="786"/>
      <c r="H188" s="229"/>
      <c r="J188" s="230"/>
      <c r="K188" s="231"/>
      <c r="L188" s="232"/>
      <c r="M188" s="233"/>
      <c r="S188" s="342"/>
      <c r="T188" s="231"/>
      <c r="U188" s="634"/>
      <c r="V188" s="845"/>
      <c r="W188" s="335"/>
      <c r="X188" s="731"/>
      <c r="Y188" s="335"/>
      <c r="Z188" s="798"/>
      <c r="AA188" s="634"/>
      <c r="AB188" s="731"/>
      <c r="AC188" s="803"/>
      <c r="AD188" s="331"/>
      <c r="AE188" s="341"/>
      <c r="AH188" s="748"/>
    </row>
    <row r="189" spans="1:34" x14ac:dyDescent="0.45">
      <c r="A189" s="224"/>
      <c r="D189" s="225"/>
      <c r="E189" s="784"/>
      <c r="F189" s="785"/>
      <c r="G189" s="786"/>
      <c r="H189" s="229"/>
      <c r="J189" s="230"/>
      <c r="K189" s="231"/>
      <c r="L189" s="232"/>
      <c r="M189" s="233"/>
      <c r="S189" s="342"/>
      <c r="T189" s="231"/>
      <c r="U189" s="634"/>
      <c r="V189" s="845"/>
      <c r="W189" s="335"/>
      <c r="X189" s="731"/>
      <c r="Y189" s="335"/>
      <c r="Z189" s="798"/>
      <c r="AA189" s="634"/>
      <c r="AB189" s="731"/>
      <c r="AC189" s="803"/>
      <c r="AD189" s="331"/>
      <c r="AE189" s="341"/>
      <c r="AH189" s="748"/>
    </row>
    <row r="190" spans="1:34" x14ac:dyDescent="0.45">
      <c r="A190" s="224"/>
      <c r="D190" s="225"/>
      <c r="E190" s="780"/>
      <c r="F190" s="782"/>
      <c r="G190" s="783"/>
      <c r="H190" s="229"/>
      <c r="J190" s="230"/>
      <c r="K190" s="231"/>
      <c r="L190" s="232"/>
      <c r="M190" s="233"/>
      <c r="S190" s="342"/>
      <c r="T190" s="231"/>
      <c r="U190" s="634"/>
      <c r="V190" s="845"/>
      <c r="W190" s="335"/>
      <c r="X190" s="731"/>
      <c r="Y190" s="335"/>
      <c r="Z190" s="798"/>
      <c r="AA190" s="634"/>
      <c r="AB190" s="731"/>
      <c r="AC190" s="803"/>
      <c r="AD190" s="331"/>
      <c r="AE190" s="341"/>
      <c r="AG190" s="698"/>
      <c r="AH190" s="748"/>
    </row>
    <row r="191" spans="1:34" x14ac:dyDescent="0.45">
      <c r="A191" s="224"/>
      <c r="D191" s="225"/>
      <c r="E191" s="784"/>
      <c r="F191" s="785"/>
      <c r="G191" s="786"/>
      <c r="H191" s="229"/>
      <c r="J191" s="230"/>
      <c r="K191" s="231"/>
      <c r="L191" s="232"/>
      <c r="M191" s="233"/>
      <c r="S191" s="342"/>
      <c r="T191" s="231"/>
      <c r="U191" s="634"/>
      <c r="V191" s="845"/>
      <c r="W191" s="335"/>
      <c r="X191" s="731"/>
      <c r="Y191" s="335"/>
      <c r="Z191" s="798"/>
      <c r="AA191" s="634"/>
      <c r="AB191" s="731"/>
      <c r="AC191" s="803"/>
      <c r="AD191" s="331"/>
      <c r="AE191" s="341"/>
      <c r="AH191" s="748"/>
    </row>
    <row r="192" spans="1:34" x14ac:dyDescent="0.45">
      <c r="A192" s="224"/>
      <c r="D192" s="225"/>
      <c r="E192" s="784"/>
      <c r="F192" s="785"/>
      <c r="G192" s="786"/>
      <c r="H192" s="229"/>
      <c r="J192" s="230"/>
      <c r="K192" s="231"/>
      <c r="L192" s="232"/>
      <c r="M192" s="233"/>
      <c r="S192" s="342"/>
      <c r="T192" s="231"/>
      <c r="U192" s="634"/>
      <c r="V192" s="845"/>
      <c r="W192" s="335"/>
      <c r="X192" s="731"/>
      <c r="Y192" s="335"/>
      <c r="Z192" s="798"/>
      <c r="AA192" s="634"/>
      <c r="AB192" s="731"/>
      <c r="AC192" s="803"/>
      <c r="AD192" s="331"/>
      <c r="AE192" s="341"/>
      <c r="AH192" s="748"/>
    </row>
    <row r="193" spans="1:34" x14ac:dyDescent="0.45">
      <c r="A193" s="224"/>
      <c r="D193" s="225"/>
      <c r="E193" s="780"/>
      <c r="F193" s="782"/>
      <c r="G193" s="783"/>
      <c r="H193" s="229"/>
      <c r="J193" s="230"/>
      <c r="K193" s="231"/>
      <c r="L193" s="232"/>
      <c r="M193" s="233"/>
      <c r="N193" s="287"/>
      <c r="O193" s="287"/>
      <c r="P193" s="287"/>
      <c r="Q193" s="287"/>
      <c r="R193" s="287"/>
      <c r="S193" s="350"/>
      <c r="T193" s="231"/>
      <c r="U193" s="634"/>
      <c r="V193" s="845"/>
      <c r="W193" s="335"/>
      <c r="X193" s="731"/>
      <c r="Y193" s="335"/>
      <c r="Z193" s="798"/>
      <c r="AA193" s="634"/>
      <c r="AB193" s="731"/>
      <c r="AC193" s="803"/>
      <c r="AD193" s="331"/>
      <c r="AE193" s="341"/>
      <c r="AG193" s="698"/>
      <c r="AH193" s="748"/>
    </row>
    <row r="194" spans="1:34" x14ac:dyDescent="0.45">
      <c r="A194" s="224"/>
      <c r="D194" s="225"/>
      <c r="E194" s="784"/>
      <c r="F194" s="785"/>
      <c r="G194" s="786"/>
      <c r="H194" s="229"/>
      <c r="J194" s="230"/>
      <c r="K194" s="231"/>
      <c r="L194" s="232"/>
      <c r="M194" s="233"/>
      <c r="T194" s="231"/>
      <c r="U194" s="634"/>
      <c r="V194" s="845"/>
      <c r="W194" s="335"/>
      <c r="X194" s="731"/>
      <c r="Y194" s="335"/>
      <c r="Z194" s="798"/>
      <c r="AA194" s="634"/>
      <c r="AB194" s="731"/>
      <c r="AC194" s="803"/>
      <c r="AD194" s="331"/>
      <c r="AE194" s="341"/>
      <c r="AH194" s="748"/>
    </row>
    <row r="195" spans="1:34" x14ac:dyDescent="0.45">
      <c r="A195" s="224"/>
      <c r="D195" s="225"/>
      <c r="E195" s="784"/>
      <c r="F195" s="785"/>
      <c r="G195" s="786"/>
      <c r="H195" s="229"/>
      <c r="J195" s="230"/>
      <c r="K195" s="231"/>
      <c r="L195" s="232"/>
      <c r="M195" s="233"/>
      <c r="T195" s="231"/>
      <c r="U195" s="634"/>
      <c r="V195" s="845"/>
      <c r="W195" s="335"/>
      <c r="X195" s="731"/>
      <c r="Y195" s="335"/>
      <c r="Z195" s="798"/>
      <c r="AA195" s="634"/>
      <c r="AB195" s="731"/>
      <c r="AC195" s="803"/>
      <c r="AD195" s="331"/>
      <c r="AE195" s="341"/>
      <c r="AH195" s="748"/>
    </row>
    <row r="196" spans="1:34" x14ac:dyDescent="0.45">
      <c r="A196" s="224"/>
      <c r="D196" s="225"/>
      <c r="E196" s="780"/>
      <c r="F196" s="782"/>
      <c r="G196" s="783"/>
      <c r="H196" s="229"/>
      <c r="J196" s="230"/>
      <c r="K196" s="231"/>
      <c r="L196" s="232"/>
      <c r="M196" s="233"/>
      <c r="T196" s="231"/>
      <c r="U196" s="634"/>
      <c r="V196" s="845"/>
      <c r="W196" s="335"/>
      <c r="X196" s="731"/>
      <c r="Y196" s="335"/>
      <c r="Z196" s="798"/>
      <c r="AA196" s="634"/>
      <c r="AB196" s="731"/>
      <c r="AC196" s="803"/>
      <c r="AD196" s="331"/>
      <c r="AE196" s="341"/>
      <c r="AG196" s="698"/>
      <c r="AH196" s="748"/>
    </row>
    <row r="197" spans="1:34" x14ac:dyDescent="0.45">
      <c r="A197" s="224"/>
      <c r="D197" s="225"/>
      <c r="E197" s="784"/>
      <c r="F197" s="785"/>
      <c r="G197" s="786"/>
      <c r="H197" s="229"/>
      <c r="J197" s="230"/>
      <c r="L197" s="232"/>
      <c r="M197" s="233"/>
      <c r="T197" s="231"/>
      <c r="U197" s="634"/>
      <c r="X197" s="731"/>
      <c r="Y197" s="335"/>
      <c r="AA197" s="634"/>
      <c r="AB197" s="731"/>
      <c r="AD197" s="331"/>
      <c r="AE197" s="341"/>
      <c r="AH197" s="748"/>
    </row>
    <row r="198" spans="1:34" x14ac:dyDescent="0.45">
      <c r="A198" s="224"/>
      <c r="D198" s="225"/>
      <c r="E198" s="784"/>
      <c r="F198" s="785"/>
      <c r="G198" s="786"/>
      <c r="H198" s="229"/>
      <c r="J198" s="230"/>
      <c r="K198" s="231"/>
      <c r="L198" s="232"/>
      <c r="M198" s="233"/>
      <c r="T198" s="231"/>
      <c r="U198" s="634"/>
      <c r="V198" s="845"/>
      <c r="W198" s="335"/>
      <c r="X198" s="731"/>
      <c r="Y198" s="335"/>
      <c r="Z198" s="798"/>
      <c r="AA198" s="634"/>
      <c r="AB198" s="731"/>
      <c r="AC198" s="803"/>
      <c r="AD198" s="331"/>
      <c r="AE198" s="341"/>
      <c r="AH198" s="748"/>
    </row>
    <row r="199" spans="1:34" x14ac:dyDescent="0.45">
      <c r="A199" s="224"/>
      <c r="D199" s="225"/>
      <c r="E199" s="784"/>
      <c r="F199" s="782"/>
      <c r="G199" s="783"/>
      <c r="H199" s="229"/>
      <c r="J199" s="230"/>
      <c r="K199" s="231"/>
      <c r="L199" s="232"/>
      <c r="M199" s="233"/>
      <c r="T199" s="231"/>
      <c r="U199" s="634"/>
      <c r="V199" s="845"/>
      <c r="W199" s="335"/>
      <c r="X199" s="731"/>
      <c r="Y199" s="335"/>
      <c r="Z199" s="798"/>
      <c r="AA199" s="634"/>
      <c r="AB199" s="731"/>
      <c r="AC199" s="803"/>
      <c r="AD199" s="331"/>
      <c r="AE199" s="341"/>
      <c r="AH199" s="748"/>
    </row>
    <row r="200" spans="1:34" x14ac:dyDescent="0.45">
      <c r="A200" s="224"/>
      <c r="D200" s="225"/>
      <c r="E200" s="784"/>
      <c r="F200" s="785"/>
      <c r="G200" s="786"/>
      <c r="H200" s="229"/>
      <c r="J200" s="230"/>
      <c r="L200" s="232"/>
      <c r="M200" s="233"/>
      <c r="T200" s="231"/>
      <c r="U200" s="634"/>
      <c r="X200" s="731"/>
      <c r="Y200" s="335"/>
      <c r="AA200" s="634"/>
      <c r="AB200" s="731"/>
      <c r="AD200" s="331"/>
      <c r="AE200" s="341"/>
      <c r="AH200" s="748"/>
    </row>
    <row r="201" spans="1:34" x14ac:dyDescent="0.45">
      <c r="A201" s="224"/>
      <c r="D201" s="225"/>
      <c r="E201" s="784"/>
      <c r="F201" s="785"/>
      <c r="G201" s="786"/>
      <c r="H201" s="229"/>
      <c r="J201" s="230"/>
      <c r="K201" s="231"/>
      <c r="L201" s="232"/>
      <c r="M201" s="233"/>
      <c r="T201" s="231"/>
      <c r="U201" s="634"/>
      <c r="V201" s="845"/>
      <c r="W201" s="335"/>
      <c r="X201" s="731"/>
      <c r="Y201" s="335"/>
      <c r="Z201" s="798"/>
      <c r="AA201" s="634"/>
      <c r="AB201" s="731"/>
      <c r="AC201" s="803"/>
      <c r="AD201" s="331"/>
      <c r="AE201" s="341"/>
      <c r="AH201" s="748"/>
    </row>
    <row r="202" spans="1:34" x14ac:dyDescent="0.45">
      <c r="A202" s="224"/>
      <c r="D202" s="225"/>
      <c r="E202" s="784"/>
      <c r="F202" s="787"/>
      <c r="G202" s="783"/>
      <c r="H202" s="229"/>
      <c r="J202" s="230"/>
      <c r="K202" s="231"/>
      <c r="L202" s="232"/>
      <c r="M202" s="233"/>
      <c r="T202" s="231"/>
      <c r="U202" s="634"/>
      <c r="V202" s="845"/>
      <c r="W202" s="335"/>
      <c r="X202" s="731"/>
      <c r="Y202" s="335"/>
      <c r="Z202" s="798"/>
      <c r="AA202" s="634"/>
      <c r="AB202" s="731"/>
      <c r="AC202" s="803"/>
      <c r="AD202" s="331"/>
      <c r="AE202" s="341"/>
      <c r="AH202" s="748"/>
    </row>
    <row r="203" spans="1:34" x14ac:dyDescent="0.45">
      <c r="A203" s="224"/>
      <c r="D203" s="225"/>
      <c r="E203" s="784"/>
      <c r="F203" s="785"/>
      <c r="G203" s="786"/>
      <c r="H203" s="229"/>
      <c r="J203" s="230"/>
      <c r="K203" s="231"/>
      <c r="L203" s="232"/>
      <c r="M203" s="233"/>
      <c r="T203" s="231"/>
      <c r="U203" s="634"/>
      <c r="V203" s="845"/>
      <c r="W203" s="335"/>
      <c r="X203" s="731"/>
      <c r="Y203" s="335"/>
      <c r="Z203" s="798"/>
      <c r="AA203" s="634"/>
      <c r="AB203" s="731"/>
      <c r="AC203" s="803"/>
      <c r="AD203" s="331"/>
      <c r="AE203" s="341"/>
      <c r="AH203" s="748"/>
    </row>
    <row r="204" spans="1:34" x14ac:dyDescent="0.45">
      <c r="A204" s="224"/>
      <c r="D204" s="225"/>
      <c r="E204" s="784"/>
      <c r="F204" s="785"/>
      <c r="G204" s="786"/>
      <c r="H204" s="229"/>
      <c r="J204" s="230"/>
      <c r="K204" s="231"/>
      <c r="L204" s="232"/>
      <c r="M204" s="233"/>
      <c r="T204" s="231"/>
      <c r="U204" s="634"/>
      <c r="V204" s="845"/>
      <c r="W204" s="335"/>
      <c r="X204" s="731"/>
      <c r="Y204" s="335"/>
      <c r="Z204" s="798"/>
      <c r="AA204" s="634"/>
      <c r="AB204" s="731"/>
      <c r="AC204" s="803"/>
      <c r="AD204" s="331"/>
      <c r="AE204" s="341"/>
      <c r="AH204" s="748"/>
    </row>
    <row r="205" spans="1:34" x14ac:dyDescent="0.45">
      <c r="A205" s="224"/>
      <c r="D205" s="225"/>
      <c r="E205" s="784"/>
      <c r="F205" s="782"/>
      <c r="G205" s="783"/>
      <c r="H205" s="229"/>
      <c r="J205" s="230"/>
      <c r="K205" s="231"/>
      <c r="L205" s="232"/>
      <c r="M205" s="233"/>
      <c r="T205" s="231"/>
      <c r="U205" s="634"/>
      <c r="V205" s="845"/>
      <c r="W205" s="335"/>
      <c r="X205" s="731"/>
      <c r="Y205" s="335"/>
      <c r="Z205" s="798"/>
      <c r="AA205" s="634"/>
      <c r="AB205" s="731"/>
      <c r="AC205" s="803"/>
      <c r="AD205" s="331"/>
      <c r="AE205" s="341"/>
      <c r="AH205" s="748"/>
    </row>
    <row r="206" spans="1:34" x14ac:dyDescent="0.45">
      <c r="A206" s="224"/>
      <c r="D206" s="225"/>
      <c r="E206" s="784"/>
      <c r="F206" s="785"/>
      <c r="G206" s="786"/>
      <c r="H206" s="229"/>
      <c r="J206" s="230"/>
      <c r="K206" s="231"/>
      <c r="L206" s="232"/>
      <c r="M206" s="233"/>
      <c r="T206" s="231"/>
      <c r="U206" s="634"/>
      <c r="V206" s="845"/>
      <c r="W206" s="335"/>
      <c r="X206" s="731"/>
      <c r="Y206" s="335"/>
      <c r="Z206" s="798"/>
      <c r="AA206" s="634"/>
      <c r="AB206" s="731"/>
      <c r="AC206" s="803"/>
      <c r="AD206" s="331"/>
      <c r="AE206" s="341"/>
      <c r="AH206" s="748"/>
    </row>
    <row r="207" spans="1:34" x14ac:dyDescent="0.45">
      <c r="A207" s="224"/>
      <c r="D207" s="225"/>
      <c r="E207" s="784"/>
      <c r="F207" s="785"/>
      <c r="G207" s="786"/>
      <c r="H207" s="229"/>
      <c r="J207" s="230"/>
      <c r="K207" s="231"/>
      <c r="L207" s="232"/>
      <c r="M207" s="233"/>
      <c r="T207" s="231"/>
      <c r="U207" s="634"/>
      <c r="V207" s="845"/>
      <c r="W207" s="335"/>
      <c r="X207" s="731"/>
      <c r="Y207" s="335"/>
      <c r="Z207" s="798"/>
      <c r="AA207" s="634"/>
      <c r="AB207" s="731"/>
      <c r="AC207" s="803"/>
      <c r="AD207" s="331"/>
      <c r="AE207" s="341"/>
      <c r="AH207" s="748"/>
    </row>
    <row r="208" spans="1:34" x14ac:dyDescent="0.45">
      <c r="A208" s="224"/>
      <c r="D208" s="225"/>
      <c r="E208" s="784"/>
      <c r="F208" s="782"/>
      <c r="G208" s="783"/>
      <c r="H208" s="229"/>
      <c r="J208" s="230"/>
      <c r="K208" s="231"/>
      <c r="L208" s="232"/>
      <c r="M208" s="233"/>
      <c r="T208" s="231"/>
      <c r="U208" s="634"/>
      <c r="V208" s="845"/>
      <c r="W208" s="335"/>
      <c r="X208" s="731"/>
      <c r="Y208" s="335"/>
      <c r="Z208" s="798"/>
      <c r="AA208" s="634"/>
      <c r="AB208" s="731"/>
      <c r="AC208" s="803"/>
      <c r="AD208" s="331"/>
      <c r="AE208" s="341"/>
      <c r="AH208" s="748"/>
    </row>
    <row r="209" spans="1:34" x14ac:dyDescent="0.45">
      <c r="A209" s="224"/>
      <c r="D209" s="225"/>
      <c r="E209" s="784"/>
      <c r="F209" s="785"/>
      <c r="G209" s="786"/>
      <c r="H209" s="229"/>
      <c r="J209" s="230"/>
      <c r="K209" s="231"/>
      <c r="L209" s="232"/>
      <c r="M209" s="233"/>
      <c r="T209" s="231"/>
      <c r="U209" s="634"/>
      <c r="V209" s="845"/>
      <c r="W209" s="335"/>
      <c r="X209" s="731"/>
      <c r="Y209" s="335"/>
      <c r="Z209" s="798"/>
      <c r="AA209" s="634"/>
      <c r="AB209" s="731"/>
      <c r="AC209" s="803"/>
      <c r="AD209" s="331"/>
      <c r="AE209" s="341"/>
      <c r="AH209" s="748"/>
    </row>
    <row r="210" spans="1:34" x14ac:dyDescent="0.45">
      <c r="A210" s="224"/>
      <c r="D210" s="225"/>
      <c r="E210" s="784"/>
      <c r="F210" s="785"/>
      <c r="G210" s="786"/>
      <c r="H210" s="229"/>
      <c r="J210" s="230"/>
      <c r="K210" s="231"/>
      <c r="L210" s="232"/>
      <c r="M210" s="233"/>
      <c r="T210" s="231"/>
      <c r="U210" s="634"/>
      <c r="V210" s="845"/>
      <c r="W210" s="335"/>
      <c r="X210" s="731"/>
      <c r="Y210" s="335"/>
      <c r="Z210" s="798"/>
      <c r="AA210" s="634"/>
      <c r="AB210" s="731"/>
      <c r="AC210" s="803"/>
      <c r="AD210" s="331"/>
      <c r="AE210" s="341"/>
      <c r="AH210" s="748"/>
    </row>
    <row r="211" spans="1:34" x14ac:dyDescent="0.45">
      <c r="A211" s="224"/>
      <c r="D211" s="225"/>
      <c r="E211" s="784"/>
      <c r="F211" s="782"/>
      <c r="G211" s="783"/>
      <c r="H211" s="229"/>
      <c r="J211" s="230"/>
      <c r="K211" s="231"/>
      <c r="L211" s="232"/>
      <c r="M211" s="233"/>
      <c r="T211" s="231"/>
      <c r="U211" s="634"/>
      <c r="V211" s="845"/>
      <c r="W211" s="335"/>
      <c r="X211" s="731"/>
      <c r="Y211" s="335"/>
      <c r="Z211" s="798"/>
      <c r="AA211" s="634"/>
      <c r="AB211" s="731"/>
      <c r="AC211" s="803"/>
      <c r="AD211" s="331"/>
      <c r="AE211" s="341"/>
      <c r="AH211" s="748"/>
    </row>
    <row r="212" spans="1:34" x14ac:dyDescent="0.45">
      <c r="A212" s="224"/>
      <c r="D212" s="225"/>
      <c r="E212" s="784"/>
      <c r="F212" s="785"/>
      <c r="G212" s="786"/>
      <c r="H212" s="229"/>
      <c r="J212" s="230"/>
      <c r="K212" s="231"/>
      <c r="L212" s="232"/>
      <c r="M212" s="233"/>
      <c r="T212" s="231"/>
      <c r="U212" s="634"/>
      <c r="V212" s="845"/>
      <c r="W212" s="335"/>
      <c r="X212" s="731"/>
      <c r="Y212" s="335"/>
      <c r="Z212" s="798"/>
      <c r="AA212" s="634"/>
      <c r="AB212" s="731"/>
      <c r="AC212" s="803"/>
      <c r="AD212" s="331"/>
      <c r="AE212" s="341"/>
      <c r="AH212" s="748"/>
    </row>
    <row r="213" spans="1:34" x14ac:dyDescent="0.45">
      <c r="A213" s="224"/>
      <c r="D213" s="225"/>
      <c r="E213" s="784"/>
      <c r="F213" s="785"/>
      <c r="G213" s="786"/>
      <c r="H213" s="229"/>
      <c r="J213" s="230"/>
      <c r="K213" s="231"/>
      <c r="L213" s="232"/>
      <c r="M213" s="233"/>
      <c r="T213" s="231"/>
      <c r="U213" s="634"/>
      <c r="V213" s="845"/>
      <c r="W213" s="335"/>
      <c r="X213" s="731"/>
      <c r="Y213" s="335"/>
      <c r="Z213" s="798"/>
      <c r="AA213" s="634"/>
      <c r="AB213" s="731"/>
      <c r="AC213" s="803"/>
      <c r="AD213" s="331"/>
      <c r="AE213" s="341"/>
      <c r="AH213" s="748"/>
    </row>
    <row r="214" spans="1:34" x14ac:dyDescent="0.45">
      <c r="A214" s="224"/>
      <c r="D214" s="225"/>
      <c r="E214" s="784"/>
      <c r="F214" s="782"/>
      <c r="G214" s="783"/>
      <c r="H214" s="229"/>
      <c r="J214" s="230"/>
      <c r="K214" s="231"/>
      <c r="L214" s="232"/>
      <c r="M214" s="233"/>
      <c r="T214" s="231"/>
      <c r="U214" s="634"/>
      <c r="V214" s="845"/>
      <c r="W214" s="335"/>
      <c r="X214" s="731"/>
      <c r="Y214" s="335"/>
      <c r="Z214" s="798"/>
      <c r="AA214" s="634"/>
      <c r="AB214" s="731"/>
      <c r="AC214" s="803"/>
      <c r="AD214" s="331"/>
      <c r="AE214" s="341"/>
      <c r="AH214" s="748"/>
    </row>
    <row r="215" spans="1:34" x14ac:dyDescent="0.45">
      <c r="A215" s="224"/>
      <c r="D215" s="225"/>
      <c r="E215" s="784"/>
      <c r="F215" s="785"/>
      <c r="G215" s="786"/>
      <c r="H215" s="229"/>
      <c r="J215" s="230"/>
      <c r="K215" s="231"/>
      <c r="L215" s="232"/>
      <c r="M215" s="233"/>
      <c r="T215" s="231"/>
      <c r="U215" s="634"/>
      <c r="V215" s="845"/>
      <c r="W215" s="335"/>
      <c r="X215" s="731"/>
      <c r="Y215" s="335"/>
      <c r="Z215" s="798"/>
      <c r="AA215" s="634"/>
      <c r="AB215" s="731"/>
      <c r="AC215" s="803"/>
      <c r="AD215" s="331"/>
      <c r="AE215" s="341"/>
      <c r="AH215" s="748"/>
    </row>
    <row r="216" spans="1:34" x14ac:dyDescent="0.45">
      <c r="A216" s="224"/>
      <c r="D216" s="225"/>
      <c r="E216" s="784"/>
      <c r="F216" s="785"/>
      <c r="G216" s="786"/>
      <c r="H216" s="229"/>
      <c r="J216" s="230"/>
      <c r="K216" s="231"/>
      <c r="L216" s="232"/>
      <c r="M216" s="233"/>
      <c r="T216" s="231"/>
      <c r="U216" s="634"/>
      <c r="V216" s="845"/>
      <c r="W216" s="335"/>
      <c r="X216" s="731"/>
      <c r="Y216" s="335"/>
      <c r="Z216" s="798"/>
      <c r="AA216" s="634"/>
      <c r="AB216" s="731"/>
      <c r="AC216" s="803"/>
      <c r="AD216" s="331"/>
      <c r="AE216" s="341"/>
      <c r="AH216" s="748"/>
    </row>
    <row r="217" spans="1:34" x14ac:dyDescent="0.45">
      <c r="A217" s="224"/>
      <c r="D217" s="225"/>
      <c r="E217" s="784"/>
      <c r="F217" s="782"/>
      <c r="G217" s="783"/>
      <c r="H217" s="229"/>
      <c r="J217" s="230"/>
      <c r="K217" s="231"/>
      <c r="L217" s="232"/>
      <c r="M217" s="233"/>
      <c r="T217" s="231"/>
      <c r="U217" s="634"/>
      <c r="V217" s="845"/>
      <c r="W217" s="335"/>
      <c r="X217" s="731"/>
      <c r="Y217" s="335"/>
      <c r="Z217" s="798"/>
      <c r="AA217" s="634"/>
      <c r="AB217" s="731"/>
      <c r="AC217" s="803"/>
      <c r="AD217" s="331"/>
      <c r="AE217" s="341"/>
      <c r="AH217" s="748"/>
    </row>
    <row r="218" spans="1:34" x14ac:dyDescent="0.45">
      <c r="A218" s="224"/>
      <c r="D218" s="225"/>
      <c r="E218" s="784"/>
      <c r="F218" s="785"/>
      <c r="G218" s="786"/>
      <c r="H218" s="229"/>
      <c r="J218" s="230"/>
      <c r="K218" s="231"/>
      <c r="L218" s="232"/>
      <c r="M218" s="233"/>
      <c r="T218" s="231"/>
      <c r="U218" s="634"/>
      <c r="V218" s="845"/>
      <c r="W218" s="335"/>
      <c r="X218" s="731"/>
      <c r="Y218" s="335"/>
      <c r="Z218" s="798"/>
      <c r="AA218" s="634"/>
      <c r="AB218" s="731"/>
      <c r="AC218" s="803"/>
      <c r="AD218" s="331"/>
      <c r="AE218" s="341"/>
      <c r="AH218" s="748"/>
    </row>
    <row r="219" spans="1:34" x14ac:dyDescent="0.45">
      <c r="A219" s="224"/>
      <c r="D219" s="225"/>
      <c r="E219" s="784"/>
      <c r="F219" s="785"/>
      <c r="G219" s="786"/>
      <c r="H219" s="229"/>
      <c r="J219" s="230"/>
      <c r="K219" s="231"/>
      <c r="L219" s="232"/>
      <c r="M219" s="233"/>
      <c r="T219" s="231"/>
      <c r="U219" s="634"/>
      <c r="V219" s="845"/>
      <c r="W219" s="335"/>
      <c r="X219" s="731"/>
      <c r="Y219" s="335"/>
      <c r="Z219" s="798"/>
      <c r="AA219" s="634"/>
      <c r="AB219" s="731"/>
      <c r="AC219" s="803"/>
      <c r="AD219" s="331"/>
      <c r="AE219" s="341"/>
      <c r="AH219" s="748"/>
    </row>
    <row r="220" spans="1:34" x14ac:dyDescent="0.45">
      <c r="A220" s="224"/>
      <c r="D220" s="225"/>
      <c r="E220" s="784"/>
      <c r="F220" s="782"/>
      <c r="G220" s="783"/>
      <c r="H220" s="229"/>
      <c r="J220" s="230"/>
      <c r="K220" s="231"/>
      <c r="L220" s="232"/>
      <c r="M220" s="233"/>
      <c r="T220" s="231"/>
      <c r="U220" s="634"/>
      <c r="V220" s="845"/>
      <c r="W220" s="335"/>
      <c r="X220" s="731"/>
      <c r="Y220" s="335"/>
      <c r="Z220" s="798"/>
      <c r="AA220" s="634"/>
      <c r="AB220" s="731"/>
      <c r="AC220" s="803"/>
      <c r="AD220" s="331"/>
      <c r="AE220" s="341"/>
      <c r="AH220" s="748"/>
    </row>
    <row r="221" spans="1:34" x14ac:dyDescent="0.45">
      <c r="A221" s="224"/>
      <c r="D221" s="225"/>
      <c r="E221" s="784"/>
      <c r="F221" s="785"/>
      <c r="G221" s="786"/>
      <c r="H221" s="229"/>
      <c r="J221" s="230"/>
      <c r="K221" s="231"/>
      <c r="L221" s="232"/>
      <c r="M221" s="233"/>
      <c r="T221" s="231"/>
      <c r="U221" s="634"/>
      <c r="V221" s="845"/>
      <c r="W221" s="335"/>
      <c r="X221" s="731"/>
      <c r="Y221" s="335"/>
      <c r="Z221" s="798"/>
      <c r="AA221" s="634"/>
      <c r="AB221" s="731"/>
      <c r="AC221" s="803"/>
      <c r="AD221" s="331"/>
      <c r="AE221" s="341"/>
      <c r="AH221" s="748"/>
    </row>
    <row r="222" spans="1:34" x14ac:dyDescent="0.45">
      <c r="A222" s="224"/>
      <c r="D222" s="225"/>
      <c r="E222" s="784"/>
      <c r="F222" s="785"/>
      <c r="G222" s="786"/>
      <c r="H222" s="229"/>
      <c r="J222" s="230"/>
      <c r="K222" s="231"/>
      <c r="L222" s="232"/>
      <c r="M222" s="233"/>
      <c r="T222" s="231"/>
      <c r="U222" s="634"/>
      <c r="V222" s="845"/>
      <c r="W222" s="335"/>
      <c r="X222" s="731"/>
      <c r="Y222" s="335"/>
      <c r="Z222" s="798"/>
      <c r="AA222" s="634"/>
      <c r="AB222" s="731"/>
      <c r="AC222" s="803"/>
      <c r="AD222" s="331"/>
      <c r="AE222" s="341"/>
      <c r="AH222" s="748"/>
    </row>
    <row r="223" spans="1:34" x14ac:dyDescent="0.45">
      <c r="A223" s="224"/>
      <c r="D223" s="225"/>
      <c r="E223" s="784"/>
      <c r="F223" s="782"/>
      <c r="G223" s="783"/>
      <c r="H223" s="229"/>
      <c r="J223" s="230"/>
      <c r="K223" s="231"/>
      <c r="L223" s="232"/>
      <c r="M223" s="233"/>
      <c r="T223" s="231"/>
      <c r="U223" s="634"/>
      <c r="V223" s="845"/>
      <c r="W223" s="335"/>
      <c r="X223" s="731"/>
      <c r="Y223" s="335"/>
      <c r="Z223" s="798"/>
      <c r="AA223" s="634"/>
      <c r="AB223" s="731"/>
      <c r="AC223" s="803"/>
      <c r="AD223" s="331"/>
      <c r="AE223" s="341"/>
      <c r="AH223" s="748"/>
    </row>
    <row r="224" spans="1:34" x14ac:dyDescent="0.45">
      <c r="A224" s="224"/>
      <c r="D224" s="225"/>
      <c r="E224" s="784"/>
      <c r="F224" s="785"/>
      <c r="G224" s="786"/>
      <c r="H224" s="229"/>
      <c r="J224" s="230"/>
      <c r="K224" s="231"/>
      <c r="L224" s="232"/>
      <c r="M224" s="233"/>
      <c r="T224" s="231"/>
      <c r="U224" s="634"/>
      <c r="V224" s="845"/>
      <c r="W224" s="335"/>
      <c r="X224" s="731"/>
      <c r="Y224" s="335"/>
      <c r="Z224" s="798"/>
      <c r="AA224" s="634"/>
      <c r="AB224" s="731"/>
      <c r="AC224" s="803"/>
      <c r="AD224" s="331"/>
      <c r="AE224" s="341"/>
      <c r="AH224" s="748"/>
    </row>
    <row r="225" spans="1:34" x14ac:dyDescent="0.45">
      <c r="A225" s="224"/>
      <c r="D225" s="225"/>
      <c r="E225" s="784"/>
      <c r="F225" s="785"/>
      <c r="G225" s="786"/>
      <c r="H225" s="229"/>
      <c r="J225" s="230"/>
      <c r="K225" s="231"/>
      <c r="L225" s="232"/>
      <c r="M225" s="233"/>
      <c r="T225" s="231"/>
      <c r="U225" s="634"/>
      <c r="V225" s="845"/>
      <c r="W225" s="335"/>
      <c r="X225" s="731"/>
      <c r="Y225" s="335"/>
      <c r="Z225" s="798"/>
      <c r="AA225" s="634"/>
      <c r="AB225" s="731"/>
      <c r="AC225" s="803"/>
      <c r="AD225" s="331"/>
      <c r="AE225" s="341"/>
      <c r="AH225" s="748"/>
    </row>
    <row r="226" spans="1:34" x14ac:dyDescent="0.45">
      <c r="A226" s="224"/>
      <c r="D226" s="225"/>
      <c r="E226" s="784"/>
      <c r="F226" s="782"/>
      <c r="G226" s="783"/>
      <c r="H226" s="229"/>
      <c r="J226" s="230"/>
      <c r="K226" s="231"/>
      <c r="L226" s="232"/>
      <c r="M226" s="233"/>
      <c r="T226" s="231"/>
      <c r="U226" s="634"/>
      <c r="V226" s="845"/>
      <c r="W226" s="335"/>
      <c r="X226" s="731"/>
      <c r="Y226" s="335"/>
      <c r="Z226" s="798"/>
      <c r="AA226" s="634"/>
      <c r="AB226" s="731"/>
      <c r="AC226" s="803"/>
      <c r="AD226" s="331"/>
      <c r="AE226" s="341"/>
      <c r="AH226" s="748"/>
    </row>
    <row r="227" spans="1:34" x14ac:dyDescent="0.45">
      <c r="A227" s="224"/>
      <c r="D227" s="225"/>
      <c r="E227" s="784"/>
      <c r="F227" s="785"/>
      <c r="G227" s="786"/>
      <c r="H227" s="229"/>
      <c r="J227" s="230"/>
      <c r="K227" s="231"/>
      <c r="L227" s="232"/>
      <c r="M227" s="233"/>
      <c r="T227" s="231"/>
      <c r="U227" s="634"/>
      <c r="V227" s="845"/>
      <c r="W227" s="335"/>
      <c r="X227" s="731"/>
      <c r="Y227" s="335"/>
      <c r="Z227" s="798"/>
      <c r="AA227" s="634"/>
      <c r="AB227" s="731"/>
      <c r="AC227" s="803"/>
      <c r="AD227" s="331"/>
      <c r="AE227" s="341"/>
      <c r="AH227" s="748"/>
    </row>
    <row r="228" spans="1:34" x14ac:dyDescent="0.45">
      <c r="A228" s="224"/>
      <c r="D228" s="239"/>
      <c r="E228" s="784"/>
      <c r="F228" s="785"/>
      <c r="G228" s="786"/>
      <c r="H228" s="229"/>
      <c r="J228" s="230"/>
      <c r="K228" s="231"/>
      <c r="L228" s="232"/>
      <c r="M228" s="233"/>
      <c r="T228" s="231"/>
      <c r="U228" s="634"/>
      <c r="V228" s="845"/>
      <c r="W228" s="335"/>
      <c r="X228" s="731"/>
      <c r="Y228" s="335"/>
      <c r="Z228" s="798"/>
      <c r="AA228" s="634"/>
      <c r="AB228" s="731"/>
      <c r="AC228" s="803"/>
      <c r="AD228" s="331"/>
      <c r="AE228" s="341"/>
      <c r="AH228" s="748"/>
    </row>
    <row r="229" spans="1:34" x14ac:dyDescent="0.45">
      <c r="A229" s="224"/>
      <c r="D229" s="225"/>
      <c r="E229" s="784"/>
      <c r="F229" s="782"/>
      <c r="G229" s="783"/>
      <c r="H229" s="229"/>
      <c r="J229" s="230"/>
      <c r="K229" s="231"/>
      <c r="L229" s="232"/>
      <c r="M229" s="233"/>
      <c r="T229" s="231"/>
      <c r="U229" s="634"/>
      <c r="V229" s="845"/>
      <c r="W229" s="335"/>
      <c r="X229" s="731"/>
      <c r="Y229" s="335"/>
      <c r="Z229" s="798"/>
      <c r="AA229" s="634"/>
      <c r="AB229" s="731"/>
      <c r="AC229" s="803"/>
      <c r="AD229" s="331"/>
      <c r="AE229" s="341"/>
      <c r="AH229" s="748"/>
    </row>
    <row r="230" spans="1:34" x14ac:dyDescent="0.45">
      <c r="A230" s="224"/>
      <c r="D230" s="225"/>
      <c r="E230" s="784"/>
      <c r="F230" s="785"/>
      <c r="G230" s="786"/>
      <c r="H230" s="229"/>
      <c r="J230" s="230"/>
      <c r="K230" s="231"/>
      <c r="L230" s="232"/>
      <c r="M230" s="233"/>
      <c r="T230" s="231"/>
      <c r="U230" s="634"/>
      <c r="V230" s="845"/>
      <c r="W230" s="335"/>
      <c r="X230" s="731"/>
      <c r="Y230" s="335"/>
      <c r="Z230" s="798"/>
      <c r="AA230" s="634"/>
      <c r="AB230" s="731"/>
      <c r="AC230" s="803"/>
      <c r="AD230" s="331"/>
      <c r="AE230" s="341"/>
      <c r="AH230" s="748"/>
    </row>
    <row r="231" spans="1:34" x14ac:dyDescent="0.45">
      <c r="A231" s="224"/>
      <c r="D231" s="225"/>
      <c r="E231" s="784"/>
      <c r="F231" s="785"/>
      <c r="G231" s="786"/>
      <c r="H231" s="229"/>
      <c r="J231" s="230"/>
      <c r="K231" s="231"/>
      <c r="L231" s="232"/>
      <c r="M231" s="233"/>
      <c r="T231" s="231"/>
      <c r="U231" s="634"/>
      <c r="V231" s="845"/>
      <c r="W231" s="335"/>
      <c r="X231" s="731"/>
      <c r="Y231" s="335"/>
      <c r="Z231" s="798"/>
      <c r="AA231" s="634"/>
      <c r="AB231" s="731"/>
      <c r="AC231" s="803"/>
      <c r="AD231" s="331"/>
      <c r="AE231" s="341"/>
      <c r="AH231" s="748"/>
    </row>
    <row r="232" spans="1:34" x14ac:dyDescent="0.45">
      <c r="A232" s="224"/>
      <c r="D232" s="225"/>
      <c r="E232" s="784"/>
      <c r="F232" s="782"/>
      <c r="G232" s="783"/>
      <c r="H232" s="229"/>
      <c r="J232" s="230"/>
      <c r="K232" s="231"/>
      <c r="L232" s="232"/>
      <c r="M232" s="233"/>
      <c r="T232" s="231"/>
      <c r="U232" s="634"/>
      <c r="V232" s="845"/>
      <c r="W232" s="335"/>
      <c r="X232" s="731"/>
      <c r="Y232" s="335"/>
      <c r="Z232" s="798"/>
      <c r="AA232" s="634"/>
      <c r="AB232" s="731"/>
      <c r="AC232" s="803"/>
      <c r="AD232" s="331"/>
      <c r="AE232" s="341"/>
      <c r="AH232" s="748"/>
    </row>
    <row r="233" spans="1:34" x14ac:dyDescent="0.45">
      <c r="A233" s="224"/>
      <c r="D233" s="225"/>
      <c r="E233" s="784"/>
      <c r="F233" s="785"/>
      <c r="G233" s="786"/>
      <c r="H233" s="229"/>
      <c r="J233" s="230"/>
      <c r="K233" s="231"/>
      <c r="L233" s="232"/>
      <c r="M233" s="233"/>
      <c r="T233" s="231"/>
      <c r="U233" s="634"/>
      <c r="V233" s="845"/>
      <c r="W233" s="335"/>
      <c r="X233" s="731"/>
      <c r="Y233" s="335"/>
      <c r="Z233" s="798"/>
      <c r="AA233" s="634"/>
      <c r="AB233" s="731"/>
      <c r="AC233" s="803"/>
      <c r="AD233" s="331"/>
      <c r="AE233" s="341"/>
      <c r="AH233" s="748"/>
    </row>
    <row r="234" spans="1:34" x14ac:dyDescent="0.45">
      <c r="A234" s="224"/>
      <c r="D234" s="225"/>
      <c r="E234" s="784"/>
      <c r="F234" s="785"/>
      <c r="G234" s="786"/>
      <c r="H234" s="229"/>
      <c r="J234" s="230"/>
      <c r="K234" s="231"/>
      <c r="L234" s="232"/>
      <c r="M234" s="233"/>
      <c r="T234" s="231"/>
      <c r="U234" s="634"/>
      <c r="V234" s="845"/>
      <c r="W234" s="335"/>
      <c r="X234" s="731"/>
      <c r="Y234" s="335"/>
      <c r="Z234" s="798"/>
      <c r="AA234" s="634"/>
      <c r="AB234" s="731"/>
      <c r="AC234" s="803"/>
      <c r="AD234" s="331"/>
      <c r="AE234" s="341"/>
      <c r="AH234" s="748"/>
    </row>
    <row r="235" spans="1:34" x14ac:dyDescent="0.45">
      <c r="A235" s="224"/>
      <c r="D235" s="225"/>
      <c r="E235" s="784"/>
      <c r="F235" s="782"/>
      <c r="G235" s="783"/>
      <c r="H235" s="229"/>
      <c r="J235" s="230"/>
      <c r="K235" s="231"/>
      <c r="L235" s="232"/>
      <c r="M235" s="233"/>
      <c r="T235" s="231"/>
      <c r="U235" s="634"/>
      <c r="V235" s="845"/>
      <c r="W235" s="335"/>
      <c r="X235" s="731"/>
      <c r="Y235" s="335"/>
      <c r="Z235" s="798"/>
      <c r="AA235" s="634"/>
      <c r="AB235" s="731"/>
      <c r="AC235" s="803"/>
      <c r="AD235" s="331"/>
      <c r="AE235" s="341"/>
      <c r="AH235" s="748"/>
    </row>
    <row r="236" spans="1:34" x14ac:dyDescent="0.45">
      <c r="A236" s="224"/>
      <c r="D236" s="225"/>
      <c r="E236" s="784"/>
      <c r="F236" s="785"/>
      <c r="G236" s="786"/>
      <c r="H236" s="229"/>
      <c r="J236" s="230"/>
      <c r="K236" s="231"/>
      <c r="L236" s="232"/>
      <c r="M236" s="233"/>
      <c r="T236" s="231"/>
      <c r="U236" s="634"/>
      <c r="V236" s="845"/>
      <c r="W236" s="335"/>
      <c r="X236" s="731"/>
      <c r="Y236" s="335"/>
      <c r="Z236" s="798"/>
      <c r="AA236" s="634"/>
      <c r="AB236" s="731"/>
      <c r="AC236" s="803"/>
      <c r="AD236" s="331"/>
      <c r="AE236" s="341"/>
      <c r="AH236" s="748"/>
    </row>
    <row r="237" spans="1:34" x14ac:dyDescent="0.45">
      <c r="A237" s="224"/>
      <c r="D237" s="225"/>
      <c r="E237" s="784"/>
      <c r="F237" s="785"/>
      <c r="G237" s="786"/>
      <c r="H237" s="229"/>
      <c r="J237" s="230"/>
      <c r="K237" s="231"/>
      <c r="L237" s="232"/>
      <c r="M237" s="233"/>
      <c r="T237" s="231"/>
      <c r="U237" s="634"/>
      <c r="V237" s="845"/>
      <c r="W237" s="335"/>
      <c r="X237" s="731"/>
      <c r="Y237" s="335"/>
      <c r="Z237" s="798"/>
      <c r="AA237" s="634"/>
      <c r="AB237" s="731"/>
      <c r="AC237" s="803"/>
      <c r="AD237" s="331"/>
      <c r="AE237" s="341"/>
      <c r="AH237" s="748"/>
    </row>
    <row r="238" spans="1:34" x14ac:dyDescent="0.45">
      <c r="A238" s="224"/>
      <c r="D238" s="225"/>
      <c r="E238" s="784"/>
      <c r="F238" s="782"/>
      <c r="G238" s="783"/>
      <c r="H238" s="229"/>
      <c r="J238" s="230"/>
      <c r="K238" s="231"/>
      <c r="L238" s="232"/>
      <c r="M238" s="233"/>
      <c r="T238" s="231"/>
      <c r="U238" s="634"/>
      <c r="V238" s="845"/>
      <c r="W238" s="335"/>
      <c r="X238" s="731"/>
      <c r="Y238" s="335"/>
      <c r="Z238" s="798"/>
      <c r="AA238" s="634"/>
      <c r="AB238" s="731"/>
      <c r="AC238" s="803"/>
      <c r="AD238" s="331"/>
      <c r="AE238" s="341"/>
      <c r="AH238" s="748"/>
    </row>
    <row r="239" spans="1:34" x14ac:dyDescent="0.45">
      <c r="A239" s="224"/>
      <c r="D239" s="225"/>
      <c r="E239" s="784"/>
      <c r="F239" s="785"/>
      <c r="G239" s="786"/>
      <c r="H239" s="229"/>
      <c r="J239" s="230"/>
      <c r="K239" s="231"/>
      <c r="L239" s="232"/>
      <c r="M239" s="233"/>
      <c r="T239" s="231"/>
      <c r="U239" s="634"/>
      <c r="V239" s="845"/>
      <c r="W239" s="335"/>
      <c r="X239" s="731"/>
      <c r="Y239" s="335"/>
      <c r="Z239" s="798"/>
      <c r="AA239" s="634"/>
      <c r="AB239" s="731"/>
      <c r="AC239" s="803"/>
      <c r="AD239" s="331"/>
      <c r="AE239" s="341"/>
      <c r="AH239" s="748"/>
    </row>
    <row r="240" spans="1:34" x14ac:dyDescent="0.45">
      <c r="A240" s="224"/>
      <c r="D240" s="225"/>
      <c r="E240" s="784"/>
      <c r="F240" s="785"/>
      <c r="G240" s="786"/>
      <c r="H240" s="229"/>
      <c r="J240" s="230"/>
      <c r="K240" s="231"/>
      <c r="L240" s="232"/>
      <c r="M240" s="233"/>
      <c r="T240" s="231"/>
      <c r="U240" s="634"/>
      <c r="V240" s="845"/>
      <c r="W240" s="335"/>
      <c r="X240" s="731"/>
      <c r="Y240" s="335"/>
      <c r="Z240" s="798"/>
      <c r="AA240" s="634"/>
      <c r="AB240" s="731"/>
      <c r="AC240" s="803"/>
      <c r="AD240" s="331"/>
      <c r="AE240" s="341"/>
      <c r="AH240" s="748"/>
    </row>
    <row r="241" spans="1:34" x14ac:dyDescent="0.45">
      <c r="A241" s="224"/>
      <c r="D241" s="225"/>
      <c r="E241" s="784"/>
      <c r="F241" s="782"/>
      <c r="G241" s="783"/>
      <c r="H241" s="229"/>
      <c r="J241" s="230"/>
      <c r="K241" s="231"/>
      <c r="L241" s="232"/>
      <c r="M241" s="233"/>
      <c r="T241" s="231"/>
      <c r="U241" s="634"/>
      <c r="V241" s="845"/>
      <c r="W241" s="335"/>
      <c r="X241" s="731"/>
      <c r="Y241" s="335"/>
      <c r="Z241" s="798"/>
      <c r="AA241" s="634"/>
      <c r="AB241" s="731"/>
      <c r="AC241" s="803"/>
      <c r="AD241" s="331"/>
      <c r="AE241" s="341"/>
      <c r="AH241" s="748"/>
    </row>
    <row r="242" spans="1:34" x14ac:dyDescent="0.45">
      <c r="A242" s="224"/>
      <c r="D242" s="225"/>
      <c r="E242" s="784"/>
      <c r="F242" s="785"/>
      <c r="G242" s="786"/>
      <c r="H242" s="229"/>
      <c r="J242" s="230"/>
      <c r="K242" s="231"/>
      <c r="L242" s="232"/>
      <c r="M242" s="233"/>
      <c r="T242" s="231"/>
      <c r="U242" s="634"/>
      <c r="V242" s="845"/>
      <c r="W242" s="335"/>
      <c r="X242" s="731"/>
      <c r="Y242" s="335"/>
      <c r="Z242" s="798"/>
      <c r="AA242" s="634"/>
      <c r="AB242" s="731"/>
      <c r="AC242" s="803"/>
      <c r="AD242" s="331"/>
      <c r="AE242" s="341"/>
      <c r="AH242" s="748"/>
    </row>
    <row r="243" spans="1:34" x14ac:dyDescent="0.45">
      <c r="A243" s="224"/>
      <c r="D243" s="225"/>
      <c r="E243" s="784"/>
      <c r="F243" s="785"/>
      <c r="G243" s="786"/>
      <c r="H243" s="229"/>
      <c r="J243" s="230"/>
      <c r="K243" s="231"/>
      <c r="L243" s="232"/>
      <c r="M243" s="233"/>
      <c r="T243" s="231"/>
      <c r="U243" s="634"/>
      <c r="V243" s="845"/>
      <c r="W243" s="335"/>
      <c r="X243" s="731"/>
      <c r="Y243" s="335"/>
      <c r="Z243" s="798"/>
      <c r="AA243" s="634"/>
      <c r="AB243" s="731"/>
      <c r="AC243" s="803"/>
      <c r="AD243" s="331"/>
      <c r="AE243" s="341"/>
      <c r="AH243" s="748"/>
    </row>
    <row r="244" spans="1:34" x14ac:dyDescent="0.45">
      <c r="A244" s="224"/>
      <c r="D244" s="225"/>
      <c r="E244" s="784"/>
      <c r="F244" s="782"/>
      <c r="G244" s="788"/>
      <c r="H244" s="231"/>
      <c r="J244" s="230"/>
      <c r="K244" s="231"/>
      <c r="L244" s="232"/>
      <c r="M244" s="233"/>
      <c r="T244" s="231"/>
      <c r="U244" s="634"/>
      <c r="V244" s="845"/>
      <c r="W244" s="335"/>
      <c r="X244" s="731"/>
      <c r="Y244" s="335"/>
      <c r="Z244" s="798"/>
      <c r="AA244" s="634"/>
      <c r="AB244" s="731"/>
      <c r="AC244" s="803"/>
      <c r="AD244" s="331"/>
      <c r="AE244" s="341"/>
      <c r="AH244" s="748"/>
    </row>
    <row r="245" spans="1:34" x14ac:dyDescent="0.45">
      <c r="A245" s="224"/>
      <c r="D245" s="225"/>
      <c r="E245" s="784"/>
      <c r="F245" s="785"/>
      <c r="G245" s="786"/>
      <c r="H245" s="229"/>
      <c r="J245" s="230"/>
      <c r="K245" s="231"/>
      <c r="L245" s="232"/>
      <c r="M245" s="233"/>
      <c r="T245" s="231"/>
      <c r="U245" s="634"/>
      <c r="V245" s="845"/>
      <c r="W245" s="335"/>
      <c r="X245" s="731"/>
      <c r="Y245" s="335"/>
      <c r="Z245" s="798"/>
      <c r="AA245" s="634"/>
      <c r="AB245" s="731"/>
      <c r="AC245" s="803"/>
      <c r="AD245" s="331"/>
      <c r="AE245" s="341"/>
      <c r="AH245" s="748"/>
    </row>
    <row r="246" spans="1:34" x14ac:dyDescent="0.45">
      <c r="A246" s="224"/>
      <c r="D246" s="225"/>
      <c r="E246" s="784"/>
      <c r="F246" s="785"/>
      <c r="G246" s="786"/>
      <c r="H246" s="229"/>
      <c r="J246" s="230"/>
      <c r="K246" s="231"/>
      <c r="L246" s="232"/>
      <c r="M246" s="233"/>
      <c r="T246" s="231"/>
      <c r="U246" s="634"/>
      <c r="V246" s="845"/>
      <c r="W246" s="335"/>
      <c r="X246" s="731"/>
      <c r="Y246" s="335"/>
      <c r="Z246" s="798"/>
      <c r="AA246" s="634"/>
      <c r="AB246" s="731"/>
      <c r="AC246" s="803"/>
      <c r="AD246" s="331"/>
      <c r="AE246" s="341"/>
      <c r="AH246" s="748"/>
    </row>
    <row r="247" spans="1:34" x14ac:dyDescent="0.45">
      <c r="A247" s="224"/>
      <c r="D247" s="225"/>
      <c r="E247" s="784"/>
      <c r="F247" s="782"/>
      <c r="G247" s="783"/>
      <c r="H247" s="229"/>
      <c r="J247" s="230"/>
      <c r="K247" s="231"/>
      <c r="L247" s="232"/>
      <c r="M247" s="233"/>
      <c r="T247" s="231"/>
      <c r="U247" s="634"/>
      <c r="V247" s="845"/>
      <c r="W247" s="335"/>
      <c r="X247" s="731"/>
      <c r="Y247" s="335"/>
      <c r="Z247" s="798"/>
      <c r="AA247" s="634"/>
      <c r="AB247" s="731"/>
      <c r="AC247" s="803"/>
      <c r="AD247" s="331"/>
      <c r="AE247" s="341"/>
      <c r="AH247" s="748"/>
    </row>
    <row r="248" spans="1:34" x14ac:dyDescent="0.45">
      <c r="A248" s="224"/>
      <c r="D248" s="225"/>
      <c r="E248" s="784"/>
      <c r="F248" s="785"/>
      <c r="G248" s="786"/>
      <c r="H248" s="229"/>
      <c r="J248" s="230"/>
      <c r="K248" s="231"/>
      <c r="L248" s="232"/>
      <c r="M248" s="233"/>
      <c r="T248" s="231"/>
      <c r="U248" s="634"/>
      <c r="V248" s="845"/>
      <c r="W248" s="335"/>
      <c r="X248" s="731"/>
      <c r="Y248" s="335"/>
      <c r="Z248" s="798"/>
      <c r="AA248" s="634"/>
      <c r="AB248" s="731"/>
      <c r="AC248" s="803"/>
      <c r="AD248" s="331"/>
      <c r="AE248" s="341"/>
      <c r="AH248" s="748"/>
    </row>
    <row r="249" spans="1:34" x14ac:dyDescent="0.45">
      <c r="A249" s="224"/>
      <c r="D249" s="225"/>
      <c r="E249" s="784"/>
      <c r="F249" s="785"/>
      <c r="G249" s="786"/>
      <c r="H249" s="229"/>
      <c r="J249" s="230"/>
      <c r="K249" s="231"/>
      <c r="L249" s="232"/>
      <c r="M249" s="233"/>
      <c r="T249" s="231"/>
      <c r="U249" s="634"/>
      <c r="V249" s="845"/>
      <c r="W249" s="335"/>
      <c r="X249" s="731"/>
      <c r="Y249" s="335"/>
      <c r="Z249" s="798"/>
      <c r="AA249" s="634"/>
      <c r="AB249" s="731"/>
      <c r="AC249" s="803"/>
      <c r="AD249" s="331"/>
      <c r="AE249" s="341"/>
      <c r="AH249" s="748"/>
    </row>
    <row r="250" spans="1:34" x14ac:dyDescent="0.45">
      <c r="A250" s="224"/>
      <c r="D250" s="225"/>
      <c r="E250" s="784"/>
      <c r="F250" s="782"/>
      <c r="G250" s="783"/>
      <c r="H250" s="229"/>
      <c r="J250" s="230"/>
      <c r="K250" s="231"/>
      <c r="L250" s="232"/>
      <c r="M250" s="233"/>
      <c r="T250" s="231"/>
      <c r="U250" s="634"/>
      <c r="V250" s="845"/>
      <c r="W250" s="335"/>
      <c r="X250" s="731"/>
      <c r="Y250" s="335"/>
      <c r="Z250" s="798"/>
      <c r="AA250" s="634"/>
      <c r="AB250" s="731"/>
      <c r="AC250" s="803"/>
      <c r="AD250" s="331"/>
      <c r="AE250" s="341"/>
      <c r="AH250" s="748"/>
    </row>
    <row r="251" spans="1:34" x14ac:dyDescent="0.45">
      <c r="A251" s="224"/>
      <c r="D251" s="225"/>
      <c r="E251" s="784"/>
      <c r="F251" s="785"/>
      <c r="G251" s="786"/>
      <c r="H251" s="229"/>
      <c r="J251" s="230"/>
      <c r="K251" s="231"/>
      <c r="L251" s="232"/>
      <c r="M251" s="233"/>
      <c r="T251" s="231"/>
      <c r="U251" s="634"/>
      <c r="V251" s="845"/>
      <c r="W251" s="335"/>
      <c r="X251" s="731"/>
      <c r="Y251" s="335"/>
      <c r="Z251" s="798"/>
      <c r="AA251" s="634"/>
      <c r="AB251" s="731"/>
      <c r="AC251" s="803"/>
      <c r="AD251" s="331"/>
      <c r="AE251" s="341"/>
      <c r="AH251" s="748"/>
    </row>
    <row r="252" spans="1:34" x14ac:dyDescent="0.45">
      <c r="A252" s="224"/>
      <c r="D252" s="225"/>
      <c r="E252" s="784"/>
      <c r="F252" s="785"/>
      <c r="G252" s="786"/>
      <c r="H252" s="229"/>
      <c r="J252" s="230"/>
      <c r="K252" s="231"/>
      <c r="L252" s="232"/>
      <c r="M252" s="233"/>
      <c r="T252" s="231"/>
      <c r="U252" s="634"/>
      <c r="V252" s="845"/>
      <c r="W252" s="335"/>
      <c r="X252" s="731"/>
      <c r="Y252" s="335"/>
      <c r="Z252" s="798"/>
      <c r="AA252" s="634"/>
      <c r="AB252" s="731"/>
      <c r="AC252" s="803"/>
      <c r="AD252" s="331"/>
      <c r="AE252" s="341"/>
      <c r="AH252" s="748"/>
    </row>
    <row r="253" spans="1:34" x14ac:dyDescent="0.45">
      <c r="A253" s="224"/>
      <c r="D253" s="225"/>
      <c r="E253" s="784"/>
      <c r="F253" s="782"/>
      <c r="G253" s="783"/>
      <c r="H253" s="229"/>
      <c r="J253" s="230"/>
      <c r="K253" s="231"/>
      <c r="L253" s="232"/>
      <c r="M253" s="233"/>
      <c r="T253" s="231"/>
      <c r="U253" s="634"/>
      <c r="V253" s="845"/>
      <c r="W253" s="335"/>
      <c r="X253" s="731"/>
      <c r="Y253" s="335"/>
      <c r="Z253" s="798"/>
      <c r="AA253" s="634"/>
      <c r="AB253" s="731"/>
      <c r="AC253" s="803"/>
      <c r="AD253" s="331"/>
      <c r="AE253" s="341"/>
      <c r="AH253" s="748"/>
    </row>
    <row r="254" spans="1:34" x14ac:dyDescent="0.45">
      <c r="A254" s="224"/>
      <c r="D254" s="225"/>
      <c r="E254" s="784"/>
      <c r="F254" s="785"/>
      <c r="G254" s="786"/>
      <c r="H254" s="229"/>
      <c r="J254" s="230"/>
      <c r="K254" s="231"/>
      <c r="L254" s="232"/>
      <c r="M254" s="233"/>
      <c r="T254" s="231"/>
      <c r="U254" s="634"/>
      <c r="V254" s="845"/>
      <c r="W254" s="335"/>
      <c r="X254" s="731"/>
      <c r="Y254" s="335"/>
      <c r="Z254" s="798"/>
      <c r="AA254" s="634"/>
      <c r="AB254" s="731"/>
      <c r="AC254" s="803"/>
      <c r="AD254" s="331"/>
      <c r="AE254" s="341"/>
      <c r="AH254" s="748"/>
    </row>
    <row r="255" spans="1:34" x14ac:dyDescent="0.45">
      <c r="A255" s="224"/>
      <c r="D255" s="225"/>
      <c r="E255" s="784"/>
      <c r="F255" s="785"/>
      <c r="G255" s="786"/>
      <c r="H255" s="229"/>
      <c r="J255" s="230"/>
      <c r="K255" s="231"/>
      <c r="L255" s="232"/>
      <c r="M255" s="233"/>
      <c r="T255" s="231"/>
      <c r="U255" s="634"/>
      <c r="V255" s="845"/>
      <c r="W255" s="335"/>
      <c r="X255" s="731"/>
      <c r="Y255" s="335"/>
      <c r="Z255" s="798"/>
      <c r="AA255" s="634"/>
      <c r="AB255" s="731"/>
      <c r="AC255" s="803"/>
      <c r="AD255" s="331"/>
      <c r="AE255" s="341"/>
      <c r="AH255" s="748"/>
    </row>
    <row r="256" spans="1:34" x14ac:dyDescent="0.45">
      <c r="A256" s="224"/>
      <c r="D256" s="225"/>
      <c r="E256" s="784"/>
      <c r="F256" s="782"/>
      <c r="G256" s="783"/>
      <c r="H256" s="229"/>
      <c r="J256" s="230"/>
      <c r="K256" s="231"/>
      <c r="L256" s="232"/>
      <c r="M256" s="233"/>
      <c r="T256" s="231"/>
      <c r="U256" s="634"/>
      <c r="V256" s="845"/>
      <c r="W256" s="335"/>
      <c r="X256" s="731"/>
      <c r="Y256" s="335"/>
      <c r="Z256" s="798"/>
      <c r="AA256" s="634"/>
      <c r="AB256" s="731"/>
      <c r="AC256" s="803"/>
      <c r="AD256" s="331"/>
      <c r="AE256" s="341"/>
      <c r="AH256" s="748"/>
    </row>
    <row r="257" spans="1:34" x14ac:dyDescent="0.45">
      <c r="A257" s="224"/>
      <c r="D257" s="225"/>
      <c r="E257" s="784"/>
      <c r="F257" s="785"/>
      <c r="G257" s="786"/>
      <c r="H257" s="229"/>
      <c r="J257" s="230"/>
      <c r="K257" s="231"/>
      <c r="L257" s="232"/>
      <c r="M257" s="233"/>
      <c r="T257" s="231"/>
      <c r="U257" s="634"/>
      <c r="V257" s="845"/>
      <c r="W257" s="335"/>
      <c r="X257" s="731"/>
      <c r="Y257" s="335"/>
      <c r="Z257" s="798"/>
      <c r="AA257" s="634"/>
      <c r="AB257" s="731"/>
      <c r="AC257" s="803"/>
      <c r="AD257" s="331"/>
      <c r="AE257" s="341"/>
      <c r="AH257" s="748"/>
    </row>
    <row r="258" spans="1:34" x14ac:dyDescent="0.45">
      <c r="A258" s="224"/>
      <c r="D258" s="225"/>
      <c r="E258" s="784"/>
      <c r="F258" s="785"/>
      <c r="G258" s="786"/>
      <c r="H258" s="229"/>
      <c r="J258" s="230"/>
      <c r="K258" s="231"/>
      <c r="L258" s="232"/>
      <c r="M258" s="233"/>
      <c r="T258" s="231"/>
      <c r="U258" s="634"/>
      <c r="V258" s="845"/>
      <c r="W258" s="335"/>
      <c r="X258" s="731"/>
      <c r="Y258" s="335"/>
      <c r="Z258" s="798"/>
      <c r="AA258" s="634"/>
      <c r="AB258" s="731"/>
      <c r="AC258" s="803"/>
      <c r="AD258" s="331"/>
      <c r="AE258" s="341"/>
      <c r="AH258" s="748"/>
    </row>
    <row r="259" spans="1:34" x14ac:dyDescent="0.45">
      <c r="A259" s="224"/>
      <c r="D259" s="225"/>
      <c r="E259" s="784"/>
      <c r="F259" s="782"/>
      <c r="G259" s="783"/>
      <c r="H259" s="229"/>
      <c r="J259" s="230"/>
      <c r="K259" s="231"/>
      <c r="L259" s="232"/>
      <c r="M259" s="233"/>
      <c r="T259" s="231"/>
      <c r="U259" s="634"/>
      <c r="V259" s="845"/>
      <c r="W259" s="335"/>
      <c r="X259" s="731"/>
      <c r="Y259" s="335"/>
      <c r="Z259" s="798"/>
      <c r="AA259" s="634"/>
      <c r="AB259" s="731"/>
      <c r="AC259" s="803"/>
      <c r="AD259" s="331"/>
      <c r="AE259" s="341"/>
      <c r="AH259" s="748"/>
    </row>
    <row r="260" spans="1:34" x14ac:dyDescent="0.45">
      <c r="A260" s="224"/>
      <c r="D260" s="225"/>
      <c r="E260" s="784"/>
      <c r="F260" s="785"/>
      <c r="G260" s="786"/>
      <c r="H260" s="229"/>
      <c r="J260" s="230"/>
      <c r="K260" s="231"/>
      <c r="L260" s="232"/>
      <c r="M260" s="233"/>
      <c r="T260" s="231"/>
      <c r="U260" s="634"/>
      <c r="V260" s="845"/>
      <c r="W260" s="335"/>
      <c r="X260" s="731"/>
      <c r="Y260" s="335"/>
      <c r="Z260" s="798"/>
      <c r="AA260" s="634"/>
      <c r="AB260" s="731"/>
      <c r="AC260" s="803"/>
      <c r="AD260" s="331"/>
      <c r="AE260" s="341"/>
      <c r="AH260" s="748"/>
    </row>
    <row r="261" spans="1:34" x14ac:dyDescent="0.45">
      <c r="A261" s="224"/>
      <c r="D261" s="225"/>
      <c r="E261" s="784"/>
      <c r="F261" s="785"/>
      <c r="G261" s="786"/>
      <c r="H261" s="229"/>
      <c r="J261" s="230"/>
      <c r="K261" s="231"/>
      <c r="L261" s="232"/>
      <c r="M261" s="233"/>
      <c r="T261" s="231"/>
      <c r="U261" s="634"/>
      <c r="V261" s="845"/>
      <c r="W261" s="335"/>
      <c r="X261" s="731"/>
      <c r="Y261" s="335"/>
      <c r="Z261" s="798"/>
      <c r="AA261" s="634"/>
      <c r="AB261" s="731"/>
      <c r="AC261" s="803"/>
      <c r="AD261" s="331"/>
      <c r="AE261" s="341"/>
      <c r="AH261" s="748"/>
    </row>
    <row r="262" spans="1:34" x14ac:dyDescent="0.45">
      <c r="A262" s="224"/>
      <c r="D262" s="225"/>
      <c r="E262" s="784"/>
      <c r="F262" s="782"/>
      <c r="G262" s="783"/>
      <c r="H262" s="229"/>
      <c r="J262" s="230"/>
      <c r="K262" s="231"/>
      <c r="L262" s="232"/>
      <c r="M262" s="233"/>
      <c r="T262" s="231"/>
      <c r="U262" s="634"/>
      <c r="V262" s="845"/>
      <c r="W262" s="335"/>
      <c r="X262" s="731"/>
      <c r="Y262" s="335"/>
      <c r="Z262" s="798"/>
      <c r="AA262" s="634"/>
      <c r="AB262" s="731"/>
      <c r="AC262" s="803"/>
      <c r="AD262" s="331"/>
      <c r="AE262" s="341"/>
      <c r="AH262" s="748"/>
    </row>
    <row r="263" spans="1:34" x14ac:dyDescent="0.45">
      <c r="A263" s="224"/>
      <c r="D263" s="225"/>
      <c r="E263" s="784"/>
      <c r="F263" s="785"/>
      <c r="G263" s="786"/>
      <c r="H263" s="229"/>
      <c r="J263" s="230"/>
      <c r="K263" s="231"/>
      <c r="L263" s="232"/>
      <c r="M263" s="233"/>
      <c r="T263" s="231"/>
      <c r="U263" s="634"/>
      <c r="V263" s="845"/>
      <c r="W263" s="335"/>
      <c r="X263" s="731"/>
      <c r="Y263" s="335"/>
      <c r="Z263" s="798"/>
      <c r="AA263" s="634"/>
      <c r="AB263" s="731"/>
      <c r="AC263" s="803"/>
      <c r="AD263" s="331"/>
      <c r="AE263" s="341"/>
      <c r="AH263" s="748"/>
    </row>
    <row r="264" spans="1:34" x14ac:dyDescent="0.45">
      <c r="A264" s="224"/>
      <c r="D264" s="225"/>
      <c r="E264" s="784"/>
      <c r="F264" s="785"/>
      <c r="G264" s="786"/>
      <c r="H264" s="229"/>
      <c r="J264" s="230"/>
      <c r="K264" s="231"/>
      <c r="L264" s="232"/>
      <c r="M264" s="233"/>
      <c r="T264" s="231"/>
      <c r="U264" s="634"/>
      <c r="V264" s="845"/>
      <c r="W264" s="335"/>
      <c r="X264" s="731"/>
      <c r="Y264" s="335"/>
      <c r="Z264" s="798"/>
      <c r="AA264" s="634"/>
      <c r="AB264" s="731"/>
      <c r="AC264" s="803"/>
      <c r="AD264" s="331"/>
      <c r="AE264" s="341"/>
      <c r="AH264" s="748"/>
    </row>
    <row r="265" spans="1:34" x14ac:dyDescent="0.45">
      <c r="A265" s="224"/>
      <c r="D265" s="225"/>
      <c r="E265" s="784"/>
      <c r="F265" s="782"/>
      <c r="G265" s="783"/>
      <c r="H265" s="229"/>
      <c r="J265" s="230"/>
      <c r="K265" s="231"/>
      <c r="L265" s="232"/>
      <c r="M265" s="233"/>
      <c r="T265" s="231"/>
      <c r="U265" s="634"/>
      <c r="V265" s="845"/>
      <c r="W265" s="335"/>
      <c r="X265" s="731"/>
      <c r="Y265" s="335"/>
      <c r="Z265" s="798"/>
      <c r="AA265" s="634"/>
      <c r="AB265" s="731"/>
      <c r="AC265" s="803"/>
      <c r="AD265" s="331"/>
      <c r="AE265" s="341"/>
      <c r="AH265" s="748"/>
    </row>
    <row r="266" spans="1:34" x14ac:dyDescent="0.45">
      <c r="A266" s="224"/>
      <c r="D266" s="225"/>
      <c r="E266" s="784"/>
      <c r="F266" s="785"/>
      <c r="G266" s="786"/>
      <c r="H266" s="229"/>
      <c r="J266" s="230"/>
      <c r="K266" s="231"/>
      <c r="L266" s="232"/>
      <c r="M266" s="233"/>
      <c r="T266" s="231"/>
      <c r="U266" s="634"/>
      <c r="V266" s="845"/>
      <c r="W266" s="335"/>
      <c r="X266" s="731"/>
      <c r="Y266" s="335"/>
      <c r="Z266" s="798"/>
      <c r="AA266" s="634"/>
      <c r="AB266" s="731"/>
      <c r="AC266" s="803"/>
      <c r="AD266" s="331"/>
      <c r="AE266" s="341"/>
      <c r="AH266" s="748"/>
    </row>
    <row r="267" spans="1:34" x14ac:dyDescent="0.45">
      <c r="A267" s="224"/>
      <c r="D267" s="225"/>
      <c r="E267" s="784"/>
      <c r="F267" s="785"/>
      <c r="G267" s="786"/>
      <c r="H267" s="229"/>
      <c r="J267" s="230"/>
      <c r="K267" s="231"/>
      <c r="L267" s="232"/>
      <c r="M267" s="233"/>
      <c r="T267" s="231"/>
      <c r="U267" s="634"/>
      <c r="V267" s="845"/>
      <c r="W267" s="335"/>
      <c r="X267" s="731"/>
      <c r="Y267" s="335"/>
      <c r="Z267" s="798"/>
      <c r="AA267" s="634"/>
      <c r="AB267" s="731"/>
      <c r="AC267" s="803"/>
      <c r="AD267" s="331"/>
      <c r="AE267" s="341"/>
      <c r="AH267" s="748"/>
    </row>
    <row r="268" spans="1:34" x14ac:dyDescent="0.45">
      <c r="A268" s="224"/>
      <c r="D268" s="225"/>
      <c r="E268" s="784"/>
      <c r="F268" s="787"/>
      <c r="G268" s="783"/>
      <c r="H268" s="229"/>
      <c r="J268" s="230"/>
      <c r="K268" s="231"/>
      <c r="L268" s="232"/>
      <c r="M268" s="233"/>
      <c r="T268" s="231"/>
      <c r="U268" s="634"/>
      <c r="V268" s="845"/>
      <c r="W268" s="335"/>
      <c r="X268" s="731"/>
      <c r="Y268" s="335"/>
      <c r="Z268" s="798"/>
      <c r="AA268" s="634"/>
      <c r="AB268" s="731"/>
      <c r="AC268" s="803"/>
      <c r="AD268" s="331"/>
      <c r="AE268" s="341"/>
      <c r="AH268" s="748"/>
    </row>
    <row r="269" spans="1:34" x14ac:dyDescent="0.45">
      <c r="A269" s="224"/>
      <c r="D269" s="225"/>
      <c r="E269" s="784"/>
      <c r="F269" s="785"/>
      <c r="G269" s="786"/>
      <c r="H269" s="229"/>
      <c r="J269" s="230"/>
      <c r="K269" s="231"/>
      <c r="L269" s="232"/>
      <c r="M269" s="233"/>
      <c r="T269" s="231"/>
      <c r="U269" s="634"/>
      <c r="V269" s="845"/>
      <c r="W269" s="335"/>
      <c r="X269" s="731"/>
      <c r="Y269" s="335"/>
      <c r="Z269" s="798"/>
      <c r="AA269" s="634"/>
      <c r="AB269" s="731"/>
      <c r="AC269" s="803"/>
      <c r="AD269" s="331"/>
      <c r="AE269" s="341"/>
      <c r="AH269" s="748"/>
    </row>
    <row r="270" spans="1:34" x14ac:dyDescent="0.45">
      <c r="A270" s="224"/>
      <c r="D270" s="225"/>
      <c r="E270" s="784"/>
      <c r="F270" s="785"/>
      <c r="G270" s="786"/>
      <c r="H270" s="229"/>
      <c r="J270" s="230"/>
      <c r="K270" s="231"/>
      <c r="L270" s="232"/>
      <c r="M270" s="233"/>
      <c r="T270" s="231"/>
      <c r="U270" s="634"/>
      <c r="V270" s="845"/>
      <c r="W270" s="335"/>
      <c r="X270" s="731"/>
      <c r="Y270" s="335"/>
      <c r="Z270" s="798"/>
      <c r="AA270" s="634"/>
      <c r="AB270" s="731"/>
      <c r="AC270" s="803"/>
      <c r="AD270" s="331"/>
      <c r="AE270" s="341"/>
      <c r="AH270" s="748"/>
    </row>
    <row r="271" spans="1:34" x14ac:dyDescent="0.45">
      <c r="A271" s="224"/>
      <c r="D271" s="225"/>
      <c r="E271" s="784"/>
      <c r="F271" s="782"/>
      <c r="G271" s="783"/>
      <c r="H271" s="229"/>
      <c r="J271" s="230"/>
      <c r="K271" s="231"/>
      <c r="L271" s="232"/>
      <c r="M271" s="233"/>
      <c r="T271" s="231"/>
      <c r="U271" s="634"/>
      <c r="V271" s="845"/>
      <c r="W271" s="335"/>
      <c r="X271" s="731"/>
      <c r="Y271" s="335"/>
      <c r="Z271" s="798"/>
      <c r="AA271" s="634"/>
      <c r="AB271" s="731"/>
      <c r="AC271" s="803"/>
      <c r="AD271" s="331"/>
      <c r="AE271" s="341"/>
      <c r="AH271" s="748"/>
    </row>
    <row r="272" spans="1:34" x14ac:dyDescent="0.45">
      <c r="A272" s="224"/>
      <c r="D272" s="225"/>
      <c r="E272" s="784"/>
      <c r="F272" s="785"/>
      <c r="G272" s="786"/>
      <c r="H272" s="229"/>
      <c r="J272" s="230"/>
      <c r="K272" s="231"/>
      <c r="L272" s="232"/>
      <c r="M272" s="233"/>
      <c r="T272" s="231"/>
      <c r="U272" s="634"/>
      <c r="V272" s="845"/>
      <c r="W272" s="335"/>
      <c r="X272" s="731"/>
      <c r="Y272" s="335"/>
      <c r="Z272" s="798"/>
      <c r="AA272" s="634"/>
      <c r="AB272" s="731"/>
      <c r="AC272" s="803"/>
      <c r="AD272" s="331"/>
      <c r="AE272" s="341"/>
      <c r="AH272" s="748"/>
    </row>
    <row r="273" spans="1:34" x14ac:dyDescent="0.45">
      <c r="A273" s="224"/>
      <c r="D273" s="225"/>
      <c r="E273" s="784"/>
      <c r="F273" s="785"/>
      <c r="G273" s="786"/>
      <c r="H273" s="229"/>
      <c r="J273" s="230"/>
      <c r="K273" s="231"/>
      <c r="L273" s="232"/>
      <c r="M273" s="233"/>
      <c r="T273" s="231"/>
      <c r="U273" s="634"/>
      <c r="V273" s="845"/>
      <c r="W273" s="335"/>
      <c r="X273" s="731"/>
      <c r="Y273" s="335"/>
      <c r="Z273" s="798"/>
      <c r="AA273" s="634"/>
      <c r="AB273" s="731"/>
      <c r="AC273" s="803"/>
      <c r="AD273" s="331"/>
      <c r="AE273" s="341"/>
      <c r="AH273" s="748"/>
    </row>
    <row r="274" spans="1:34" x14ac:dyDescent="0.45">
      <c r="A274" s="224"/>
      <c r="D274" s="225"/>
      <c r="E274" s="784"/>
      <c r="F274" s="782"/>
      <c r="G274" s="783"/>
      <c r="H274" s="229"/>
      <c r="J274" s="230"/>
      <c r="K274" s="231"/>
      <c r="L274" s="232"/>
      <c r="M274" s="233"/>
      <c r="T274" s="231"/>
      <c r="U274" s="634"/>
      <c r="V274" s="845"/>
      <c r="W274" s="335"/>
      <c r="X274" s="731"/>
      <c r="Y274" s="335"/>
      <c r="Z274" s="798"/>
      <c r="AA274" s="634"/>
      <c r="AB274" s="731"/>
      <c r="AC274" s="803"/>
      <c r="AD274" s="331"/>
      <c r="AE274" s="341"/>
      <c r="AH274" s="748"/>
    </row>
    <row r="275" spans="1:34" x14ac:dyDescent="0.45">
      <c r="A275" s="224"/>
      <c r="D275" s="225"/>
      <c r="E275" s="784"/>
      <c r="F275" s="785"/>
      <c r="G275" s="786"/>
      <c r="H275" s="229"/>
      <c r="J275" s="230"/>
      <c r="K275" s="231"/>
      <c r="L275" s="232"/>
      <c r="M275" s="233"/>
      <c r="T275" s="231"/>
      <c r="U275" s="634"/>
      <c r="V275" s="845"/>
      <c r="W275" s="335"/>
      <c r="X275" s="731"/>
      <c r="Y275" s="335"/>
      <c r="Z275" s="798"/>
      <c r="AA275" s="634"/>
      <c r="AB275" s="731"/>
      <c r="AC275" s="803"/>
      <c r="AD275" s="331"/>
      <c r="AE275" s="341"/>
      <c r="AH275" s="748"/>
    </row>
    <row r="276" spans="1:34" x14ac:dyDescent="0.45">
      <c r="A276" s="224"/>
      <c r="D276" s="225"/>
      <c r="E276" s="784"/>
      <c r="F276" s="785"/>
      <c r="G276" s="786"/>
      <c r="H276" s="229"/>
      <c r="J276" s="230"/>
      <c r="K276" s="231"/>
      <c r="L276" s="232"/>
      <c r="M276" s="233"/>
      <c r="T276" s="231"/>
      <c r="U276" s="634"/>
      <c r="V276" s="845"/>
      <c r="W276" s="335"/>
      <c r="X276" s="731"/>
      <c r="Y276" s="335"/>
      <c r="Z276" s="798"/>
      <c r="AA276" s="634"/>
      <c r="AB276" s="731"/>
      <c r="AC276" s="803"/>
      <c r="AD276" s="331"/>
      <c r="AE276" s="341"/>
      <c r="AH276" s="748"/>
    </row>
    <row r="277" spans="1:34" x14ac:dyDescent="0.45">
      <c r="A277" s="224"/>
      <c r="D277" s="225"/>
      <c r="E277" s="784"/>
      <c r="F277" s="782"/>
      <c r="G277" s="783"/>
      <c r="H277" s="229"/>
      <c r="J277" s="230"/>
      <c r="K277" s="231"/>
      <c r="L277" s="232"/>
      <c r="M277" s="233"/>
      <c r="T277" s="231"/>
      <c r="U277" s="634"/>
      <c r="V277" s="845"/>
      <c r="W277" s="335"/>
      <c r="X277" s="731"/>
      <c r="Y277" s="335"/>
      <c r="Z277" s="798"/>
      <c r="AA277" s="634"/>
      <c r="AB277" s="731"/>
      <c r="AC277" s="803"/>
      <c r="AD277" s="331"/>
      <c r="AE277" s="341"/>
      <c r="AH277" s="748"/>
    </row>
    <row r="278" spans="1:34" x14ac:dyDescent="0.45">
      <c r="A278" s="224"/>
      <c r="D278" s="225"/>
      <c r="E278" s="784"/>
      <c r="F278" s="785"/>
      <c r="G278" s="786"/>
      <c r="H278" s="229"/>
      <c r="J278" s="230"/>
      <c r="K278" s="231"/>
      <c r="L278" s="232"/>
      <c r="M278" s="233"/>
      <c r="T278" s="231"/>
      <c r="U278" s="634"/>
      <c r="V278" s="845"/>
      <c r="W278" s="335"/>
      <c r="X278" s="731"/>
      <c r="Y278" s="335"/>
      <c r="Z278" s="798"/>
      <c r="AA278" s="634"/>
      <c r="AB278" s="731"/>
      <c r="AC278" s="803"/>
      <c r="AD278" s="331"/>
      <c r="AE278" s="341"/>
      <c r="AH278" s="748"/>
    </row>
    <row r="279" spans="1:34" x14ac:dyDescent="0.45">
      <c r="A279" s="224"/>
      <c r="D279" s="225"/>
      <c r="E279" s="784"/>
      <c r="F279" s="785"/>
      <c r="G279" s="786"/>
      <c r="H279" s="229"/>
      <c r="J279" s="230"/>
      <c r="K279" s="231"/>
      <c r="L279" s="232"/>
      <c r="M279" s="233"/>
      <c r="T279" s="231"/>
      <c r="U279" s="634"/>
      <c r="V279" s="845"/>
      <c r="W279" s="335"/>
      <c r="X279" s="731"/>
      <c r="Y279" s="335"/>
      <c r="Z279" s="798"/>
      <c r="AA279" s="634"/>
      <c r="AB279" s="731"/>
      <c r="AC279" s="803"/>
      <c r="AD279" s="331"/>
      <c r="AE279" s="341"/>
      <c r="AH279" s="748"/>
    </row>
    <row r="280" spans="1:34" x14ac:dyDescent="0.45">
      <c r="A280" s="224"/>
      <c r="D280" s="225"/>
      <c r="E280" s="784"/>
      <c r="F280" s="782"/>
      <c r="G280" s="783"/>
      <c r="H280" s="229"/>
      <c r="J280" s="230"/>
      <c r="K280" s="231"/>
      <c r="L280" s="232"/>
      <c r="M280" s="233"/>
      <c r="T280" s="231"/>
      <c r="U280" s="634"/>
      <c r="V280" s="845"/>
      <c r="W280" s="335"/>
      <c r="X280" s="731"/>
      <c r="Y280" s="335"/>
      <c r="Z280" s="798"/>
      <c r="AA280" s="634"/>
      <c r="AB280" s="731"/>
      <c r="AC280" s="803"/>
      <c r="AD280" s="331"/>
      <c r="AE280" s="341"/>
      <c r="AH280" s="748"/>
    </row>
    <row r="281" spans="1:34" x14ac:dyDescent="0.45">
      <c r="A281" s="224"/>
      <c r="D281" s="225"/>
      <c r="E281" s="784"/>
      <c r="F281" s="785"/>
      <c r="G281" s="786"/>
      <c r="H281" s="229"/>
      <c r="J281" s="230"/>
      <c r="K281" s="231"/>
      <c r="L281" s="232"/>
      <c r="M281" s="233"/>
      <c r="T281" s="231"/>
      <c r="U281" s="634"/>
      <c r="V281" s="845"/>
      <c r="W281" s="335"/>
      <c r="X281" s="731"/>
      <c r="Y281" s="335"/>
      <c r="Z281" s="798"/>
      <c r="AA281" s="634"/>
      <c r="AB281" s="731"/>
      <c r="AC281" s="803"/>
      <c r="AD281" s="331"/>
      <c r="AE281" s="341"/>
      <c r="AH281" s="748"/>
    </row>
    <row r="282" spans="1:34" x14ac:dyDescent="0.45">
      <c r="A282" s="224"/>
      <c r="D282" s="225"/>
      <c r="E282" s="784"/>
      <c r="F282" s="785"/>
      <c r="G282" s="786"/>
      <c r="H282" s="229"/>
      <c r="J282" s="230"/>
      <c r="K282" s="231"/>
      <c r="L282" s="232"/>
      <c r="M282" s="233"/>
      <c r="T282" s="231"/>
      <c r="U282" s="634"/>
      <c r="V282" s="845"/>
      <c r="W282" s="335"/>
      <c r="X282" s="731"/>
      <c r="Y282" s="335"/>
      <c r="Z282" s="798"/>
      <c r="AA282" s="634"/>
      <c r="AB282" s="731"/>
      <c r="AC282" s="803"/>
      <c r="AD282" s="331"/>
      <c r="AE282" s="341"/>
      <c r="AH282" s="748"/>
    </row>
    <row r="283" spans="1:34" x14ac:dyDescent="0.45">
      <c r="A283" s="224"/>
      <c r="D283" s="225"/>
      <c r="E283" s="784"/>
      <c r="F283" s="782"/>
      <c r="G283" s="783"/>
      <c r="H283" s="229"/>
      <c r="J283" s="230"/>
      <c r="K283" s="231"/>
      <c r="L283" s="232"/>
      <c r="M283" s="233"/>
      <c r="T283" s="231"/>
      <c r="U283" s="634"/>
      <c r="V283" s="845"/>
      <c r="W283" s="335"/>
      <c r="X283" s="731"/>
      <c r="Y283" s="335"/>
      <c r="Z283" s="798"/>
      <c r="AA283" s="634"/>
      <c r="AB283" s="731"/>
      <c r="AC283" s="803"/>
      <c r="AD283" s="331"/>
      <c r="AE283" s="341"/>
      <c r="AH283" s="748"/>
    </row>
    <row r="284" spans="1:34" x14ac:dyDescent="0.45">
      <c r="A284" s="224"/>
      <c r="D284" s="225"/>
      <c r="E284" s="784"/>
      <c r="F284" s="785"/>
      <c r="G284" s="786"/>
      <c r="H284" s="229"/>
      <c r="J284" s="230"/>
      <c r="K284" s="231"/>
      <c r="L284" s="232"/>
      <c r="M284" s="233"/>
      <c r="T284" s="231"/>
      <c r="U284" s="634"/>
      <c r="V284" s="845"/>
      <c r="W284" s="335"/>
      <c r="X284" s="731"/>
      <c r="Y284" s="335"/>
      <c r="Z284" s="798"/>
      <c r="AA284" s="634"/>
      <c r="AB284" s="731"/>
      <c r="AC284" s="803"/>
      <c r="AD284" s="331"/>
      <c r="AE284" s="341"/>
      <c r="AH284" s="748"/>
    </row>
    <row r="285" spans="1:34" x14ac:dyDescent="0.45">
      <c r="A285" s="224"/>
      <c r="D285" s="225"/>
      <c r="E285" s="784"/>
      <c r="F285" s="785"/>
      <c r="G285" s="786"/>
      <c r="H285" s="229"/>
      <c r="J285" s="230"/>
      <c r="K285" s="231"/>
      <c r="L285" s="232"/>
      <c r="M285" s="233"/>
      <c r="T285" s="231"/>
      <c r="U285" s="634"/>
      <c r="V285" s="845"/>
      <c r="W285" s="335"/>
      <c r="X285" s="731"/>
      <c r="Y285" s="335"/>
      <c r="Z285" s="798"/>
      <c r="AA285" s="634"/>
      <c r="AB285" s="731"/>
      <c r="AC285" s="803"/>
      <c r="AD285" s="331"/>
      <c r="AE285" s="341"/>
      <c r="AH285" s="748"/>
    </row>
    <row r="286" spans="1:34" x14ac:dyDescent="0.45">
      <c r="A286" s="224"/>
      <c r="D286" s="225"/>
      <c r="E286" s="784"/>
      <c r="F286" s="782"/>
      <c r="G286" s="783"/>
      <c r="H286" s="229"/>
      <c r="J286" s="230"/>
      <c r="K286" s="231"/>
      <c r="L286" s="232"/>
      <c r="M286" s="233"/>
      <c r="T286" s="231"/>
      <c r="U286" s="634"/>
      <c r="V286" s="845"/>
      <c r="W286" s="335"/>
      <c r="X286" s="731"/>
      <c r="Y286" s="335"/>
      <c r="Z286" s="798"/>
      <c r="AA286" s="634"/>
      <c r="AB286" s="731"/>
      <c r="AC286" s="803"/>
      <c r="AD286" s="331"/>
      <c r="AE286" s="341"/>
      <c r="AH286" s="748"/>
    </row>
    <row r="287" spans="1:34" x14ac:dyDescent="0.45">
      <c r="A287" s="224"/>
      <c r="D287" s="225"/>
      <c r="E287" s="784"/>
      <c r="F287" s="785"/>
      <c r="G287" s="786"/>
      <c r="H287" s="229"/>
      <c r="J287" s="230"/>
      <c r="K287" s="231"/>
      <c r="L287" s="232"/>
      <c r="M287" s="233"/>
      <c r="T287" s="231"/>
      <c r="U287" s="634"/>
      <c r="V287" s="845"/>
      <c r="W287" s="335"/>
      <c r="X287" s="731"/>
      <c r="Y287" s="335"/>
      <c r="Z287" s="798"/>
      <c r="AA287" s="634"/>
      <c r="AB287" s="731"/>
      <c r="AC287" s="803"/>
      <c r="AD287" s="331"/>
      <c r="AE287" s="341"/>
      <c r="AH287" s="748"/>
    </row>
    <row r="288" spans="1:34" x14ac:dyDescent="0.45">
      <c r="A288" s="224"/>
      <c r="D288" s="225"/>
      <c r="E288" s="784"/>
      <c r="F288" s="785"/>
      <c r="G288" s="786"/>
      <c r="H288" s="229"/>
      <c r="J288" s="230"/>
      <c r="K288" s="231"/>
      <c r="L288" s="232"/>
      <c r="M288" s="233"/>
      <c r="T288" s="231"/>
      <c r="U288" s="634"/>
      <c r="V288" s="845"/>
      <c r="W288" s="335"/>
      <c r="X288" s="731"/>
      <c r="Y288" s="335"/>
      <c r="Z288" s="798"/>
      <c r="AA288" s="634"/>
      <c r="AB288" s="731"/>
      <c r="AC288" s="803"/>
      <c r="AD288" s="331"/>
      <c r="AE288" s="341"/>
      <c r="AH288" s="748"/>
    </row>
    <row r="289" spans="1:34" x14ac:dyDescent="0.45">
      <c r="A289" s="224"/>
      <c r="D289" s="225"/>
      <c r="E289" s="784"/>
      <c r="F289" s="782"/>
      <c r="G289" s="783"/>
      <c r="H289" s="229"/>
      <c r="J289" s="230"/>
      <c r="K289" s="231"/>
      <c r="L289" s="232"/>
      <c r="M289" s="233"/>
      <c r="T289" s="231"/>
      <c r="U289" s="634"/>
      <c r="V289" s="845"/>
      <c r="W289" s="335"/>
      <c r="X289" s="731"/>
      <c r="Y289" s="335"/>
      <c r="Z289" s="798"/>
      <c r="AA289" s="634"/>
      <c r="AB289" s="731"/>
      <c r="AC289" s="803"/>
      <c r="AD289" s="331"/>
      <c r="AE289" s="341"/>
      <c r="AG289" s="811"/>
      <c r="AH289" s="748"/>
    </row>
    <row r="290" spans="1:34" x14ac:dyDescent="0.45">
      <c r="A290" s="224"/>
      <c r="D290" s="225"/>
      <c r="E290" s="784"/>
      <c r="F290" s="785"/>
      <c r="G290" s="786"/>
      <c r="H290" s="229"/>
      <c r="J290" s="230"/>
      <c r="K290" s="231"/>
      <c r="L290" s="232"/>
      <c r="M290" s="233"/>
      <c r="T290" s="231"/>
      <c r="U290" s="634"/>
      <c r="V290" s="845"/>
      <c r="W290" s="335"/>
      <c r="X290" s="731"/>
      <c r="Y290" s="335"/>
      <c r="Z290" s="798"/>
      <c r="AA290" s="634"/>
      <c r="AB290" s="731"/>
      <c r="AC290" s="803"/>
      <c r="AD290" s="331"/>
      <c r="AE290" s="341"/>
      <c r="AH290" s="748"/>
    </row>
    <row r="291" spans="1:34" x14ac:dyDescent="0.45">
      <c r="A291" s="224"/>
      <c r="D291" s="225"/>
      <c r="E291" s="784"/>
      <c r="F291" s="785"/>
      <c r="G291" s="786"/>
      <c r="H291" s="229"/>
      <c r="J291" s="230"/>
      <c r="K291" s="231"/>
      <c r="L291" s="232"/>
      <c r="M291" s="233"/>
      <c r="T291" s="231"/>
      <c r="U291" s="634"/>
      <c r="V291" s="845"/>
      <c r="W291" s="335"/>
      <c r="X291" s="731"/>
      <c r="Y291" s="335"/>
      <c r="Z291" s="798"/>
      <c r="AA291" s="634"/>
      <c r="AB291" s="731"/>
      <c r="AC291" s="803"/>
      <c r="AD291" s="331"/>
      <c r="AE291" s="341"/>
      <c r="AH291" s="748"/>
    </row>
    <row r="292" spans="1:34" x14ac:dyDescent="0.45">
      <c r="A292" s="224"/>
      <c r="D292" s="225"/>
      <c r="E292" s="784"/>
      <c r="F292" s="782"/>
      <c r="G292" s="783"/>
      <c r="H292" s="229"/>
      <c r="J292" s="230"/>
      <c r="K292" s="231"/>
      <c r="L292" s="232"/>
      <c r="M292" s="233"/>
      <c r="T292" s="231"/>
      <c r="U292" s="634"/>
      <c r="V292" s="845"/>
      <c r="W292" s="335"/>
      <c r="X292" s="731"/>
      <c r="Y292" s="335"/>
      <c r="Z292" s="798"/>
      <c r="AA292" s="634"/>
      <c r="AB292" s="731"/>
      <c r="AC292" s="803"/>
      <c r="AD292" s="331"/>
      <c r="AE292" s="341"/>
      <c r="AH292" s="748"/>
    </row>
    <row r="293" spans="1:34" x14ac:dyDescent="0.45">
      <c r="A293" s="224"/>
      <c r="D293" s="225"/>
      <c r="E293" s="784"/>
      <c r="F293" s="785"/>
      <c r="G293" s="786"/>
      <c r="H293" s="229"/>
      <c r="J293" s="230"/>
      <c r="K293" s="231"/>
      <c r="L293" s="232"/>
      <c r="M293" s="233"/>
      <c r="T293" s="231"/>
      <c r="U293" s="634"/>
      <c r="V293" s="845"/>
      <c r="W293" s="335"/>
      <c r="X293" s="731"/>
      <c r="Y293" s="335"/>
      <c r="Z293" s="798"/>
      <c r="AA293" s="634"/>
      <c r="AB293" s="731"/>
      <c r="AC293" s="803"/>
      <c r="AD293" s="331"/>
      <c r="AE293" s="341"/>
      <c r="AH293" s="748"/>
    </row>
    <row r="294" spans="1:34" x14ac:dyDescent="0.45">
      <c r="A294" s="224"/>
      <c r="D294" s="225"/>
      <c r="E294" s="784"/>
      <c r="F294" s="785"/>
      <c r="G294" s="786"/>
      <c r="H294" s="229"/>
      <c r="J294" s="230"/>
      <c r="K294" s="231"/>
      <c r="L294" s="232"/>
      <c r="M294" s="233"/>
      <c r="T294" s="231"/>
      <c r="U294" s="634"/>
      <c r="V294" s="845"/>
      <c r="W294" s="335"/>
      <c r="X294" s="731"/>
      <c r="Y294" s="335"/>
      <c r="Z294" s="798"/>
      <c r="AA294" s="634"/>
      <c r="AB294" s="731"/>
      <c r="AC294" s="803"/>
      <c r="AD294" s="331"/>
      <c r="AE294" s="341"/>
      <c r="AH294" s="748"/>
    </row>
    <row r="295" spans="1:34" x14ac:dyDescent="0.45">
      <c r="A295" s="224"/>
      <c r="D295" s="225"/>
      <c r="E295" s="784"/>
      <c r="F295" s="782"/>
      <c r="G295" s="783"/>
      <c r="H295" s="229"/>
      <c r="J295" s="230"/>
      <c r="K295" s="231"/>
      <c r="L295" s="232"/>
      <c r="M295" s="233"/>
      <c r="T295" s="231"/>
      <c r="U295" s="634"/>
      <c r="V295" s="845"/>
      <c r="W295" s="335"/>
      <c r="X295" s="731"/>
      <c r="Y295" s="335"/>
      <c r="Z295" s="798"/>
      <c r="AA295" s="634"/>
      <c r="AB295" s="731"/>
      <c r="AC295" s="803"/>
      <c r="AD295" s="331"/>
      <c r="AE295" s="341"/>
      <c r="AH295" s="748"/>
    </row>
    <row r="296" spans="1:34" x14ac:dyDescent="0.45">
      <c r="A296" s="224"/>
      <c r="D296" s="225"/>
      <c r="E296" s="784"/>
      <c r="F296" s="785"/>
      <c r="G296" s="786"/>
      <c r="H296" s="229"/>
      <c r="J296" s="230"/>
      <c r="K296" s="231"/>
      <c r="L296" s="232"/>
      <c r="M296" s="233"/>
      <c r="T296" s="231"/>
      <c r="U296" s="634"/>
      <c r="V296" s="845"/>
      <c r="W296" s="335"/>
      <c r="X296" s="731"/>
      <c r="Y296" s="335"/>
      <c r="Z296" s="798"/>
      <c r="AA296" s="634"/>
      <c r="AB296" s="731"/>
      <c r="AC296" s="803"/>
      <c r="AD296" s="331"/>
      <c r="AE296" s="341"/>
      <c r="AH296" s="748"/>
    </row>
    <row r="297" spans="1:34" x14ac:dyDescent="0.45">
      <c r="A297" s="224"/>
      <c r="D297" s="225"/>
      <c r="E297" s="784"/>
      <c r="F297" s="785"/>
      <c r="G297" s="786"/>
      <c r="H297" s="229"/>
      <c r="J297" s="230"/>
      <c r="K297" s="231"/>
      <c r="L297" s="232"/>
      <c r="M297" s="233"/>
      <c r="T297" s="231"/>
      <c r="U297" s="634"/>
      <c r="V297" s="845"/>
      <c r="W297" s="335"/>
      <c r="X297" s="731"/>
      <c r="Y297" s="335"/>
      <c r="Z297" s="798"/>
      <c r="AA297" s="634"/>
      <c r="AB297" s="731"/>
      <c r="AC297" s="803"/>
      <c r="AD297" s="331"/>
      <c r="AE297" s="341"/>
      <c r="AH297" s="748"/>
    </row>
    <row r="298" spans="1:34" x14ac:dyDescent="0.45">
      <c r="A298" s="224"/>
      <c r="D298" s="225"/>
      <c r="E298" s="784"/>
      <c r="F298" s="782"/>
      <c r="G298" s="783"/>
      <c r="H298" s="229"/>
      <c r="J298" s="230"/>
      <c r="K298" s="231"/>
      <c r="L298" s="232"/>
      <c r="M298" s="233"/>
      <c r="T298" s="231"/>
      <c r="U298" s="634"/>
      <c r="V298" s="845"/>
      <c r="W298" s="335"/>
      <c r="X298" s="731"/>
      <c r="Y298" s="335"/>
      <c r="Z298" s="798"/>
      <c r="AA298" s="634"/>
      <c r="AB298" s="731"/>
      <c r="AC298" s="803"/>
      <c r="AD298" s="331"/>
      <c r="AE298" s="341"/>
      <c r="AH298" s="748"/>
    </row>
    <row r="299" spans="1:34" x14ac:dyDescent="0.45">
      <c r="A299" s="224"/>
      <c r="D299" s="225"/>
      <c r="E299" s="784"/>
      <c r="F299" s="785"/>
      <c r="G299" s="786"/>
      <c r="H299" s="229"/>
      <c r="J299" s="230"/>
      <c r="K299" s="231"/>
      <c r="L299" s="232"/>
      <c r="M299" s="233"/>
      <c r="T299" s="231"/>
      <c r="U299" s="634"/>
      <c r="V299" s="845"/>
      <c r="W299" s="335"/>
      <c r="X299" s="731"/>
      <c r="Y299" s="335"/>
      <c r="Z299" s="798"/>
      <c r="AA299" s="634"/>
      <c r="AB299" s="731"/>
      <c r="AC299" s="803"/>
      <c r="AD299" s="331"/>
      <c r="AE299" s="341"/>
      <c r="AH299" s="748"/>
    </row>
    <row r="300" spans="1:34" x14ac:dyDescent="0.45">
      <c r="A300" s="224"/>
      <c r="D300" s="225"/>
      <c r="E300" s="784"/>
      <c r="F300" s="785"/>
      <c r="G300" s="786"/>
      <c r="H300" s="229"/>
      <c r="J300" s="230"/>
      <c r="K300" s="231"/>
      <c r="L300" s="232"/>
      <c r="M300" s="233"/>
      <c r="T300" s="231"/>
      <c r="U300" s="634"/>
      <c r="V300" s="845"/>
      <c r="W300" s="335"/>
      <c r="X300" s="731"/>
      <c r="Y300" s="335"/>
      <c r="Z300" s="798"/>
      <c r="AA300" s="634"/>
      <c r="AB300" s="731"/>
      <c r="AC300" s="803"/>
      <c r="AD300" s="331"/>
      <c r="AE300" s="341"/>
      <c r="AH300" s="748"/>
    </row>
    <row r="301" spans="1:34" x14ac:dyDescent="0.45">
      <c r="A301" s="224"/>
      <c r="D301" s="225"/>
      <c r="E301" s="784"/>
      <c r="F301" s="782"/>
      <c r="G301" s="783"/>
      <c r="H301" s="229"/>
      <c r="J301" s="230"/>
      <c r="K301" s="231"/>
      <c r="L301" s="232"/>
      <c r="M301" s="233"/>
      <c r="T301" s="231"/>
      <c r="U301" s="634"/>
      <c r="V301" s="845"/>
      <c r="W301" s="335"/>
      <c r="X301" s="731"/>
      <c r="Y301" s="335"/>
      <c r="Z301" s="798"/>
      <c r="AA301" s="634"/>
      <c r="AB301" s="731"/>
      <c r="AC301" s="803"/>
      <c r="AD301" s="331"/>
      <c r="AE301" s="341"/>
      <c r="AH301" s="748"/>
    </row>
    <row r="302" spans="1:34" x14ac:dyDescent="0.45">
      <c r="A302" s="224"/>
      <c r="D302" s="225"/>
      <c r="E302" s="784"/>
      <c r="F302" s="785"/>
      <c r="G302" s="786"/>
      <c r="H302" s="229"/>
      <c r="J302" s="230"/>
      <c r="K302" s="231"/>
      <c r="L302" s="232"/>
      <c r="M302" s="233"/>
      <c r="T302" s="231"/>
      <c r="U302" s="634"/>
      <c r="V302" s="845"/>
      <c r="W302" s="335"/>
      <c r="X302" s="731"/>
      <c r="Y302" s="335"/>
      <c r="Z302" s="798"/>
      <c r="AA302" s="634"/>
      <c r="AB302" s="731"/>
      <c r="AC302" s="803"/>
      <c r="AD302" s="331"/>
      <c r="AE302" s="341"/>
      <c r="AH302" s="748"/>
    </row>
    <row r="303" spans="1:34" x14ac:dyDescent="0.45">
      <c r="A303" s="224"/>
      <c r="D303" s="225"/>
      <c r="E303" s="784"/>
      <c r="F303" s="785"/>
      <c r="G303" s="786"/>
      <c r="H303" s="229"/>
      <c r="J303" s="230"/>
      <c r="K303" s="231"/>
      <c r="L303" s="232"/>
      <c r="M303" s="233"/>
      <c r="T303" s="231"/>
      <c r="U303" s="634"/>
      <c r="V303" s="845"/>
      <c r="W303" s="335"/>
      <c r="X303" s="731"/>
      <c r="Y303" s="335"/>
      <c r="Z303" s="798"/>
      <c r="AA303" s="634"/>
      <c r="AB303" s="731"/>
      <c r="AC303" s="803"/>
      <c r="AD303" s="331"/>
      <c r="AE303" s="341"/>
      <c r="AH303" s="748"/>
    </row>
    <row r="304" spans="1:34" x14ac:dyDescent="0.45">
      <c r="A304" s="224"/>
      <c r="D304" s="225"/>
      <c r="E304" s="784"/>
      <c r="F304" s="782"/>
      <c r="G304" s="783"/>
      <c r="H304" s="229"/>
      <c r="J304" s="230"/>
      <c r="K304" s="231"/>
      <c r="L304" s="232"/>
      <c r="M304" s="233"/>
      <c r="T304" s="231"/>
      <c r="U304" s="634"/>
      <c r="V304" s="845"/>
      <c r="W304" s="335"/>
      <c r="X304" s="731"/>
      <c r="Y304" s="335"/>
      <c r="Z304" s="798"/>
      <c r="AA304" s="634"/>
      <c r="AB304" s="731"/>
      <c r="AC304" s="803"/>
      <c r="AD304" s="331"/>
      <c r="AE304" s="341"/>
      <c r="AH304" s="748"/>
    </row>
    <row r="305" spans="1:63" x14ac:dyDescent="0.45">
      <c r="A305" s="224"/>
      <c r="D305" s="225"/>
      <c r="E305" s="784"/>
      <c r="F305" s="270"/>
      <c r="G305" s="271"/>
      <c r="H305" s="229"/>
      <c r="J305" s="230"/>
      <c r="L305" s="232"/>
      <c r="M305" s="233"/>
      <c r="T305" s="231"/>
      <c r="U305" s="634"/>
      <c r="X305" s="731"/>
      <c r="Y305" s="335"/>
      <c r="AA305" s="634"/>
      <c r="AB305" s="731"/>
      <c r="AD305" s="331"/>
      <c r="AE305" s="341"/>
      <c r="AH305" s="748"/>
    </row>
    <row r="306" spans="1:63" s="287" customFormat="1" x14ac:dyDescent="0.45">
      <c r="A306" s="285"/>
      <c r="D306" s="288"/>
      <c r="E306" s="789"/>
      <c r="F306" s="290"/>
      <c r="G306" s="291"/>
      <c r="H306" s="292"/>
      <c r="J306" s="293"/>
      <c r="K306" s="294"/>
      <c r="L306" s="295"/>
      <c r="M306" s="296"/>
      <c r="N306" s="336"/>
      <c r="O306" s="336"/>
      <c r="P306" s="336"/>
      <c r="Q306" s="336"/>
      <c r="R306" s="336"/>
      <c r="S306" s="336"/>
      <c r="T306" s="294"/>
      <c r="U306" s="636"/>
      <c r="V306" s="846"/>
      <c r="W306" s="302"/>
      <c r="X306" s="794"/>
      <c r="Y306" s="302"/>
      <c r="Z306" s="800"/>
      <c r="AA306" s="636"/>
      <c r="AB306" s="794"/>
      <c r="AC306" s="805"/>
      <c r="AD306" s="306"/>
      <c r="AE306" s="341"/>
      <c r="AF306" s="807"/>
      <c r="AG306" s="342"/>
      <c r="AH306" s="790"/>
      <c r="AR306" s="349"/>
      <c r="AW306" s="350"/>
      <c r="AX306" s="349"/>
      <c r="AY306" s="350"/>
      <c r="BI306" s="349"/>
      <c r="BK306" s="350"/>
    </row>
  </sheetData>
  <mergeCells count="48">
    <mergeCell ref="BG2:BG3"/>
    <mergeCell ref="BH2:BH3"/>
    <mergeCell ref="BI2:BK2"/>
    <mergeCell ref="BA2:BA3"/>
    <mergeCell ref="BB2:BB3"/>
    <mergeCell ref="BC2:BC3"/>
    <mergeCell ref="BD2:BD3"/>
    <mergeCell ref="BE2:BE3"/>
    <mergeCell ref="BF2:BF3"/>
    <mergeCell ref="L1:S1"/>
    <mergeCell ref="AE2:AG2"/>
    <mergeCell ref="AH1:AQ1"/>
    <mergeCell ref="AR1:AW1"/>
    <mergeCell ref="AZ1:BK1"/>
    <mergeCell ref="AH2:AI2"/>
    <mergeCell ref="AJ2:AQ2"/>
    <mergeCell ref="AR2:AW2"/>
    <mergeCell ref="AX2:AY2"/>
    <mergeCell ref="AZ2:AZ3"/>
    <mergeCell ref="AA2:AC2"/>
    <mergeCell ref="AD2:AD3"/>
    <mergeCell ref="N2:N3"/>
    <mergeCell ref="O2:O3"/>
    <mergeCell ref="P2:P3"/>
    <mergeCell ref="Q2:Q3"/>
    <mergeCell ref="R2:R3"/>
    <mergeCell ref="L2:L3"/>
    <mergeCell ref="M2:M3"/>
    <mergeCell ref="T2:T3"/>
    <mergeCell ref="U2:V2"/>
    <mergeCell ref="W2:X2"/>
    <mergeCell ref="Y2:Z2"/>
    <mergeCell ref="S2:S3"/>
    <mergeCell ref="F2:F3"/>
    <mergeCell ref="G2:G3"/>
    <mergeCell ref="H2:H3"/>
    <mergeCell ref="I2:I3"/>
    <mergeCell ref="J2:J3"/>
    <mergeCell ref="K2:K3"/>
    <mergeCell ref="A1:D1"/>
    <mergeCell ref="F1:G1"/>
    <mergeCell ref="T1:Z1"/>
    <mergeCell ref="AE1:AF1"/>
    <mergeCell ref="A2:A3"/>
    <mergeCell ref="B2:B3"/>
    <mergeCell ref="C2:C3"/>
    <mergeCell ref="D2:D3"/>
    <mergeCell ref="E2:E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000"/>
  <sheetViews>
    <sheetView zoomScale="75" zoomScaleNormal="75" workbookViewId="0">
      <selection sqref="A1:D1"/>
    </sheetView>
  </sheetViews>
  <sheetFormatPr defaultColWidth="14.3984375" defaultRowHeight="15" customHeight="1" x14ac:dyDescent="0.45"/>
  <cols>
    <col min="1" max="3" width="9.1328125" customWidth="1"/>
    <col min="4" max="4" width="11" customWidth="1"/>
    <col min="5" max="9" width="9.1328125" customWidth="1"/>
    <col min="10" max="10" width="8.265625" customWidth="1"/>
    <col min="11" max="11" width="9.1328125" customWidth="1"/>
    <col min="12" max="12" width="11.53125" customWidth="1"/>
    <col min="13" max="14" width="12.1328125" customWidth="1"/>
    <col min="15" max="16" width="9" customWidth="1"/>
    <col min="17" max="40" width="9.1328125" customWidth="1"/>
  </cols>
  <sheetData>
    <row r="1" spans="1:40" ht="14.25" customHeight="1" x14ac:dyDescent="0.45">
      <c r="A1" s="163" t="s">
        <v>0</v>
      </c>
      <c r="B1" s="130"/>
      <c r="C1" s="130"/>
      <c r="D1" s="158"/>
      <c r="E1" s="1"/>
      <c r="F1" s="159" t="s">
        <v>1</v>
      </c>
      <c r="G1" s="158"/>
      <c r="H1" s="2"/>
      <c r="I1" s="3"/>
      <c r="J1" s="3"/>
      <c r="K1" s="4"/>
      <c r="L1" s="164"/>
      <c r="M1" s="124"/>
      <c r="N1" s="124"/>
      <c r="O1" s="124"/>
      <c r="P1" s="125"/>
      <c r="Q1" s="5"/>
      <c r="R1" s="6">
        <f>[1]DO_correction!J1</f>
        <v>0</v>
      </c>
      <c r="S1" s="6">
        <f>[1]DO_correction!K1</f>
        <v>0</v>
      </c>
      <c r="T1" s="28"/>
      <c r="U1" s="28"/>
      <c r="V1" s="41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</row>
    <row r="2" spans="1:40" ht="14.25" customHeight="1" x14ac:dyDescent="0.45">
      <c r="A2" s="154" t="s">
        <v>7</v>
      </c>
      <c r="B2" s="153" t="s">
        <v>8</v>
      </c>
      <c r="C2" s="153" t="s">
        <v>9</v>
      </c>
      <c r="D2" s="155" t="s">
        <v>10</v>
      </c>
      <c r="E2" s="156" t="s">
        <v>11</v>
      </c>
      <c r="F2" s="150" t="s">
        <v>12</v>
      </c>
      <c r="G2" s="151" t="s">
        <v>13</v>
      </c>
      <c r="H2" s="152" t="s">
        <v>14</v>
      </c>
      <c r="I2" s="153" t="s">
        <v>15</v>
      </c>
      <c r="J2" s="153" t="s">
        <v>16</v>
      </c>
      <c r="K2" s="146" t="s">
        <v>17</v>
      </c>
      <c r="L2" s="145"/>
      <c r="M2" s="137"/>
      <c r="N2" s="125"/>
      <c r="O2" s="138"/>
      <c r="P2" s="125"/>
      <c r="Q2" s="139" t="s">
        <v>29</v>
      </c>
      <c r="R2" s="124"/>
      <c r="S2" s="125"/>
      <c r="T2" s="41">
        <f>SLOPE(U4:U194,T4:T194)</f>
        <v>0.81068658942408689</v>
      </c>
      <c r="U2" s="41">
        <f>INTERCEPT(U4:U194,T4:T194)</f>
        <v>1.64602725127232</v>
      </c>
      <c r="V2" s="41"/>
      <c r="W2" s="41">
        <f>STDEV(W4:W196)*1.5</f>
        <v>1.2799441711411663</v>
      </c>
      <c r="X2" s="28"/>
      <c r="Y2" s="63">
        <f>SLOPE(Z4:Z196,Y4:Y196)</f>
        <v>0.82229944653191123</v>
      </c>
      <c r="Z2" s="63">
        <f>INTERCEPT(Z4:Z196,Y4:Y196)</f>
        <v>1.5655632071992676</v>
      </c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</row>
    <row r="3" spans="1:40" ht="14.25" customHeight="1" x14ac:dyDescent="0.45">
      <c r="A3" s="148"/>
      <c r="B3" s="141"/>
      <c r="C3" s="141"/>
      <c r="D3" s="144"/>
      <c r="E3" s="122"/>
      <c r="F3" s="148"/>
      <c r="G3" s="144"/>
      <c r="H3" s="148"/>
      <c r="I3" s="141"/>
      <c r="J3" s="141"/>
      <c r="K3" s="141"/>
      <c r="L3" s="144"/>
      <c r="M3" s="8"/>
      <c r="N3" s="9"/>
      <c r="O3" s="10"/>
      <c r="P3" s="11"/>
      <c r="Q3" s="10" t="s">
        <v>49</v>
      </c>
      <c r="R3" s="12" t="s">
        <v>48</v>
      </c>
      <c r="S3" s="13" t="s">
        <v>50</v>
      </c>
      <c r="T3" s="64" t="s">
        <v>80</v>
      </c>
      <c r="U3" s="64" t="s">
        <v>81</v>
      </c>
      <c r="V3" s="41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</row>
    <row r="4" spans="1:40" ht="14.25" customHeight="1" x14ac:dyDescent="0.45">
      <c r="A4" s="27">
        <v>2022</v>
      </c>
      <c r="B4" s="28">
        <v>11</v>
      </c>
      <c r="C4" s="28">
        <v>18</v>
      </c>
      <c r="D4" s="29">
        <v>0.33333333333333331</v>
      </c>
      <c r="E4" s="30">
        <v>1</v>
      </c>
      <c r="F4" s="31">
        <v>13.266299999999999</v>
      </c>
      <c r="G4" s="32">
        <v>99.941400000000002</v>
      </c>
      <c r="H4" s="33">
        <v>1</v>
      </c>
      <c r="I4" s="28">
        <v>1</v>
      </c>
      <c r="J4" s="34" t="s">
        <v>72</v>
      </c>
      <c r="K4" s="35">
        <v>1</v>
      </c>
      <c r="L4" s="38"/>
      <c r="M4" s="40"/>
      <c r="N4" s="65"/>
      <c r="O4" s="40"/>
      <c r="P4" s="66"/>
      <c r="Q4" s="40">
        <v>2.68</v>
      </c>
      <c r="R4" s="41">
        <v>2.98</v>
      </c>
      <c r="S4" s="37">
        <f t="shared" ref="S4:S19" si="0">R4*$Z$1+$AA$1</f>
        <v>0</v>
      </c>
      <c r="T4" s="41">
        <f t="shared" ref="T4:T19" si="1">R4</f>
        <v>2.98</v>
      </c>
      <c r="U4" s="41">
        <f t="shared" ref="U4:U19" si="2">Q4</f>
        <v>2.68</v>
      </c>
      <c r="V4" s="41">
        <f t="shared" ref="V4:V19" si="3">T4*$T$2+$U$2</f>
        <v>4.0618732877560983</v>
      </c>
      <c r="W4" s="41">
        <f t="shared" ref="W4:W19" si="4">U4-V4</f>
        <v>-1.3818732877560982</v>
      </c>
      <c r="X4" s="28">
        <f t="shared" ref="X4:X19" si="5">IF(ABS(W4)&gt;$W$2,1,0)</f>
        <v>1</v>
      </c>
      <c r="Y4" s="41"/>
      <c r="Z4" s="41"/>
      <c r="AA4" s="28"/>
      <c r="AB4" s="41">
        <v>0</v>
      </c>
      <c r="AC4" s="41">
        <f t="shared" ref="AC4:AC28" si="6">AB4*$T$2+$U$2</f>
        <v>1.64602725127232</v>
      </c>
      <c r="AD4" s="41">
        <f t="shared" ref="AD4:AD28" si="7">AC4-$W$2</f>
        <v>0.36608308013115365</v>
      </c>
      <c r="AE4" s="41">
        <f t="shared" ref="AE4:AE28" si="8">AC4+$W$2</f>
        <v>2.9259714224134861</v>
      </c>
      <c r="AF4" s="41">
        <f t="shared" ref="AF4:AF28" si="9">AB4*$Y$2+$Z$2</f>
        <v>1.5655632071992676</v>
      </c>
      <c r="AG4" s="28"/>
      <c r="AH4" s="28"/>
      <c r="AI4" s="28"/>
      <c r="AJ4" s="28"/>
      <c r="AK4" s="28"/>
      <c r="AL4" s="28"/>
      <c r="AM4" s="28"/>
      <c r="AN4" s="28"/>
    </row>
    <row r="5" spans="1:40" ht="14.25" customHeight="1" x14ac:dyDescent="0.45">
      <c r="A5" s="27">
        <v>2022</v>
      </c>
      <c r="B5" s="28">
        <v>11</v>
      </c>
      <c r="C5" s="28">
        <v>19</v>
      </c>
      <c r="D5" s="29">
        <v>0.54791666666666672</v>
      </c>
      <c r="E5" s="30">
        <v>2</v>
      </c>
      <c r="F5" s="31">
        <v>13.27772</v>
      </c>
      <c r="G5" s="32">
        <v>100.01515000000001</v>
      </c>
      <c r="H5" s="33">
        <v>5.2</v>
      </c>
      <c r="I5" s="28">
        <v>2</v>
      </c>
      <c r="J5" s="34" t="s">
        <v>72</v>
      </c>
      <c r="K5" s="35">
        <v>1</v>
      </c>
      <c r="L5" s="38"/>
      <c r="M5" s="40"/>
      <c r="N5" s="39"/>
      <c r="O5" s="40"/>
      <c r="P5" s="67"/>
      <c r="Q5" s="40">
        <v>9.68</v>
      </c>
      <c r="R5" s="41">
        <v>9.1259999999999994</v>
      </c>
      <c r="S5" s="37">
        <f t="shared" si="0"/>
        <v>0</v>
      </c>
      <c r="T5" s="41">
        <f t="shared" si="1"/>
        <v>9.1259999999999994</v>
      </c>
      <c r="U5" s="41">
        <f t="shared" si="2"/>
        <v>9.68</v>
      </c>
      <c r="V5" s="41">
        <f t="shared" si="3"/>
        <v>9.0443530663565372</v>
      </c>
      <c r="W5" s="41">
        <f t="shared" si="4"/>
        <v>0.63564693364346248</v>
      </c>
      <c r="X5" s="28">
        <f t="shared" si="5"/>
        <v>0</v>
      </c>
      <c r="Y5" s="41">
        <f t="shared" ref="Y5:Z5" si="10">IF($X5=0,T5,"")</f>
        <v>9.1259999999999994</v>
      </c>
      <c r="Z5" s="41">
        <f t="shared" si="10"/>
        <v>9.68</v>
      </c>
      <c r="AA5" s="28"/>
      <c r="AB5" s="41">
        <v>0.5</v>
      </c>
      <c r="AC5" s="41">
        <f t="shared" si="6"/>
        <v>2.0513705459843634</v>
      </c>
      <c r="AD5" s="41">
        <f t="shared" si="7"/>
        <v>0.77142637484319709</v>
      </c>
      <c r="AE5" s="41">
        <f t="shared" si="8"/>
        <v>3.3313147171255295</v>
      </c>
      <c r="AF5" s="41">
        <f t="shared" si="9"/>
        <v>1.9767129304652231</v>
      </c>
      <c r="AG5" s="28"/>
      <c r="AH5" s="28"/>
      <c r="AI5" s="28"/>
      <c r="AJ5" s="28"/>
      <c r="AK5" s="28"/>
      <c r="AL5" s="28"/>
      <c r="AM5" s="28"/>
      <c r="AN5" s="28"/>
    </row>
    <row r="6" spans="1:40" ht="14.25" customHeight="1" x14ac:dyDescent="0.45">
      <c r="A6" s="27">
        <v>2022</v>
      </c>
      <c r="B6" s="28">
        <v>11</v>
      </c>
      <c r="C6" s="28">
        <v>19</v>
      </c>
      <c r="D6" s="29">
        <v>0.54791666666666672</v>
      </c>
      <c r="E6" s="30">
        <v>2</v>
      </c>
      <c r="F6" s="31">
        <v>13.27772</v>
      </c>
      <c r="G6" s="32">
        <v>100.01515000000001</v>
      </c>
      <c r="H6" s="33">
        <v>5.2</v>
      </c>
      <c r="I6" s="28">
        <v>2</v>
      </c>
      <c r="J6" s="34" t="s">
        <v>74</v>
      </c>
      <c r="K6" s="35">
        <v>4</v>
      </c>
      <c r="L6" s="38"/>
      <c r="M6" s="40"/>
      <c r="N6" s="39"/>
      <c r="O6" s="40"/>
      <c r="P6" s="67"/>
      <c r="Q6" s="40">
        <v>5.5150000000000006</v>
      </c>
      <c r="R6" s="41">
        <v>2.3610000000000002</v>
      </c>
      <c r="S6" s="37">
        <f t="shared" si="0"/>
        <v>0</v>
      </c>
      <c r="T6" s="41">
        <f t="shared" si="1"/>
        <v>2.3610000000000002</v>
      </c>
      <c r="U6" s="41">
        <f t="shared" si="2"/>
        <v>5.5150000000000006</v>
      </c>
      <c r="V6" s="41">
        <f t="shared" si="3"/>
        <v>3.5600582889025896</v>
      </c>
      <c r="W6" s="41">
        <f t="shared" si="4"/>
        <v>1.954941711097411</v>
      </c>
      <c r="X6" s="28">
        <f t="shared" si="5"/>
        <v>1</v>
      </c>
      <c r="Y6" s="41"/>
      <c r="Z6" s="41"/>
      <c r="AA6" s="28"/>
      <c r="AB6" s="41">
        <v>1</v>
      </c>
      <c r="AC6" s="41">
        <f t="shared" si="6"/>
        <v>2.4567138406964069</v>
      </c>
      <c r="AD6" s="41">
        <f t="shared" si="7"/>
        <v>1.1767696695552405</v>
      </c>
      <c r="AE6" s="41">
        <f t="shared" si="8"/>
        <v>3.736658011837573</v>
      </c>
      <c r="AF6" s="41">
        <f t="shared" si="9"/>
        <v>2.3878626537311787</v>
      </c>
      <c r="AG6" s="28"/>
      <c r="AH6" s="28"/>
      <c r="AI6" s="28"/>
      <c r="AJ6" s="28"/>
      <c r="AK6" s="28"/>
      <c r="AL6" s="28"/>
      <c r="AM6" s="28"/>
      <c r="AN6" s="28"/>
    </row>
    <row r="7" spans="1:40" ht="14.25" customHeight="1" x14ac:dyDescent="0.45">
      <c r="A7" s="27">
        <v>2022</v>
      </c>
      <c r="B7" s="28">
        <v>11</v>
      </c>
      <c r="C7" s="28">
        <v>19</v>
      </c>
      <c r="D7" s="29">
        <v>0.52222222222222225</v>
      </c>
      <c r="E7" s="30">
        <v>3</v>
      </c>
      <c r="F7" s="31">
        <v>13.264492000000001</v>
      </c>
      <c r="G7" s="32">
        <v>100.06587</v>
      </c>
      <c r="H7" s="33">
        <v>9.8000000000000007</v>
      </c>
      <c r="I7" s="28">
        <v>3</v>
      </c>
      <c r="J7" s="34" t="s">
        <v>72</v>
      </c>
      <c r="K7" s="35">
        <v>1</v>
      </c>
      <c r="L7" s="38"/>
      <c r="M7" s="40"/>
      <c r="N7" s="39"/>
      <c r="O7" s="40"/>
      <c r="P7" s="67"/>
      <c r="Q7" s="40">
        <v>7.23</v>
      </c>
      <c r="R7" s="41">
        <v>6.4340000000000002</v>
      </c>
      <c r="S7" s="37">
        <f t="shared" si="0"/>
        <v>0</v>
      </c>
      <c r="T7" s="41">
        <f t="shared" si="1"/>
        <v>6.4340000000000002</v>
      </c>
      <c r="U7" s="41">
        <f t="shared" si="2"/>
        <v>7.23</v>
      </c>
      <c r="V7" s="41">
        <f t="shared" si="3"/>
        <v>6.861984767626895</v>
      </c>
      <c r="W7" s="41">
        <f t="shared" si="4"/>
        <v>0.36801523237310541</v>
      </c>
      <c r="X7" s="28">
        <f t="shared" si="5"/>
        <v>0</v>
      </c>
      <c r="Y7" s="41">
        <f t="shared" ref="Y7:Z7" si="11">IF($X7=0,T7,"")</f>
        <v>6.4340000000000002</v>
      </c>
      <c r="Z7" s="41">
        <f t="shared" si="11"/>
        <v>7.23</v>
      </c>
      <c r="AA7" s="28"/>
      <c r="AB7" s="41">
        <v>1.5</v>
      </c>
      <c r="AC7" s="41">
        <f t="shared" si="6"/>
        <v>2.8620571354084503</v>
      </c>
      <c r="AD7" s="41">
        <f t="shared" si="7"/>
        <v>1.582112964267284</v>
      </c>
      <c r="AE7" s="41">
        <f t="shared" si="8"/>
        <v>4.1420013065496164</v>
      </c>
      <c r="AF7" s="41">
        <f t="shared" si="9"/>
        <v>2.7990123769971342</v>
      </c>
      <c r="AG7" s="28"/>
      <c r="AH7" s="28"/>
      <c r="AI7" s="28"/>
      <c r="AJ7" s="28"/>
      <c r="AK7" s="28"/>
      <c r="AL7" s="28"/>
      <c r="AM7" s="28"/>
      <c r="AN7" s="28"/>
    </row>
    <row r="8" spans="1:40" ht="14.25" customHeight="1" x14ac:dyDescent="0.45">
      <c r="A8" s="27">
        <v>2022</v>
      </c>
      <c r="B8" s="28">
        <v>11</v>
      </c>
      <c r="C8" s="28">
        <v>19</v>
      </c>
      <c r="D8" s="29">
        <v>0.52222222222222225</v>
      </c>
      <c r="E8" s="30">
        <v>3</v>
      </c>
      <c r="F8" s="31">
        <v>13.264492000000001</v>
      </c>
      <c r="G8" s="32">
        <v>100.06587</v>
      </c>
      <c r="H8" s="33">
        <v>9.8000000000000007</v>
      </c>
      <c r="I8" s="28">
        <v>3</v>
      </c>
      <c r="J8" s="34" t="s">
        <v>75</v>
      </c>
      <c r="K8" s="35">
        <v>4.5</v>
      </c>
      <c r="L8" s="38"/>
      <c r="M8" s="40"/>
      <c r="N8" s="39"/>
      <c r="O8" s="40"/>
      <c r="P8" s="67"/>
      <c r="Q8" s="40">
        <v>4.2750000000000004</v>
      </c>
      <c r="R8" s="41">
        <v>2.2480000000000002</v>
      </c>
      <c r="S8" s="37">
        <f t="shared" si="0"/>
        <v>0</v>
      </c>
      <c r="T8" s="41">
        <f t="shared" si="1"/>
        <v>2.2480000000000002</v>
      </c>
      <c r="U8" s="41">
        <f t="shared" si="2"/>
        <v>4.2750000000000004</v>
      </c>
      <c r="V8" s="41">
        <f t="shared" si="3"/>
        <v>3.4684507042976676</v>
      </c>
      <c r="W8" s="41">
        <f t="shared" si="4"/>
        <v>0.8065492957023328</v>
      </c>
      <c r="X8" s="28">
        <f t="shared" si="5"/>
        <v>0</v>
      </c>
      <c r="Y8" s="41">
        <f t="shared" ref="Y8:Z8" si="12">IF($X8=0,T8,"")</f>
        <v>2.2480000000000002</v>
      </c>
      <c r="Z8" s="41">
        <f t="shared" si="12"/>
        <v>4.2750000000000004</v>
      </c>
      <c r="AA8" s="28"/>
      <c r="AB8" s="41">
        <v>2</v>
      </c>
      <c r="AC8" s="41">
        <f t="shared" si="6"/>
        <v>3.2674004301204937</v>
      </c>
      <c r="AD8" s="41">
        <f t="shared" si="7"/>
        <v>1.9874562589793274</v>
      </c>
      <c r="AE8" s="41">
        <f t="shared" si="8"/>
        <v>4.5473446012616598</v>
      </c>
      <c r="AF8" s="41">
        <f t="shared" si="9"/>
        <v>3.2101621002630898</v>
      </c>
      <c r="AG8" s="28"/>
      <c r="AH8" s="28"/>
      <c r="AI8" s="28"/>
      <c r="AJ8" s="28"/>
      <c r="AK8" s="28"/>
      <c r="AL8" s="28"/>
      <c r="AM8" s="28"/>
      <c r="AN8" s="28"/>
    </row>
    <row r="9" spans="1:40" ht="14.25" customHeight="1" x14ac:dyDescent="0.45">
      <c r="A9" s="27">
        <v>2022</v>
      </c>
      <c r="B9" s="28">
        <v>11</v>
      </c>
      <c r="C9" s="28">
        <v>19</v>
      </c>
      <c r="D9" s="29">
        <v>0.52222222222222225</v>
      </c>
      <c r="E9" s="30">
        <v>3</v>
      </c>
      <c r="F9" s="31">
        <v>13.264492000000001</v>
      </c>
      <c r="G9" s="32">
        <v>100.06587</v>
      </c>
      <c r="H9" s="33">
        <v>9.8000000000000007</v>
      </c>
      <c r="I9" s="28">
        <v>3</v>
      </c>
      <c r="J9" s="34" t="s">
        <v>74</v>
      </c>
      <c r="K9" s="35">
        <v>8.5</v>
      </c>
      <c r="L9" s="38"/>
      <c r="M9" s="40"/>
      <c r="N9" s="39"/>
      <c r="O9" s="40"/>
      <c r="P9" s="67"/>
      <c r="Q9" s="40">
        <v>4.55</v>
      </c>
      <c r="R9" s="41">
        <v>1.84</v>
      </c>
      <c r="S9" s="37">
        <f t="shared" si="0"/>
        <v>0</v>
      </c>
      <c r="T9" s="41">
        <f t="shared" si="1"/>
        <v>1.84</v>
      </c>
      <c r="U9" s="41">
        <f t="shared" si="2"/>
        <v>4.55</v>
      </c>
      <c r="V9" s="41">
        <f t="shared" si="3"/>
        <v>3.1376905758126399</v>
      </c>
      <c r="W9" s="41">
        <f t="shared" si="4"/>
        <v>1.4123094241873599</v>
      </c>
      <c r="X9" s="28">
        <f t="shared" si="5"/>
        <v>1</v>
      </c>
      <c r="Y9" s="41"/>
      <c r="Z9" s="41"/>
      <c r="AA9" s="28"/>
      <c r="AB9" s="41">
        <v>2.5</v>
      </c>
      <c r="AC9" s="41">
        <f t="shared" si="6"/>
        <v>3.6727437248325372</v>
      </c>
      <c r="AD9" s="41">
        <f t="shared" si="7"/>
        <v>2.3927995536913711</v>
      </c>
      <c r="AE9" s="41">
        <f t="shared" si="8"/>
        <v>4.9526878959737033</v>
      </c>
      <c r="AF9" s="41">
        <f t="shared" si="9"/>
        <v>3.6213118235290458</v>
      </c>
      <c r="AG9" s="28"/>
      <c r="AH9" s="28"/>
      <c r="AI9" s="28"/>
      <c r="AJ9" s="28"/>
      <c r="AK9" s="28"/>
      <c r="AL9" s="28"/>
      <c r="AM9" s="28"/>
      <c r="AN9" s="28"/>
    </row>
    <row r="10" spans="1:40" ht="14.25" customHeight="1" x14ac:dyDescent="0.45">
      <c r="A10" s="27">
        <v>2022</v>
      </c>
      <c r="B10" s="28">
        <v>11</v>
      </c>
      <c r="C10" s="28">
        <v>19</v>
      </c>
      <c r="D10" s="29">
        <v>0.45</v>
      </c>
      <c r="E10" s="30">
        <v>4</v>
      </c>
      <c r="F10" s="31">
        <v>13.28809</v>
      </c>
      <c r="G10" s="32">
        <v>100.134</v>
      </c>
      <c r="H10" s="33">
        <v>11.6</v>
      </c>
      <c r="I10" s="28">
        <v>3</v>
      </c>
      <c r="J10" s="34" t="s">
        <v>72</v>
      </c>
      <c r="K10" s="35">
        <v>1</v>
      </c>
      <c r="L10" s="38"/>
      <c r="M10" s="40"/>
      <c r="N10" s="39"/>
      <c r="O10" s="40"/>
      <c r="P10" s="67"/>
      <c r="Q10" s="40">
        <v>6.9849999999999994</v>
      </c>
      <c r="R10" s="41">
        <v>7.23</v>
      </c>
      <c r="S10" s="37">
        <f t="shared" si="0"/>
        <v>0</v>
      </c>
      <c r="T10" s="41">
        <f t="shared" si="1"/>
        <v>7.23</v>
      </c>
      <c r="U10" s="41">
        <f t="shared" si="2"/>
        <v>6.9849999999999994</v>
      </c>
      <c r="V10" s="41">
        <f t="shared" si="3"/>
        <v>7.5072912928084694</v>
      </c>
      <c r="W10" s="41">
        <f t="shared" si="4"/>
        <v>-0.52229129280846998</v>
      </c>
      <c r="X10" s="28">
        <f t="shared" si="5"/>
        <v>0</v>
      </c>
      <c r="Y10" s="41">
        <f t="shared" ref="Y10:Z10" si="13">IF($X10=0,T10,"")</f>
        <v>7.23</v>
      </c>
      <c r="Z10" s="41">
        <f t="shared" si="13"/>
        <v>6.9849999999999994</v>
      </c>
      <c r="AA10" s="28"/>
      <c r="AB10" s="41">
        <v>3</v>
      </c>
      <c r="AC10" s="41">
        <f t="shared" si="6"/>
        <v>4.0780870195445811</v>
      </c>
      <c r="AD10" s="41">
        <f t="shared" si="7"/>
        <v>2.7981428484034145</v>
      </c>
      <c r="AE10" s="41">
        <f t="shared" si="8"/>
        <v>5.3580311906857476</v>
      </c>
      <c r="AF10" s="41">
        <f t="shared" si="9"/>
        <v>4.0324615467950018</v>
      </c>
      <c r="AG10" s="28"/>
      <c r="AH10" s="28"/>
      <c r="AI10" s="28"/>
      <c r="AJ10" s="28"/>
      <c r="AK10" s="28"/>
      <c r="AL10" s="28"/>
      <c r="AM10" s="28"/>
      <c r="AN10" s="28"/>
    </row>
    <row r="11" spans="1:40" ht="14.25" customHeight="1" x14ac:dyDescent="0.45">
      <c r="A11" s="27">
        <v>2022</v>
      </c>
      <c r="B11" s="28">
        <v>11</v>
      </c>
      <c r="C11" s="28">
        <v>19</v>
      </c>
      <c r="D11" s="29">
        <v>0.45</v>
      </c>
      <c r="E11" s="30">
        <v>4</v>
      </c>
      <c r="F11" s="31">
        <v>13.28809</v>
      </c>
      <c r="G11" s="32">
        <v>100.134</v>
      </c>
      <c r="H11" s="33">
        <v>11.6</v>
      </c>
      <c r="I11" s="28">
        <v>3</v>
      </c>
      <c r="J11" s="34" t="s">
        <v>75</v>
      </c>
      <c r="K11" s="35">
        <v>5</v>
      </c>
      <c r="L11" s="38"/>
      <c r="M11" s="40"/>
      <c r="N11" s="39"/>
      <c r="O11" s="40"/>
      <c r="P11" s="67"/>
      <c r="Q11" s="40">
        <v>6.2450000000000001</v>
      </c>
      <c r="R11" s="41">
        <v>2.452</v>
      </c>
      <c r="S11" s="37">
        <f t="shared" si="0"/>
        <v>0</v>
      </c>
      <c r="T11" s="41">
        <f t="shared" si="1"/>
        <v>2.452</v>
      </c>
      <c r="U11" s="41">
        <f t="shared" si="2"/>
        <v>6.2450000000000001</v>
      </c>
      <c r="V11" s="41">
        <f t="shared" si="3"/>
        <v>3.6338307685401809</v>
      </c>
      <c r="W11" s="41">
        <f t="shared" si="4"/>
        <v>2.6111692314598192</v>
      </c>
      <c r="X11" s="28">
        <f t="shared" si="5"/>
        <v>1</v>
      </c>
      <c r="Y11" s="41"/>
      <c r="Z11" s="41"/>
      <c r="AA11" s="28"/>
      <c r="AB11" s="41">
        <v>3.5</v>
      </c>
      <c r="AC11" s="41">
        <f t="shared" si="6"/>
        <v>4.4834303142566245</v>
      </c>
      <c r="AD11" s="41">
        <f t="shared" si="7"/>
        <v>3.203486143115458</v>
      </c>
      <c r="AE11" s="41">
        <f t="shared" si="8"/>
        <v>5.7633744853977911</v>
      </c>
      <c r="AF11" s="41">
        <f t="shared" si="9"/>
        <v>4.4436112700609574</v>
      </c>
      <c r="AG11" s="28"/>
      <c r="AH11" s="28"/>
      <c r="AI11" s="28"/>
      <c r="AJ11" s="28"/>
      <c r="AK11" s="28"/>
      <c r="AL11" s="28"/>
      <c r="AM11" s="28"/>
      <c r="AN11" s="28"/>
    </row>
    <row r="12" spans="1:40" ht="14.25" customHeight="1" x14ac:dyDescent="0.45">
      <c r="A12" s="27">
        <v>2022</v>
      </c>
      <c r="B12" s="28">
        <v>11</v>
      </c>
      <c r="C12" s="28">
        <v>19</v>
      </c>
      <c r="D12" s="29">
        <v>0.45</v>
      </c>
      <c r="E12" s="30">
        <v>4</v>
      </c>
      <c r="F12" s="31">
        <v>13.28809</v>
      </c>
      <c r="G12" s="32">
        <v>100.134</v>
      </c>
      <c r="H12" s="33">
        <v>11.6</v>
      </c>
      <c r="I12" s="28">
        <v>3</v>
      </c>
      <c r="J12" s="34" t="s">
        <v>74</v>
      </c>
      <c r="K12" s="35">
        <v>10</v>
      </c>
      <c r="L12" s="38"/>
      <c r="M12" s="40"/>
      <c r="N12" s="39"/>
      <c r="O12" s="40"/>
      <c r="P12" s="67"/>
      <c r="Q12" s="40">
        <v>3.875</v>
      </c>
      <c r="R12" s="41">
        <v>2.2229999999999999</v>
      </c>
      <c r="S12" s="37">
        <f t="shared" si="0"/>
        <v>0</v>
      </c>
      <c r="T12" s="41">
        <f t="shared" si="1"/>
        <v>2.2229999999999999</v>
      </c>
      <c r="U12" s="41">
        <f t="shared" si="2"/>
        <v>3.875</v>
      </c>
      <c r="V12" s="41">
        <f t="shared" si="3"/>
        <v>3.448183539562065</v>
      </c>
      <c r="W12" s="41">
        <f t="shared" si="4"/>
        <v>0.42681646043793497</v>
      </c>
      <c r="X12" s="28">
        <f t="shared" si="5"/>
        <v>0</v>
      </c>
      <c r="Y12" s="41">
        <f t="shared" ref="Y12:Z12" si="14">IF($X12=0,T12,"")</f>
        <v>2.2229999999999999</v>
      </c>
      <c r="Z12" s="41">
        <f t="shared" si="14"/>
        <v>3.875</v>
      </c>
      <c r="AA12" s="28"/>
      <c r="AB12" s="41">
        <v>4</v>
      </c>
      <c r="AC12" s="41">
        <f t="shared" si="6"/>
        <v>4.888773608968668</v>
      </c>
      <c r="AD12" s="41">
        <f t="shared" si="7"/>
        <v>3.6088294378275014</v>
      </c>
      <c r="AE12" s="41">
        <f t="shared" si="8"/>
        <v>6.1687177801098345</v>
      </c>
      <c r="AF12" s="41">
        <f t="shared" si="9"/>
        <v>4.8547609933269129</v>
      </c>
      <c r="AG12" s="28"/>
      <c r="AH12" s="28"/>
      <c r="AI12" s="28"/>
      <c r="AJ12" s="28"/>
      <c r="AK12" s="28"/>
      <c r="AL12" s="28"/>
      <c r="AM12" s="28"/>
      <c r="AN12" s="28"/>
    </row>
    <row r="13" spans="1:40" ht="14.25" customHeight="1" x14ac:dyDescent="0.45">
      <c r="A13" s="27">
        <v>2022</v>
      </c>
      <c r="B13" s="28">
        <v>11</v>
      </c>
      <c r="C13" s="28">
        <v>19</v>
      </c>
      <c r="D13" s="29">
        <v>0.50347222222222221</v>
      </c>
      <c r="E13" s="30">
        <v>5</v>
      </c>
      <c r="F13" s="31">
        <v>13.29673</v>
      </c>
      <c r="G13" s="32">
        <v>100.08253000000001</v>
      </c>
      <c r="H13" s="33">
        <v>9.3000000000000007</v>
      </c>
      <c r="I13" s="28">
        <v>3</v>
      </c>
      <c r="J13" s="34" t="s">
        <v>72</v>
      </c>
      <c r="K13" s="35">
        <v>1</v>
      </c>
      <c r="L13" s="38"/>
      <c r="M13" s="40"/>
      <c r="N13" s="39"/>
      <c r="O13" s="40"/>
      <c r="P13" s="67"/>
      <c r="Q13" s="40">
        <v>5.2750000000000004</v>
      </c>
      <c r="R13" s="41">
        <v>5.6139999999999999</v>
      </c>
      <c r="S13" s="37">
        <f t="shared" si="0"/>
        <v>0</v>
      </c>
      <c r="T13" s="41">
        <f t="shared" si="1"/>
        <v>5.6139999999999999</v>
      </c>
      <c r="U13" s="41">
        <f t="shared" si="2"/>
        <v>5.2750000000000004</v>
      </c>
      <c r="V13" s="41">
        <f t="shared" si="3"/>
        <v>6.1972217642991438</v>
      </c>
      <c r="W13" s="41">
        <f t="shared" si="4"/>
        <v>-0.92222176429914349</v>
      </c>
      <c r="X13" s="28">
        <f t="shared" si="5"/>
        <v>0</v>
      </c>
      <c r="Y13" s="41">
        <f t="shared" ref="Y13:Z13" si="15">IF($X13=0,T13,"")</f>
        <v>5.6139999999999999</v>
      </c>
      <c r="Z13" s="41">
        <f t="shared" si="15"/>
        <v>5.2750000000000004</v>
      </c>
      <c r="AA13" s="28"/>
      <c r="AB13" s="41">
        <v>4.5</v>
      </c>
      <c r="AC13" s="41">
        <f t="shared" si="6"/>
        <v>5.2941169036807114</v>
      </c>
      <c r="AD13" s="41">
        <f t="shared" si="7"/>
        <v>4.0141727325395449</v>
      </c>
      <c r="AE13" s="41">
        <f t="shared" si="8"/>
        <v>6.574061074821878</v>
      </c>
      <c r="AF13" s="41">
        <f t="shared" si="9"/>
        <v>5.2659107165928685</v>
      </c>
      <c r="AG13" s="28"/>
      <c r="AH13" s="28"/>
      <c r="AI13" s="28"/>
      <c r="AJ13" s="28"/>
      <c r="AK13" s="28"/>
      <c r="AL13" s="28"/>
      <c r="AM13" s="28"/>
      <c r="AN13" s="28"/>
    </row>
    <row r="14" spans="1:40" ht="14.25" customHeight="1" x14ac:dyDescent="0.45">
      <c r="A14" s="27">
        <v>2022</v>
      </c>
      <c r="B14" s="28">
        <v>11</v>
      </c>
      <c r="C14" s="28">
        <v>19</v>
      </c>
      <c r="D14" s="29">
        <v>0.50347222222222221</v>
      </c>
      <c r="E14" s="30">
        <v>5</v>
      </c>
      <c r="F14" s="31">
        <v>13.29673</v>
      </c>
      <c r="G14" s="32">
        <v>100.08253000000001</v>
      </c>
      <c r="H14" s="33">
        <v>9.3000000000000007</v>
      </c>
      <c r="I14" s="28">
        <v>3</v>
      </c>
      <c r="J14" s="34" t="s">
        <v>75</v>
      </c>
      <c r="K14" s="35">
        <v>4.5</v>
      </c>
      <c r="L14" s="38"/>
      <c r="M14" s="40"/>
      <c r="N14" s="39"/>
      <c r="O14" s="40"/>
      <c r="P14" s="67"/>
      <c r="Q14" s="40">
        <v>3.8950000000000005</v>
      </c>
      <c r="R14" s="41">
        <v>1.7649999999999999</v>
      </c>
      <c r="S14" s="37">
        <f t="shared" si="0"/>
        <v>0</v>
      </c>
      <c r="T14" s="41">
        <f t="shared" si="1"/>
        <v>1.7649999999999999</v>
      </c>
      <c r="U14" s="41">
        <f t="shared" si="2"/>
        <v>3.8950000000000005</v>
      </c>
      <c r="V14" s="41">
        <f t="shared" si="3"/>
        <v>3.0768890816058332</v>
      </c>
      <c r="W14" s="41">
        <f t="shared" si="4"/>
        <v>0.81811091839416727</v>
      </c>
      <c r="X14" s="28">
        <f t="shared" si="5"/>
        <v>0</v>
      </c>
      <c r="Y14" s="41">
        <f t="shared" ref="Y14:Z14" si="16">IF($X14=0,T14,"")</f>
        <v>1.7649999999999999</v>
      </c>
      <c r="Z14" s="41">
        <f t="shared" si="16"/>
        <v>3.8950000000000005</v>
      </c>
      <c r="AA14" s="28"/>
      <c r="AB14" s="41">
        <v>5</v>
      </c>
      <c r="AC14" s="41">
        <f t="shared" si="6"/>
        <v>5.6994601983927549</v>
      </c>
      <c r="AD14" s="41">
        <f t="shared" si="7"/>
        <v>4.4195160272515883</v>
      </c>
      <c r="AE14" s="41">
        <f t="shared" si="8"/>
        <v>6.9794043695339214</v>
      </c>
      <c r="AF14" s="41">
        <f t="shared" si="9"/>
        <v>5.677060439858824</v>
      </c>
      <c r="AG14" s="28"/>
      <c r="AH14" s="28"/>
      <c r="AI14" s="28"/>
      <c r="AJ14" s="28"/>
      <c r="AK14" s="28"/>
      <c r="AL14" s="28"/>
      <c r="AM14" s="28"/>
      <c r="AN14" s="28"/>
    </row>
    <row r="15" spans="1:40" ht="14.25" customHeight="1" x14ac:dyDescent="0.45">
      <c r="A15" s="27">
        <v>2022</v>
      </c>
      <c r="B15" s="28">
        <v>11</v>
      </c>
      <c r="C15" s="28">
        <v>19</v>
      </c>
      <c r="D15" s="29">
        <v>0.50347222222222221</v>
      </c>
      <c r="E15" s="30">
        <v>5</v>
      </c>
      <c r="F15" s="31">
        <v>13.29673</v>
      </c>
      <c r="G15" s="32">
        <v>100.08253000000001</v>
      </c>
      <c r="H15" s="33">
        <v>9.3000000000000007</v>
      </c>
      <c r="I15" s="28">
        <v>3</v>
      </c>
      <c r="J15" s="34" t="s">
        <v>74</v>
      </c>
      <c r="K15" s="35">
        <v>8</v>
      </c>
      <c r="L15" s="38"/>
      <c r="M15" s="40"/>
      <c r="N15" s="39"/>
      <c r="O15" s="40"/>
      <c r="P15" s="67"/>
      <c r="Q15" s="40">
        <v>1.9249999999999998</v>
      </c>
      <c r="R15" s="41">
        <v>1.2050000000000001</v>
      </c>
      <c r="S15" s="37">
        <f t="shared" si="0"/>
        <v>0</v>
      </c>
      <c r="T15" s="41">
        <f t="shared" si="1"/>
        <v>1.2050000000000001</v>
      </c>
      <c r="U15" s="41">
        <f t="shared" si="2"/>
        <v>1.9249999999999998</v>
      </c>
      <c r="V15" s="41">
        <f t="shared" si="3"/>
        <v>2.6229045915283447</v>
      </c>
      <c r="W15" s="41">
        <f t="shared" si="4"/>
        <v>-0.69790459152834483</v>
      </c>
      <c r="X15" s="28">
        <f t="shared" si="5"/>
        <v>0</v>
      </c>
      <c r="Y15" s="41">
        <f t="shared" ref="Y15:Z15" si="17">IF($X15=0,T15,"")</f>
        <v>1.2050000000000001</v>
      </c>
      <c r="Z15" s="41">
        <f t="shared" si="17"/>
        <v>1.9249999999999998</v>
      </c>
      <c r="AA15" s="28"/>
      <c r="AB15" s="41">
        <v>5.5</v>
      </c>
      <c r="AC15" s="41">
        <f t="shared" si="6"/>
        <v>6.1048034931047983</v>
      </c>
      <c r="AD15" s="41">
        <f t="shared" si="7"/>
        <v>4.8248593219636318</v>
      </c>
      <c r="AE15" s="41">
        <f t="shared" si="8"/>
        <v>7.3847476642459648</v>
      </c>
      <c r="AF15" s="41">
        <f t="shared" si="9"/>
        <v>6.0882101631247796</v>
      </c>
      <c r="AG15" s="28"/>
      <c r="AH15" s="28"/>
      <c r="AI15" s="28"/>
      <c r="AJ15" s="28"/>
      <c r="AK15" s="28"/>
      <c r="AL15" s="28"/>
      <c r="AM15" s="28"/>
      <c r="AN15" s="28"/>
    </row>
    <row r="16" spans="1:40" ht="14.25" customHeight="1" x14ac:dyDescent="0.45">
      <c r="A16" s="27">
        <v>2022</v>
      </c>
      <c r="B16" s="28">
        <v>11</v>
      </c>
      <c r="C16" s="28">
        <v>19</v>
      </c>
      <c r="D16" s="29">
        <v>0.57986111111111105</v>
      </c>
      <c r="E16" s="30">
        <v>6</v>
      </c>
      <c r="F16" s="31">
        <v>13.335979999999999</v>
      </c>
      <c r="G16" s="32">
        <v>100.00149</v>
      </c>
      <c r="H16" s="33">
        <v>2.8</v>
      </c>
      <c r="I16" s="28">
        <v>1</v>
      </c>
      <c r="J16" s="34" t="s">
        <v>72</v>
      </c>
      <c r="K16" s="35">
        <v>1</v>
      </c>
      <c r="L16" s="38"/>
      <c r="M16" s="40"/>
      <c r="N16" s="39"/>
      <c r="O16" s="40"/>
      <c r="P16" s="67"/>
      <c r="Q16" s="40">
        <v>7.6400000000000006</v>
      </c>
      <c r="R16" s="41">
        <v>6.8129999999999997</v>
      </c>
      <c r="S16" s="37">
        <f t="shared" si="0"/>
        <v>0</v>
      </c>
      <c r="T16" s="41">
        <f t="shared" si="1"/>
        <v>6.8129999999999997</v>
      </c>
      <c r="U16" s="41">
        <f t="shared" si="2"/>
        <v>7.6400000000000006</v>
      </c>
      <c r="V16" s="41">
        <f t="shared" si="3"/>
        <v>7.1692349850186243</v>
      </c>
      <c r="W16" s="41">
        <f t="shared" si="4"/>
        <v>0.47076501498137624</v>
      </c>
      <c r="X16" s="28">
        <f t="shared" si="5"/>
        <v>0</v>
      </c>
      <c r="Y16" s="41">
        <f t="shared" ref="Y16:Z16" si="18">IF($X16=0,T16,"")</f>
        <v>6.8129999999999997</v>
      </c>
      <c r="Z16" s="41">
        <f t="shared" si="18"/>
        <v>7.6400000000000006</v>
      </c>
      <c r="AA16" s="28"/>
      <c r="AB16" s="41">
        <v>6</v>
      </c>
      <c r="AC16" s="41">
        <f t="shared" si="6"/>
        <v>6.5101467878168418</v>
      </c>
      <c r="AD16" s="41">
        <f t="shared" si="7"/>
        <v>5.2302026166756752</v>
      </c>
      <c r="AE16" s="41">
        <f t="shared" si="8"/>
        <v>7.7900909589580083</v>
      </c>
      <c r="AF16" s="41">
        <f t="shared" si="9"/>
        <v>6.4993598863907351</v>
      </c>
      <c r="AG16" s="28"/>
      <c r="AH16" s="28"/>
      <c r="AI16" s="28"/>
      <c r="AJ16" s="28"/>
      <c r="AK16" s="28"/>
      <c r="AL16" s="28"/>
      <c r="AM16" s="28"/>
      <c r="AN16" s="28"/>
    </row>
    <row r="17" spans="1:40" ht="14.25" customHeight="1" x14ac:dyDescent="0.45">
      <c r="A17" s="27">
        <v>2022</v>
      </c>
      <c r="B17" s="28">
        <v>11</v>
      </c>
      <c r="C17" s="28">
        <v>19</v>
      </c>
      <c r="D17" s="29">
        <v>0.60138888888888886</v>
      </c>
      <c r="E17" s="30">
        <v>7</v>
      </c>
      <c r="F17" s="31">
        <v>13.3674</v>
      </c>
      <c r="G17" s="32">
        <v>99.996719999999996</v>
      </c>
      <c r="H17" s="33">
        <v>7</v>
      </c>
      <c r="I17" s="28">
        <v>3</v>
      </c>
      <c r="J17" s="34" t="s">
        <v>72</v>
      </c>
      <c r="K17" s="35">
        <v>1</v>
      </c>
      <c r="L17" s="38"/>
      <c r="M17" s="40"/>
      <c r="N17" s="39"/>
      <c r="O17" s="40"/>
      <c r="P17" s="67"/>
      <c r="Q17" s="40">
        <v>5.79</v>
      </c>
      <c r="R17" s="41">
        <v>4.0490000000000004</v>
      </c>
      <c r="S17" s="37">
        <f t="shared" si="0"/>
        <v>0</v>
      </c>
      <c r="T17" s="41">
        <f t="shared" si="1"/>
        <v>4.0490000000000004</v>
      </c>
      <c r="U17" s="41">
        <f t="shared" si="2"/>
        <v>5.79</v>
      </c>
      <c r="V17" s="41">
        <f t="shared" si="3"/>
        <v>4.9284972518504482</v>
      </c>
      <c r="W17" s="41">
        <f t="shared" si="4"/>
        <v>0.86150274814955186</v>
      </c>
      <c r="X17" s="28">
        <f t="shared" si="5"/>
        <v>0</v>
      </c>
      <c r="Y17" s="41">
        <f t="shared" ref="Y17:Z17" si="19">IF($X17=0,T17,"")</f>
        <v>4.0490000000000004</v>
      </c>
      <c r="Z17" s="41">
        <f t="shared" si="19"/>
        <v>5.79</v>
      </c>
      <c r="AA17" s="28"/>
      <c r="AB17" s="41">
        <v>6.5</v>
      </c>
      <c r="AC17" s="41">
        <f t="shared" si="6"/>
        <v>6.9154900825288852</v>
      </c>
      <c r="AD17" s="41">
        <f t="shared" si="7"/>
        <v>5.6355459113877187</v>
      </c>
      <c r="AE17" s="41">
        <f t="shared" si="8"/>
        <v>8.1954342536700509</v>
      </c>
      <c r="AF17" s="41">
        <f t="shared" si="9"/>
        <v>6.9105096096566907</v>
      </c>
      <c r="AG17" s="28"/>
      <c r="AH17" s="28"/>
      <c r="AI17" s="28"/>
      <c r="AJ17" s="28"/>
      <c r="AK17" s="28"/>
      <c r="AL17" s="28"/>
      <c r="AM17" s="28"/>
      <c r="AN17" s="28"/>
    </row>
    <row r="18" spans="1:40" ht="14.25" customHeight="1" x14ac:dyDescent="0.45">
      <c r="A18" s="27">
        <v>2022</v>
      </c>
      <c r="B18" s="28">
        <v>11</v>
      </c>
      <c r="C18" s="28">
        <v>19</v>
      </c>
      <c r="D18" s="29">
        <v>0.60138888888888886</v>
      </c>
      <c r="E18" s="30">
        <v>7</v>
      </c>
      <c r="F18" s="31">
        <v>13.3674</v>
      </c>
      <c r="G18" s="32">
        <v>99.996719999999996</v>
      </c>
      <c r="H18" s="33">
        <v>7</v>
      </c>
      <c r="I18" s="28">
        <v>3</v>
      </c>
      <c r="J18" s="34" t="s">
        <v>75</v>
      </c>
      <c r="K18" s="35">
        <v>3.5</v>
      </c>
      <c r="L18" s="38"/>
      <c r="M18" s="40"/>
      <c r="N18" s="39"/>
      <c r="O18" s="40"/>
      <c r="P18" s="67"/>
      <c r="Q18" s="40">
        <v>5.1400000000000006</v>
      </c>
      <c r="R18" s="41">
        <v>2.8660000000000001</v>
      </c>
      <c r="S18" s="37">
        <f t="shared" si="0"/>
        <v>0</v>
      </c>
      <c r="T18" s="41">
        <f t="shared" si="1"/>
        <v>2.8660000000000001</v>
      </c>
      <c r="U18" s="41">
        <f t="shared" si="2"/>
        <v>5.1400000000000006</v>
      </c>
      <c r="V18" s="41">
        <f t="shared" si="3"/>
        <v>3.9694550165617533</v>
      </c>
      <c r="W18" s="41">
        <f t="shared" si="4"/>
        <v>1.1705449834382473</v>
      </c>
      <c r="X18" s="28">
        <f t="shared" si="5"/>
        <v>0</v>
      </c>
      <c r="Y18" s="41">
        <f t="shared" ref="Y18:Z18" si="20">IF($X18=0,T18,"")</f>
        <v>2.8660000000000001</v>
      </c>
      <c r="Z18" s="41">
        <f t="shared" si="20"/>
        <v>5.1400000000000006</v>
      </c>
      <c r="AA18" s="28"/>
      <c r="AB18" s="41">
        <v>7</v>
      </c>
      <c r="AC18" s="41">
        <f t="shared" si="6"/>
        <v>7.3208333772409286</v>
      </c>
      <c r="AD18" s="41">
        <f t="shared" si="7"/>
        <v>6.0408892060997621</v>
      </c>
      <c r="AE18" s="41">
        <f t="shared" si="8"/>
        <v>8.6007775483820943</v>
      </c>
      <c r="AF18" s="41">
        <f t="shared" si="9"/>
        <v>7.3216593329226463</v>
      </c>
      <c r="AG18" s="28"/>
      <c r="AH18" s="28"/>
      <c r="AI18" s="28"/>
      <c r="AJ18" s="28"/>
      <c r="AK18" s="28"/>
      <c r="AL18" s="28"/>
      <c r="AM18" s="28"/>
      <c r="AN18" s="28"/>
    </row>
    <row r="19" spans="1:40" ht="14.25" customHeight="1" x14ac:dyDescent="0.45">
      <c r="A19" s="27">
        <v>2022</v>
      </c>
      <c r="B19" s="28">
        <v>11</v>
      </c>
      <c r="C19" s="28">
        <v>19</v>
      </c>
      <c r="D19" s="29">
        <v>0.60138888888888886</v>
      </c>
      <c r="E19" s="30">
        <v>7</v>
      </c>
      <c r="F19" s="31">
        <v>13.3674</v>
      </c>
      <c r="G19" s="32">
        <v>99.996719999999996</v>
      </c>
      <c r="H19" s="33">
        <v>7</v>
      </c>
      <c r="I19" s="28">
        <v>3</v>
      </c>
      <c r="J19" s="34" t="s">
        <v>74</v>
      </c>
      <c r="K19" s="35">
        <v>6</v>
      </c>
      <c r="L19" s="38"/>
      <c r="M19" s="40"/>
      <c r="N19" s="39"/>
      <c r="O19" s="40"/>
      <c r="P19" s="67"/>
      <c r="Q19" s="40">
        <v>3.5249999999999999</v>
      </c>
      <c r="R19" s="41">
        <v>2.6080000000000001</v>
      </c>
      <c r="S19" s="37">
        <f t="shared" si="0"/>
        <v>0</v>
      </c>
      <c r="T19" s="41">
        <f t="shared" si="1"/>
        <v>2.6080000000000001</v>
      </c>
      <c r="U19" s="41">
        <f t="shared" si="2"/>
        <v>3.5249999999999999</v>
      </c>
      <c r="V19" s="41">
        <f t="shared" si="3"/>
        <v>3.7602978764903385</v>
      </c>
      <c r="W19" s="41">
        <f t="shared" si="4"/>
        <v>-0.23529787649033862</v>
      </c>
      <c r="X19" s="28">
        <f t="shared" si="5"/>
        <v>0</v>
      </c>
      <c r="Y19" s="41">
        <f t="shared" ref="Y19:Z19" si="21">IF($X19=0,T19,"")</f>
        <v>2.6080000000000001</v>
      </c>
      <c r="Z19" s="41">
        <f t="shared" si="21"/>
        <v>3.5249999999999999</v>
      </c>
      <c r="AA19" s="28"/>
      <c r="AB19" s="41">
        <v>7.5</v>
      </c>
      <c r="AC19" s="41">
        <f t="shared" si="6"/>
        <v>7.7261766719529721</v>
      </c>
      <c r="AD19" s="41">
        <f t="shared" si="7"/>
        <v>6.4462325008118055</v>
      </c>
      <c r="AE19" s="41">
        <f t="shared" si="8"/>
        <v>9.0061208430941377</v>
      </c>
      <c r="AF19" s="41">
        <f t="shared" si="9"/>
        <v>7.7328090561886018</v>
      </c>
      <c r="AG19" s="28"/>
      <c r="AH19" s="28"/>
      <c r="AI19" s="28"/>
      <c r="AJ19" s="28"/>
      <c r="AK19" s="28"/>
      <c r="AL19" s="28"/>
      <c r="AM19" s="28"/>
      <c r="AN19" s="28"/>
    </row>
    <row r="20" spans="1:40" ht="14.25" customHeight="1" x14ac:dyDescent="0.45">
      <c r="A20" s="27">
        <v>2022</v>
      </c>
      <c r="B20" s="28">
        <v>11</v>
      </c>
      <c r="C20" s="28">
        <v>19</v>
      </c>
      <c r="D20" s="29">
        <v>0.43263888888888885</v>
      </c>
      <c r="E20" s="30">
        <v>8</v>
      </c>
      <c r="F20" s="31">
        <v>13.24471</v>
      </c>
      <c r="G20" s="32">
        <v>100.13491</v>
      </c>
      <c r="H20" s="33">
        <v>13.5</v>
      </c>
      <c r="I20" s="28">
        <v>3</v>
      </c>
      <c r="J20" s="34" t="s">
        <v>72</v>
      </c>
      <c r="K20" s="35">
        <v>1</v>
      </c>
      <c r="L20" s="38"/>
      <c r="M20" s="40"/>
      <c r="N20" s="39"/>
      <c r="O20" s="40"/>
      <c r="P20" s="68"/>
      <c r="Q20" s="40"/>
      <c r="R20" s="41"/>
      <c r="S20" s="37"/>
      <c r="T20" s="41"/>
      <c r="U20" s="41"/>
      <c r="V20" s="41"/>
      <c r="W20" s="41"/>
      <c r="X20" s="28"/>
      <c r="Y20" s="41"/>
      <c r="Z20" s="41"/>
      <c r="AA20" s="28"/>
      <c r="AB20" s="41">
        <v>8</v>
      </c>
      <c r="AC20" s="41">
        <f t="shared" si="6"/>
        <v>8.1315199666650155</v>
      </c>
      <c r="AD20" s="41">
        <f t="shared" si="7"/>
        <v>6.851575795523849</v>
      </c>
      <c r="AE20" s="41">
        <f t="shared" si="8"/>
        <v>9.4114641378061812</v>
      </c>
      <c r="AF20" s="41">
        <f t="shared" si="9"/>
        <v>8.1439587794545574</v>
      </c>
      <c r="AG20" s="28"/>
      <c r="AH20" s="28"/>
      <c r="AI20" s="28"/>
      <c r="AJ20" s="28"/>
      <c r="AK20" s="28"/>
      <c r="AL20" s="28"/>
      <c r="AM20" s="28"/>
      <c r="AN20" s="28"/>
    </row>
    <row r="21" spans="1:40" ht="14.25" customHeight="1" x14ac:dyDescent="0.45">
      <c r="A21" s="27">
        <v>2022</v>
      </c>
      <c r="B21" s="28">
        <v>11</v>
      </c>
      <c r="C21" s="28">
        <v>19</v>
      </c>
      <c r="D21" s="29">
        <v>0.43263888888888885</v>
      </c>
      <c r="E21" s="30">
        <v>8</v>
      </c>
      <c r="F21" s="31">
        <v>13.24471</v>
      </c>
      <c r="G21" s="32">
        <v>100.13491</v>
      </c>
      <c r="H21" s="33">
        <v>13.5</v>
      </c>
      <c r="I21" s="28">
        <v>3</v>
      </c>
      <c r="J21" s="34" t="s">
        <v>75</v>
      </c>
      <c r="K21" s="35">
        <v>6.5</v>
      </c>
      <c r="L21" s="38"/>
      <c r="M21" s="40"/>
      <c r="N21" s="39"/>
      <c r="O21" s="40"/>
      <c r="P21" s="67"/>
      <c r="Q21" s="40"/>
      <c r="R21" s="41"/>
      <c r="S21" s="37"/>
      <c r="T21" s="41"/>
      <c r="U21" s="41"/>
      <c r="V21" s="41"/>
      <c r="W21" s="41"/>
      <c r="X21" s="28"/>
      <c r="Y21" s="41"/>
      <c r="Z21" s="41"/>
      <c r="AA21" s="28"/>
      <c r="AB21" s="41">
        <v>8.5</v>
      </c>
      <c r="AC21" s="41">
        <f t="shared" si="6"/>
        <v>8.536863261377059</v>
      </c>
      <c r="AD21" s="41">
        <f t="shared" si="7"/>
        <v>7.2569190902358924</v>
      </c>
      <c r="AE21" s="41">
        <f t="shared" si="8"/>
        <v>9.8168074325182246</v>
      </c>
      <c r="AF21" s="41">
        <f t="shared" si="9"/>
        <v>8.5551085027205129</v>
      </c>
      <c r="AG21" s="28"/>
      <c r="AH21" s="28"/>
      <c r="AI21" s="28"/>
      <c r="AJ21" s="28"/>
      <c r="AK21" s="28"/>
      <c r="AL21" s="28"/>
      <c r="AM21" s="28"/>
      <c r="AN21" s="28"/>
    </row>
    <row r="22" spans="1:40" ht="14.25" customHeight="1" x14ac:dyDescent="0.45">
      <c r="A22" s="27">
        <v>2022</v>
      </c>
      <c r="B22" s="28">
        <v>11</v>
      </c>
      <c r="C22" s="28">
        <v>19</v>
      </c>
      <c r="D22" s="29">
        <v>0.43263888888888885</v>
      </c>
      <c r="E22" s="30">
        <v>8</v>
      </c>
      <c r="F22" s="31">
        <v>13.24471</v>
      </c>
      <c r="G22" s="32">
        <v>100.13491</v>
      </c>
      <c r="H22" s="33">
        <v>13.5</v>
      </c>
      <c r="I22" s="28">
        <v>3</v>
      </c>
      <c r="J22" s="34" t="s">
        <v>74</v>
      </c>
      <c r="K22" s="35">
        <v>12</v>
      </c>
      <c r="L22" s="38"/>
      <c r="M22" s="40"/>
      <c r="N22" s="39"/>
      <c r="O22" s="40"/>
      <c r="P22" s="67"/>
      <c r="Q22" s="40"/>
      <c r="R22" s="41"/>
      <c r="S22" s="37"/>
      <c r="T22" s="41"/>
      <c r="U22" s="41"/>
      <c r="V22" s="41"/>
      <c r="W22" s="41"/>
      <c r="X22" s="28"/>
      <c r="Y22" s="41"/>
      <c r="Z22" s="41"/>
      <c r="AA22" s="28"/>
      <c r="AB22" s="41">
        <v>9</v>
      </c>
      <c r="AC22" s="41">
        <f t="shared" si="6"/>
        <v>8.9422065560891024</v>
      </c>
      <c r="AD22" s="41">
        <f t="shared" si="7"/>
        <v>7.6622623849479359</v>
      </c>
      <c r="AE22" s="41">
        <f t="shared" si="8"/>
        <v>10.222150727230268</v>
      </c>
      <c r="AF22" s="41">
        <f t="shared" si="9"/>
        <v>8.9662582259864685</v>
      </c>
      <c r="AG22" s="28"/>
      <c r="AH22" s="28"/>
      <c r="AI22" s="28"/>
      <c r="AJ22" s="28"/>
      <c r="AK22" s="28"/>
      <c r="AL22" s="28"/>
      <c r="AM22" s="28"/>
      <c r="AN22" s="28"/>
    </row>
    <row r="23" spans="1:40" ht="14.25" customHeight="1" x14ac:dyDescent="0.45">
      <c r="A23" s="27">
        <v>2022</v>
      </c>
      <c r="B23" s="28">
        <v>11</v>
      </c>
      <c r="C23" s="28">
        <v>19</v>
      </c>
      <c r="D23" s="29">
        <v>0.41180555555555554</v>
      </c>
      <c r="E23" s="30">
        <v>9</v>
      </c>
      <c r="F23" s="31">
        <v>13.207369999999999</v>
      </c>
      <c r="G23" s="32">
        <v>100.13233</v>
      </c>
      <c r="H23" s="33">
        <v>15.7</v>
      </c>
      <c r="I23" s="28">
        <v>3</v>
      </c>
      <c r="J23" s="34" t="s">
        <v>72</v>
      </c>
      <c r="K23" s="35">
        <v>1</v>
      </c>
      <c r="L23" s="38"/>
      <c r="M23" s="40"/>
      <c r="N23" s="39"/>
      <c r="O23" s="40"/>
      <c r="P23" s="67"/>
      <c r="Q23" s="40">
        <v>7.66</v>
      </c>
      <c r="R23" s="41">
        <v>6.6509999999999998</v>
      </c>
      <c r="S23" s="37">
        <f t="shared" ref="S23:S25" si="22">R23*$Z$1+$AA$1</f>
        <v>0</v>
      </c>
      <c r="T23" s="41">
        <f t="shared" ref="T23:T25" si="23">R23</f>
        <v>6.6509999999999998</v>
      </c>
      <c r="U23" s="41">
        <f t="shared" ref="U23:U25" si="24">Q23</f>
        <v>7.66</v>
      </c>
      <c r="V23" s="41">
        <f t="shared" ref="V23:V25" si="25">T23*$T$2+$U$2</f>
        <v>7.0379037575319217</v>
      </c>
      <c r="W23" s="41">
        <f t="shared" ref="W23:W25" si="26">U23-V23</f>
        <v>0.62209624246807849</v>
      </c>
      <c r="X23" s="28">
        <f t="shared" ref="X23:X25" si="27">IF(ABS(W23)&gt;$W$2,1,0)</f>
        <v>0</v>
      </c>
      <c r="Y23" s="41">
        <f t="shared" ref="Y23:Z23" si="28">IF($X23=0,T23,"")</f>
        <v>6.6509999999999998</v>
      </c>
      <c r="Z23" s="41">
        <f t="shared" si="28"/>
        <v>7.66</v>
      </c>
      <c r="AA23" s="28"/>
      <c r="AB23" s="41">
        <v>9.5</v>
      </c>
      <c r="AC23" s="41">
        <f t="shared" si="6"/>
        <v>9.3475498508011459</v>
      </c>
      <c r="AD23" s="41">
        <f t="shared" si="7"/>
        <v>8.0676056796599802</v>
      </c>
      <c r="AE23" s="41">
        <f t="shared" si="8"/>
        <v>10.627494021942312</v>
      </c>
      <c r="AF23" s="41">
        <f t="shared" si="9"/>
        <v>9.377407949252424</v>
      </c>
      <c r="AG23" s="28"/>
      <c r="AH23" s="28"/>
      <c r="AI23" s="28"/>
      <c r="AJ23" s="28"/>
      <c r="AK23" s="28"/>
      <c r="AL23" s="28"/>
      <c r="AM23" s="28"/>
      <c r="AN23" s="28"/>
    </row>
    <row r="24" spans="1:40" ht="14.25" customHeight="1" x14ac:dyDescent="0.45">
      <c r="A24" s="27">
        <v>2022</v>
      </c>
      <c r="B24" s="28">
        <v>11</v>
      </c>
      <c r="C24" s="28">
        <v>19</v>
      </c>
      <c r="D24" s="29">
        <v>0.41180555555555554</v>
      </c>
      <c r="E24" s="30">
        <v>9</v>
      </c>
      <c r="F24" s="31">
        <v>13.207369999999999</v>
      </c>
      <c r="G24" s="32">
        <v>100.13233</v>
      </c>
      <c r="H24" s="33">
        <v>15.7</v>
      </c>
      <c r="I24" s="28">
        <v>3</v>
      </c>
      <c r="J24" s="34" t="s">
        <v>75</v>
      </c>
      <c r="K24" s="35">
        <v>7.5</v>
      </c>
      <c r="L24" s="38"/>
      <c r="M24" s="40"/>
      <c r="N24" s="39"/>
      <c r="O24" s="40"/>
      <c r="P24" s="67"/>
      <c r="Q24" s="40">
        <v>3.71</v>
      </c>
      <c r="R24" s="41">
        <v>3.1440000000000001</v>
      </c>
      <c r="S24" s="37">
        <f t="shared" si="22"/>
        <v>0</v>
      </c>
      <c r="T24" s="41">
        <f t="shared" si="23"/>
        <v>3.1440000000000001</v>
      </c>
      <c r="U24" s="41">
        <f t="shared" si="24"/>
        <v>3.71</v>
      </c>
      <c r="V24" s="41">
        <f t="shared" si="25"/>
        <v>4.1948258884216489</v>
      </c>
      <c r="W24" s="41">
        <f t="shared" si="26"/>
        <v>-0.48482588842164898</v>
      </c>
      <c r="X24" s="28">
        <f t="shared" si="27"/>
        <v>0</v>
      </c>
      <c r="Y24" s="41">
        <f t="shared" ref="Y24:Z24" si="29">IF($X24=0,T24,"")</f>
        <v>3.1440000000000001</v>
      </c>
      <c r="Z24" s="41">
        <f t="shared" si="29"/>
        <v>3.71</v>
      </c>
      <c r="AA24" s="28"/>
      <c r="AB24" s="41">
        <v>10</v>
      </c>
      <c r="AC24" s="41">
        <f t="shared" si="6"/>
        <v>9.7528931455131893</v>
      </c>
      <c r="AD24" s="41">
        <f t="shared" si="7"/>
        <v>8.4729489743720237</v>
      </c>
      <c r="AE24" s="41">
        <f t="shared" si="8"/>
        <v>11.032837316654355</v>
      </c>
      <c r="AF24" s="41">
        <f t="shared" si="9"/>
        <v>9.7885576725183796</v>
      </c>
      <c r="AG24" s="28"/>
      <c r="AH24" s="28"/>
      <c r="AI24" s="28"/>
      <c r="AJ24" s="28"/>
      <c r="AK24" s="28"/>
      <c r="AL24" s="28"/>
      <c r="AM24" s="28"/>
      <c r="AN24" s="28"/>
    </row>
    <row r="25" spans="1:40" ht="14.25" customHeight="1" x14ac:dyDescent="0.45">
      <c r="A25" s="27">
        <v>2022</v>
      </c>
      <c r="B25" s="28">
        <v>11</v>
      </c>
      <c r="C25" s="28">
        <v>19</v>
      </c>
      <c r="D25" s="29">
        <v>0.41180555555555554</v>
      </c>
      <c r="E25" s="30">
        <v>9</v>
      </c>
      <c r="F25" s="31">
        <v>13.207369999999999</v>
      </c>
      <c r="G25" s="32">
        <v>100.13233</v>
      </c>
      <c r="H25" s="33">
        <v>15.7</v>
      </c>
      <c r="I25" s="28">
        <v>3</v>
      </c>
      <c r="J25" s="34" t="s">
        <v>74</v>
      </c>
      <c r="K25" s="35">
        <v>14</v>
      </c>
      <c r="L25" s="38"/>
      <c r="M25" s="40"/>
      <c r="N25" s="39"/>
      <c r="O25" s="40"/>
      <c r="P25" s="67"/>
      <c r="Q25" s="40">
        <v>3.88</v>
      </c>
      <c r="R25" s="41">
        <v>3.0289999999999999</v>
      </c>
      <c r="S25" s="37">
        <f t="shared" si="22"/>
        <v>0</v>
      </c>
      <c r="T25" s="41">
        <f t="shared" si="23"/>
        <v>3.0289999999999999</v>
      </c>
      <c r="U25" s="41">
        <f t="shared" si="24"/>
        <v>3.88</v>
      </c>
      <c r="V25" s="41">
        <f t="shared" si="25"/>
        <v>4.1015969306378786</v>
      </c>
      <c r="W25" s="41">
        <f t="shared" si="26"/>
        <v>-0.22159693063787866</v>
      </c>
      <c r="X25" s="28">
        <f t="shared" si="27"/>
        <v>0</v>
      </c>
      <c r="Y25" s="41">
        <f t="shared" ref="Y25:Z25" si="30">IF($X25=0,T25,"")</f>
        <v>3.0289999999999999</v>
      </c>
      <c r="Z25" s="41">
        <f t="shared" si="30"/>
        <v>3.88</v>
      </c>
      <c r="AA25" s="28"/>
      <c r="AB25" s="41">
        <v>10.5</v>
      </c>
      <c r="AC25" s="41">
        <f t="shared" si="6"/>
        <v>10.158236440225233</v>
      </c>
      <c r="AD25" s="41">
        <f t="shared" si="7"/>
        <v>8.8782922690840671</v>
      </c>
      <c r="AE25" s="41">
        <f t="shared" si="8"/>
        <v>11.438180611366398</v>
      </c>
      <c r="AF25" s="41">
        <f t="shared" si="9"/>
        <v>10.199707395784337</v>
      </c>
      <c r="AG25" s="28"/>
      <c r="AH25" s="28"/>
      <c r="AI25" s="28"/>
      <c r="AJ25" s="28"/>
      <c r="AK25" s="28"/>
      <c r="AL25" s="28"/>
      <c r="AM25" s="28"/>
      <c r="AN25" s="28"/>
    </row>
    <row r="26" spans="1:40" ht="14.25" customHeight="1" x14ac:dyDescent="0.45">
      <c r="A26" s="27">
        <v>2022</v>
      </c>
      <c r="B26" s="28">
        <v>11</v>
      </c>
      <c r="C26" s="28">
        <v>19</v>
      </c>
      <c r="D26" s="29">
        <v>0.39513888888888887</v>
      </c>
      <c r="E26" s="30">
        <v>10</v>
      </c>
      <c r="F26" s="31">
        <v>13.165839999999999</v>
      </c>
      <c r="G26" s="32">
        <v>100.13448</v>
      </c>
      <c r="H26" s="33">
        <v>16.5</v>
      </c>
      <c r="I26" s="28">
        <v>3</v>
      </c>
      <c r="J26" s="34" t="s">
        <v>72</v>
      </c>
      <c r="K26" s="35">
        <v>1</v>
      </c>
      <c r="L26" s="38"/>
      <c r="M26" s="40"/>
      <c r="N26" s="39"/>
      <c r="O26" s="40"/>
      <c r="P26" s="67"/>
      <c r="Q26" s="40"/>
      <c r="R26" s="41"/>
      <c r="S26" s="37"/>
      <c r="T26" s="41"/>
      <c r="U26" s="41"/>
      <c r="V26" s="41"/>
      <c r="W26" s="41"/>
      <c r="X26" s="28"/>
      <c r="Y26" s="41"/>
      <c r="Z26" s="41"/>
      <c r="AA26" s="28"/>
      <c r="AB26" s="41">
        <v>11</v>
      </c>
      <c r="AC26" s="41">
        <f t="shared" si="6"/>
        <v>10.563579734937276</v>
      </c>
      <c r="AD26" s="41">
        <f t="shared" si="7"/>
        <v>9.2836355637961105</v>
      </c>
      <c r="AE26" s="41">
        <f t="shared" si="8"/>
        <v>11.843523906078442</v>
      </c>
      <c r="AF26" s="41">
        <f t="shared" si="9"/>
        <v>10.610857119050291</v>
      </c>
      <c r="AG26" s="28"/>
      <c r="AH26" s="28"/>
      <c r="AI26" s="28"/>
      <c r="AJ26" s="28"/>
      <c r="AK26" s="28"/>
      <c r="AL26" s="28"/>
      <c r="AM26" s="28"/>
      <c r="AN26" s="28"/>
    </row>
    <row r="27" spans="1:40" ht="14.25" customHeight="1" x14ac:dyDescent="0.45">
      <c r="A27" s="27">
        <v>2022</v>
      </c>
      <c r="B27" s="28">
        <v>11</v>
      </c>
      <c r="C27" s="28">
        <v>19</v>
      </c>
      <c r="D27" s="29">
        <v>0.39513888888888887</v>
      </c>
      <c r="E27" s="30">
        <v>10</v>
      </c>
      <c r="F27" s="31">
        <v>13.165839999999999</v>
      </c>
      <c r="G27" s="32">
        <v>100.13448</v>
      </c>
      <c r="H27" s="33">
        <v>16.5</v>
      </c>
      <c r="I27" s="28">
        <v>3</v>
      </c>
      <c r="J27" s="34" t="s">
        <v>75</v>
      </c>
      <c r="K27" s="35">
        <v>8</v>
      </c>
      <c r="L27" s="38"/>
      <c r="M27" s="40"/>
      <c r="N27" s="39"/>
      <c r="O27" s="40"/>
      <c r="P27" s="67"/>
      <c r="Q27" s="40"/>
      <c r="R27" s="41"/>
      <c r="S27" s="37"/>
      <c r="T27" s="41"/>
      <c r="U27" s="41"/>
      <c r="V27" s="41"/>
      <c r="W27" s="41"/>
      <c r="X27" s="28"/>
      <c r="Y27" s="41"/>
      <c r="Z27" s="41"/>
      <c r="AA27" s="28"/>
      <c r="AB27" s="41">
        <v>11.5</v>
      </c>
      <c r="AC27" s="41">
        <f t="shared" si="6"/>
        <v>10.96892302964932</v>
      </c>
      <c r="AD27" s="41">
        <f t="shared" si="7"/>
        <v>9.688978858508154</v>
      </c>
      <c r="AE27" s="41">
        <f t="shared" si="8"/>
        <v>12.248867200790485</v>
      </c>
      <c r="AF27" s="41">
        <f t="shared" si="9"/>
        <v>11.022006842316248</v>
      </c>
      <c r="AG27" s="28"/>
      <c r="AH27" s="28"/>
      <c r="AI27" s="28"/>
      <c r="AJ27" s="28"/>
      <c r="AK27" s="28"/>
      <c r="AL27" s="28"/>
      <c r="AM27" s="28"/>
      <c r="AN27" s="28"/>
    </row>
    <row r="28" spans="1:40" ht="14.25" customHeight="1" x14ac:dyDescent="0.45">
      <c r="A28" s="27">
        <v>2022</v>
      </c>
      <c r="B28" s="28">
        <v>11</v>
      </c>
      <c r="C28" s="28">
        <v>19</v>
      </c>
      <c r="D28" s="29">
        <v>0.39513888888888887</v>
      </c>
      <c r="E28" s="30">
        <v>10</v>
      </c>
      <c r="F28" s="31">
        <v>13.165839999999999</v>
      </c>
      <c r="G28" s="32">
        <v>100.13448</v>
      </c>
      <c r="H28" s="33">
        <v>16.5</v>
      </c>
      <c r="I28" s="28">
        <v>3</v>
      </c>
      <c r="J28" s="34" t="s">
        <v>74</v>
      </c>
      <c r="K28" s="35">
        <v>15</v>
      </c>
      <c r="L28" s="38"/>
      <c r="M28" s="40"/>
      <c r="N28" s="39"/>
      <c r="O28" s="40"/>
      <c r="P28" s="67"/>
      <c r="Q28" s="40"/>
      <c r="R28" s="41"/>
      <c r="S28" s="37"/>
      <c r="T28" s="41"/>
      <c r="U28" s="41"/>
      <c r="V28" s="41"/>
      <c r="W28" s="41"/>
      <c r="X28" s="28"/>
      <c r="Y28" s="41"/>
      <c r="Z28" s="41"/>
      <c r="AA28" s="28"/>
      <c r="AB28" s="41">
        <v>12</v>
      </c>
      <c r="AC28" s="41">
        <f t="shared" si="6"/>
        <v>11.374266324361363</v>
      </c>
      <c r="AD28" s="41">
        <f t="shared" si="7"/>
        <v>10.094322153220197</v>
      </c>
      <c r="AE28" s="41">
        <f t="shared" si="8"/>
        <v>12.654210495502529</v>
      </c>
      <c r="AF28" s="41">
        <f t="shared" si="9"/>
        <v>11.433156565582202</v>
      </c>
      <c r="AG28" s="28"/>
      <c r="AH28" s="28"/>
      <c r="AI28" s="28"/>
      <c r="AJ28" s="28"/>
      <c r="AK28" s="28"/>
      <c r="AL28" s="28"/>
      <c r="AM28" s="28"/>
      <c r="AN28" s="28"/>
    </row>
    <row r="29" spans="1:40" ht="14.25" customHeight="1" x14ac:dyDescent="0.45">
      <c r="A29" s="27">
        <v>2022</v>
      </c>
      <c r="B29" s="28">
        <v>11</v>
      </c>
      <c r="C29" s="28">
        <v>19</v>
      </c>
      <c r="D29" s="29">
        <v>0.36249999999999999</v>
      </c>
      <c r="E29" s="30">
        <v>11</v>
      </c>
      <c r="F29" s="31">
        <v>13.13552</v>
      </c>
      <c r="G29" s="32">
        <v>100.136161</v>
      </c>
      <c r="H29" s="33">
        <v>16.100000000000001</v>
      </c>
      <c r="I29" s="28">
        <v>3</v>
      </c>
      <c r="J29" s="34" t="s">
        <v>72</v>
      </c>
      <c r="K29" s="35">
        <v>1</v>
      </c>
      <c r="L29" s="38"/>
      <c r="M29" s="40"/>
      <c r="N29" s="39"/>
      <c r="O29" s="40"/>
      <c r="P29" s="67"/>
      <c r="Q29" s="40">
        <v>6.8599999999999994</v>
      </c>
      <c r="R29" s="41">
        <v>6.2389999999999999</v>
      </c>
      <c r="S29" s="37">
        <f t="shared" ref="S29:S40" si="31">R29*$Z$1+$AA$1</f>
        <v>0</v>
      </c>
      <c r="T29" s="41">
        <f t="shared" ref="T29:T40" si="32">R29</f>
        <v>6.2389999999999999</v>
      </c>
      <c r="U29" s="41">
        <f t="shared" ref="U29:U40" si="33">Q29</f>
        <v>6.8599999999999994</v>
      </c>
      <c r="V29" s="41">
        <f t="shared" ref="V29:V40" si="34">T29*$T$2+$U$2</f>
        <v>6.7039008826891973</v>
      </c>
      <c r="W29" s="41">
        <f t="shared" ref="W29:W40" si="35">U29-V29</f>
        <v>0.15609911731080217</v>
      </c>
      <c r="X29" s="28">
        <f t="shared" ref="X29:X40" si="36">IF(ABS(W29)&gt;$W$2,1,0)</f>
        <v>0</v>
      </c>
      <c r="Y29" s="41">
        <f t="shared" ref="Y29:Z29" si="37">IF($X29=0,T29,"")</f>
        <v>6.2389999999999999</v>
      </c>
      <c r="Z29" s="41">
        <f t="shared" si="37"/>
        <v>6.8599999999999994</v>
      </c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</row>
    <row r="30" spans="1:40" ht="14.25" customHeight="1" x14ac:dyDescent="0.45">
      <c r="A30" s="27">
        <v>2022</v>
      </c>
      <c r="B30" s="28">
        <v>11</v>
      </c>
      <c r="C30" s="28">
        <v>19</v>
      </c>
      <c r="D30" s="29">
        <v>0.36249999999999999</v>
      </c>
      <c r="E30" s="30">
        <v>11</v>
      </c>
      <c r="F30" s="31">
        <v>13.13552</v>
      </c>
      <c r="G30" s="32">
        <v>100.136161</v>
      </c>
      <c r="H30" s="33">
        <v>16.100000000000001</v>
      </c>
      <c r="I30" s="28">
        <v>3</v>
      </c>
      <c r="J30" s="34" t="s">
        <v>75</v>
      </c>
      <c r="K30" s="35">
        <v>8</v>
      </c>
      <c r="L30" s="38"/>
      <c r="M30" s="40"/>
      <c r="N30" s="39"/>
      <c r="O30" s="40"/>
      <c r="P30" s="67"/>
      <c r="Q30" s="40">
        <v>4</v>
      </c>
      <c r="R30" s="41">
        <v>3.1160000000000001</v>
      </c>
      <c r="S30" s="37">
        <f t="shared" si="31"/>
        <v>0</v>
      </c>
      <c r="T30" s="41">
        <f t="shared" si="32"/>
        <v>3.1160000000000001</v>
      </c>
      <c r="U30" s="41">
        <f t="shared" si="33"/>
        <v>4</v>
      </c>
      <c r="V30" s="41">
        <f t="shared" si="34"/>
        <v>4.1721266639177745</v>
      </c>
      <c r="W30" s="41">
        <f t="shared" si="35"/>
        <v>-0.17212666391777454</v>
      </c>
      <c r="X30" s="28">
        <f t="shared" si="36"/>
        <v>0</v>
      </c>
      <c r="Y30" s="41">
        <f t="shared" ref="Y30:Z30" si="38">IF($X30=0,T30,"")</f>
        <v>3.1160000000000001</v>
      </c>
      <c r="Z30" s="41">
        <f t="shared" si="38"/>
        <v>4</v>
      </c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</row>
    <row r="31" spans="1:40" ht="14.25" customHeight="1" x14ac:dyDescent="0.45">
      <c r="A31" s="27">
        <v>2022</v>
      </c>
      <c r="B31" s="28">
        <v>11</v>
      </c>
      <c r="C31" s="28">
        <v>19</v>
      </c>
      <c r="D31" s="29">
        <v>0.36249999999999999</v>
      </c>
      <c r="E31" s="30">
        <v>11</v>
      </c>
      <c r="F31" s="31">
        <v>13.13552</v>
      </c>
      <c r="G31" s="32">
        <v>100.136161</v>
      </c>
      <c r="H31" s="33">
        <v>16.100000000000001</v>
      </c>
      <c r="I31" s="28">
        <v>3</v>
      </c>
      <c r="J31" s="34" t="s">
        <v>74</v>
      </c>
      <c r="K31" s="35">
        <v>15</v>
      </c>
      <c r="L31" s="38"/>
      <c r="M31" s="40"/>
      <c r="N31" s="39"/>
      <c r="O31" s="40"/>
      <c r="P31" s="67"/>
      <c r="Q31" s="40">
        <v>3.81</v>
      </c>
      <c r="R31" s="41">
        <v>2.9769999999999999</v>
      </c>
      <c r="S31" s="37">
        <f t="shared" si="31"/>
        <v>0</v>
      </c>
      <c r="T31" s="41">
        <f t="shared" si="32"/>
        <v>2.9769999999999999</v>
      </c>
      <c r="U31" s="41">
        <f t="shared" si="33"/>
        <v>3.81</v>
      </c>
      <c r="V31" s="41">
        <f t="shared" si="34"/>
        <v>4.0594412279878265</v>
      </c>
      <c r="W31" s="41">
        <f t="shared" si="35"/>
        <v>-0.24944122798782642</v>
      </c>
      <c r="X31" s="28">
        <f t="shared" si="36"/>
        <v>0</v>
      </c>
      <c r="Y31" s="41">
        <f t="shared" ref="Y31:Z31" si="39">IF($X31=0,T31,"")</f>
        <v>2.9769999999999999</v>
      </c>
      <c r="Z31" s="41">
        <f t="shared" si="39"/>
        <v>3.81</v>
      </c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</row>
    <row r="32" spans="1:40" ht="14.25" customHeight="1" x14ac:dyDescent="0.45">
      <c r="A32" s="27">
        <v>2022</v>
      </c>
      <c r="B32" s="28">
        <v>11</v>
      </c>
      <c r="C32" s="28">
        <v>19</v>
      </c>
      <c r="D32" s="29">
        <v>0.28055555555555556</v>
      </c>
      <c r="E32" s="30">
        <v>12</v>
      </c>
      <c r="F32" s="31">
        <v>13.0345</v>
      </c>
      <c r="G32" s="32">
        <v>100.13303000000001</v>
      </c>
      <c r="H32" s="33">
        <v>15.2</v>
      </c>
      <c r="I32" s="28">
        <v>3</v>
      </c>
      <c r="J32" s="34" t="s">
        <v>72</v>
      </c>
      <c r="K32" s="35">
        <v>1</v>
      </c>
      <c r="L32" s="38"/>
      <c r="M32" s="40"/>
      <c r="N32" s="39"/>
      <c r="O32" s="40"/>
      <c r="P32" s="67"/>
      <c r="Q32" s="40">
        <v>5.3650000000000002</v>
      </c>
      <c r="R32" s="41">
        <v>4.38</v>
      </c>
      <c r="S32" s="37">
        <f t="shared" si="31"/>
        <v>0</v>
      </c>
      <c r="T32" s="41">
        <f t="shared" si="32"/>
        <v>4.38</v>
      </c>
      <c r="U32" s="41">
        <f t="shared" si="33"/>
        <v>5.3650000000000002</v>
      </c>
      <c r="V32" s="41">
        <f t="shared" si="34"/>
        <v>5.1968345129498204</v>
      </c>
      <c r="W32" s="41">
        <f t="shared" si="35"/>
        <v>0.16816548705017986</v>
      </c>
      <c r="X32" s="28">
        <f t="shared" si="36"/>
        <v>0</v>
      </c>
      <c r="Y32" s="41">
        <f t="shared" ref="Y32:Z32" si="40">IF($X32=0,T32,"")</f>
        <v>4.38</v>
      </c>
      <c r="Z32" s="41">
        <f t="shared" si="40"/>
        <v>5.3650000000000002</v>
      </c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</row>
    <row r="33" spans="1:40" ht="14.25" customHeight="1" x14ac:dyDescent="0.45">
      <c r="A33" s="27">
        <v>2022</v>
      </c>
      <c r="B33" s="28">
        <v>11</v>
      </c>
      <c r="C33" s="28">
        <v>19</v>
      </c>
      <c r="D33" s="29">
        <v>0.28055555555555556</v>
      </c>
      <c r="E33" s="30">
        <v>12</v>
      </c>
      <c r="F33" s="31">
        <v>13.0345</v>
      </c>
      <c r="G33" s="32">
        <v>100.13303000000001</v>
      </c>
      <c r="H33" s="33">
        <v>15.2</v>
      </c>
      <c r="I33" s="28">
        <v>3</v>
      </c>
      <c r="J33" s="34" t="s">
        <v>75</v>
      </c>
      <c r="K33" s="35">
        <v>7.5</v>
      </c>
      <c r="L33" s="38"/>
      <c r="M33" s="40"/>
      <c r="N33" s="39"/>
      <c r="O33" s="40"/>
      <c r="P33" s="67"/>
      <c r="Q33" s="40">
        <v>3.76</v>
      </c>
      <c r="R33" s="41">
        <v>3.0550000000000002</v>
      </c>
      <c r="S33" s="37">
        <f t="shared" si="31"/>
        <v>0</v>
      </c>
      <c r="T33" s="41">
        <f t="shared" si="32"/>
        <v>3.0550000000000002</v>
      </c>
      <c r="U33" s="41">
        <f t="shared" si="33"/>
        <v>3.76</v>
      </c>
      <c r="V33" s="41">
        <f t="shared" si="34"/>
        <v>4.122674781962905</v>
      </c>
      <c r="W33" s="41">
        <f t="shared" si="35"/>
        <v>-0.36267478196290526</v>
      </c>
      <c r="X33" s="28">
        <f t="shared" si="36"/>
        <v>0</v>
      </c>
      <c r="Y33" s="41">
        <f t="shared" ref="Y33:Z33" si="41">IF($X33=0,T33,"")</f>
        <v>3.0550000000000002</v>
      </c>
      <c r="Z33" s="41">
        <f t="shared" si="41"/>
        <v>3.76</v>
      </c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</row>
    <row r="34" spans="1:40" ht="14.25" customHeight="1" x14ac:dyDescent="0.45">
      <c r="A34" s="27">
        <v>2022</v>
      </c>
      <c r="B34" s="28">
        <v>11</v>
      </c>
      <c r="C34" s="28">
        <v>19</v>
      </c>
      <c r="D34" s="29">
        <v>0.28055555555555556</v>
      </c>
      <c r="E34" s="30">
        <v>12</v>
      </c>
      <c r="F34" s="31">
        <v>13.0345</v>
      </c>
      <c r="G34" s="32">
        <v>100.13303000000001</v>
      </c>
      <c r="H34" s="33">
        <v>15.2</v>
      </c>
      <c r="I34" s="28">
        <v>3</v>
      </c>
      <c r="J34" s="34" t="s">
        <v>74</v>
      </c>
      <c r="K34" s="35">
        <v>14</v>
      </c>
      <c r="L34" s="38"/>
      <c r="M34" s="40"/>
      <c r="N34" s="39"/>
      <c r="O34" s="40"/>
      <c r="P34" s="67"/>
      <c r="Q34" s="40">
        <v>4.4000000000000004</v>
      </c>
      <c r="R34" s="41">
        <v>3.302</v>
      </c>
      <c r="S34" s="37">
        <f t="shared" si="31"/>
        <v>0</v>
      </c>
      <c r="T34" s="41">
        <f t="shared" si="32"/>
        <v>3.302</v>
      </c>
      <c r="U34" s="41">
        <f t="shared" si="33"/>
        <v>4.4000000000000004</v>
      </c>
      <c r="V34" s="41">
        <f t="shared" si="34"/>
        <v>4.3229143695506549</v>
      </c>
      <c r="W34" s="41">
        <f t="shared" si="35"/>
        <v>7.7085630449345466E-2</v>
      </c>
      <c r="X34" s="28">
        <f t="shared" si="36"/>
        <v>0</v>
      </c>
      <c r="Y34" s="41">
        <f t="shared" ref="Y34:Z34" si="42">IF($X34=0,T34,"")</f>
        <v>3.302</v>
      </c>
      <c r="Z34" s="41">
        <f t="shared" si="42"/>
        <v>4.4000000000000004</v>
      </c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</row>
    <row r="35" spans="1:40" ht="14.25" customHeight="1" x14ac:dyDescent="0.45">
      <c r="A35" s="27">
        <v>2022</v>
      </c>
      <c r="B35" s="28">
        <v>11</v>
      </c>
      <c r="C35" s="28">
        <v>18</v>
      </c>
      <c r="D35" s="29">
        <v>0.60555555555555551</v>
      </c>
      <c r="E35" s="30">
        <v>13</v>
      </c>
      <c r="F35" s="31">
        <v>13.036049999999999</v>
      </c>
      <c r="G35" s="32">
        <v>100.2646</v>
      </c>
      <c r="H35" s="33">
        <v>24.3</v>
      </c>
      <c r="I35" s="28">
        <v>3</v>
      </c>
      <c r="J35" s="34" t="s">
        <v>72</v>
      </c>
      <c r="K35" s="35">
        <v>1</v>
      </c>
      <c r="L35" s="38"/>
      <c r="M35" s="40"/>
      <c r="N35" s="39"/>
      <c r="O35" s="40"/>
      <c r="P35" s="67"/>
      <c r="Q35" s="40">
        <v>7.0750000000000002</v>
      </c>
      <c r="R35" s="41">
        <v>6.742</v>
      </c>
      <c r="S35" s="37">
        <f t="shared" si="31"/>
        <v>0</v>
      </c>
      <c r="T35" s="41">
        <f t="shared" si="32"/>
        <v>6.742</v>
      </c>
      <c r="U35" s="41">
        <f t="shared" si="33"/>
        <v>7.0750000000000002</v>
      </c>
      <c r="V35" s="41">
        <f t="shared" si="34"/>
        <v>7.1116762371695135</v>
      </c>
      <c r="W35" s="41">
        <f t="shared" si="35"/>
        <v>-3.6676237169513293E-2</v>
      </c>
      <c r="X35" s="28">
        <f t="shared" si="36"/>
        <v>0</v>
      </c>
      <c r="Y35" s="41">
        <f t="shared" ref="Y35:Z35" si="43">IF($X35=0,T35,"")</f>
        <v>6.742</v>
      </c>
      <c r="Z35" s="41">
        <f t="shared" si="43"/>
        <v>7.0750000000000002</v>
      </c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</row>
    <row r="36" spans="1:40" ht="14.25" customHeight="1" x14ac:dyDescent="0.45">
      <c r="A36" s="27">
        <v>2022</v>
      </c>
      <c r="B36" s="28">
        <v>11</v>
      </c>
      <c r="C36" s="28">
        <v>18</v>
      </c>
      <c r="D36" s="29">
        <v>0.60555555555555551</v>
      </c>
      <c r="E36" s="30">
        <v>13</v>
      </c>
      <c r="F36" s="31">
        <v>13.036049999999999</v>
      </c>
      <c r="G36" s="32">
        <v>100.2646</v>
      </c>
      <c r="H36" s="33">
        <v>24.3</v>
      </c>
      <c r="I36" s="28">
        <v>3</v>
      </c>
      <c r="J36" s="34" t="s">
        <v>75</v>
      </c>
      <c r="K36" s="35">
        <v>12</v>
      </c>
      <c r="L36" s="38"/>
      <c r="M36" s="40"/>
      <c r="N36" s="39"/>
      <c r="O36" s="40"/>
      <c r="P36" s="67"/>
      <c r="Q36" s="40">
        <v>5.1749999999999998</v>
      </c>
      <c r="R36" s="41">
        <v>4.4610000000000003</v>
      </c>
      <c r="S36" s="37">
        <f t="shared" si="31"/>
        <v>0</v>
      </c>
      <c r="T36" s="41">
        <f t="shared" si="32"/>
        <v>4.4610000000000003</v>
      </c>
      <c r="U36" s="41">
        <f t="shared" si="33"/>
        <v>5.1749999999999998</v>
      </c>
      <c r="V36" s="41">
        <f t="shared" si="34"/>
        <v>5.2625001266931717</v>
      </c>
      <c r="W36" s="41">
        <f t="shared" si="35"/>
        <v>-8.7500126693171865E-2</v>
      </c>
      <c r="X36" s="28">
        <f t="shared" si="36"/>
        <v>0</v>
      </c>
      <c r="Y36" s="41">
        <f t="shared" ref="Y36:Z36" si="44">IF($X36=0,T36,"")</f>
        <v>4.4610000000000003</v>
      </c>
      <c r="Z36" s="41">
        <f t="shared" si="44"/>
        <v>5.1749999999999998</v>
      </c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</row>
    <row r="37" spans="1:40" ht="14.25" customHeight="1" x14ac:dyDescent="0.45">
      <c r="A37" s="27">
        <v>2022</v>
      </c>
      <c r="B37" s="28">
        <v>11</v>
      </c>
      <c r="C37" s="28">
        <v>18</v>
      </c>
      <c r="D37" s="29">
        <v>0.60555555555555551</v>
      </c>
      <c r="E37" s="30">
        <v>13</v>
      </c>
      <c r="F37" s="31">
        <v>13.036049999999999</v>
      </c>
      <c r="G37" s="32">
        <v>100.2646</v>
      </c>
      <c r="H37" s="33">
        <v>24.3</v>
      </c>
      <c r="I37" s="28">
        <v>3</v>
      </c>
      <c r="J37" s="34" t="s">
        <v>74</v>
      </c>
      <c r="K37" s="35">
        <v>23</v>
      </c>
      <c r="L37" s="38"/>
      <c r="M37" s="40"/>
      <c r="N37" s="39"/>
      <c r="O37" s="40"/>
      <c r="P37" s="67"/>
      <c r="Q37" s="40">
        <v>5.5</v>
      </c>
      <c r="R37" s="41">
        <v>4.4509999999999996</v>
      </c>
      <c r="S37" s="37">
        <f t="shared" si="31"/>
        <v>0</v>
      </c>
      <c r="T37" s="41">
        <f t="shared" si="32"/>
        <v>4.4509999999999996</v>
      </c>
      <c r="U37" s="41">
        <f t="shared" si="33"/>
        <v>5.5</v>
      </c>
      <c r="V37" s="41">
        <f t="shared" si="34"/>
        <v>5.2543932607989303</v>
      </c>
      <c r="W37" s="41">
        <f t="shared" si="35"/>
        <v>0.24560673920106968</v>
      </c>
      <c r="X37" s="28">
        <f t="shared" si="36"/>
        <v>0</v>
      </c>
      <c r="Y37" s="41">
        <f t="shared" ref="Y37:Z37" si="45">IF($X37=0,T37,"")</f>
        <v>4.4509999999999996</v>
      </c>
      <c r="Z37" s="41">
        <f t="shared" si="45"/>
        <v>5.5</v>
      </c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</row>
    <row r="38" spans="1:40" ht="14.25" customHeight="1" x14ac:dyDescent="0.45">
      <c r="A38" s="27">
        <v>2022</v>
      </c>
      <c r="B38" s="28">
        <v>11</v>
      </c>
      <c r="C38" s="28">
        <v>20</v>
      </c>
      <c r="D38" s="29">
        <v>0.38819444444444445</v>
      </c>
      <c r="E38" s="30">
        <v>14</v>
      </c>
      <c r="F38" s="31">
        <v>13.1381</v>
      </c>
      <c r="G38" s="32">
        <v>100.26703000000001</v>
      </c>
      <c r="H38" s="33">
        <v>18.5</v>
      </c>
      <c r="I38" s="28">
        <v>3</v>
      </c>
      <c r="J38" s="34" t="s">
        <v>72</v>
      </c>
      <c r="K38" s="35">
        <v>1</v>
      </c>
      <c r="L38" s="38"/>
      <c r="M38" s="40"/>
      <c r="N38" s="39"/>
      <c r="O38" s="40"/>
      <c r="P38" s="67"/>
      <c r="Q38" s="40">
        <v>7.5449999999999999</v>
      </c>
      <c r="R38" s="41">
        <v>6.617</v>
      </c>
      <c r="S38" s="37">
        <f t="shared" si="31"/>
        <v>0</v>
      </c>
      <c r="T38" s="41">
        <f t="shared" si="32"/>
        <v>6.617</v>
      </c>
      <c r="U38" s="41">
        <f t="shared" si="33"/>
        <v>7.5449999999999999</v>
      </c>
      <c r="V38" s="41">
        <f t="shared" si="34"/>
        <v>7.0103404134915035</v>
      </c>
      <c r="W38" s="41">
        <f t="shared" si="35"/>
        <v>0.53465958650849643</v>
      </c>
      <c r="X38" s="28">
        <f t="shared" si="36"/>
        <v>0</v>
      </c>
      <c r="Y38" s="41">
        <f t="shared" ref="Y38:Z38" si="46">IF($X38=0,T38,"")</f>
        <v>6.617</v>
      </c>
      <c r="Z38" s="41">
        <f t="shared" si="46"/>
        <v>7.5449999999999999</v>
      </c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</row>
    <row r="39" spans="1:40" ht="14.25" customHeight="1" x14ac:dyDescent="0.45">
      <c r="A39" s="27">
        <v>2022</v>
      </c>
      <c r="B39" s="28">
        <v>11</v>
      </c>
      <c r="C39" s="28">
        <v>20</v>
      </c>
      <c r="D39" s="29">
        <v>0.38819444444444445</v>
      </c>
      <c r="E39" s="30">
        <v>14</v>
      </c>
      <c r="F39" s="31">
        <v>13.1381</v>
      </c>
      <c r="G39" s="32">
        <v>100.26703000000001</v>
      </c>
      <c r="H39" s="33">
        <v>18.5</v>
      </c>
      <c r="I39" s="28">
        <v>3</v>
      </c>
      <c r="J39" s="34" t="s">
        <v>75</v>
      </c>
      <c r="K39" s="35">
        <v>9</v>
      </c>
      <c r="L39" s="38"/>
      <c r="M39" s="40"/>
      <c r="N39" s="39"/>
      <c r="O39" s="40"/>
      <c r="P39" s="67"/>
      <c r="Q39" s="40">
        <v>5.24</v>
      </c>
      <c r="R39" s="41">
        <v>3.992</v>
      </c>
      <c r="S39" s="37">
        <f t="shared" si="31"/>
        <v>0</v>
      </c>
      <c r="T39" s="41">
        <f t="shared" si="32"/>
        <v>3.992</v>
      </c>
      <c r="U39" s="41">
        <f t="shared" si="33"/>
        <v>5.24</v>
      </c>
      <c r="V39" s="41">
        <f t="shared" si="34"/>
        <v>4.8822881162532745</v>
      </c>
      <c r="W39" s="41">
        <f t="shared" si="35"/>
        <v>0.35771188374672569</v>
      </c>
      <c r="X39" s="28">
        <f t="shared" si="36"/>
        <v>0</v>
      </c>
      <c r="Y39" s="41">
        <f t="shared" ref="Y39:Z39" si="47">IF($X39=0,T39,"")</f>
        <v>3.992</v>
      </c>
      <c r="Z39" s="41">
        <f t="shared" si="47"/>
        <v>5.24</v>
      </c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</row>
    <row r="40" spans="1:40" ht="14.25" customHeight="1" x14ac:dyDescent="0.45">
      <c r="A40" s="27">
        <v>2022</v>
      </c>
      <c r="B40" s="28">
        <v>11</v>
      </c>
      <c r="C40" s="28">
        <v>20</v>
      </c>
      <c r="D40" s="29">
        <v>0.38819444444444445</v>
      </c>
      <c r="E40" s="30">
        <v>14</v>
      </c>
      <c r="F40" s="31">
        <v>13.1381</v>
      </c>
      <c r="G40" s="32">
        <v>100.26703000000001</v>
      </c>
      <c r="H40" s="33">
        <v>18.5</v>
      </c>
      <c r="I40" s="28">
        <v>3</v>
      </c>
      <c r="J40" s="34" t="s">
        <v>74</v>
      </c>
      <c r="K40" s="35">
        <v>17</v>
      </c>
      <c r="L40" s="38"/>
      <c r="M40" s="40"/>
      <c r="N40" s="39"/>
      <c r="O40" s="40"/>
      <c r="P40" s="67"/>
      <c r="Q40" s="40">
        <v>4.6500000000000004</v>
      </c>
      <c r="R40" s="41">
        <v>3.7839999999999998</v>
      </c>
      <c r="S40" s="37">
        <f t="shared" si="31"/>
        <v>0</v>
      </c>
      <c r="T40" s="41">
        <f t="shared" si="32"/>
        <v>3.7839999999999998</v>
      </c>
      <c r="U40" s="41">
        <f t="shared" si="33"/>
        <v>4.6500000000000004</v>
      </c>
      <c r="V40" s="41">
        <f t="shared" si="34"/>
        <v>4.7136653056530644</v>
      </c>
      <c r="W40" s="41">
        <f t="shared" si="35"/>
        <v>-6.3665305653064053E-2</v>
      </c>
      <c r="X40" s="28">
        <f t="shared" si="36"/>
        <v>0</v>
      </c>
      <c r="Y40" s="41">
        <f t="shared" ref="Y40:Z40" si="48">IF($X40=0,T40,"")</f>
        <v>3.7839999999999998</v>
      </c>
      <c r="Z40" s="41">
        <f t="shared" si="48"/>
        <v>4.6500000000000004</v>
      </c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</row>
    <row r="41" spans="1:40" ht="14.25" customHeight="1" x14ac:dyDescent="0.45">
      <c r="A41" s="27">
        <v>2022</v>
      </c>
      <c r="B41" s="28">
        <v>11</v>
      </c>
      <c r="C41" s="28">
        <v>20</v>
      </c>
      <c r="D41" s="29">
        <v>0.4152777777777778</v>
      </c>
      <c r="E41" s="30">
        <v>15</v>
      </c>
      <c r="F41" s="31">
        <v>13.18981</v>
      </c>
      <c r="G41" s="32">
        <v>100.26696</v>
      </c>
      <c r="H41" s="33">
        <v>17.399999999999999</v>
      </c>
      <c r="I41" s="28">
        <v>3</v>
      </c>
      <c r="J41" s="34" t="s">
        <v>72</v>
      </c>
      <c r="K41" s="35">
        <v>1</v>
      </c>
      <c r="L41" s="38"/>
      <c r="M41" s="40"/>
      <c r="N41" s="39"/>
      <c r="O41" s="40"/>
      <c r="P41" s="67"/>
      <c r="Q41" s="40"/>
      <c r="R41" s="41"/>
      <c r="S41" s="37"/>
      <c r="T41" s="41"/>
      <c r="U41" s="41"/>
      <c r="V41" s="41"/>
      <c r="W41" s="41"/>
      <c r="X41" s="28"/>
      <c r="Y41" s="41"/>
      <c r="Z41" s="41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</row>
    <row r="42" spans="1:40" ht="14.25" customHeight="1" x14ac:dyDescent="0.45">
      <c r="A42" s="27">
        <v>2022</v>
      </c>
      <c r="B42" s="28">
        <v>11</v>
      </c>
      <c r="C42" s="28">
        <v>20</v>
      </c>
      <c r="D42" s="29">
        <v>0.4152777777777778</v>
      </c>
      <c r="E42" s="30">
        <v>15</v>
      </c>
      <c r="F42" s="31">
        <v>13.18981</v>
      </c>
      <c r="G42" s="32">
        <v>100.26696</v>
      </c>
      <c r="H42" s="33">
        <v>17.399999999999999</v>
      </c>
      <c r="I42" s="28">
        <v>3</v>
      </c>
      <c r="J42" s="34" t="s">
        <v>75</v>
      </c>
      <c r="K42" s="35">
        <v>8.5</v>
      </c>
      <c r="L42" s="38"/>
      <c r="M42" s="40"/>
      <c r="N42" s="39"/>
      <c r="O42" s="40"/>
      <c r="P42" s="67"/>
      <c r="Q42" s="40"/>
      <c r="R42" s="41"/>
      <c r="S42" s="37"/>
      <c r="T42" s="41"/>
      <c r="U42" s="41"/>
      <c r="V42" s="41"/>
      <c r="W42" s="41"/>
      <c r="X42" s="28"/>
      <c r="Y42" s="41"/>
      <c r="Z42" s="41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</row>
    <row r="43" spans="1:40" ht="14.25" customHeight="1" x14ac:dyDescent="0.45">
      <c r="A43" s="27">
        <v>2022</v>
      </c>
      <c r="B43" s="28">
        <v>11</v>
      </c>
      <c r="C43" s="28">
        <v>20</v>
      </c>
      <c r="D43" s="29">
        <v>0.4152777777777778</v>
      </c>
      <c r="E43" s="30">
        <v>15</v>
      </c>
      <c r="F43" s="31">
        <v>13.18981</v>
      </c>
      <c r="G43" s="32">
        <v>100.26696</v>
      </c>
      <c r="H43" s="33">
        <v>17.399999999999999</v>
      </c>
      <c r="I43" s="28">
        <v>3</v>
      </c>
      <c r="J43" s="34" t="s">
        <v>74</v>
      </c>
      <c r="K43" s="35">
        <v>16</v>
      </c>
      <c r="L43" s="38"/>
      <c r="M43" s="40"/>
      <c r="N43" s="39"/>
      <c r="O43" s="40"/>
      <c r="P43" s="67"/>
      <c r="Q43" s="40"/>
      <c r="R43" s="41"/>
      <c r="S43" s="37"/>
      <c r="T43" s="41"/>
      <c r="U43" s="41"/>
      <c r="V43" s="41"/>
      <c r="W43" s="41"/>
      <c r="X43" s="28"/>
      <c r="Y43" s="41"/>
      <c r="Z43" s="41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</row>
    <row r="44" spans="1:40" ht="14.25" customHeight="1" x14ac:dyDescent="0.45">
      <c r="A44" s="27">
        <v>2022</v>
      </c>
      <c r="B44" s="28">
        <v>11</v>
      </c>
      <c r="C44" s="28">
        <v>20</v>
      </c>
      <c r="D44" s="49">
        <v>0.43055555555555558</v>
      </c>
      <c r="E44" s="30">
        <v>16</v>
      </c>
      <c r="F44" s="31">
        <v>13.23119</v>
      </c>
      <c r="G44" s="32">
        <v>100.26685000000001</v>
      </c>
      <c r="H44" s="33">
        <v>15.6</v>
      </c>
      <c r="I44" s="28">
        <v>3</v>
      </c>
      <c r="J44" s="34" t="s">
        <v>72</v>
      </c>
      <c r="K44" s="35">
        <v>1</v>
      </c>
      <c r="L44" s="38"/>
      <c r="M44" s="40"/>
      <c r="N44" s="39"/>
      <c r="O44" s="40"/>
      <c r="P44" s="67"/>
      <c r="Q44" s="40">
        <v>8.08</v>
      </c>
      <c r="R44" s="41">
        <v>7.0549999999999997</v>
      </c>
      <c r="S44" s="37">
        <f t="shared" ref="S44:S46" si="49">R44*$Z$1+$AA$1</f>
        <v>0</v>
      </c>
      <c r="T44" s="41">
        <f t="shared" ref="T44:T46" si="50">R44</f>
        <v>7.0549999999999997</v>
      </c>
      <c r="U44" s="41">
        <f t="shared" ref="U44:U46" si="51">Q44</f>
        <v>8.08</v>
      </c>
      <c r="V44" s="41">
        <f t="shared" ref="V44:V46" si="52">T44*$T$2+$U$2</f>
        <v>7.3654211396592526</v>
      </c>
      <c r="W44" s="41">
        <f t="shared" ref="W44:W46" si="53">U44-V44</f>
        <v>0.71457886034074747</v>
      </c>
      <c r="X44" s="28">
        <f t="shared" ref="X44:X46" si="54">IF(ABS(W44)&gt;$W$2,1,0)</f>
        <v>0</v>
      </c>
      <c r="Y44" s="41">
        <f t="shared" ref="Y44:Z44" si="55">IF($X44=0,T44,"")</f>
        <v>7.0549999999999997</v>
      </c>
      <c r="Z44" s="41">
        <f t="shared" si="55"/>
        <v>8.08</v>
      </c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</row>
    <row r="45" spans="1:40" ht="14.25" customHeight="1" x14ac:dyDescent="0.45">
      <c r="A45" s="27">
        <v>2022</v>
      </c>
      <c r="B45" s="28">
        <v>11</v>
      </c>
      <c r="C45" s="28">
        <v>20</v>
      </c>
      <c r="D45" s="49">
        <v>0.43055555555555558</v>
      </c>
      <c r="E45" s="30">
        <v>16</v>
      </c>
      <c r="F45" s="31">
        <v>13.23119</v>
      </c>
      <c r="G45" s="32">
        <v>100.26685000000001</v>
      </c>
      <c r="H45" s="33">
        <v>15.6</v>
      </c>
      <c r="I45" s="28">
        <v>3</v>
      </c>
      <c r="J45" s="34" t="s">
        <v>75</v>
      </c>
      <c r="K45" s="35">
        <v>7.5</v>
      </c>
      <c r="L45" s="38"/>
      <c r="M45" s="40"/>
      <c r="N45" s="39"/>
      <c r="O45" s="40"/>
      <c r="P45" s="67"/>
      <c r="Q45" s="40">
        <v>5.3599999999999994</v>
      </c>
      <c r="R45" s="41">
        <v>3.4009999999999998</v>
      </c>
      <c r="S45" s="37">
        <f t="shared" si="49"/>
        <v>0</v>
      </c>
      <c r="T45" s="41">
        <f t="shared" si="50"/>
        <v>3.4009999999999998</v>
      </c>
      <c r="U45" s="41">
        <f t="shared" si="51"/>
        <v>5.3599999999999994</v>
      </c>
      <c r="V45" s="41">
        <f t="shared" si="52"/>
        <v>4.4031723419036393</v>
      </c>
      <c r="W45" s="41">
        <f t="shared" si="53"/>
        <v>0.95682765809636017</v>
      </c>
      <c r="X45" s="28">
        <f t="shared" si="54"/>
        <v>0</v>
      </c>
      <c r="Y45" s="41">
        <f t="shared" ref="Y45:Z45" si="56">IF($X45=0,T45,"")</f>
        <v>3.4009999999999998</v>
      </c>
      <c r="Z45" s="41">
        <f t="shared" si="56"/>
        <v>5.3599999999999994</v>
      </c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</row>
    <row r="46" spans="1:40" ht="14.25" customHeight="1" x14ac:dyDescent="0.45">
      <c r="A46" s="27">
        <v>2022</v>
      </c>
      <c r="B46" s="28">
        <v>11</v>
      </c>
      <c r="C46" s="28">
        <v>20</v>
      </c>
      <c r="D46" s="49">
        <v>0.43055555555555558</v>
      </c>
      <c r="E46" s="30">
        <v>16</v>
      </c>
      <c r="F46" s="31">
        <v>13.23119</v>
      </c>
      <c r="G46" s="32">
        <v>100.26685000000001</v>
      </c>
      <c r="H46" s="33">
        <v>15.6</v>
      </c>
      <c r="I46" s="28">
        <v>3</v>
      </c>
      <c r="J46" s="34" t="s">
        <v>74</v>
      </c>
      <c r="K46" s="35">
        <v>14</v>
      </c>
      <c r="L46" s="38"/>
      <c r="M46" s="40"/>
      <c r="N46" s="39"/>
      <c r="O46" s="40"/>
      <c r="P46" s="67"/>
      <c r="Q46" s="40">
        <v>5.12</v>
      </c>
      <c r="R46" s="41">
        <v>3.1259999999999999</v>
      </c>
      <c r="S46" s="37">
        <f t="shared" si="49"/>
        <v>0</v>
      </c>
      <c r="T46" s="41">
        <f t="shared" si="50"/>
        <v>3.1259999999999999</v>
      </c>
      <c r="U46" s="41">
        <f t="shared" si="51"/>
        <v>5.12</v>
      </c>
      <c r="V46" s="41">
        <f t="shared" si="52"/>
        <v>4.1802335298120159</v>
      </c>
      <c r="W46" s="41">
        <f t="shared" si="53"/>
        <v>0.9397664701879842</v>
      </c>
      <c r="X46" s="28">
        <f t="shared" si="54"/>
        <v>0</v>
      </c>
      <c r="Y46" s="41">
        <f t="shared" ref="Y46:Z46" si="57">IF($X46=0,T46,"")</f>
        <v>3.1259999999999999</v>
      </c>
      <c r="Z46" s="41">
        <f t="shared" si="57"/>
        <v>5.12</v>
      </c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</row>
    <row r="47" spans="1:40" ht="14.25" customHeight="1" x14ac:dyDescent="0.45">
      <c r="A47" s="27">
        <v>2022</v>
      </c>
      <c r="B47" s="28">
        <v>11</v>
      </c>
      <c r="C47" s="28">
        <v>20</v>
      </c>
      <c r="D47" s="29">
        <v>0.45555555555555555</v>
      </c>
      <c r="E47" s="30">
        <v>17</v>
      </c>
      <c r="F47" s="31">
        <v>13.281029999999999</v>
      </c>
      <c r="G47" s="32">
        <v>100.266746</v>
      </c>
      <c r="H47" s="33">
        <v>13.8</v>
      </c>
      <c r="I47" s="28">
        <v>3</v>
      </c>
      <c r="J47" s="34" t="s">
        <v>72</v>
      </c>
      <c r="K47" s="35">
        <v>1</v>
      </c>
      <c r="L47" s="38"/>
      <c r="M47" s="40"/>
      <c r="N47" s="39"/>
      <c r="O47" s="40"/>
      <c r="P47" s="67"/>
      <c r="Q47" s="40"/>
      <c r="R47" s="41"/>
      <c r="S47" s="37"/>
      <c r="T47" s="41"/>
      <c r="U47" s="41"/>
      <c r="V47" s="41"/>
      <c r="W47" s="41"/>
      <c r="X47" s="28"/>
      <c r="Y47" s="41"/>
      <c r="Z47" s="41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</row>
    <row r="48" spans="1:40" ht="14.25" customHeight="1" x14ac:dyDescent="0.45">
      <c r="A48" s="27">
        <v>2022</v>
      </c>
      <c r="B48" s="28">
        <v>11</v>
      </c>
      <c r="C48" s="28">
        <v>20</v>
      </c>
      <c r="D48" s="29">
        <v>0.45555555555555555</v>
      </c>
      <c r="E48" s="30">
        <v>17</v>
      </c>
      <c r="F48" s="31">
        <v>13.281029999999999</v>
      </c>
      <c r="G48" s="32">
        <v>100.266746</v>
      </c>
      <c r="H48" s="33">
        <v>13.8</v>
      </c>
      <c r="I48" s="28">
        <v>3</v>
      </c>
      <c r="J48" s="34" t="s">
        <v>75</v>
      </c>
      <c r="K48" s="35">
        <v>6.5</v>
      </c>
      <c r="L48" s="38"/>
      <c r="M48" s="40"/>
      <c r="N48" s="39"/>
      <c r="O48" s="40"/>
      <c r="P48" s="67"/>
      <c r="Q48" s="40"/>
      <c r="R48" s="41"/>
      <c r="S48" s="37"/>
      <c r="T48" s="41"/>
      <c r="U48" s="41"/>
      <c r="V48" s="41"/>
      <c r="W48" s="41"/>
      <c r="X48" s="28"/>
      <c r="Y48" s="41"/>
      <c r="Z48" s="41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</row>
    <row r="49" spans="1:40" ht="14.25" customHeight="1" x14ac:dyDescent="0.45">
      <c r="A49" s="27">
        <v>2022</v>
      </c>
      <c r="B49" s="28">
        <v>11</v>
      </c>
      <c r="C49" s="28">
        <v>20</v>
      </c>
      <c r="D49" s="29">
        <v>0.45555555555555555</v>
      </c>
      <c r="E49" s="30">
        <v>17</v>
      </c>
      <c r="F49" s="31">
        <v>13.281029999999999</v>
      </c>
      <c r="G49" s="32">
        <v>100.266746</v>
      </c>
      <c r="H49" s="33">
        <v>13.8</v>
      </c>
      <c r="I49" s="28">
        <v>3</v>
      </c>
      <c r="J49" s="34" t="s">
        <v>74</v>
      </c>
      <c r="K49" s="35">
        <v>12</v>
      </c>
      <c r="L49" s="38"/>
      <c r="M49" s="40"/>
      <c r="N49" s="39"/>
      <c r="O49" s="40"/>
      <c r="P49" s="67"/>
      <c r="Q49" s="40"/>
      <c r="R49" s="41"/>
      <c r="S49" s="37"/>
      <c r="T49" s="41"/>
      <c r="U49" s="41"/>
      <c r="V49" s="41"/>
      <c r="W49" s="41"/>
      <c r="X49" s="28"/>
      <c r="Y49" s="41"/>
      <c r="Z49" s="41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</row>
    <row r="50" spans="1:40" ht="14.25" customHeight="1" x14ac:dyDescent="0.45">
      <c r="A50" s="27">
        <v>2022</v>
      </c>
      <c r="B50" s="28">
        <v>11</v>
      </c>
      <c r="C50" s="28">
        <v>20</v>
      </c>
      <c r="D50" s="29">
        <v>0.47083333333333338</v>
      </c>
      <c r="E50" s="30">
        <v>18</v>
      </c>
      <c r="F50" s="31">
        <v>13.32375</v>
      </c>
      <c r="G50" s="32">
        <v>100.26728</v>
      </c>
      <c r="H50" s="33">
        <v>11.4</v>
      </c>
      <c r="I50" s="28">
        <v>3</v>
      </c>
      <c r="J50" s="34" t="s">
        <v>72</v>
      </c>
      <c r="K50" s="35">
        <v>1</v>
      </c>
      <c r="L50" s="38"/>
      <c r="M50" s="40"/>
      <c r="N50" s="39"/>
      <c r="O50" s="40"/>
      <c r="P50" s="67"/>
      <c r="Q50" s="40">
        <v>9.745000000000001</v>
      </c>
      <c r="R50" s="41">
        <v>8.8689999999999998</v>
      </c>
      <c r="S50" s="37">
        <f t="shared" ref="S50:S58" si="58">R50*$Z$1+$AA$1</f>
        <v>0</v>
      </c>
      <c r="T50" s="41">
        <f t="shared" ref="T50:T58" si="59">R50</f>
        <v>8.8689999999999998</v>
      </c>
      <c r="U50" s="41">
        <f t="shared" ref="U50:U58" si="60">Q50</f>
        <v>9.745000000000001</v>
      </c>
      <c r="V50" s="41">
        <f t="shared" ref="V50:V58" si="61">T50*$T$2+$U$2</f>
        <v>8.8360066128745469</v>
      </c>
      <c r="W50" s="41">
        <f t="shared" ref="W50:W58" si="62">U50-V50</f>
        <v>0.90899338712545408</v>
      </c>
      <c r="X50" s="28">
        <f t="shared" ref="X50:X58" si="63">IF(ABS(W50)&gt;$W$2,1,0)</f>
        <v>0</v>
      </c>
      <c r="Y50" s="41">
        <f t="shared" ref="Y50:Z50" si="64">IF($X50=0,T50,"")</f>
        <v>8.8689999999999998</v>
      </c>
      <c r="Z50" s="41">
        <f t="shared" si="64"/>
        <v>9.745000000000001</v>
      </c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</row>
    <row r="51" spans="1:40" ht="14.25" customHeight="1" x14ac:dyDescent="0.45">
      <c r="A51" s="27">
        <v>2022</v>
      </c>
      <c r="B51" s="28">
        <v>11</v>
      </c>
      <c r="C51" s="28">
        <v>20</v>
      </c>
      <c r="D51" s="29">
        <v>0.47083333333333338</v>
      </c>
      <c r="E51" s="30">
        <v>18</v>
      </c>
      <c r="F51" s="31">
        <v>13.32375</v>
      </c>
      <c r="G51" s="32">
        <v>100.26728</v>
      </c>
      <c r="H51" s="33">
        <v>11.4</v>
      </c>
      <c r="I51" s="28">
        <v>3</v>
      </c>
      <c r="J51" s="34" t="s">
        <v>75</v>
      </c>
      <c r="K51" s="35">
        <v>5.5</v>
      </c>
      <c r="L51" s="38"/>
      <c r="M51" s="40"/>
      <c r="N51" s="39"/>
      <c r="O51" s="40"/>
      <c r="P51" s="67"/>
      <c r="Q51" s="40">
        <v>3.79</v>
      </c>
      <c r="R51" s="41">
        <v>2.024</v>
      </c>
      <c r="S51" s="37">
        <f t="shared" si="58"/>
        <v>0</v>
      </c>
      <c r="T51" s="41">
        <f t="shared" si="59"/>
        <v>2.024</v>
      </c>
      <c r="U51" s="41">
        <f t="shared" si="60"/>
        <v>3.79</v>
      </c>
      <c r="V51" s="41">
        <f t="shared" si="61"/>
        <v>3.2868569082666719</v>
      </c>
      <c r="W51" s="41">
        <f t="shared" si="62"/>
        <v>0.50314309173332816</v>
      </c>
      <c r="X51" s="28">
        <f t="shared" si="63"/>
        <v>0</v>
      </c>
      <c r="Y51" s="41">
        <f t="shared" ref="Y51:Z51" si="65">IF($X51=0,T51,"")</f>
        <v>2.024</v>
      </c>
      <c r="Z51" s="41">
        <f t="shared" si="65"/>
        <v>3.79</v>
      </c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</row>
    <row r="52" spans="1:40" ht="14.25" customHeight="1" x14ac:dyDescent="0.45">
      <c r="A52" s="27">
        <v>2022</v>
      </c>
      <c r="B52" s="28">
        <v>11</v>
      </c>
      <c r="C52" s="28">
        <v>20</v>
      </c>
      <c r="D52" s="29">
        <v>0.47083333333333338</v>
      </c>
      <c r="E52" s="30">
        <v>18</v>
      </c>
      <c r="F52" s="31">
        <v>13.32375</v>
      </c>
      <c r="G52" s="32">
        <v>100.26728</v>
      </c>
      <c r="H52" s="33">
        <v>11.4</v>
      </c>
      <c r="I52" s="28">
        <v>3</v>
      </c>
      <c r="J52" s="34" t="s">
        <v>74</v>
      </c>
      <c r="K52" s="35">
        <v>10</v>
      </c>
      <c r="L52" s="38"/>
      <c r="M52" s="40"/>
      <c r="N52" s="39"/>
      <c r="O52" s="40"/>
      <c r="P52" s="67"/>
      <c r="Q52" s="40">
        <v>3.37</v>
      </c>
      <c r="R52" s="41">
        <v>1.9670000000000001</v>
      </c>
      <c r="S52" s="37">
        <f t="shared" si="58"/>
        <v>0</v>
      </c>
      <c r="T52" s="41">
        <f t="shared" si="59"/>
        <v>1.9670000000000001</v>
      </c>
      <c r="U52" s="41">
        <f t="shared" si="60"/>
        <v>3.37</v>
      </c>
      <c r="V52" s="41">
        <f t="shared" si="61"/>
        <v>3.2406477726694991</v>
      </c>
      <c r="W52" s="41">
        <f t="shared" si="62"/>
        <v>0.129352227330501</v>
      </c>
      <c r="X52" s="28">
        <f t="shared" si="63"/>
        <v>0</v>
      </c>
      <c r="Y52" s="41">
        <f t="shared" ref="Y52:Z52" si="66">IF($X52=0,T52,"")</f>
        <v>1.9670000000000001</v>
      </c>
      <c r="Z52" s="41">
        <f t="shared" si="66"/>
        <v>3.37</v>
      </c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</row>
    <row r="53" spans="1:40" ht="14.25" customHeight="1" x14ac:dyDescent="0.45">
      <c r="A53" s="27">
        <v>2022</v>
      </c>
      <c r="B53" s="28">
        <v>11</v>
      </c>
      <c r="C53" s="28">
        <v>20</v>
      </c>
      <c r="D53" s="29">
        <v>0.5083333333333333</v>
      </c>
      <c r="E53" s="30">
        <v>19</v>
      </c>
      <c r="F53" s="31">
        <v>13.368230000000001</v>
      </c>
      <c r="G53" s="32">
        <v>100.29163</v>
      </c>
      <c r="H53" s="33">
        <v>9.6</v>
      </c>
      <c r="I53" s="28">
        <v>3</v>
      </c>
      <c r="J53" s="34" t="s">
        <v>72</v>
      </c>
      <c r="K53" s="35">
        <v>1</v>
      </c>
      <c r="L53" s="38"/>
      <c r="M53" s="40"/>
      <c r="N53" s="39"/>
      <c r="O53" s="40"/>
      <c r="P53" s="67"/>
      <c r="Q53" s="40">
        <v>7.37</v>
      </c>
      <c r="R53" s="41">
        <v>6.22</v>
      </c>
      <c r="S53" s="37">
        <f t="shared" si="58"/>
        <v>0</v>
      </c>
      <c r="T53" s="41">
        <f t="shared" si="59"/>
        <v>6.22</v>
      </c>
      <c r="U53" s="41">
        <f t="shared" si="60"/>
        <v>7.37</v>
      </c>
      <c r="V53" s="41">
        <f t="shared" si="61"/>
        <v>6.6884978374901394</v>
      </c>
      <c r="W53" s="41">
        <f t="shared" si="62"/>
        <v>0.68150216250986073</v>
      </c>
      <c r="X53" s="28">
        <f t="shared" si="63"/>
        <v>0</v>
      </c>
      <c r="Y53" s="41">
        <f t="shared" ref="Y53:Z53" si="67">IF($X53=0,T53,"")</f>
        <v>6.22</v>
      </c>
      <c r="Z53" s="41">
        <f t="shared" si="67"/>
        <v>7.37</v>
      </c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</row>
    <row r="54" spans="1:40" ht="14.25" customHeight="1" x14ac:dyDescent="0.45">
      <c r="A54" s="27">
        <v>2022</v>
      </c>
      <c r="B54" s="28">
        <v>11</v>
      </c>
      <c r="C54" s="28">
        <v>20</v>
      </c>
      <c r="D54" s="29">
        <v>0.5083333333333333</v>
      </c>
      <c r="E54" s="30">
        <v>19</v>
      </c>
      <c r="F54" s="31">
        <v>13.368230000000001</v>
      </c>
      <c r="G54" s="32">
        <v>100.29163</v>
      </c>
      <c r="H54" s="33">
        <v>9.6</v>
      </c>
      <c r="I54" s="28">
        <v>3</v>
      </c>
      <c r="J54" s="34" t="s">
        <v>75</v>
      </c>
      <c r="K54" s="35">
        <v>4.5</v>
      </c>
      <c r="L54" s="38"/>
      <c r="M54" s="40"/>
      <c r="N54" s="39"/>
      <c r="O54" s="40"/>
      <c r="P54" s="67"/>
      <c r="Q54" s="40">
        <v>3.2149999999999999</v>
      </c>
      <c r="R54" s="41">
        <v>1.2789999999999999</v>
      </c>
      <c r="S54" s="37">
        <f t="shared" si="58"/>
        <v>0</v>
      </c>
      <c r="T54" s="41">
        <f t="shared" si="59"/>
        <v>1.2789999999999999</v>
      </c>
      <c r="U54" s="41">
        <f t="shared" si="60"/>
        <v>3.2149999999999999</v>
      </c>
      <c r="V54" s="41">
        <f t="shared" si="61"/>
        <v>2.6828953991457269</v>
      </c>
      <c r="W54" s="41">
        <f t="shared" si="62"/>
        <v>0.53210460085427291</v>
      </c>
      <c r="X54" s="28">
        <f t="shared" si="63"/>
        <v>0</v>
      </c>
      <c r="Y54" s="41">
        <f t="shared" ref="Y54:Z54" si="68">IF($X54=0,T54,"")</f>
        <v>1.2789999999999999</v>
      </c>
      <c r="Z54" s="41">
        <f t="shared" si="68"/>
        <v>3.2149999999999999</v>
      </c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</row>
    <row r="55" spans="1:40" ht="14.25" customHeight="1" x14ac:dyDescent="0.45">
      <c r="A55" s="27">
        <v>2022</v>
      </c>
      <c r="B55" s="28">
        <v>11</v>
      </c>
      <c r="C55" s="28">
        <v>20</v>
      </c>
      <c r="D55" s="29">
        <v>0.5083333333333333</v>
      </c>
      <c r="E55" s="30">
        <v>19</v>
      </c>
      <c r="F55" s="31">
        <v>13.368230000000001</v>
      </c>
      <c r="G55" s="32">
        <v>100.29163</v>
      </c>
      <c r="H55" s="33">
        <v>9.6</v>
      </c>
      <c r="I55" s="28">
        <v>3</v>
      </c>
      <c r="J55" s="34" t="s">
        <v>74</v>
      </c>
      <c r="K55" s="35">
        <v>8</v>
      </c>
      <c r="L55" s="38"/>
      <c r="M55" s="40"/>
      <c r="N55" s="39"/>
      <c r="O55" s="40"/>
      <c r="P55" s="67"/>
      <c r="Q55" s="40">
        <v>2.2250000000000001</v>
      </c>
      <c r="R55" s="41">
        <v>1.163</v>
      </c>
      <c r="S55" s="37">
        <f t="shared" si="58"/>
        <v>0</v>
      </c>
      <c r="T55" s="41">
        <f t="shared" si="59"/>
        <v>1.163</v>
      </c>
      <c r="U55" s="41">
        <f t="shared" si="60"/>
        <v>2.2250000000000001</v>
      </c>
      <c r="V55" s="41">
        <f t="shared" si="61"/>
        <v>2.588855754772533</v>
      </c>
      <c r="W55" s="41">
        <f t="shared" si="62"/>
        <v>-0.36385575477253296</v>
      </c>
      <c r="X55" s="28">
        <f t="shared" si="63"/>
        <v>0</v>
      </c>
      <c r="Y55" s="41">
        <f t="shared" ref="Y55:Z55" si="69">IF($X55=0,T55,"")</f>
        <v>1.163</v>
      </c>
      <c r="Z55" s="41">
        <f t="shared" si="69"/>
        <v>2.2250000000000001</v>
      </c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</row>
    <row r="56" spans="1:40" ht="14.25" customHeight="1" x14ac:dyDescent="0.45">
      <c r="A56" s="27">
        <v>2022</v>
      </c>
      <c r="B56" s="28">
        <v>11</v>
      </c>
      <c r="C56" s="28">
        <v>20</v>
      </c>
      <c r="D56" s="29">
        <v>0.32847222222222222</v>
      </c>
      <c r="E56" s="30">
        <v>20</v>
      </c>
      <c r="F56" s="31">
        <v>13.411379999999999</v>
      </c>
      <c r="G56" s="32">
        <v>100.31503600000001</v>
      </c>
      <c r="H56" s="33">
        <v>6.7</v>
      </c>
      <c r="I56" s="28">
        <v>3</v>
      </c>
      <c r="J56" s="34" t="s">
        <v>72</v>
      </c>
      <c r="K56" s="35">
        <v>1</v>
      </c>
      <c r="L56" s="38"/>
      <c r="M56" s="40"/>
      <c r="N56" s="39"/>
      <c r="O56" s="40"/>
      <c r="P56" s="67"/>
      <c r="Q56" s="40">
        <v>7.8149999999999995</v>
      </c>
      <c r="R56" s="41">
        <v>7.68</v>
      </c>
      <c r="S56" s="37">
        <f t="shared" si="58"/>
        <v>0</v>
      </c>
      <c r="T56" s="41">
        <f t="shared" si="59"/>
        <v>7.68</v>
      </c>
      <c r="U56" s="41">
        <f t="shared" si="60"/>
        <v>7.8149999999999995</v>
      </c>
      <c r="V56" s="41">
        <f t="shared" si="61"/>
        <v>7.8721002580493078</v>
      </c>
      <c r="W56" s="41">
        <f t="shared" si="62"/>
        <v>-5.7100258049308295E-2</v>
      </c>
      <c r="X56" s="28">
        <f t="shared" si="63"/>
        <v>0</v>
      </c>
      <c r="Y56" s="41">
        <f t="shared" ref="Y56:Z56" si="70">IF($X56=0,T56,"")</f>
        <v>7.68</v>
      </c>
      <c r="Z56" s="41">
        <f t="shared" si="70"/>
        <v>7.8149999999999995</v>
      </c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</row>
    <row r="57" spans="1:40" ht="14.25" customHeight="1" x14ac:dyDescent="0.45">
      <c r="A57" s="27">
        <v>2022</v>
      </c>
      <c r="B57" s="28">
        <v>11</v>
      </c>
      <c r="C57" s="28">
        <v>20</v>
      </c>
      <c r="D57" s="29">
        <v>0.32847222222222222</v>
      </c>
      <c r="E57" s="30">
        <v>20</v>
      </c>
      <c r="F57" s="31">
        <v>13.411379999999999</v>
      </c>
      <c r="G57" s="32">
        <v>100.31503600000001</v>
      </c>
      <c r="H57" s="33">
        <v>6.7</v>
      </c>
      <c r="I57" s="28">
        <v>3</v>
      </c>
      <c r="J57" s="34" t="s">
        <v>75</v>
      </c>
      <c r="K57" s="35">
        <v>3</v>
      </c>
      <c r="L57" s="38"/>
      <c r="M57" s="40"/>
      <c r="N57" s="39"/>
      <c r="O57" s="40"/>
      <c r="P57" s="67"/>
      <c r="Q57" s="40">
        <v>5.23</v>
      </c>
      <c r="R57" s="41">
        <v>3.504</v>
      </c>
      <c r="S57" s="37">
        <f t="shared" si="58"/>
        <v>0</v>
      </c>
      <c r="T57" s="41">
        <f t="shared" si="59"/>
        <v>3.504</v>
      </c>
      <c r="U57" s="41">
        <f t="shared" si="60"/>
        <v>5.23</v>
      </c>
      <c r="V57" s="41">
        <f t="shared" si="61"/>
        <v>4.4866730606143204</v>
      </c>
      <c r="W57" s="41">
        <f t="shared" si="62"/>
        <v>0.74332693938568006</v>
      </c>
      <c r="X57" s="28">
        <f t="shared" si="63"/>
        <v>0</v>
      </c>
      <c r="Y57" s="41">
        <f t="shared" ref="Y57:Z57" si="71">IF($X57=0,T57,"")</f>
        <v>3.504</v>
      </c>
      <c r="Z57" s="41">
        <f t="shared" si="71"/>
        <v>5.23</v>
      </c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</row>
    <row r="58" spans="1:40" ht="14.25" customHeight="1" x14ac:dyDescent="0.45">
      <c r="A58" s="27">
        <v>2022</v>
      </c>
      <c r="B58" s="28">
        <v>11</v>
      </c>
      <c r="C58" s="28">
        <v>18</v>
      </c>
      <c r="D58" s="29">
        <v>0.32847222222222222</v>
      </c>
      <c r="E58" s="30">
        <v>20</v>
      </c>
      <c r="F58" s="31">
        <v>13.411379999999999</v>
      </c>
      <c r="G58" s="32">
        <v>100.31503600000001</v>
      </c>
      <c r="H58" s="33">
        <v>6.7</v>
      </c>
      <c r="I58" s="28">
        <v>3</v>
      </c>
      <c r="J58" s="34" t="s">
        <v>74</v>
      </c>
      <c r="K58" s="35">
        <v>5</v>
      </c>
      <c r="L58" s="38"/>
      <c r="M58" s="40"/>
      <c r="N58" s="39"/>
      <c r="O58" s="40"/>
      <c r="P58" s="67"/>
      <c r="Q58" s="40">
        <v>1.42</v>
      </c>
      <c r="R58" s="41">
        <v>0.126</v>
      </c>
      <c r="S58" s="37">
        <f t="shared" si="58"/>
        <v>0</v>
      </c>
      <c r="T58" s="41">
        <f t="shared" si="59"/>
        <v>0.126</v>
      </c>
      <c r="U58" s="41">
        <f t="shared" si="60"/>
        <v>1.42</v>
      </c>
      <c r="V58" s="41">
        <f t="shared" si="61"/>
        <v>1.748173761539755</v>
      </c>
      <c r="W58" s="41">
        <f t="shared" si="62"/>
        <v>-0.32817376153975508</v>
      </c>
      <c r="X58" s="28">
        <f t="shared" si="63"/>
        <v>0</v>
      </c>
      <c r="Y58" s="41">
        <f t="shared" ref="Y58:Z58" si="72">IF($X58=0,T58,"")</f>
        <v>0.126</v>
      </c>
      <c r="Z58" s="41">
        <f t="shared" si="72"/>
        <v>1.42</v>
      </c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</row>
    <row r="59" spans="1:40" ht="14.25" customHeight="1" x14ac:dyDescent="0.45">
      <c r="A59" s="27">
        <v>2022</v>
      </c>
      <c r="B59" s="28">
        <v>11</v>
      </c>
      <c r="C59" s="28">
        <v>20</v>
      </c>
      <c r="D59" s="29">
        <v>0.54791666666666672</v>
      </c>
      <c r="E59" s="30" t="s">
        <v>76</v>
      </c>
      <c r="F59" s="31">
        <v>13.41147</v>
      </c>
      <c r="G59" s="32">
        <v>100.31194000000001</v>
      </c>
      <c r="H59" s="33">
        <v>8.5</v>
      </c>
      <c r="I59" s="28">
        <v>3</v>
      </c>
      <c r="J59" s="34" t="s">
        <v>72</v>
      </c>
      <c r="K59" s="35">
        <v>1</v>
      </c>
      <c r="L59" s="38"/>
      <c r="M59" s="40"/>
      <c r="N59" s="39"/>
      <c r="O59" s="40"/>
      <c r="P59" s="67"/>
      <c r="Q59" s="40"/>
      <c r="R59" s="41"/>
      <c r="S59" s="37"/>
      <c r="T59" s="41"/>
      <c r="U59" s="41"/>
      <c r="V59" s="41"/>
      <c r="W59" s="41"/>
      <c r="X59" s="28"/>
      <c r="Y59" s="41"/>
      <c r="Z59" s="41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</row>
    <row r="60" spans="1:40" ht="14.25" customHeight="1" x14ac:dyDescent="0.45">
      <c r="A60" s="27">
        <v>2022</v>
      </c>
      <c r="B60" s="28">
        <v>11</v>
      </c>
      <c r="C60" s="28">
        <v>20</v>
      </c>
      <c r="D60" s="29">
        <v>0.54791666666666672</v>
      </c>
      <c r="E60" s="30" t="s">
        <v>76</v>
      </c>
      <c r="F60" s="31">
        <v>13.41147</v>
      </c>
      <c r="G60" s="32">
        <v>100.31194000000001</v>
      </c>
      <c r="H60" s="33">
        <v>8.5</v>
      </c>
      <c r="I60" s="28">
        <v>3</v>
      </c>
      <c r="J60" s="34" t="s">
        <v>75</v>
      </c>
      <c r="K60" s="35">
        <v>4</v>
      </c>
      <c r="L60" s="38"/>
      <c r="M60" s="40"/>
      <c r="N60" s="39"/>
      <c r="O60" s="40"/>
      <c r="P60" s="67"/>
      <c r="Q60" s="40"/>
      <c r="R60" s="41"/>
      <c r="S60" s="37"/>
      <c r="T60" s="41"/>
      <c r="U60" s="41"/>
      <c r="V60" s="41"/>
      <c r="W60" s="41"/>
      <c r="X60" s="28"/>
      <c r="Y60" s="41"/>
      <c r="Z60" s="41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</row>
    <row r="61" spans="1:40" ht="14.25" customHeight="1" x14ac:dyDescent="0.45">
      <c r="A61" s="27">
        <v>2022</v>
      </c>
      <c r="B61" s="28">
        <v>11</v>
      </c>
      <c r="C61" s="28">
        <v>20</v>
      </c>
      <c r="D61" s="29">
        <v>0.54791666666666672</v>
      </c>
      <c r="E61" s="30" t="s">
        <v>76</v>
      </c>
      <c r="F61" s="31">
        <v>13.41147</v>
      </c>
      <c r="G61" s="32">
        <v>100.31194000000001</v>
      </c>
      <c r="H61" s="33">
        <v>8.5</v>
      </c>
      <c r="I61" s="28">
        <v>3</v>
      </c>
      <c r="J61" s="34" t="s">
        <v>74</v>
      </c>
      <c r="K61" s="35">
        <v>7</v>
      </c>
      <c r="L61" s="38"/>
      <c r="M61" s="40"/>
      <c r="N61" s="39"/>
      <c r="O61" s="40"/>
      <c r="P61" s="67"/>
      <c r="Q61" s="40"/>
      <c r="R61" s="41"/>
      <c r="S61" s="37"/>
      <c r="T61" s="41"/>
      <c r="U61" s="41"/>
      <c r="V61" s="41"/>
      <c r="W61" s="41"/>
      <c r="X61" s="28"/>
      <c r="Y61" s="41"/>
      <c r="Z61" s="41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</row>
    <row r="62" spans="1:40" ht="14.25" customHeight="1" x14ac:dyDescent="0.45">
      <c r="A62" s="27">
        <v>2022</v>
      </c>
      <c r="B62" s="28">
        <v>11</v>
      </c>
      <c r="C62" s="28">
        <v>18</v>
      </c>
      <c r="D62" s="29">
        <v>0.30486111111111108</v>
      </c>
      <c r="E62" s="30">
        <v>21</v>
      </c>
      <c r="F62" s="31">
        <v>13.46233</v>
      </c>
      <c r="G62" s="32">
        <v>100.29634</v>
      </c>
      <c r="H62" s="33">
        <v>2.8</v>
      </c>
      <c r="I62" s="28">
        <v>1</v>
      </c>
      <c r="J62" s="34" t="s">
        <v>72</v>
      </c>
      <c r="K62" s="35">
        <v>1</v>
      </c>
      <c r="L62" s="38"/>
      <c r="M62" s="40"/>
      <c r="N62" s="39"/>
      <c r="O62" s="40"/>
      <c r="P62" s="67"/>
      <c r="Q62" s="40">
        <v>2.2400000000000002</v>
      </c>
      <c r="R62" s="41">
        <v>1.919</v>
      </c>
      <c r="S62" s="37">
        <f t="shared" ref="S62:S68" si="73">R62*$Z$1+$AA$1</f>
        <v>0</v>
      </c>
      <c r="T62" s="41">
        <f t="shared" ref="T62:T68" si="74">R62</f>
        <v>1.919</v>
      </c>
      <c r="U62" s="41">
        <f t="shared" ref="U62:U68" si="75">Q62</f>
        <v>2.2400000000000002</v>
      </c>
      <c r="V62" s="41">
        <f t="shared" ref="V62:V68" si="76">T62*$T$2+$U$2</f>
        <v>3.2017348163771429</v>
      </c>
      <c r="W62" s="41">
        <f t="shared" ref="W62:W68" si="77">U62-V62</f>
        <v>-0.96173481637714264</v>
      </c>
      <c r="X62" s="28">
        <f t="shared" ref="X62:X68" si="78">IF(ABS(W62)&gt;$W$2,1,0)</f>
        <v>0</v>
      </c>
      <c r="Y62" s="41">
        <f t="shared" ref="Y62:Z62" si="79">IF($X62=0,T62,"")</f>
        <v>1.919</v>
      </c>
      <c r="Z62" s="41">
        <f t="shared" si="79"/>
        <v>2.2400000000000002</v>
      </c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</row>
    <row r="63" spans="1:40" ht="14.25" customHeight="1" x14ac:dyDescent="0.45">
      <c r="A63" s="27">
        <v>2022</v>
      </c>
      <c r="B63" s="28">
        <v>11</v>
      </c>
      <c r="C63" s="28">
        <v>20</v>
      </c>
      <c r="D63" s="29">
        <v>0.56736111111111109</v>
      </c>
      <c r="E63" s="30" t="s">
        <v>77</v>
      </c>
      <c r="F63" s="31">
        <v>13.4575</v>
      </c>
      <c r="G63" s="32">
        <v>100.29797000000001</v>
      </c>
      <c r="H63" s="33">
        <v>4.5</v>
      </c>
      <c r="I63" s="28">
        <v>2</v>
      </c>
      <c r="J63" s="34" t="s">
        <v>72</v>
      </c>
      <c r="K63" s="35">
        <v>1</v>
      </c>
      <c r="L63" s="38"/>
      <c r="M63" s="40"/>
      <c r="N63" s="39"/>
      <c r="O63" s="40"/>
      <c r="P63" s="67"/>
      <c r="Q63" s="40"/>
      <c r="R63" s="41">
        <v>2.7469999999999999</v>
      </c>
      <c r="S63" s="37">
        <f t="shared" si="73"/>
        <v>0</v>
      </c>
      <c r="T63" s="41">
        <f t="shared" si="74"/>
        <v>2.7469999999999999</v>
      </c>
      <c r="U63" s="41">
        <f t="shared" si="75"/>
        <v>0</v>
      </c>
      <c r="V63" s="41">
        <f t="shared" si="76"/>
        <v>3.8729833124202866</v>
      </c>
      <c r="W63" s="41">
        <f t="shared" si="77"/>
        <v>-3.8729833124202866</v>
      </c>
      <c r="X63" s="28">
        <f t="shared" si="78"/>
        <v>1</v>
      </c>
      <c r="Y63" s="41"/>
      <c r="Z63" s="41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</row>
    <row r="64" spans="1:40" ht="14.25" customHeight="1" x14ac:dyDescent="0.45">
      <c r="A64" s="27">
        <v>2022</v>
      </c>
      <c r="B64" s="28">
        <v>11</v>
      </c>
      <c r="C64" s="28">
        <v>20</v>
      </c>
      <c r="D64" s="29">
        <v>0.56736111111111109</v>
      </c>
      <c r="E64" s="30" t="s">
        <v>77</v>
      </c>
      <c r="F64" s="31">
        <v>13.4575</v>
      </c>
      <c r="G64" s="32">
        <v>100.29797000000001</v>
      </c>
      <c r="H64" s="33">
        <v>4.5</v>
      </c>
      <c r="I64" s="28">
        <v>2</v>
      </c>
      <c r="J64" s="34" t="s">
        <v>74</v>
      </c>
      <c r="K64" s="35">
        <v>3</v>
      </c>
      <c r="L64" s="38"/>
      <c r="M64" s="40"/>
      <c r="N64" s="39"/>
      <c r="O64" s="40"/>
      <c r="P64" s="67"/>
      <c r="Q64" s="40"/>
      <c r="R64" s="41">
        <v>0.154</v>
      </c>
      <c r="S64" s="37">
        <f t="shared" si="73"/>
        <v>0</v>
      </c>
      <c r="T64" s="41">
        <f t="shared" si="74"/>
        <v>0.154</v>
      </c>
      <c r="U64" s="41">
        <f t="shared" si="75"/>
        <v>0</v>
      </c>
      <c r="V64" s="41">
        <f t="shared" si="76"/>
        <v>1.7708729860436294</v>
      </c>
      <c r="W64" s="41">
        <f t="shared" si="77"/>
        <v>-1.7708729860436294</v>
      </c>
      <c r="X64" s="28">
        <f t="shared" si="78"/>
        <v>1</v>
      </c>
      <c r="Y64" s="41"/>
      <c r="Z64" s="41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</row>
    <row r="65" spans="1:40" ht="14.25" customHeight="1" x14ac:dyDescent="0.45">
      <c r="A65" s="27">
        <v>2022</v>
      </c>
      <c r="B65" s="28">
        <v>11</v>
      </c>
      <c r="C65" s="28">
        <v>18</v>
      </c>
      <c r="D65" s="29">
        <v>0.27291666666666664</v>
      </c>
      <c r="E65" s="30">
        <v>22</v>
      </c>
      <c r="F65" s="31">
        <v>13.50112</v>
      </c>
      <c r="G65" s="32">
        <v>100.28026</v>
      </c>
      <c r="H65" s="33">
        <v>2</v>
      </c>
      <c r="I65" s="28">
        <v>1</v>
      </c>
      <c r="J65" s="34" t="s">
        <v>72</v>
      </c>
      <c r="K65" s="35">
        <v>1</v>
      </c>
      <c r="L65" s="38"/>
      <c r="M65" s="40"/>
      <c r="N65" s="39"/>
      <c r="O65" s="40"/>
      <c r="P65" s="68"/>
      <c r="Q65" s="40">
        <v>1.175</v>
      </c>
      <c r="R65" s="41">
        <v>0.03</v>
      </c>
      <c r="S65" s="37">
        <f t="shared" si="73"/>
        <v>0</v>
      </c>
      <c r="T65" s="41">
        <f t="shared" si="74"/>
        <v>0.03</v>
      </c>
      <c r="U65" s="41">
        <f t="shared" si="75"/>
        <v>1.175</v>
      </c>
      <c r="V65" s="41">
        <f t="shared" si="76"/>
        <v>1.6703478489550425</v>
      </c>
      <c r="W65" s="41">
        <f t="shared" si="77"/>
        <v>-0.49534784895504247</v>
      </c>
      <c r="X65" s="28">
        <f t="shared" si="78"/>
        <v>0</v>
      </c>
      <c r="Y65" s="41">
        <f t="shared" ref="Y65:Z65" si="80">IF($X65=0,T65,"")</f>
        <v>0.03</v>
      </c>
      <c r="Z65" s="41">
        <f t="shared" si="80"/>
        <v>1.175</v>
      </c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</row>
    <row r="66" spans="1:40" ht="14.25" customHeight="1" x14ac:dyDescent="0.45">
      <c r="A66" s="27">
        <v>2022</v>
      </c>
      <c r="B66" s="28">
        <v>11</v>
      </c>
      <c r="C66" s="28">
        <v>20</v>
      </c>
      <c r="D66" s="29">
        <v>0.58263888888888882</v>
      </c>
      <c r="E66" s="30" t="s">
        <v>78</v>
      </c>
      <c r="F66" s="31">
        <v>13.49475</v>
      </c>
      <c r="G66" s="32">
        <v>100.28467999999999</v>
      </c>
      <c r="H66" s="33">
        <v>6.1</v>
      </c>
      <c r="I66" s="28">
        <v>3</v>
      </c>
      <c r="J66" s="34" t="s">
        <v>72</v>
      </c>
      <c r="K66" s="35">
        <v>1</v>
      </c>
      <c r="L66" s="38"/>
      <c r="M66" s="40"/>
      <c r="N66" s="39"/>
      <c r="O66" s="40"/>
      <c r="P66" s="67"/>
      <c r="Q66" s="40">
        <v>2.0749999999999997</v>
      </c>
      <c r="R66" s="41">
        <v>1.3089999999999999</v>
      </c>
      <c r="S66" s="37">
        <f t="shared" si="73"/>
        <v>0</v>
      </c>
      <c r="T66" s="41">
        <f t="shared" si="74"/>
        <v>1.3089999999999999</v>
      </c>
      <c r="U66" s="41">
        <f t="shared" si="75"/>
        <v>2.0749999999999997</v>
      </c>
      <c r="V66" s="41">
        <f t="shared" si="76"/>
        <v>2.7072159968284497</v>
      </c>
      <c r="W66" s="41">
        <f t="shared" si="77"/>
        <v>-0.63221599682844998</v>
      </c>
      <c r="X66" s="28">
        <f t="shared" si="78"/>
        <v>0</v>
      </c>
      <c r="Y66" s="41">
        <f t="shared" ref="Y66:Z66" si="81">IF($X66=0,T66,"")</f>
        <v>1.3089999999999999</v>
      </c>
      <c r="Z66" s="41">
        <f t="shared" si="81"/>
        <v>2.0749999999999997</v>
      </c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</row>
    <row r="67" spans="1:40" ht="14.25" customHeight="1" x14ac:dyDescent="0.45">
      <c r="A67" s="27">
        <v>2022</v>
      </c>
      <c r="B67" s="28">
        <v>11</v>
      </c>
      <c r="C67" s="28">
        <v>20</v>
      </c>
      <c r="D67" s="29">
        <v>0.58263888888888882</v>
      </c>
      <c r="E67" s="30" t="s">
        <v>78</v>
      </c>
      <c r="F67" s="31">
        <v>13.49475</v>
      </c>
      <c r="G67" s="32">
        <v>100.28467999999999</v>
      </c>
      <c r="H67" s="33">
        <v>6.1</v>
      </c>
      <c r="I67" s="28">
        <v>3</v>
      </c>
      <c r="J67" s="34" t="s">
        <v>75</v>
      </c>
      <c r="K67" s="35">
        <v>3</v>
      </c>
      <c r="L67" s="38"/>
      <c r="M67" s="40"/>
      <c r="N67" s="39"/>
      <c r="O67" s="40"/>
      <c r="P67" s="67"/>
      <c r="Q67" s="40">
        <v>1.1200000000000001</v>
      </c>
      <c r="R67" s="41">
        <v>7.5999999999999998E-2</v>
      </c>
      <c r="S67" s="37">
        <f t="shared" si="73"/>
        <v>0</v>
      </c>
      <c r="T67" s="41">
        <f t="shared" si="74"/>
        <v>7.5999999999999998E-2</v>
      </c>
      <c r="U67" s="41">
        <f t="shared" si="75"/>
        <v>1.1200000000000001</v>
      </c>
      <c r="V67" s="41">
        <f t="shared" si="76"/>
        <v>1.7076394320685506</v>
      </c>
      <c r="W67" s="41">
        <f t="shared" si="77"/>
        <v>-0.58763943206855052</v>
      </c>
      <c r="X67" s="28">
        <f t="shared" si="78"/>
        <v>0</v>
      </c>
      <c r="Y67" s="41">
        <f t="shared" ref="Y67:Z67" si="82">IF($X67=0,T67,"")</f>
        <v>7.5999999999999998E-2</v>
      </c>
      <c r="Z67" s="41">
        <f t="shared" si="82"/>
        <v>1.1200000000000001</v>
      </c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</row>
    <row r="68" spans="1:40" ht="14.25" customHeight="1" x14ac:dyDescent="0.45">
      <c r="A68" s="27">
        <v>2022</v>
      </c>
      <c r="B68" s="28">
        <v>11</v>
      </c>
      <c r="C68" s="28">
        <v>20</v>
      </c>
      <c r="D68" s="29">
        <v>0.58263888888888882</v>
      </c>
      <c r="E68" s="30" t="s">
        <v>78</v>
      </c>
      <c r="F68" s="31">
        <v>13.49475</v>
      </c>
      <c r="G68" s="32">
        <v>100.28467999999999</v>
      </c>
      <c r="H68" s="33">
        <v>6.1</v>
      </c>
      <c r="I68" s="28">
        <v>3</v>
      </c>
      <c r="J68" s="34" t="s">
        <v>74</v>
      </c>
      <c r="K68" s="35">
        <v>5</v>
      </c>
      <c r="L68" s="38"/>
      <c r="M68" s="40"/>
      <c r="N68" s="39"/>
      <c r="O68" s="40"/>
      <c r="P68" s="67"/>
      <c r="Q68" s="40">
        <v>0.98499999999999988</v>
      </c>
      <c r="R68" s="41">
        <v>2.5000000000000001E-2</v>
      </c>
      <c r="S68" s="37">
        <f t="shared" si="73"/>
        <v>0</v>
      </c>
      <c r="T68" s="41">
        <f t="shared" si="74"/>
        <v>2.5000000000000001E-2</v>
      </c>
      <c r="U68" s="41">
        <f t="shared" si="75"/>
        <v>0.98499999999999988</v>
      </c>
      <c r="V68" s="41">
        <f t="shared" si="76"/>
        <v>1.6662944160079221</v>
      </c>
      <c r="W68" s="41">
        <f t="shared" si="77"/>
        <v>-0.68129441600792218</v>
      </c>
      <c r="X68" s="28">
        <f t="shared" si="78"/>
        <v>0</v>
      </c>
      <c r="Y68" s="41">
        <f t="shared" ref="Y68:Z68" si="83">IF($X68=0,T68,"")</f>
        <v>2.5000000000000001E-2</v>
      </c>
      <c r="Z68" s="41">
        <f t="shared" si="83"/>
        <v>0.98499999999999988</v>
      </c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</row>
    <row r="69" spans="1:40" ht="14.25" customHeight="1" x14ac:dyDescent="0.45">
      <c r="A69" s="27">
        <v>2022</v>
      </c>
      <c r="B69" s="28">
        <v>11</v>
      </c>
      <c r="C69" s="28">
        <v>18</v>
      </c>
      <c r="D69" s="49">
        <v>0.35416666666666669</v>
      </c>
      <c r="E69" s="30">
        <v>23</v>
      </c>
      <c r="F69" s="31">
        <v>13.387919999999999</v>
      </c>
      <c r="G69" s="32">
        <v>100.35930999999999</v>
      </c>
      <c r="H69" s="33">
        <v>8.9</v>
      </c>
      <c r="I69" s="28">
        <v>3</v>
      </c>
      <c r="J69" s="34" t="s">
        <v>72</v>
      </c>
      <c r="K69" s="35">
        <v>1</v>
      </c>
      <c r="L69" s="38"/>
      <c r="M69" s="40"/>
      <c r="N69" s="39"/>
      <c r="O69" s="40"/>
      <c r="P69" s="67"/>
      <c r="Q69" s="40"/>
      <c r="R69" s="41"/>
      <c r="S69" s="37"/>
      <c r="T69" s="41"/>
      <c r="U69" s="41"/>
      <c r="V69" s="41"/>
      <c r="W69" s="41"/>
      <c r="X69" s="28"/>
      <c r="Y69" s="41"/>
      <c r="Z69" s="41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</row>
    <row r="70" spans="1:40" ht="14.25" customHeight="1" x14ac:dyDescent="0.45">
      <c r="A70" s="27">
        <v>2022</v>
      </c>
      <c r="B70" s="28">
        <v>11</v>
      </c>
      <c r="C70" s="28">
        <v>18</v>
      </c>
      <c r="D70" s="49">
        <v>0.35416666666666669</v>
      </c>
      <c r="E70" s="30">
        <v>23</v>
      </c>
      <c r="F70" s="31">
        <v>13.387919999999999</v>
      </c>
      <c r="G70" s="32">
        <v>100.35930999999999</v>
      </c>
      <c r="H70" s="33">
        <v>8.9</v>
      </c>
      <c r="I70" s="28">
        <v>3</v>
      </c>
      <c r="J70" s="34" t="s">
        <v>75</v>
      </c>
      <c r="K70" s="35">
        <v>4</v>
      </c>
      <c r="L70" s="38"/>
      <c r="M70" s="40"/>
      <c r="N70" s="39"/>
      <c r="O70" s="40"/>
      <c r="P70" s="67"/>
      <c r="Q70" s="40"/>
      <c r="R70" s="41"/>
      <c r="S70" s="37"/>
      <c r="T70" s="41"/>
      <c r="U70" s="41"/>
      <c r="V70" s="41"/>
      <c r="W70" s="41"/>
      <c r="X70" s="28"/>
      <c r="Y70" s="41"/>
      <c r="Z70" s="41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</row>
    <row r="71" spans="1:40" ht="14.25" customHeight="1" x14ac:dyDescent="0.45">
      <c r="A71" s="27">
        <v>2022</v>
      </c>
      <c r="B71" s="28">
        <v>11</v>
      </c>
      <c r="C71" s="28">
        <v>18</v>
      </c>
      <c r="D71" s="49">
        <v>0.35416666666666669</v>
      </c>
      <c r="E71" s="30">
        <v>23</v>
      </c>
      <c r="F71" s="31">
        <v>13.387919999999999</v>
      </c>
      <c r="G71" s="32">
        <v>100.35930999999999</v>
      </c>
      <c r="H71" s="33">
        <v>8.9</v>
      </c>
      <c r="I71" s="28">
        <v>3</v>
      </c>
      <c r="J71" s="34" t="s">
        <v>74</v>
      </c>
      <c r="K71" s="35">
        <v>8</v>
      </c>
      <c r="L71" s="38"/>
      <c r="M71" s="40"/>
      <c r="N71" s="39"/>
      <c r="O71" s="40"/>
      <c r="P71" s="67"/>
      <c r="Q71" s="40"/>
      <c r="R71" s="41"/>
      <c r="S71" s="37"/>
      <c r="T71" s="41"/>
      <c r="U71" s="41"/>
      <c r="V71" s="41"/>
      <c r="W71" s="41"/>
      <c r="X71" s="28"/>
      <c r="Y71" s="41"/>
      <c r="Z71" s="41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</row>
    <row r="72" spans="1:40" ht="14.25" customHeight="1" x14ac:dyDescent="0.45">
      <c r="A72" s="27">
        <v>2022</v>
      </c>
      <c r="B72" s="28">
        <v>11</v>
      </c>
      <c r="C72" s="28">
        <v>18</v>
      </c>
      <c r="D72" s="29">
        <v>0.37361111111111112</v>
      </c>
      <c r="E72" s="30">
        <v>24</v>
      </c>
      <c r="F72" s="31">
        <v>13.360099999999999</v>
      </c>
      <c r="G72" s="32">
        <v>100.39818</v>
      </c>
      <c r="H72" s="33">
        <v>10.7</v>
      </c>
      <c r="I72" s="28">
        <v>3</v>
      </c>
      <c r="J72" s="34" t="s">
        <v>72</v>
      </c>
      <c r="K72" s="35">
        <v>1</v>
      </c>
      <c r="L72" s="38"/>
      <c r="M72" s="40"/>
      <c r="N72" s="39"/>
      <c r="O72" s="40"/>
      <c r="P72" s="67"/>
      <c r="Q72" s="40">
        <v>7.5449999999999999</v>
      </c>
      <c r="R72" s="41">
        <v>6.7539999999999996</v>
      </c>
      <c r="S72" s="37">
        <f t="shared" ref="S72:S74" si="84">R72*$Z$1+$AA$1</f>
        <v>0</v>
      </c>
      <c r="T72" s="41">
        <f t="shared" ref="T72:T74" si="85">R72</f>
        <v>6.7539999999999996</v>
      </c>
      <c r="U72" s="41">
        <f t="shared" ref="U72:U74" si="86">Q72</f>
        <v>7.5449999999999999</v>
      </c>
      <c r="V72" s="41">
        <f t="shared" ref="V72:V74" si="87">T72*$T$2+$U$2</f>
        <v>7.1214044762426028</v>
      </c>
      <c r="W72" s="41">
        <f t="shared" ref="W72:W74" si="88">U72-V72</f>
        <v>0.42359552375739717</v>
      </c>
      <c r="X72" s="28">
        <f t="shared" ref="X72:X74" si="89">IF(ABS(W72)&gt;$W$2,1,0)</f>
        <v>0</v>
      </c>
      <c r="Y72" s="41">
        <f t="shared" ref="Y72:Z72" si="90">IF($X72=0,T72,"")</f>
        <v>6.7539999999999996</v>
      </c>
      <c r="Z72" s="41">
        <f t="shared" si="90"/>
        <v>7.5449999999999999</v>
      </c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</row>
    <row r="73" spans="1:40" ht="14.25" customHeight="1" x14ac:dyDescent="0.45">
      <c r="A73" s="27">
        <v>2022</v>
      </c>
      <c r="B73" s="28">
        <v>11</v>
      </c>
      <c r="C73" s="28">
        <v>18</v>
      </c>
      <c r="D73" s="29">
        <v>0.37361111111111112</v>
      </c>
      <c r="E73" s="30">
        <v>24</v>
      </c>
      <c r="F73" s="31">
        <v>13.360099999999999</v>
      </c>
      <c r="G73" s="32">
        <v>100.39818</v>
      </c>
      <c r="H73" s="33">
        <v>10.7</v>
      </c>
      <c r="I73" s="28">
        <v>3</v>
      </c>
      <c r="J73" s="34" t="s">
        <v>75</v>
      </c>
      <c r="K73" s="35">
        <v>5</v>
      </c>
      <c r="L73" s="38"/>
      <c r="M73" s="40"/>
      <c r="N73" s="39"/>
      <c r="O73" s="40"/>
      <c r="P73" s="67"/>
      <c r="Q73" s="40">
        <v>5.2799999999999994</v>
      </c>
      <c r="R73" s="41">
        <v>1.014</v>
      </c>
      <c r="S73" s="37">
        <f t="shared" si="84"/>
        <v>0</v>
      </c>
      <c r="T73" s="41">
        <f t="shared" si="85"/>
        <v>1.014</v>
      </c>
      <c r="U73" s="41">
        <f t="shared" si="86"/>
        <v>5.2799999999999994</v>
      </c>
      <c r="V73" s="41">
        <f t="shared" si="87"/>
        <v>2.4680634529483441</v>
      </c>
      <c r="W73" s="41">
        <f t="shared" si="88"/>
        <v>2.8119365470516553</v>
      </c>
      <c r="X73" s="28">
        <f t="shared" si="89"/>
        <v>1</v>
      </c>
      <c r="Y73" s="41"/>
      <c r="Z73" s="41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</row>
    <row r="74" spans="1:40" ht="14.25" customHeight="1" x14ac:dyDescent="0.45">
      <c r="A74" s="27">
        <v>2022</v>
      </c>
      <c r="B74" s="28">
        <v>11</v>
      </c>
      <c r="C74" s="28">
        <v>18</v>
      </c>
      <c r="D74" s="29">
        <v>0.37361111111111112</v>
      </c>
      <c r="E74" s="30">
        <v>24</v>
      </c>
      <c r="F74" s="31">
        <v>13.360099999999999</v>
      </c>
      <c r="G74" s="32">
        <v>100.39818</v>
      </c>
      <c r="H74" s="33">
        <v>10.7</v>
      </c>
      <c r="I74" s="28">
        <v>3</v>
      </c>
      <c r="J74" s="34" t="s">
        <v>74</v>
      </c>
      <c r="K74" s="35">
        <v>9</v>
      </c>
      <c r="L74" s="38"/>
      <c r="M74" s="40"/>
      <c r="N74" s="39"/>
      <c r="O74" s="40"/>
      <c r="P74" s="67"/>
      <c r="Q74" s="40">
        <v>1.9699999999999998</v>
      </c>
      <c r="R74" s="41">
        <v>0.13</v>
      </c>
      <c r="S74" s="37">
        <f t="shared" si="84"/>
        <v>0</v>
      </c>
      <c r="T74" s="41">
        <f t="shared" si="85"/>
        <v>0.13</v>
      </c>
      <c r="U74" s="41">
        <f t="shared" si="86"/>
        <v>1.9699999999999998</v>
      </c>
      <c r="V74" s="41">
        <f t="shared" si="87"/>
        <v>1.7514165078974513</v>
      </c>
      <c r="W74" s="41">
        <f t="shared" si="88"/>
        <v>0.21858349210254846</v>
      </c>
      <c r="X74" s="28">
        <f t="shared" si="89"/>
        <v>0</v>
      </c>
      <c r="Y74" s="41">
        <f t="shared" ref="Y74:Z74" si="91">IF($X74=0,T74,"")</f>
        <v>0.13</v>
      </c>
      <c r="Z74" s="41">
        <f t="shared" si="91"/>
        <v>1.9699999999999998</v>
      </c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</row>
    <row r="75" spans="1:40" ht="14.25" customHeight="1" x14ac:dyDescent="0.45">
      <c r="A75" s="27">
        <v>2022</v>
      </c>
      <c r="B75" s="28">
        <v>11</v>
      </c>
      <c r="C75" s="28">
        <v>18</v>
      </c>
      <c r="D75" s="29">
        <v>0.41111111111111115</v>
      </c>
      <c r="E75" s="30">
        <v>25</v>
      </c>
      <c r="F75" s="31">
        <v>13.29149</v>
      </c>
      <c r="G75" s="32">
        <v>100.40034</v>
      </c>
      <c r="H75" s="33">
        <v>13.7</v>
      </c>
      <c r="I75" s="28">
        <v>3</v>
      </c>
      <c r="J75" s="34" t="s">
        <v>72</v>
      </c>
      <c r="K75" s="35">
        <v>1</v>
      </c>
      <c r="L75" s="38"/>
      <c r="M75" s="40"/>
      <c r="N75" s="39"/>
      <c r="O75" s="40"/>
      <c r="P75" s="67"/>
      <c r="Q75" s="40"/>
      <c r="R75" s="41"/>
      <c r="S75" s="37"/>
      <c r="T75" s="41"/>
      <c r="U75" s="41"/>
      <c r="V75" s="41"/>
      <c r="W75" s="41"/>
      <c r="X75" s="28"/>
      <c r="Y75" s="41"/>
      <c r="Z75" s="41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</row>
    <row r="76" spans="1:40" ht="14.25" customHeight="1" x14ac:dyDescent="0.45">
      <c r="A76" s="27">
        <v>2022</v>
      </c>
      <c r="B76" s="28">
        <v>11</v>
      </c>
      <c r="C76" s="28">
        <v>18</v>
      </c>
      <c r="D76" s="29">
        <v>0.41111111111111115</v>
      </c>
      <c r="E76" s="30">
        <v>25</v>
      </c>
      <c r="F76" s="31">
        <v>13.29149</v>
      </c>
      <c r="G76" s="32">
        <v>100.40034</v>
      </c>
      <c r="H76" s="33">
        <v>13.7</v>
      </c>
      <c r="I76" s="28">
        <v>3</v>
      </c>
      <c r="J76" s="34" t="s">
        <v>75</v>
      </c>
      <c r="K76" s="35">
        <v>6.5</v>
      </c>
      <c r="L76" s="38"/>
      <c r="M76" s="40"/>
      <c r="N76" s="39"/>
      <c r="O76" s="40"/>
      <c r="P76" s="67"/>
      <c r="Q76" s="40"/>
      <c r="R76" s="41"/>
      <c r="S76" s="37"/>
      <c r="T76" s="41"/>
      <c r="U76" s="41"/>
      <c r="V76" s="41"/>
      <c r="W76" s="41"/>
      <c r="X76" s="28"/>
      <c r="Y76" s="41"/>
      <c r="Z76" s="41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</row>
    <row r="77" spans="1:40" ht="14.25" customHeight="1" x14ac:dyDescent="0.45">
      <c r="A77" s="27">
        <v>2022</v>
      </c>
      <c r="B77" s="28">
        <v>11</v>
      </c>
      <c r="C77" s="28">
        <v>18</v>
      </c>
      <c r="D77" s="29">
        <v>0.41111111111111115</v>
      </c>
      <c r="E77" s="30">
        <v>25</v>
      </c>
      <c r="F77" s="31">
        <v>13.29149</v>
      </c>
      <c r="G77" s="32">
        <v>100.40034</v>
      </c>
      <c r="H77" s="33">
        <v>13.7</v>
      </c>
      <c r="I77" s="28">
        <v>3</v>
      </c>
      <c r="J77" s="34" t="s">
        <v>74</v>
      </c>
      <c r="K77" s="35">
        <v>12</v>
      </c>
      <c r="L77" s="38"/>
      <c r="M77" s="40"/>
      <c r="N77" s="39"/>
      <c r="O77" s="40"/>
      <c r="P77" s="67"/>
      <c r="Q77" s="40"/>
      <c r="R77" s="41"/>
      <c r="S77" s="37"/>
      <c r="T77" s="41"/>
      <c r="U77" s="41"/>
      <c r="V77" s="41"/>
      <c r="W77" s="41"/>
      <c r="X77" s="28"/>
      <c r="Y77" s="41"/>
      <c r="Z77" s="41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</row>
    <row r="78" spans="1:40" ht="14.25" customHeight="1" x14ac:dyDescent="0.45">
      <c r="A78" s="27">
        <v>2022</v>
      </c>
      <c r="B78" s="28">
        <v>11</v>
      </c>
      <c r="C78" s="28">
        <v>18</v>
      </c>
      <c r="D78" s="49">
        <v>0.43055555555555558</v>
      </c>
      <c r="E78" s="30">
        <v>26</v>
      </c>
      <c r="F78" s="31">
        <v>13.24615</v>
      </c>
      <c r="G78" s="32">
        <v>100.4</v>
      </c>
      <c r="H78" s="33">
        <v>16</v>
      </c>
      <c r="I78" s="28">
        <v>3</v>
      </c>
      <c r="J78" s="34" t="s">
        <v>72</v>
      </c>
      <c r="K78" s="35">
        <v>1</v>
      </c>
      <c r="L78" s="38"/>
      <c r="M78" s="40"/>
      <c r="N78" s="39"/>
      <c r="O78" s="40"/>
      <c r="P78" s="67"/>
      <c r="Q78" s="40">
        <v>7.49</v>
      </c>
      <c r="R78" s="41">
        <v>6.4489999999999998</v>
      </c>
      <c r="S78" s="37">
        <f t="shared" ref="S78:S80" si="92">R78*$Z$1+$AA$1</f>
        <v>0</v>
      </c>
      <c r="T78" s="41">
        <f t="shared" ref="T78:T80" si="93">R78</f>
        <v>6.4489999999999998</v>
      </c>
      <c r="U78" s="41">
        <f t="shared" ref="U78:U80" si="94">Q78</f>
        <v>7.49</v>
      </c>
      <c r="V78" s="41">
        <f t="shared" ref="V78:V80" si="95">T78*$T$2+$U$2</f>
        <v>6.8741450664682571</v>
      </c>
      <c r="W78" s="41">
        <f t="shared" ref="W78:W80" si="96">U78-V78</f>
        <v>0.61585493353174314</v>
      </c>
      <c r="X78" s="28">
        <f t="shared" ref="X78:X80" si="97">IF(ABS(W78)&gt;$W$2,1,0)</f>
        <v>0</v>
      </c>
      <c r="Y78" s="41">
        <f t="shared" ref="Y78:Z78" si="98">IF($X78=0,T78,"")</f>
        <v>6.4489999999999998</v>
      </c>
      <c r="Z78" s="41">
        <f t="shared" si="98"/>
        <v>7.49</v>
      </c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</row>
    <row r="79" spans="1:40" ht="14.25" customHeight="1" x14ac:dyDescent="0.45">
      <c r="A79" s="27">
        <v>2022</v>
      </c>
      <c r="B79" s="28">
        <v>11</v>
      </c>
      <c r="C79" s="28">
        <v>18</v>
      </c>
      <c r="D79" s="49">
        <v>0.43055555555555558</v>
      </c>
      <c r="E79" s="30">
        <v>26</v>
      </c>
      <c r="F79" s="31">
        <v>13.24615</v>
      </c>
      <c r="G79" s="32">
        <v>100.4</v>
      </c>
      <c r="H79" s="33">
        <v>16</v>
      </c>
      <c r="I79" s="28">
        <v>3</v>
      </c>
      <c r="J79" s="34" t="s">
        <v>75</v>
      </c>
      <c r="K79" s="35">
        <v>8</v>
      </c>
      <c r="L79" s="38"/>
      <c r="M79" s="40"/>
      <c r="N79" s="39"/>
      <c r="O79" s="40"/>
      <c r="P79" s="67"/>
      <c r="Q79" s="40">
        <v>3.4950000000000001</v>
      </c>
      <c r="R79" s="41">
        <v>2.1819999999999999</v>
      </c>
      <c r="S79" s="37">
        <f t="shared" si="92"/>
        <v>0</v>
      </c>
      <c r="T79" s="41">
        <f t="shared" si="93"/>
        <v>2.1819999999999999</v>
      </c>
      <c r="U79" s="41">
        <f t="shared" si="94"/>
        <v>3.4950000000000001</v>
      </c>
      <c r="V79" s="41">
        <f t="shared" si="95"/>
        <v>3.4149453893956778</v>
      </c>
      <c r="W79" s="41">
        <f t="shared" si="96"/>
        <v>8.0054610604322285E-2</v>
      </c>
      <c r="X79" s="28">
        <f t="shared" si="97"/>
        <v>0</v>
      </c>
      <c r="Y79" s="41">
        <f t="shared" ref="Y79:Z79" si="99">IF($X79=0,T79,"")</f>
        <v>2.1819999999999999</v>
      </c>
      <c r="Z79" s="41">
        <f t="shared" si="99"/>
        <v>3.4950000000000001</v>
      </c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</row>
    <row r="80" spans="1:40" ht="14.25" customHeight="1" x14ac:dyDescent="0.45">
      <c r="A80" s="27">
        <v>2022</v>
      </c>
      <c r="B80" s="28">
        <v>11</v>
      </c>
      <c r="C80" s="28">
        <v>18</v>
      </c>
      <c r="D80" s="49">
        <v>0.43055555555555558</v>
      </c>
      <c r="E80" s="30">
        <v>26</v>
      </c>
      <c r="F80" s="31">
        <v>13.24615</v>
      </c>
      <c r="G80" s="32">
        <v>100.4</v>
      </c>
      <c r="H80" s="33">
        <v>16</v>
      </c>
      <c r="I80" s="28">
        <v>3</v>
      </c>
      <c r="J80" s="34" t="s">
        <v>74</v>
      </c>
      <c r="K80" s="35">
        <v>15</v>
      </c>
      <c r="L80" s="38"/>
      <c r="M80" s="40"/>
      <c r="N80" s="39"/>
      <c r="O80" s="40"/>
      <c r="P80" s="67"/>
      <c r="Q80" s="40">
        <v>3.08</v>
      </c>
      <c r="R80" s="41">
        <v>2.1219999999999999</v>
      </c>
      <c r="S80" s="37">
        <f t="shared" si="92"/>
        <v>0</v>
      </c>
      <c r="T80" s="41">
        <f t="shared" si="93"/>
        <v>2.1219999999999999</v>
      </c>
      <c r="U80" s="41">
        <f t="shared" si="94"/>
        <v>3.08</v>
      </c>
      <c r="V80" s="41">
        <f t="shared" si="95"/>
        <v>3.3663041940302323</v>
      </c>
      <c r="W80" s="41">
        <f t="shared" si="96"/>
        <v>-0.28630419403023222</v>
      </c>
      <c r="X80" s="28">
        <f t="shared" si="97"/>
        <v>0</v>
      </c>
      <c r="Y80" s="41">
        <f t="shared" ref="Y80:Z80" si="100">IF($X80=0,T80,"")</f>
        <v>2.1219999999999999</v>
      </c>
      <c r="Z80" s="41">
        <f t="shared" si="100"/>
        <v>3.08</v>
      </c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</row>
    <row r="81" spans="1:40" ht="14.25" customHeight="1" x14ac:dyDescent="0.45">
      <c r="A81" s="27">
        <v>2022</v>
      </c>
      <c r="B81" s="28">
        <v>11</v>
      </c>
      <c r="C81" s="28">
        <v>18</v>
      </c>
      <c r="D81" s="29">
        <v>0.45555555555555555</v>
      </c>
      <c r="E81" s="30">
        <v>27</v>
      </c>
      <c r="F81" s="31">
        <v>13.182309999999999</v>
      </c>
      <c r="G81" s="32">
        <v>100.39834999999999</v>
      </c>
      <c r="H81" s="33">
        <v>17.7</v>
      </c>
      <c r="I81" s="28">
        <v>3</v>
      </c>
      <c r="J81" s="34" t="s">
        <v>72</v>
      </c>
      <c r="K81" s="35">
        <v>1</v>
      </c>
      <c r="L81" s="38"/>
      <c r="M81" s="40"/>
      <c r="N81" s="39"/>
      <c r="O81" s="40"/>
      <c r="P81" s="67"/>
      <c r="Q81" s="40"/>
      <c r="R81" s="41"/>
      <c r="S81" s="37"/>
      <c r="T81" s="41"/>
      <c r="U81" s="41"/>
      <c r="V81" s="41"/>
      <c r="W81" s="41"/>
      <c r="X81" s="28"/>
      <c r="Y81" s="41"/>
      <c r="Z81" s="41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</row>
    <row r="82" spans="1:40" ht="14.25" customHeight="1" x14ac:dyDescent="0.45">
      <c r="A82" s="27">
        <v>2022</v>
      </c>
      <c r="B82" s="28">
        <v>11</v>
      </c>
      <c r="C82" s="28">
        <v>18</v>
      </c>
      <c r="D82" s="29">
        <v>0.45555555555555555</v>
      </c>
      <c r="E82" s="30">
        <v>27</v>
      </c>
      <c r="F82" s="31">
        <v>13.182309999999999</v>
      </c>
      <c r="G82" s="32">
        <v>100.39834999999999</v>
      </c>
      <c r="H82" s="33">
        <v>17.7</v>
      </c>
      <c r="I82" s="28">
        <v>3</v>
      </c>
      <c r="J82" s="34" t="s">
        <v>75</v>
      </c>
      <c r="K82" s="35">
        <v>8</v>
      </c>
      <c r="L82" s="38"/>
      <c r="M82" s="40"/>
      <c r="N82" s="39"/>
      <c r="O82" s="40"/>
      <c r="P82" s="67"/>
      <c r="Q82" s="40"/>
      <c r="R82" s="41"/>
      <c r="S82" s="37"/>
      <c r="T82" s="41"/>
      <c r="U82" s="41"/>
      <c r="V82" s="41"/>
      <c r="W82" s="41"/>
      <c r="X82" s="28"/>
      <c r="Y82" s="41"/>
      <c r="Z82" s="41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</row>
    <row r="83" spans="1:40" ht="14.25" customHeight="1" x14ac:dyDescent="0.45">
      <c r="A83" s="27">
        <v>2022</v>
      </c>
      <c r="B83" s="28">
        <v>11</v>
      </c>
      <c r="C83" s="28">
        <v>18</v>
      </c>
      <c r="D83" s="29">
        <v>0.45555555555555555</v>
      </c>
      <c r="E83" s="30">
        <v>27</v>
      </c>
      <c r="F83" s="31">
        <v>13.182309999999999</v>
      </c>
      <c r="G83" s="32">
        <v>100.39834999999999</v>
      </c>
      <c r="H83" s="33">
        <v>17.7</v>
      </c>
      <c r="I83" s="28">
        <v>3</v>
      </c>
      <c r="J83" s="34" t="s">
        <v>74</v>
      </c>
      <c r="K83" s="35">
        <v>16</v>
      </c>
      <c r="L83" s="38"/>
      <c r="M83" s="40"/>
      <c r="N83" s="39"/>
      <c r="O83" s="40"/>
      <c r="P83" s="67"/>
      <c r="Q83" s="40"/>
      <c r="R83" s="41"/>
      <c r="S83" s="37"/>
      <c r="T83" s="41"/>
      <c r="U83" s="41"/>
      <c r="V83" s="41"/>
      <c r="W83" s="41"/>
      <c r="X83" s="28"/>
      <c r="Y83" s="41"/>
      <c r="Z83" s="41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</row>
    <row r="84" spans="1:40" ht="14.25" customHeight="1" x14ac:dyDescent="0.45">
      <c r="A84" s="27">
        <v>2022</v>
      </c>
      <c r="B84" s="28">
        <v>11</v>
      </c>
      <c r="C84" s="28">
        <v>18</v>
      </c>
      <c r="D84" s="49">
        <v>0.47916666666666669</v>
      </c>
      <c r="E84" s="30">
        <v>28</v>
      </c>
      <c r="F84" s="31">
        <v>13.13316</v>
      </c>
      <c r="G84" s="32">
        <v>100.40112000000001</v>
      </c>
      <c r="H84" s="33">
        <v>19.600000000000001</v>
      </c>
      <c r="I84" s="28">
        <v>3</v>
      </c>
      <c r="J84" s="34" t="s">
        <v>72</v>
      </c>
      <c r="K84" s="35">
        <v>1</v>
      </c>
      <c r="L84" s="38"/>
      <c r="M84" s="40"/>
      <c r="N84" s="39"/>
      <c r="O84" s="40"/>
      <c r="P84" s="67"/>
      <c r="Q84" s="40">
        <v>6.835</v>
      </c>
      <c r="R84" s="41">
        <v>5.8520000000000003</v>
      </c>
      <c r="S84" s="37">
        <f t="shared" ref="S84:S95" si="101">R84*$Z$1+$AA$1</f>
        <v>0</v>
      </c>
      <c r="T84" s="41">
        <f t="shared" ref="T84:T95" si="102">R84</f>
        <v>5.8520000000000003</v>
      </c>
      <c r="U84" s="41">
        <f t="shared" ref="U84:U95" si="103">Q84</f>
        <v>6.835</v>
      </c>
      <c r="V84" s="41">
        <f t="shared" ref="V84:V95" si="104">T84*$T$2+$U$2</f>
        <v>6.3901651725820763</v>
      </c>
      <c r="W84" s="41">
        <f t="shared" ref="W84:W95" si="105">U84-V84</f>
        <v>0.44483482741792368</v>
      </c>
      <c r="X84" s="28">
        <f t="shared" ref="X84:X95" si="106">IF(ABS(W84)&gt;$W$2,1,0)</f>
        <v>0</v>
      </c>
      <c r="Y84" s="41">
        <f t="shared" ref="Y84:Z84" si="107">IF($X84=0,T84,"")</f>
        <v>5.8520000000000003</v>
      </c>
      <c r="Z84" s="41">
        <f t="shared" si="107"/>
        <v>6.835</v>
      </c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</row>
    <row r="85" spans="1:40" ht="14.25" customHeight="1" x14ac:dyDescent="0.45">
      <c r="A85" s="27">
        <v>2022</v>
      </c>
      <c r="B85" s="28">
        <v>11</v>
      </c>
      <c r="C85" s="28">
        <v>18</v>
      </c>
      <c r="D85" s="49">
        <v>0.47916666666666669</v>
      </c>
      <c r="E85" s="30">
        <v>28</v>
      </c>
      <c r="F85" s="31">
        <v>13.13316</v>
      </c>
      <c r="G85" s="32">
        <v>100.40112000000001</v>
      </c>
      <c r="H85" s="33">
        <v>19.600000000000001</v>
      </c>
      <c r="I85" s="28">
        <v>3</v>
      </c>
      <c r="J85" s="34" t="s">
        <v>75</v>
      </c>
      <c r="K85" s="35">
        <v>9.5</v>
      </c>
      <c r="L85" s="38"/>
      <c r="M85" s="40"/>
      <c r="N85" s="39"/>
      <c r="O85" s="40"/>
      <c r="P85" s="67"/>
      <c r="Q85" s="40">
        <v>4.5549999999999997</v>
      </c>
      <c r="R85" s="41">
        <v>3.3940000000000001</v>
      </c>
      <c r="S85" s="37">
        <f t="shared" si="101"/>
        <v>0</v>
      </c>
      <c r="T85" s="41">
        <f t="shared" si="102"/>
        <v>3.3940000000000001</v>
      </c>
      <c r="U85" s="41">
        <f t="shared" si="103"/>
        <v>4.5549999999999997</v>
      </c>
      <c r="V85" s="41">
        <f t="shared" si="104"/>
        <v>4.3974975357776707</v>
      </c>
      <c r="W85" s="41">
        <f t="shared" si="105"/>
        <v>0.15750246422232905</v>
      </c>
      <c r="X85" s="28">
        <f t="shared" si="106"/>
        <v>0</v>
      </c>
      <c r="Y85" s="41">
        <f t="shared" ref="Y85:Z85" si="108">IF($X85=0,T85,"")</f>
        <v>3.3940000000000001</v>
      </c>
      <c r="Z85" s="41">
        <f t="shared" si="108"/>
        <v>4.5549999999999997</v>
      </c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</row>
    <row r="86" spans="1:40" ht="14.25" customHeight="1" x14ac:dyDescent="0.45">
      <c r="A86" s="27">
        <v>2022</v>
      </c>
      <c r="B86" s="28">
        <v>11</v>
      </c>
      <c r="C86" s="28">
        <v>18</v>
      </c>
      <c r="D86" s="49">
        <v>0.47916666666666669</v>
      </c>
      <c r="E86" s="30">
        <v>28</v>
      </c>
      <c r="F86" s="31">
        <v>13.13316</v>
      </c>
      <c r="G86" s="32">
        <v>100.40112000000001</v>
      </c>
      <c r="H86" s="33">
        <v>19.600000000000001</v>
      </c>
      <c r="I86" s="28">
        <v>3</v>
      </c>
      <c r="J86" s="34" t="s">
        <v>74</v>
      </c>
      <c r="K86" s="35">
        <v>18</v>
      </c>
      <c r="L86" s="38"/>
      <c r="M86" s="40"/>
      <c r="N86" s="39"/>
      <c r="O86" s="40"/>
      <c r="P86" s="67"/>
      <c r="Q86" s="40">
        <v>4.03</v>
      </c>
      <c r="R86" s="41">
        <v>3.3210000000000002</v>
      </c>
      <c r="S86" s="37">
        <f t="shared" si="101"/>
        <v>0</v>
      </c>
      <c r="T86" s="41">
        <f t="shared" si="102"/>
        <v>3.3210000000000002</v>
      </c>
      <c r="U86" s="41">
        <f t="shared" si="103"/>
        <v>4.03</v>
      </c>
      <c r="V86" s="41">
        <f t="shared" si="104"/>
        <v>4.3383174147497128</v>
      </c>
      <c r="W86" s="41">
        <f t="shared" si="105"/>
        <v>-0.30831741474971253</v>
      </c>
      <c r="X86" s="28">
        <f t="shared" si="106"/>
        <v>0</v>
      </c>
      <c r="Y86" s="41">
        <f t="shared" ref="Y86:Z86" si="109">IF($X86=0,T86,"")</f>
        <v>3.3210000000000002</v>
      </c>
      <c r="Z86" s="41">
        <f t="shared" si="109"/>
        <v>4.03</v>
      </c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</row>
    <row r="87" spans="1:40" ht="14.25" customHeight="1" x14ac:dyDescent="0.45">
      <c r="A87" s="27">
        <v>2022</v>
      </c>
      <c r="B87" s="28">
        <v>11</v>
      </c>
      <c r="C87" s="28">
        <v>18</v>
      </c>
      <c r="D87" s="29">
        <v>0.52013888888888882</v>
      </c>
      <c r="E87" s="30">
        <v>29</v>
      </c>
      <c r="F87" s="31">
        <v>13.034549999999999</v>
      </c>
      <c r="G87" s="32">
        <v>100.40076999999999</v>
      </c>
      <c r="H87" s="33">
        <v>20.399999999999999</v>
      </c>
      <c r="I87" s="28">
        <v>3</v>
      </c>
      <c r="J87" s="34" t="s">
        <v>72</v>
      </c>
      <c r="K87" s="35">
        <v>1</v>
      </c>
      <c r="L87" s="38"/>
      <c r="M87" s="40"/>
      <c r="N87" s="39"/>
      <c r="O87" s="40"/>
      <c r="P87" s="67"/>
      <c r="Q87" s="40">
        <v>7.35</v>
      </c>
      <c r="R87" s="41">
        <v>6.0640000000000001</v>
      </c>
      <c r="S87" s="37">
        <f t="shared" si="101"/>
        <v>0</v>
      </c>
      <c r="T87" s="41">
        <f t="shared" si="102"/>
        <v>6.0640000000000001</v>
      </c>
      <c r="U87" s="41">
        <f t="shared" si="103"/>
        <v>7.35</v>
      </c>
      <c r="V87" s="41">
        <f t="shared" si="104"/>
        <v>6.5620307295399822</v>
      </c>
      <c r="W87" s="41">
        <f t="shared" si="105"/>
        <v>0.78796927046001741</v>
      </c>
      <c r="X87" s="28">
        <f t="shared" si="106"/>
        <v>0</v>
      </c>
      <c r="Y87" s="41">
        <f t="shared" ref="Y87:Z87" si="110">IF($X87=0,T87,"")</f>
        <v>6.0640000000000001</v>
      </c>
      <c r="Z87" s="41">
        <f t="shared" si="110"/>
        <v>7.35</v>
      </c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</row>
    <row r="88" spans="1:40" ht="14.25" customHeight="1" x14ac:dyDescent="0.45">
      <c r="A88" s="27">
        <v>2022</v>
      </c>
      <c r="B88" s="28">
        <v>11</v>
      </c>
      <c r="C88" s="28">
        <v>18</v>
      </c>
      <c r="D88" s="29">
        <v>0.52013888888888882</v>
      </c>
      <c r="E88" s="30">
        <v>29</v>
      </c>
      <c r="F88" s="31">
        <v>13.034549999999999</v>
      </c>
      <c r="G88" s="32">
        <v>100.40076999999999</v>
      </c>
      <c r="H88" s="33">
        <v>20.399999999999999</v>
      </c>
      <c r="I88" s="28">
        <v>3</v>
      </c>
      <c r="J88" s="34" t="s">
        <v>75</v>
      </c>
      <c r="K88" s="35">
        <v>10</v>
      </c>
      <c r="L88" s="38"/>
      <c r="M88" s="40"/>
      <c r="N88" s="39"/>
      <c r="O88" s="40"/>
      <c r="P88" s="67"/>
      <c r="Q88" s="40">
        <v>6.4949999999999992</v>
      </c>
      <c r="R88" s="41">
        <v>5.4279999999999999</v>
      </c>
      <c r="S88" s="37">
        <f t="shared" si="101"/>
        <v>0</v>
      </c>
      <c r="T88" s="41">
        <f t="shared" si="102"/>
        <v>5.4279999999999999</v>
      </c>
      <c r="U88" s="41">
        <f t="shared" si="103"/>
        <v>6.4949999999999992</v>
      </c>
      <c r="V88" s="41">
        <f t="shared" si="104"/>
        <v>6.0464340586662644</v>
      </c>
      <c r="W88" s="41">
        <f t="shared" si="105"/>
        <v>0.44856594133373484</v>
      </c>
      <c r="X88" s="28">
        <f t="shared" si="106"/>
        <v>0</v>
      </c>
      <c r="Y88" s="41">
        <f t="shared" ref="Y88:Z88" si="111">IF($X88=0,T88,"")</f>
        <v>5.4279999999999999</v>
      </c>
      <c r="Z88" s="41">
        <f t="shared" si="111"/>
        <v>6.4949999999999992</v>
      </c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</row>
    <row r="89" spans="1:40" ht="14.25" customHeight="1" x14ac:dyDescent="0.45">
      <c r="A89" s="27">
        <v>2022</v>
      </c>
      <c r="B89" s="28">
        <v>11</v>
      </c>
      <c r="C89" s="28">
        <v>18</v>
      </c>
      <c r="D89" s="29">
        <v>0.52013888888888882</v>
      </c>
      <c r="E89" s="30">
        <v>29</v>
      </c>
      <c r="F89" s="31">
        <v>13.034549999999999</v>
      </c>
      <c r="G89" s="32">
        <v>100.40076999999999</v>
      </c>
      <c r="H89" s="33">
        <v>20.399999999999999</v>
      </c>
      <c r="I89" s="28">
        <v>3</v>
      </c>
      <c r="J89" s="34" t="s">
        <v>74</v>
      </c>
      <c r="K89" s="35">
        <v>19</v>
      </c>
      <c r="L89" s="38"/>
      <c r="M89" s="40"/>
      <c r="N89" s="39"/>
      <c r="O89" s="40"/>
      <c r="P89" s="67"/>
      <c r="Q89" s="40">
        <v>6.3550000000000004</v>
      </c>
      <c r="R89" s="41">
        <v>5.3280000000000003</v>
      </c>
      <c r="S89" s="37">
        <f t="shared" si="101"/>
        <v>0</v>
      </c>
      <c r="T89" s="41">
        <f t="shared" si="102"/>
        <v>5.3280000000000003</v>
      </c>
      <c r="U89" s="41">
        <f t="shared" si="103"/>
        <v>6.3550000000000004</v>
      </c>
      <c r="V89" s="41">
        <f t="shared" si="104"/>
        <v>5.9653653997238543</v>
      </c>
      <c r="W89" s="41">
        <f t="shared" si="105"/>
        <v>0.38963460027614616</v>
      </c>
      <c r="X89" s="28">
        <f t="shared" si="106"/>
        <v>0</v>
      </c>
      <c r="Y89" s="41">
        <f t="shared" ref="Y89:Z89" si="112">IF($X89=0,T89,"")</f>
        <v>5.3280000000000003</v>
      </c>
      <c r="Z89" s="41">
        <f t="shared" si="112"/>
        <v>6.3550000000000004</v>
      </c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</row>
    <row r="90" spans="1:40" ht="14.25" customHeight="1" x14ac:dyDescent="0.45">
      <c r="A90" s="27">
        <v>2022</v>
      </c>
      <c r="B90" s="28">
        <v>11</v>
      </c>
      <c r="C90" s="28">
        <v>17</v>
      </c>
      <c r="D90" s="49">
        <v>0.3125</v>
      </c>
      <c r="E90" s="30">
        <v>30</v>
      </c>
      <c r="F90" s="31">
        <v>13.03369</v>
      </c>
      <c r="G90" s="32">
        <v>100.53489</v>
      </c>
      <c r="H90" s="33">
        <v>21</v>
      </c>
      <c r="I90" s="28">
        <v>3</v>
      </c>
      <c r="J90" s="34" t="s">
        <v>72</v>
      </c>
      <c r="K90" s="35">
        <v>1</v>
      </c>
      <c r="L90" s="38"/>
      <c r="M90" s="40"/>
      <c r="N90" s="39"/>
      <c r="O90" s="40"/>
      <c r="P90" s="67"/>
      <c r="Q90" s="40">
        <v>6.54</v>
      </c>
      <c r="R90" s="41">
        <v>5.9649999999999999</v>
      </c>
      <c r="S90" s="37">
        <f t="shared" si="101"/>
        <v>0</v>
      </c>
      <c r="T90" s="41">
        <f t="shared" si="102"/>
        <v>5.9649999999999999</v>
      </c>
      <c r="U90" s="41">
        <f t="shared" si="103"/>
        <v>6.54</v>
      </c>
      <c r="V90" s="41">
        <f t="shared" si="104"/>
        <v>6.4817727571869987</v>
      </c>
      <c r="W90" s="41">
        <f t="shared" si="105"/>
        <v>5.822724281300129E-2</v>
      </c>
      <c r="X90" s="28">
        <f t="shared" si="106"/>
        <v>0</v>
      </c>
      <c r="Y90" s="41">
        <f t="shared" ref="Y90:Z90" si="113">IF($X90=0,T90,"")</f>
        <v>5.9649999999999999</v>
      </c>
      <c r="Z90" s="41">
        <f t="shared" si="113"/>
        <v>6.54</v>
      </c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</row>
    <row r="91" spans="1:40" ht="14.25" customHeight="1" x14ac:dyDescent="0.45">
      <c r="A91" s="27">
        <v>2022</v>
      </c>
      <c r="B91" s="28">
        <v>11</v>
      </c>
      <c r="C91" s="28">
        <v>17</v>
      </c>
      <c r="D91" s="49">
        <v>0.3125</v>
      </c>
      <c r="E91" s="30">
        <v>30</v>
      </c>
      <c r="F91" s="31">
        <v>13.03369</v>
      </c>
      <c r="G91" s="32">
        <v>100.53489</v>
      </c>
      <c r="H91" s="33">
        <v>21</v>
      </c>
      <c r="I91" s="28">
        <v>3</v>
      </c>
      <c r="J91" s="34" t="s">
        <v>75</v>
      </c>
      <c r="K91" s="35">
        <v>10.5</v>
      </c>
      <c r="L91" s="38"/>
      <c r="M91" s="40"/>
      <c r="N91" s="39"/>
      <c r="O91" s="40"/>
      <c r="P91" s="67"/>
      <c r="Q91" s="40">
        <v>6.28</v>
      </c>
      <c r="R91" s="41">
        <v>5.8109999999999999</v>
      </c>
      <c r="S91" s="37">
        <f t="shared" si="101"/>
        <v>0</v>
      </c>
      <c r="T91" s="41">
        <f t="shared" si="102"/>
        <v>5.8109999999999999</v>
      </c>
      <c r="U91" s="41">
        <f t="shared" si="103"/>
        <v>6.28</v>
      </c>
      <c r="V91" s="41">
        <f t="shared" si="104"/>
        <v>6.3569270224156895</v>
      </c>
      <c r="W91" s="41">
        <f t="shared" si="105"/>
        <v>-7.6927022415689272E-2</v>
      </c>
      <c r="X91" s="28">
        <f t="shared" si="106"/>
        <v>0</v>
      </c>
      <c r="Y91" s="41">
        <f t="shared" ref="Y91:Z91" si="114">IF($X91=0,T91,"")</f>
        <v>5.8109999999999999</v>
      </c>
      <c r="Z91" s="41">
        <f t="shared" si="114"/>
        <v>6.28</v>
      </c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</row>
    <row r="92" spans="1:40" ht="14.25" customHeight="1" x14ac:dyDescent="0.45">
      <c r="A92" s="27">
        <v>2022</v>
      </c>
      <c r="B92" s="28">
        <v>11</v>
      </c>
      <c r="C92" s="28">
        <v>17</v>
      </c>
      <c r="D92" s="49">
        <v>0.3125</v>
      </c>
      <c r="E92" s="30">
        <v>30</v>
      </c>
      <c r="F92" s="31">
        <v>13.03369</v>
      </c>
      <c r="G92" s="32">
        <v>100.53489</v>
      </c>
      <c r="H92" s="33">
        <v>21</v>
      </c>
      <c r="I92" s="28">
        <v>3</v>
      </c>
      <c r="J92" s="34" t="s">
        <v>74</v>
      </c>
      <c r="K92" s="35">
        <v>20</v>
      </c>
      <c r="L92" s="38"/>
      <c r="M92" s="40"/>
      <c r="N92" s="39"/>
      <c r="O92" s="40"/>
      <c r="P92" s="67"/>
      <c r="Q92" s="40">
        <v>6.09</v>
      </c>
      <c r="R92" s="41">
        <v>5.7809999999999997</v>
      </c>
      <c r="S92" s="37">
        <f t="shared" si="101"/>
        <v>0</v>
      </c>
      <c r="T92" s="41">
        <f t="shared" si="102"/>
        <v>5.7809999999999997</v>
      </c>
      <c r="U92" s="41">
        <f t="shared" si="103"/>
        <v>6.09</v>
      </c>
      <c r="V92" s="41">
        <f t="shared" si="104"/>
        <v>6.3326064247329654</v>
      </c>
      <c r="W92" s="41">
        <f t="shared" si="105"/>
        <v>-0.24260642473296556</v>
      </c>
      <c r="X92" s="28">
        <f t="shared" si="106"/>
        <v>0</v>
      </c>
      <c r="Y92" s="41">
        <f t="shared" ref="Y92:Z92" si="115">IF($X92=0,T92,"")</f>
        <v>5.7809999999999997</v>
      </c>
      <c r="Z92" s="41">
        <f t="shared" si="115"/>
        <v>6.09</v>
      </c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</row>
    <row r="93" spans="1:40" ht="14.25" customHeight="1" x14ac:dyDescent="0.45">
      <c r="A93" s="27">
        <v>2022</v>
      </c>
      <c r="B93" s="28">
        <v>11</v>
      </c>
      <c r="C93" s="28">
        <v>17</v>
      </c>
      <c r="D93" s="29">
        <v>0.39861111111111108</v>
      </c>
      <c r="E93" s="30">
        <v>31</v>
      </c>
      <c r="F93" s="31">
        <v>13.13597</v>
      </c>
      <c r="G93" s="32">
        <v>100.52916999999999</v>
      </c>
      <c r="H93" s="33">
        <v>21.2</v>
      </c>
      <c r="I93" s="28">
        <v>3</v>
      </c>
      <c r="J93" s="34" t="s">
        <v>72</v>
      </c>
      <c r="K93" s="35">
        <v>1</v>
      </c>
      <c r="L93" s="38"/>
      <c r="M93" s="40"/>
      <c r="N93" s="39"/>
      <c r="O93" s="40"/>
      <c r="P93" s="67"/>
      <c r="Q93" s="40">
        <v>7.2549999999999999</v>
      </c>
      <c r="R93" s="41">
        <v>6.6289999999999996</v>
      </c>
      <c r="S93" s="37">
        <f t="shared" si="101"/>
        <v>0</v>
      </c>
      <c r="T93" s="41">
        <f t="shared" si="102"/>
        <v>6.6289999999999996</v>
      </c>
      <c r="U93" s="41">
        <f t="shared" si="103"/>
        <v>7.2549999999999999</v>
      </c>
      <c r="V93" s="41">
        <f t="shared" si="104"/>
        <v>7.020068652564591</v>
      </c>
      <c r="W93" s="41">
        <f t="shared" si="105"/>
        <v>0.23493134743540889</v>
      </c>
      <c r="X93" s="28">
        <f t="shared" si="106"/>
        <v>0</v>
      </c>
      <c r="Y93" s="41">
        <f t="shared" ref="Y93:Z93" si="116">IF($X93=0,T93,"")</f>
        <v>6.6289999999999996</v>
      </c>
      <c r="Z93" s="41">
        <f t="shared" si="116"/>
        <v>7.2549999999999999</v>
      </c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</row>
    <row r="94" spans="1:40" ht="14.25" customHeight="1" x14ac:dyDescent="0.45">
      <c r="A94" s="27">
        <v>2022</v>
      </c>
      <c r="B94" s="28">
        <v>11</v>
      </c>
      <c r="C94" s="28">
        <v>17</v>
      </c>
      <c r="D94" s="29">
        <v>0.39861111111111108</v>
      </c>
      <c r="E94" s="30">
        <v>31</v>
      </c>
      <c r="F94" s="31">
        <v>13.13597</v>
      </c>
      <c r="G94" s="32">
        <v>100.52916999999999</v>
      </c>
      <c r="H94" s="33">
        <v>21.2</v>
      </c>
      <c r="I94" s="28">
        <v>3</v>
      </c>
      <c r="J94" s="34" t="s">
        <v>75</v>
      </c>
      <c r="K94" s="35">
        <v>10.5</v>
      </c>
      <c r="L94" s="38"/>
      <c r="M94" s="40"/>
      <c r="N94" s="39"/>
      <c r="O94" s="40"/>
      <c r="P94" s="67"/>
      <c r="Q94" s="40">
        <v>6.8949999999999996</v>
      </c>
      <c r="R94" s="41">
        <v>5.3979999999999997</v>
      </c>
      <c r="S94" s="37">
        <f t="shared" si="101"/>
        <v>0</v>
      </c>
      <c r="T94" s="41">
        <f t="shared" si="102"/>
        <v>5.3979999999999997</v>
      </c>
      <c r="U94" s="41">
        <f t="shared" si="103"/>
        <v>6.8949999999999996</v>
      </c>
      <c r="V94" s="41">
        <f t="shared" si="104"/>
        <v>6.0221134609835403</v>
      </c>
      <c r="W94" s="41">
        <f t="shared" si="105"/>
        <v>0.8728865390164593</v>
      </c>
      <c r="X94" s="28">
        <f t="shared" si="106"/>
        <v>0</v>
      </c>
      <c r="Y94" s="41">
        <f t="shared" ref="Y94:Z94" si="117">IF($X94=0,T94,"")</f>
        <v>5.3979999999999997</v>
      </c>
      <c r="Z94" s="41">
        <f t="shared" si="117"/>
        <v>6.8949999999999996</v>
      </c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</row>
    <row r="95" spans="1:40" ht="14.25" customHeight="1" x14ac:dyDescent="0.45">
      <c r="A95" s="27">
        <v>2022</v>
      </c>
      <c r="B95" s="28">
        <v>11</v>
      </c>
      <c r="C95" s="28">
        <v>17</v>
      </c>
      <c r="D95" s="29">
        <v>0.39861111111111108</v>
      </c>
      <c r="E95" s="30">
        <v>31</v>
      </c>
      <c r="F95" s="31">
        <v>13.13597</v>
      </c>
      <c r="G95" s="32">
        <v>100.52916999999999</v>
      </c>
      <c r="H95" s="33">
        <v>21.2</v>
      </c>
      <c r="I95" s="28">
        <v>3</v>
      </c>
      <c r="J95" s="34" t="s">
        <v>74</v>
      </c>
      <c r="K95" s="35">
        <v>20</v>
      </c>
      <c r="L95" s="38"/>
      <c r="M95" s="40"/>
      <c r="N95" s="39"/>
      <c r="O95" s="40"/>
      <c r="P95" s="67"/>
      <c r="Q95" s="40">
        <v>5.88</v>
      </c>
      <c r="R95" s="41">
        <v>5.2880000000000003</v>
      </c>
      <c r="S95" s="37">
        <f t="shared" si="101"/>
        <v>0</v>
      </c>
      <c r="T95" s="41">
        <f t="shared" si="102"/>
        <v>5.2880000000000003</v>
      </c>
      <c r="U95" s="41">
        <f t="shared" si="103"/>
        <v>5.88</v>
      </c>
      <c r="V95" s="41">
        <f t="shared" si="104"/>
        <v>5.9329379361468924</v>
      </c>
      <c r="W95" s="41">
        <f t="shared" si="105"/>
        <v>-5.2937936146892461E-2</v>
      </c>
      <c r="X95" s="28">
        <f t="shared" si="106"/>
        <v>0</v>
      </c>
      <c r="Y95" s="41">
        <f t="shared" ref="Y95:Z95" si="118">IF($X95=0,T95,"")</f>
        <v>5.2880000000000003</v>
      </c>
      <c r="Z95" s="41">
        <f t="shared" si="118"/>
        <v>5.88</v>
      </c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</row>
    <row r="96" spans="1:40" ht="14.25" customHeight="1" x14ac:dyDescent="0.45">
      <c r="A96" s="27">
        <v>2022</v>
      </c>
      <c r="B96" s="28">
        <v>11</v>
      </c>
      <c r="C96" s="28">
        <v>17</v>
      </c>
      <c r="D96" s="29">
        <v>0.44513888888888892</v>
      </c>
      <c r="E96" s="30">
        <v>32</v>
      </c>
      <c r="F96" s="31">
        <v>13.22819</v>
      </c>
      <c r="G96" s="32">
        <v>100.53351000000001</v>
      </c>
      <c r="H96" s="33">
        <v>19</v>
      </c>
      <c r="I96" s="28">
        <v>3</v>
      </c>
      <c r="J96" s="34" t="s">
        <v>72</v>
      </c>
      <c r="K96" s="35">
        <v>1</v>
      </c>
      <c r="L96" s="38"/>
      <c r="M96" s="40"/>
      <c r="N96" s="39"/>
      <c r="O96" s="40"/>
      <c r="P96" s="67"/>
      <c r="Q96" s="40"/>
      <c r="R96" s="41"/>
      <c r="S96" s="37"/>
      <c r="T96" s="41"/>
      <c r="U96" s="41"/>
      <c r="V96" s="41"/>
      <c r="W96" s="41"/>
      <c r="X96" s="28"/>
      <c r="Y96" s="41"/>
      <c r="Z96" s="41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</row>
    <row r="97" spans="1:40" ht="14.25" customHeight="1" x14ac:dyDescent="0.45">
      <c r="A97" s="27">
        <v>2022</v>
      </c>
      <c r="B97" s="28">
        <v>11</v>
      </c>
      <c r="C97" s="28">
        <v>17</v>
      </c>
      <c r="D97" s="29">
        <v>0.44513888888888892</v>
      </c>
      <c r="E97" s="30">
        <v>32</v>
      </c>
      <c r="F97" s="31">
        <v>13.22819</v>
      </c>
      <c r="G97" s="32">
        <v>100.53351000000001</v>
      </c>
      <c r="H97" s="33">
        <v>19</v>
      </c>
      <c r="I97" s="28">
        <v>3</v>
      </c>
      <c r="J97" s="34" t="s">
        <v>75</v>
      </c>
      <c r="K97" s="35">
        <v>9.5</v>
      </c>
      <c r="L97" s="38"/>
      <c r="M97" s="40"/>
      <c r="N97" s="39"/>
      <c r="O97" s="40"/>
      <c r="P97" s="67"/>
      <c r="Q97" s="40"/>
      <c r="R97" s="41"/>
      <c r="S97" s="37"/>
      <c r="T97" s="41"/>
      <c r="U97" s="41"/>
      <c r="V97" s="41"/>
      <c r="W97" s="41"/>
      <c r="X97" s="28"/>
      <c r="Y97" s="41"/>
      <c r="Z97" s="41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</row>
    <row r="98" spans="1:40" ht="14.25" customHeight="1" x14ac:dyDescent="0.45">
      <c r="A98" s="27">
        <v>2022</v>
      </c>
      <c r="B98" s="28">
        <v>11</v>
      </c>
      <c r="C98" s="28">
        <v>17</v>
      </c>
      <c r="D98" s="29">
        <v>0.44513888888888892</v>
      </c>
      <c r="E98" s="30">
        <v>32</v>
      </c>
      <c r="F98" s="31">
        <v>13.22819</v>
      </c>
      <c r="G98" s="32">
        <v>100.53351000000001</v>
      </c>
      <c r="H98" s="33">
        <v>19</v>
      </c>
      <c r="I98" s="28">
        <v>3</v>
      </c>
      <c r="J98" s="34" t="s">
        <v>74</v>
      </c>
      <c r="K98" s="35">
        <v>18</v>
      </c>
      <c r="L98" s="38"/>
      <c r="M98" s="40"/>
      <c r="N98" s="39"/>
      <c r="O98" s="40"/>
      <c r="P98" s="67"/>
      <c r="Q98" s="40"/>
      <c r="R98" s="41"/>
      <c r="S98" s="37"/>
      <c r="T98" s="41"/>
      <c r="U98" s="41"/>
      <c r="V98" s="41"/>
      <c r="W98" s="41"/>
      <c r="X98" s="28"/>
      <c r="Y98" s="41"/>
      <c r="Z98" s="41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</row>
    <row r="99" spans="1:40" ht="14.25" customHeight="1" x14ac:dyDescent="0.45">
      <c r="A99" s="27">
        <v>2022</v>
      </c>
      <c r="B99" s="28">
        <v>11</v>
      </c>
      <c r="C99" s="28">
        <v>17</v>
      </c>
      <c r="D99" s="29">
        <v>0.45347222222222222</v>
      </c>
      <c r="E99" s="30">
        <v>32.5</v>
      </c>
      <c r="F99" s="31">
        <v>13.23301</v>
      </c>
      <c r="G99" s="32">
        <v>100.53574999999999</v>
      </c>
      <c r="H99" s="33">
        <v>18.899999999999999</v>
      </c>
      <c r="I99" s="28">
        <v>3</v>
      </c>
      <c r="J99" s="34" t="s">
        <v>72</v>
      </c>
      <c r="K99" s="35">
        <v>1</v>
      </c>
      <c r="L99" s="38"/>
      <c r="M99" s="40"/>
      <c r="N99" s="39"/>
      <c r="O99" s="40"/>
      <c r="P99" s="67"/>
      <c r="Q99" s="40">
        <v>8.7799999999999994</v>
      </c>
      <c r="R99" s="41">
        <v>8.4600000000000009</v>
      </c>
      <c r="S99" s="37">
        <f t="shared" ref="S99:S104" si="119">R99*$Z$1+$AA$1</f>
        <v>0</v>
      </c>
      <c r="T99" s="41">
        <f t="shared" ref="T99:T104" si="120">R99</f>
        <v>8.4600000000000009</v>
      </c>
      <c r="U99" s="41">
        <f t="shared" ref="U99:U104" si="121">Q99</f>
        <v>8.7799999999999994</v>
      </c>
      <c r="V99" s="41">
        <f t="shared" ref="V99:V104" si="122">T99*$T$2+$U$2</f>
        <v>8.5044357978000953</v>
      </c>
      <c r="W99" s="41">
        <f t="shared" ref="W99:W104" si="123">U99-V99</f>
        <v>0.27556420219990407</v>
      </c>
      <c r="X99" s="28">
        <f t="shared" ref="X99:X104" si="124">IF(ABS(W99)&gt;$W$2,1,0)</f>
        <v>0</v>
      </c>
      <c r="Y99" s="41">
        <f t="shared" ref="Y99:Z99" si="125">IF($X99=0,T99,"")</f>
        <v>8.4600000000000009</v>
      </c>
      <c r="Z99" s="41">
        <f t="shared" si="125"/>
        <v>8.7799999999999994</v>
      </c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</row>
    <row r="100" spans="1:40" ht="14.25" customHeight="1" x14ac:dyDescent="0.45">
      <c r="A100" s="27">
        <v>2022</v>
      </c>
      <c r="B100" s="28">
        <v>11</v>
      </c>
      <c r="C100" s="28">
        <v>17</v>
      </c>
      <c r="D100" s="29">
        <v>0.45347222222222222</v>
      </c>
      <c r="E100" s="30">
        <v>32.5</v>
      </c>
      <c r="F100" s="31">
        <v>13.23301</v>
      </c>
      <c r="G100" s="32">
        <v>100.53574999999999</v>
      </c>
      <c r="H100" s="33">
        <v>18.899999999999999</v>
      </c>
      <c r="I100" s="28">
        <v>3</v>
      </c>
      <c r="J100" s="34" t="s">
        <v>75</v>
      </c>
      <c r="K100" s="35">
        <v>9</v>
      </c>
      <c r="L100" s="38"/>
      <c r="M100" s="40"/>
      <c r="N100" s="39"/>
      <c r="O100" s="40"/>
      <c r="P100" s="67"/>
      <c r="Q100" s="40">
        <v>7.35</v>
      </c>
      <c r="R100" s="41">
        <v>4.6589999999999998</v>
      </c>
      <c r="S100" s="37">
        <f t="shared" si="119"/>
        <v>0</v>
      </c>
      <c r="T100" s="41">
        <f t="shared" si="120"/>
        <v>4.6589999999999998</v>
      </c>
      <c r="U100" s="41">
        <f t="shared" si="121"/>
        <v>7.35</v>
      </c>
      <c r="V100" s="41">
        <f t="shared" si="122"/>
        <v>5.4230160713991404</v>
      </c>
      <c r="W100" s="41">
        <f t="shared" si="123"/>
        <v>1.9269839286008592</v>
      </c>
      <c r="X100" s="28">
        <f t="shared" si="124"/>
        <v>1</v>
      </c>
      <c r="Y100" s="41"/>
      <c r="Z100" s="41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</row>
    <row r="101" spans="1:40" ht="14.25" customHeight="1" x14ac:dyDescent="0.45">
      <c r="A101" s="27">
        <v>2022</v>
      </c>
      <c r="B101" s="28">
        <v>11</v>
      </c>
      <c r="C101" s="28">
        <v>17</v>
      </c>
      <c r="D101" s="29">
        <v>0.45347222222222222</v>
      </c>
      <c r="E101" s="30">
        <v>32.5</v>
      </c>
      <c r="F101" s="31">
        <v>13.23301</v>
      </c>
      <c r="G101" s="32">
        <v>100.53574999999999</v>
      </c>
      <c r="H101" s="33">
        <v>18.899999999999999</v>
      </c>
      <c r="I101" s="28">
        <v>3</v>
      </c>
      <c r="J101" s="34" t="s">
        <v>74</v>
      </c>
      <c r="K101" s="35">
        <v>17</v>
      </c>
      <c r="L101" s="38"/>
      <c r="M101" s="40"/>
      <c r="N101" s="39"/>
      <c r="O101" s="40"/>
      <c r="P101" s="67"/>
      <c r="Q101" s="40">
        <v>5.0999999999999996</v>
      </c>
      <c r="R101" s="41">
        <v>4.0869999999999997</v>
      </c>
      <c r="S101" s="37">
        <f t="shared" si="119"/>
        <v>0</v>
      </c>
      <c r="T101" s="41">
        <f t="shared" si="120"/>
        <v>4.0869999999999997</v>
      </c>
      <c r="U101" s="41">
        <f t="shared" si="121"/>
        <v>5.0999999999999996</v>
      </c>
      <c r="V101" s="41">
        <f t="shared" si="122"/>
        <v>4.9593033422485631</v>
      </c>
      <c r="W101" s="41">
        <f t="shared" si="123"/>
        <v>0.14069665775143658</v>
      </c>
      <c r="X101" s="28">
        <f t="shared" si="124"/>
        <v>0</v>
      </c>
      <c r="Y101" s="41">
        <f t="shared" ref="Y101:Z101" si="126">IF($X101=0,T101,"")</f>
        <v>4.0869999999999997</v>
      </c>
      <c r="Z101" s="41">
        <f t="shared" si="126"/>
        <v>5.0999999999999996</v>
      </c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</row>
    <row r="102" spans="1:40" ht="14.25" customHeight="1" x14ac:dyDescent="0.45">
      <c r="A102" s="27">
        <v>2022</v>
      </c>
      <c r="B102" s="28">
        <v>11</v>
      </c>
      <c r="C102" s="28">
        <v>17</v>
      </c>
      <c r="D102" s="29">
        <v>0.48472222222222222</v>
      </c>
      <c r="E102" s="30">
        <v>33</v>
      </c>
      <c r="F102" s="31">
        <v>13.28105</v>
      </c>
      <c r="G102" s="32">
        <v>100.52679999999999</v>
      </c>
      <c r="H102" s="33">
        <v>17</v>
      </c>
      <c r="I102" s="28">
        <v>3</v>
      </c>
      <c r="J102" s="34" t="s">
        <v>72</v>
      </c>
      <c r="K102" s="35">
        <v>1</v>
      </c>
      <c r="L102" s="38"/>
      <c r="M102" s="40"/>
      <c r="N102" s="39"/>
      <c r="O102" s="40"/>
      <c r="P102" s="67"/>
      <c r="Q102" s="50">
        <v>11.92</v>
      </c>
      <c r="R102" s="41">
        <v>10.092000000000001</v>
      </c>
      <c r="S102" s="37">
        <f t="shared" si="119"/>
        <v>0</v>
      </c>
      <c r="T102" s="41">
        <f t="shared" si="120"/>
        <v>10.092000000000001</v>
      </c>
      <c r="U102" s="41">
        <f t="shared" si="121"/>
        <v>11.92</v>
      </c>
      <c r="V102" s="41">
        <f t="shared" si="122"/>
        <v>9.827476311740206</v>
      </c>
      <c r="W102" s="41">
        <f t="shared" si="123"/>
        <v>2.092523688259794</v>
      </c>
      <c r="X102" s="28">
        <f t="shared" si="124"/>
        <v>1</v>
      </c>
      <c r="Y102" s="41"/>
      <c r="Z102" s="41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</row>
    <row r="103" spans="1:40" ht="14.25" customHeight="1" x14ac:dyDescent="0.45">
      <c r="A103" s="27">
        <v>2022</v>
      </c>
      <c r="B103" s="28">
        <v>11</v>
      </c>
      <c r="C103" s="28">
        <v>17</v>
      </c>
      <c r="D103" s="29">
        <v>0.48472222222222222</v>
      </c>
      <c r="E103" s="30">
        <v>33</v>
      </c>
      <c r="F103" s="31">
        <v>13.28105</v>
      </c>
      <c r="G103" s="32">
        <v>100.52679999999999</v>
      </c>
      <c r="H103" s="33">
        <v>17</v>
      </c>
      <c r="I103" s="28">
        <v>3</v>
      </c>
      <c r="J103" s="34" t="s">
        <v>75</v>
      </c>
      <c r="K103" s="35">
        <v>8.5</v>
      </c>
      <c r="L103" s="38"/>
      <c r="M103" s="40"/>
      <c r="N103" s="39"/>
      <c r="O103" s="40"/>
      <c r="P103" s="67"/>
      <c r="Q103" s="40">
        <v>5.17</v>
      </c>
      <c r="R103" s="41">
        <v>4.4610000000000003</v>
      </c>
      <c r="S103" s="37">
        <f t="shared" si="119"/>
        <v>0</v>
      </c>
      <c r="T103" s="41">
        <f t="shared" si="120"/>
        <v>4.4610000000000003</v>
      </c>
      <c r="U103" s="41">
        <f t="shared" si="121"/>
        <v>5.17</v>
      </c>
      <c r="V103" s="41">
        <f t="shared" si="122"/>
        <v>5.2625001266931717</v>
      </c>
      <c r="W103" s="41">
        <f t="shared" si="123"/>
        <v>-9.2500126693171758E-2</v>
      </c>
      <c r="X103" s="28">
        <f t="shared" si="124"/>
        <v>0</v>
      </c>
      <c r="Y103" s="41">
        <f t="shared" ref="Y103:Z103" si="127">IF($X103=0,T103,"")</f>
        <v>4.4610000000000003</v>
      </c>
      <c r="Z103" s="41">
        <f t="shared" si="127"/>
        <v>5.17</v>
      </c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</row>
    <row r="104" spans="1:40" ht="14.25" customHeight="1" x14ac:dyDescent="0.45">
      <c r="A104" s="27">
        <v>2022</v>
      </c>
      <c r="B104" s="28">
        <v>11</v>
      </c>
      <c r="C104" s="28">
        <v>17</v>
      </c>
      <c r="D104" s="29">
        <v>0.48472222222222222</v>
      </c>
      <c r="E104" s="30">
        <v>33</v>
      </c>
      <c r="F104" s="31">
        <v>13.28105</v>
      </c>
      <c r="G104" s="32">
        <v>100.52679999999999</v>
      </c>
      <c r="H104" s="33">
        <v>17</v>
      </c>
      <c r="I104" s="28">
        <v>3</v>
      </c>
      <c r="J104" s="34" t="s">
        <v>74</v>
      </c>
      <c r="K104" s="35">
        <v>16</v>
      </c>
      <c r="L104" s="38"/>
      <c r="M104" s="40"/>
      <c r="N104" s="39"/>
      <c r="O104" s="40"/>
      <c r="P104" s="67"/>
      <c r="Q104" s="40">
        <v>4.7300000000000004</v>
      </c>
      <c r="R104" s="41">
        <v>4.0620000000000003</v>
      </c>
      <c r="S104" s="37">
        <f t="shared" si="119"/>
        <v>0</v>
      </c>
      <c r="T104" s="41">
        <f t="shared" si="120"/>
        <v>4.0620000000000003</v>
      </c>
      <c r="U104" s="41">
        <f t="shared" si="121"/>
        <v>4.7300000000000004</v>
      </c>
      <c r="V104" s="41">
        <f t="shared" si="122"/>
        <v>4.9390361775129605</v>
      </c>
      <c r="W104" s="41">
        <f t="shared" si="123"/>
        <v>-0.20903617751296011</v>
      </c>
      <c r="X104" s="28">
        <f t="shared" si="124"/>
        <v>0</v>
      </c>
      <c r="Y104" s="41">
        <f t="shared" ref="Y104:Z104" si="128">IF($X104=0,T104,"")</f>
        <v>4.0620000000000003</v>
      </c>
      <c r="Z104" s="41">
        <f t="shared" si="128"/>
        <v>4.7300000000000004</v>
      </c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</row>
    <row r="105" spans="1:40" ht="14.25" customHeight="1" x14ac:dyDescent="0.45">
      <c r="A105" s="27">
        <v>2022</v>
      </c>
      <c r="B105" s="28">
        <v>11</v>
      </c>
      <c r="C105" s="28">
        <v>17</v>
      </c>
      <c r="D105" s="29">
        <v>0.51111111111111118</v>
      </c>
      <c r="E105" s="30">
        <v>34</v>
      </c>
      <c r="F105" s="31">
        <v>13.32854</v>
      </c>
      <c r="G105" s="32">
        <v>100.53180999999999</v>
      </c>
      <c r="H105" s="33">
        <v>14.9</v>
      </c>
      <c r="I105" s="28">
        <v>3</v>
      </c>
      <c r="J105" s="34" t="s">
        <v>72</v>
      </c>
      <c r="K105" s="35">
        <v>1</v>
      </c>
      <c r="L105" s="38"/>
      <c r="M105" s="40"/>
      <c r="N105" s="39"/>
      <c r="O105" s="40"/>
      <c r="P105" s="67"/>
      <c r="Q105" s="40"/>
      <c r="R105" s="41"/>
      <c r="S105" s="37"/>
      <c r="T105" s="41"/>
      <c r="U105" s="41"/>
      <c r="V105" s="41"/>
      <c r="W105" s="41"/>
      <c r="X105" s="28"/>
      <c r="Y105" s="41"/>
      <c r="Z105" s="41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</row>
    <row r="106" spans="1:40" ht="14.25" customHeight="1" x14ac:dyDescent="0.45">
      <c r="A106" s="27">
        <v>2022</v>
      </c>
      <c r="B106" s="28">
        <v>11</v>
      </c>
      <c r="C106" s="28">
        <v>17</v>
      </c>
      <c r="D106" s="29">
        <v>0.51111111111111118</v>
      </c>
      <c r="E106" s="30">
        <v>34</v>
      </c>
      <c r="F106" s="31">
        <v>13.32854</v>
      </c>
      <c r="G106" s="32">
        <v>100.53180999999999</v>
      </c>
      <c r="H106" s="33">
        <v>14.9</v>
      </c>
      <c r="I106" s="28">
        <v>3</v>
      </c>
      <c r="J106" s="34" t="s">
        <v>75</v>
      </c>
      <c r="K106" s="35">
        <v>7</v>
      </c>
      <c r="L106" s="38"/>
      <c r="M106" s="40"/>
      <c r="N106" s="39"/>
      <c r="O106" s="40"/>
      <c r="P106" s="67"/>
      <c r="Q106" s="40"/>
      <c r="R106" s="41"/>
      <c r="S106" s="37"/>
      <c r="T106" s="41"/>
      <c r="U106" s="41"/>
      <c r="V106" s="41"/>
      <c r="W106" s="41"/>
      <c r="X106" s="28"/>
      <c r="Y106" s="41"/>
      <c r="Z106" s="41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</row>
    <row r="107" spans="1:40" ht="14.25" customHeight="1" x14ac:dyDescent="0.45">
      <c r="A107" s="27">
        <v>2022</v>
      </c>
      <c r="B107" s="28">
        <v>11</v>
      </c>
      <c r="C107" s="28">
        <v>17</v>
      </c>
      <c r="D107" s="29">
        <v>0.51111111111111118</v>
      </c>
      <c r="E107" s="30">
        <v>34</v>
      </c>
      <c r="F107" s="31">
        <v>13.32854</v>
      </c>
      <c r="G107" s="32">
        <v>100.53180999999999</v>
      </c>
      <c r="H107" s="33">
        <v>14.9</v>
      </c>
      <c r="I107" s="28">
        <v>3</v>
      </c>
      <c r="J107" s="34" t="s">
        <v>74</v>
      </c>
      <c r="K107" s="35">
        <v>14</v>
      </c>
      <c r="L107" s="38"/>
      <c r="M107" s="40"/>
      <c r="N107" s="39"/>
      <c r="O107" s="40"/>
      <c r="P107" s="67"/>
      <c r="Q107" s="40"/>
      <c r="R107" s="41"/>
      <c r="S107" s="37"/>
      <c r="T107" s="41"/>
      <c r="U107" s="41"/>
      <c r="V107" s="41"/>
      <c r="W107" s="41"/>
      <c r="X107" s="28"/>
      <c r="Y107" s="41"/>
      <c r="Z107" s="41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</row>
    <row r="108" spans="1:40" ht="14.25" customHeight="1" x14ac:dyDescent="0.45">
      <c r="A108" s="27">
        <v>2022</v>
      </c>
      <c r="B108" s="28">
        <v>11</v>
      </c>
      <c r="C108" s="28">
        <v>17</v>
      </c>
      <c r="D108" s="29">
        <v>0.50277777777777777</v>
      </c>
      <c r="E108" s="30">
        <v>35</v>
      </c>
      <c r="F108" s="31">
        <v>13.36483</v>
      </c>
      <c r="G108" s="32">
        <v>100.53127000000001</v>
      </c>
      <c r="H108" s="33">
        <v>11.8</v>
      </c>
      <c r="I108" s="28">
        <v>3</v>
      </c>
      <c r="J108" s="34" t="s">
        <v>72</v>
      </c>
      <c r="K108" s="35">
        <v>1</v>
      </c>
      <c r="L108" s="38"/>
      <c r="M108" s="40"/>
      <c r="N108" s="39"/>
      <c r="O108" s="40"/>
      <c r="P108" s="67"/>
      <c r="Q108" s="40">
        <v>9.25</v>
      </c>
      <c r="R108" s="41">
        <v>8.99</v>
      </c>
      <c r="S108" s="37">
        <f t="shared" ref="S108:S110" si="129">R108*$Z$1+$AA$1</f>
        <v>0</v>
      </c>
      <c r="T108" s="41">
        <f t="shared" ref="T108:T110" si="130">R108</f>
        <v>8.99</v>
      </c>
      <c r="U108" s="41">
        <f t="shared" ref="U108:U110" si="131">Q108</f>
        <v>9.25</v>
      </c>
      <c r="V108" s="41">
        <f t="shared" ref="V108:V110" si="132">T108*$T$2+$U$2</f>
        <v>8.9340996901948611</v>
      </c>
      <c r="W108" s="41">
        <f t="shared" ref="W108:W110" si="133">U108-V108</f>
        <v>0.31590030980513895</v>
      </c>
      <c r="X108" s="28">
        <f t="shared" ref="X108:X110" si="134">IF(ABS(W108)&gt;$W$2,1,0)</f>
        <v>0</v>
      </c>
      <c r="Y108" s="41">
        <f t="shared" ref="Y108:Z108" si="135">IF($X108=0,T108,"")</f>
        <v>8.99</v>
      </c>
      <c r="Z108" s="41">
        <f t="shared" si="135"/>
        <v>9.25</v>
      </c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</row>
    <row r="109" spans="1:40" ht="14.25" customHeight="1" x14ac:dyDescent="0.45">
      <c r="A109" s="27">
        <v>2022</v>
      </c>
      <c r="B109" s="28">
        <v>11</v>
      </c>
      <c r="C109" s="28">
        <v>17</v>
      </c>
      <c r="D109" s="29">
        <v>0.50277777777777777</v>
      </c>
      <c r="E109" s="30">
        <v>35</v>
      </c>
      <c r="F109" s="31">
        <v>13.36483</v>
      </c>
      <c r="G109" s="32">
        <v>100.53127000000001</v>
      </c>
      <c r="H109" s="33">
        <v>11.8</v>
      </c>
      <c r="I109" s="28">
        <v>3</v>
      </c>
      <c r="J109" s="34" t="s">
        <v>75</v>
      </c>
      <c r="K109" s="35">
        <v>5</v>
      </c>
      <c r="L109" s="38"/>
      <c r="M109" s="40"/>
      <c r="N109" s="39"/>
      <c r="O109" s="40"/>
      <c r="P109" s="67"/>
      <c r="Q109" s="40">
        <v>3.2250000000000001</v>
      </c>
      <c r="R109" s="41">
        <v>1.7949999999999999</v>
      </c>
      <c r="S109" s="37">
        <f t="shared" si="129"/>
        <v>0</v>
      </c>
      <c r="T109" s="41">
        <f t="shared" si="130"/>
        <v>1.7949999999999999</v>
      </c>
      <c r="U109" s="41">
        <f t="shared" si="131"/>
        <v>3.2250000000000001</v>
      </c>
      <c r="V109" s="41">
        <f t="shared" si="132"/>
        <v>3.101209679288556</v>
      </c>
      <c r="W109" s="41">
        <f t="shared" si="133"/>
        <v>0.12379032071144414</v>
      </c>
      <c r="X109" s="28">
        <f t="shared" si="134"/>
        <v>0</v>
      </c>
      <c r="Y109" s="41">
        <f t="shared" ref="Y109:Z109" si="136">IF($X109=0,T109,"")</f>
        <v>1.7949999999999999</v>
      </c>
      <c r="Z109" s="41">
        <f t="shared" si="136"/>
        <v>3.2250000000000001</v>
      </c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</row>
    <row r="110" spans="1:40" ht="14.25" customHeight="1" x14ac:dyDescent="0.45">
      <c r="A110" s="27">
        <v>2022</v>
      </c>
      <c r="B110" s="28">
        <v>11</v>
      </c>
      <c r="C110" s="28">
        <v>17</v>
      </c>
      <c r="D110" s="29">
        <v>0.50277777777777777</v>
      </c>
      <c r="E110" s="30">
        <v>35</v>
      </c>
      <c r="F110" s="31">
        <v>13.36483</v>
      </c>
      <c r="G110" s="32">
        <v>100.53127000000001</v>
      </c>
      <c r="H110" s="33">
        <v>11.8</v>
      </c>
      <c r="I110" s="28">
        <v>3</v>
      </c>
      <c r="J110" s="34" t="s">
        <v>74</v>
      </c>
      <c r="K110" s="35">
        <v>10</v>
      </c>
      <c r="L110" s="38"/>
      <c r="M110" s="40"/>
      <c r="N110" s="39"/>
      <c r="O110" s="40"/>
      <c r="P110" s="67"/>
      <c r="Q110" s="40">
        <v>2.6150000000000002</v>
      </c>
      <c r="R110" s="41">
        <v>1.472</v>
      </c>
      <c r="S110" s="37">
        <f t="shared" si="129"/>
        <v>0</v>
      </c>
      <c r="T110" s="41">
        <f t="shared" si="130"/>
        <v>1.472</v>
      </c>
      <c r="U110" s="41">
        <f t="shared" si="131"/>
        <v>2.6150000000000002</v>
      </c>
      <c r="V110" s="41">
        <f t="shared" si="132"/>
        <v>2.8393579109045759</v>
      </c>
      <c r="W110" s="41">
        <f t="shared" si="133"/>
        <v>-0.22435791090457569</v>
      </c>
      <c r="X110" s="28">
        <f t="shared" si="134"/>
        <v>0</v>
      </c>
      <c r="Y110" s="41">
        <f t="shared" ref="Y110:Z110" si="137">IF($X110=0,T110,"")</f>
        <v>1.472</v>
      </c>
      <c r="Z110" s="41">
        <f t="shared" si="137"/>
        <v>2.6150000000000002</v>
      </c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</row>
    <row r="111" spans="1:40" ht="14.25" customHeight="1" x14ac:dyDescent="0.45">
      <c r="A111" s="27">
        <v>2022</v>
      </c>
      <c r="B111" s="28">
        <v>11</v>
      </c>
      <c r="C111" s="28">
        <v>16</v>
      </c>
      <c r="D111" s="29">
        <v>0.38750000000000001</v>
      </c>
      <c r="E111" s="30">
        <v>36</v>
      </c>
      <c r="F111" s="31">
        <v>13.401590000000001</v>
      </c>
      <c r="G111" s="32">
        <v>100.56041</v>
      </c>
      <c r="H111" s="33">
        <v>9.3000000000000007</v>
      </c>
      <c r="I111" s="28">
        <v>3</v>
      </c>
      <c r="J111" s="34" t="s">
        <v>72</v>
      </c>
      <c r="K111" s="35">
        <v>1</v>
      </c>
      <c r="L111" s="38"/>
      <c r="M111" s="40"/>
      <c r="N111" s="39"/>
      <c r="O111" s="40"/>
      <c r="P111" s="67"/>
      <c r="Q111" s="40"/>
      <c r="R111" s="41"/>
      <c r="S111" s="37"/>
      <c r="T111" s="41"/>
      <c r="U111" s="41"/>
      <c r="V111" s="41"/>
      <c r="W111" s="41"/>
      <c r="X111" s="28"/>
      <c r="Y111" s="41"/>
      <c r="Z111" s="41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</row>
    <row r="112" spans="1:40" ht="14.25" customHeight="1" x14ac:dyDescent="0.45">
      <c r="A112" s="27">
        <v>2022</v>
      </c>
      <c r="B112" s="28">
        <v>11</v>
      </c>
      <c r="C112" s="28">
        <v>16</v>
      </c>
      <c r="D112" s="29">
        <v>0.38750000000000001</v>
      </c>
      <c r="E112" s="30">
        <v>36</v>
      </c>
      <c r="F112" s="31">
        <v>13.401590000000001</v>
      </c>
      <c r="G112" s="32">
        <v>100.56041</v>
      </c>
      <c r="H112" s="33">
        <v>9.3000000000000007</v>
      </c>
      <c r="I112" s="28">
        <v>3</v>
      </c>
      <c r="J112" s="34" t="s">
        <v>75</v>
      </c>
      <c r="K112" s="35">
        <v>4.5</v>
      </c>
      <c r="L112" s="38"/>
      <c r="M112" s="40"/>
      <c r="N112" s="39"/>
      <c r="O112" s="40"/>
      <c r="P112" s="67"/>
      <c r="Q112" s="40"/>
      <c r="R112" s="41"/>
      <c r="S112" s="37"/>
      <c r="T112" s="41"/>
      <c r="U112" s="41"/>
      <c r="V112" s="41"/>
      <c r="W112" s="41"/>
      <c r="X112" s="28"/>
      <c r="Y112" s="41"/>
      <c r="Z112" s="41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</row>
    <row r="113" spans="1:40" ht="14.25" customHeight="1" x14ac:dyDescent="0.45">
      <c r="A113" s="27">
        <v>2022</v>
      </c>
      <c r="B113" s="28">
        <v>11</v>
      </c>
      <c r="C113" s="28">
        <v>16</v>
      </c>
      <c r="D113" s="29">
        <v>0.38750000000000001</v>
      </c>
      <c r="E113" s="30">
        <v>36</v>
      </c>
      <c r="F113" s="31">
        <v>13.401590000000001</v>
      </c>
      <c r="G113" s="32">
        <v>100.56041</v>
      </c>
      <c r="H113" s="33">
        <v>9.3000000000000007</v>
      </c>
      <c r="I113" s="28">
        <v>3</v>
      </c>
      <c r="J113" s="34" t="s">
        <v>74</v>
      </c>
      <c r="K113" s="35">
        <v>8</v>
      </c>
      <c r="L113" s="38"/>
      <c r="M113" s="40"/>
      <c r="N113" s="39"/>
      <c r="O113" s="40"/>
      <c r="P113" s="67"/>
      <c r="Q113" s="40"/>
      <c r="R113" s="41"/>
      <c r="S113" s="37"/>
      <c r="T113" s="41"/>
      <c r="U113" s="41"/>
      <c r="V113" s="41"/>
      <c r="W113" s="41"/>
      <c r="X113" s="28"/>
      <c r="Y113" s="41"/>
      <c r="Z113" s="41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</row>
    <row r="114" spans="1:40" ht="14.25" customHeight="1" x14ac:dyDescent="0.45">
      <c r="A114" s="27">
        <v>2022</v>
      </c>
      <c r="B114" s="28">
        <v>11</v>
      </c>
      <c r="C114" s="28">
        <v>16</v>
      </c>
      <c r="D114" s="49">
        <v>0.3611111111111111</v>
      </c>
      <c r="E114" s="30">
        <v>37</v>
      </c>
      <c r="F114" s="31">
        <v>13.437250000000001</v>
      </c>
      <c r="G114" s="32">
        <v>100.59775999999999</v>
      </c>
      <c r="H114" s="33">
        <v>6.1</v>
      </c>
      <c r="I114" s="28">
        <v>3</v>
      </c>
      <c r="J114" s="34" t="s">
        <v>72</v>
      </c>
      <c r="K114" s="35">
        <v>1</v>
      </c>
      <c r="L114" s="38"/>
      <c r="M114" s="40"/>
      <c r="N114" s="39"/>
      <c r="O114" s="40"/>
      <c r="P114" s="67"/>
      <c r="Q114" s="40">
        <v>6.3849999999999998</v>
      </c>
      <c r="R114" s="41">
        <v>6.5979999999999999</v>
      </c>
      <c r="S114" s="37">
        <f t="shared" ref="S114:S124" si="138">R114*$Z$1+$AA$1</f>
        <v>0</v>
      </c>
      <c r="T114" s="41">
        <f t="shared" ref="T114:T124" si="139">R114</f>
        <v>6.5979999999999999</v>
      </c>
      <c r="U114" s="41">
        <f t="shared" ref="U114:U124" si="140">Q114</f>
        <v>6.3849999999999998</v>
      </c>
      <c r="V114" s="41">
        <f t="shared" ref="V114:V124" si="141">T114*$T$2+$U$2</f>
        <v>6.9949373682924456</v>
      </c>
      <c r="W114" s="41">
        <f t="shared" ref="W114:W124" si="142">U114-V114</f>
        <v>-0.60993736829244583</v>
      </c>
      <c r="X114" s="28">
        <f t="shared" ref="X114:X124" si="143">IF(ABS(W114)&gt;$W$2,1,0)</f>
        <v>0</v>
      </c>
      <c r="Y114" s="41">
        <f t="shared" ref="Y114:Z114" si="144">IF($X114=0,T114,"")</f>
        <v>6.5979999999999999</v>
      </c>
      <c r="Z114" s="41">
        <f t="shared" si="144"/>
        <v>6.3849999999999998</v>
      </c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</row>
    <row r="115" spans="1:40" ht="14.25" customHeight="1" x14ac:dyDescent="0.45">
      <c r="A115" s="27">
        <v>2022</v>
      </c>
      <c r="B115" s="28">
        <v>11</v>
      </c>
      <c r="C115" s="28">
        <v>16</v>
      </c>
      <c r="D115" s="49">
        <v>0.3611111111111111</v>
      </c>
      <c r="E115" s="30">
        <v>37</v>
      </c>
      <c r="F115" s="31">
        <v>13.437250000000001</v>
      </c>
      <c r="G115" s="32">
        <v>100.59775999999999</v>
      </c>
      <c r="H115" s="33">
        <v>6.1</v>
      </c>
      <c r="I115" s="28">
        <v>3</v>
      </c>
      <c r="J115" s="34" t="s">
        <v>75</v>
      </c>
      <c r="K115" s="35">
        <v>3</v>
      </c>
      <c r="L115" s="38"/>
      <c r="M115" s="40"/>
      <c r="N115" s="39"/>
      <c r="O115" s="40"/>
      <c r="P115" s="67"/>
      <c r="Q115" s="40">
        <v>5.6549999999999994</v>
      </c>
      <c r="R115" s="41">
        <v>4.6109999999999998</v>
      </c>
      <c r="S115" s="37">
        <f t="shared" si="138"/>
        <v>0</v>
      </c>
      <c r="T115" s="41">
        <f t="shared" si="139"/>
        <v>4.6109999999999998</v>
      </c>
      <c r="U115" s="41">
        <f t="shared" si="140"/>
        <v>5.6549999999999994</v>
      </c>
      <c r="V115" s="41">
        <f t="shared" si="141"/>
        <v>5.3841031151067842</v>
      </c>
      <c r="W115" s="41">
        <f t="shared" si="142"/>
        <v>0.27089688489321517</v>
      </c>
      <c r="X115" s="28">
        <f t="shared" si="143"/>
        <v>0</v>
      </c>
      <c r="Y115" s="41">
        <f t="shared" ref="Y115:Z115" si="145">IF($X115=0,T115,"")</f>
        <v>4.6109999999999998</v>
      </c>
      <c r="Z115" s="41">
        <f t="shared" si="145"/>
        <v>5.6549999999999994</v>
      </c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</row>
    <row r="116" spans="1:40" ht="14.25" customHeight="1" x14ac:dyDescent="0.45">
      <c r="A116" s="27">
        <v>2022</v>
      </c>
      <c r="B116" s="28">
        <v>11</v>
      </c>
      <c r="C116" s="28">
        <v>16</v>
      </c>
      <c r="D116" s="49">
        <v>0.3611111111111111</v>
      </c>
      <c r="E116" s="30">
        <v>37</v>
      </c>
      <c r="F116" s="31">
        <v>13.437250000000001</v>
      </c>
      <c r="G116" s="32">
        <v>100.59775999999999</v>
      </c>
      <c r="H116" s="33">
        <v>6.1</v>
      </c>
      <c r="I116" s="28">
        <v>3</v>
      </c>
      <c r="J116" s="34" t="s">
        <v>74</v>
      </c>
      <c r="K116" s="35">
        <v>5</v>
      </c>
      <c r="L116" s="38"/>
      <c r="M116" s="40"/>
      <c r="N116" s="39"/>
      <c r="O116" s="41"/>
      <c r="P116" s="68"/>
      <c r="Q116" s="40">
        <v>4.835</v>
      </c>
      <c r="R116" s="41">
        <v>3.133</v>
      </c>
      <c r="S116" s="37">
        <f t="shared" si="138"/>
        <v>0</v>
      </c>
      <c r="T116" s="41">
        <f t="shared" si="139"/>
        <v>3.133</v>
      </c>
      <c r="U116" s="41">
        <f t="shared" si="140"/>
        <v>4.835</v>
      </c>
      <c r="V116" s="41">
        <f t="shared" si="141"/>
        <v>4.1859083359379845</v>
      </c>
      <c r="W116" s="41">
        <f t="shared" si="142"/>
        <v>0.64909166406201546</v>
      </c>
      <c r="X116" s="28">
        <f t="shared" si="143"/>
        <v>0</v>
      </c>
      <c r="Y116" s="41">
        <f t="shared" ref="Y116:Z116" si="146">IF($X116=0,T116,"")</f>
        <v>3.133</v>
      </c>
      <c r="Z116" s="41">
        <f t="shared" si="146"/>
        <v>4.835</v>
      </c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</row>
    <row r="117" spans="1:40" ht="14.25" customHeight="1" x14ac:dyDescent="0.45">
      <c r="A117" s="27">
        <v>2022</v>
      </c>
      <c r="B117" s="28">
        <v>11</v>
      </c>
      <c r="C117" s="28">
        <v>16</v>
      </c>
      <c r="D117" s="29">
        <v>0.33263888888888887</v>
      </c>
      <c r="E117" s="30">
        <v>38</v>
      </c>
      <c r="F117" s="31">
        <v>13.48475</v>
      </c>
      <c r="G117" s="32">
        <v>100.64149999999999</v>
      </c>
      <c r="H117" s="33">
        <v>3.9</v>
      </c>
      <c r="I117" s="28">
        <v>2</v>
      </c>
      <c r="J117" s="34" t="s">
        <v>72</v>
      </c>
      <c r="K117" s="35">
        <v>1</v>
      </c>
      <c r="L117" s="38"/>
      <c r="M117" s="40"/>
      <c r="N117" s="39"/>
      <c r="O117" s="41"/>
      <c r="P117" s="67"/>
      <c r="Q117" s="40">
        <v>3.2</v>
      </c>
      <c r="R117" s="41">
        <v>1.988</v>
      </c>
      <c r="S117" s="37">
        <f t="shared" si="138"/>
        <v>0</v>
      </c>
      <c r="T117" s="41">
        <f t="shared" si="139"/>
        <v>1.988</v>
      </c>
      <c r="U117" s="41">
        <f t="shared" si="140"/>
        <v>3.2</v>
      </c>
      <c r="V117" s="41">
        <f t="shared" si="141"/>
        <v>3.2576721910474049</v>
      </c>
      <c r="W117" s="41">
        <f t="shared" si="142"/>
        <v>-5.7672191047404731E-2</v>
      </c>
      <c r="X117" s="28">
        <f t="shared" si="143"/>
        <v>0</v>
      </c>
      <c r="Y117" s="41">
        <f t="shared" ref="Y117:Z117" si="147">IF($X117=0,T117,"")</f>
        <v>1.988</v>
      </c>
      <c r="Z117" s="41">
        <f t="shared" si="147"/>
        <v>3.2</v>
      </c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</row>
    <row r="118" spans="1:40" ht="14.25" customHeight="1" x14ac:dyDescent="0.45">
      <c r="A118" s="27">
        <v>2022</v>
      </c>
      <c r="B118" s="28">
        <v>11</v>
      </c>
      <c r="C118" s="28">
        <v>16</v>
      </c>
      <c r="D118" s="29">
        <v>0.33263888888888887</v>
      </c>
      <c r="E118" s="30">
        <v>38</v>
      </c>
      <c r="F118" s="31">
        <v>13.48475</v>
      </c>
      <c r="G118" s="32">
        <v>100.64149999999999</v>
      </c>
      <c r="H118" s="33">
        <v>3.9</v>
      </c>
      <c r="I118" s="28">
        <v>2</v>
      </c>
      <c r="J118" s="34" t="s">
        <v>74</v>
      </c>
      <c r="K118" s="35">
        <v>2.5</v>
      </c>
      <c r="L118" s="38"/>
      <c r="M118" s="40"/>
      <c r="N118" s="39"/>
      <c r="O118" s="41"/>
      <c r="P118" s="67"/>
      <c r="Q118" s="40">
        <v>3.95</v>
      </c>
      <c r="R118" s="41">
        <v>2.9750000000000001</v>
      </c>
      <c r="S118" s="37">
        <f t="shared" si="138"/>
        <v>0</v>
      </c>
      <c r="T118" s="41">
        <f t="shared" si="139"/>
        <v>2.9750000000000001</v>
      </c>
      <c r="U118" s="41">
        <f t="shared" si="140"/>
        <v>3.95</v>
      </c>
      <c r="V118" s="41">
        <f t="shared" si="141"/>
        <v>4.0578198548089786</v>
      </c>
      <c r="W118" s="41">
        <f t="shared" si="142"/>
        <v>-0.10781985480897838</v>
      </c>
      <c r="X118" s="28">
        <f t="shared" si="143"/>
        <v>0</v>
      </c>
      <c r="Y118" s="41">
        <f t="shared" ref="Y118:Z118" si="148">IF($X118=0,T118,"")</f>
        <v>2.9750000000000001</v>
      </c>
      <c r="Z118" s="41">
        <f t="shared" si="148"/>
        <v>3.95</v>
      </c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</row>
    <row r="119" spans="1:40" ht="14.25" customHeight="1" x14ac:dyDescent="0.45">
      <c r="A119" s="27">
        <v>2022</v>
      </c>
      <c r="B119" s="28">
        <v>11</v>
      </c>
      <c r="C119" s="28">
        <v>16</v>
      </c>
      <c r="D119" s="29">
        <v>0.28055555555555556</v>
      </c>
      <c r="E119" s="30">
        <v>39</v>
      </c>
      <c r="F119" s="31">
        <v>13.54072</v>
      </c>
      <c r="G119" s="32">
        <v>100.59741</v>
      </c>
      <c r="H119" s="33">
        <v>5.0999999999999996</v>
      </c>
      <c r="I119" s="28">
        <v>3</v>
      </c>
      <c r="J119" s="34" t="s">
        <v>72</v>
      </c>
      <c r="K119" s="35">
        <v>1</v>
      </c>
      <c r="L119" s="38"/>
      <c r="M119" s="40"/>
      <c r="N119" s="39"/>
      <c r="O119" s="41"/>
      <c r="P119" s="68"/>
      <c r="Q119" s="40">
        <v>2.085</v>
      </c>
      <c r="R119" s="41">
        <v>1.339</v>
      </c>
      <c r="S119" s="37">
        <f t="shared" si="138"/>
        <v>0</v>
      </c>
      <c r="T119" s="41">
        <f t="shared" si="139"/>
        <v>1.339</v>
      </c>
      <c r="U119" s="41">
        <f t="shared" si="140"/>
        <v>2.085</v>
      </c>
      <c r="V119" s="41">
        <f t="shared" si="141"/>
        <v>2.731536594511172</v>
      </c>
      <c r="W119" s="41">
        <f t="shared" si="142"/>
        <v>-0.64653659451117207</v>
      </c>
      <c r="X119" s="28">
        <f t="shared" si="143"/>
        <v>0</v>
      </c>
      <c r="Y119" s="41">
        <f t="shared" ref="Y119:Z119" si="149">IF($X119=0,T119,"")</f>
        <v>1.339</v>
      </c>
      <c r="Z119" s="41">
        <f t="shared" si="149"/>
        <v>2.085</v>
      </c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</row>
    <row r="120" spans="1:40" ht="14.25" customHeight="1" x14ac:dyDescent="0.45">
      <c r="A120" s="27">
        <v>2022</v>
      </c>
      <c r="B120" s="28">
        <v>11</v>
      </c>
      <c r="C120" s="28">
        <v>16</v>
      </c>
      <c r="D120" s="29">
        <v>0.28055555555555556</v>
      </c>
      <c r="E120" s="30">
        <v>39</v>
      </c>
      <c r="F120" s="31">
        <v>13.54072</v>
      </c>
      <c r="G120" s="32">
        <v>100.59741</v>
      </c>
      <c r="H120" s="33">
        <v>5.0999999999999996</v>
      </c>
      <c r="I120" s="28">
        <v>3</v>
      </c>
      <c r="J120" s="34" t="s">
        <v>75</v>
      </c>
      <c r="K120" s="35">
        <v>2.5</v>
      </c>
      <c r="L120" s="38"/>
      <c r="M120" s="40"/>
      <c r="N120" s="39"/>
      <c r="O120" s="41"/>
      <c r="P120" s="67"/>
      <c r="Q120" s="40">
        <v>2.6799999999999997</v>
      </c>
      <c r="R120" s="41">
        <v>1.4790000000000001</v>
      </c>
      <c r="S120" s="37">
        <f t="shared" si="138"/>
        <v>0</v>
      </c>
      <c r="T120" s="41">
        <f t="shared" si="139"/>
        <v>1.4790000000000001</v>
      </c>
      <c r="U120" s="41">
        <f t="shared" si="140"/>
        <v>2.6799999999999997</v>
      </c>
      <c r="V120" s="41">
        <f t="shared" si="141"/>
        <v>2.8450327170305445</v>
      </c>
      <c r="W120" s="41">
        <f t="shared" si="142"/>
        <v>-0.16503271703054478</v>
      </c>
      <c r="X120" s="28">
        <f t="shared" si="143"/>
        <v>0</v>
      </c>
      <c r="Y120" s="41">
        <f t="shared" ref="Y120:Z120" si="150">IF($X120=0,T120,"")</f>
        <v>1.4790000000000001</v>
      </c>
      <c r="Z120" s="41">
        <f t="shared" si="150"/>
        <v>2.6799999999999997</v>
      </c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</row>
    <row r="121" spans="1:40" ht="14.25" customHeight="1" x14ac:dyDescent="0.45">
      <c r="A121" s="27">
        <v>2022</v>
      </c>
      <c r="B121" s="28">
        <v>11</v>
      </c>
      <c r="C121" s="28">
        <v>16</v>
      </c>
      <c r="D121" s="29">
        <v>0.28055555555555556</v>
      </c>
      <c r="E121" s="30">
        <v>39</v>
      </c>
      <c r="F121" s="31">
        <v>13.54072</v>
      </c>
      <c r="G121" s="32">
        <v>100.59741</v>
      </c>
      <c r="H121" s="33">
        <v>5.0999999999999996</v>
      </c>
      <c r="I121" s="28">
        <v>3</v>
      </c>
      <c r="J121" s="34" t="s">
        <v>74</v>
      </c>
      <c r="K121" s="35">
        <v>4</v>
      </c>
      <c r="L121" s="38"/>
      <c r="M121" s="40"/>
      <c r="N121" s="39"/>
      <c r="O121" s="41"/>
      <c r="P121" s="67"/>
      <c r="Q121" s="40">
        <v>2.63</v>
      </c>
      <c r="R121" s="41">
        <v>1.8160000000000001</v>
      </c>
      <c r="S121" s="37">
        <f t="shared" si="138"/>
        <v>0</v>
      </c>
      <c r="T121" s="41">
        <f t="shared" si="139"/>
        <v>1.8160000000000001</v>
      </c>
      <c r="U121" s="41">
        <f t="shared" si="140"/>
        <v>2.63</v>
      </c>
      <c r="V121" s="41">
        <f t="shared" si="141"/>
        <v>3.1182340976664618</v>
      </c>
      <c r="W121" s="41">
        <f t="shared" si="142"/>
        <v>-0.48823409766646186</v>
      </c>
      <c r="X121" s="28">
        <f t="shared" si="143"/>
        <v>0</v>
      </c>
      <c r="Y121" s="41">
        <f t="shared" ref="Y121:Z121" si="151">IF($X121=0,T121,"")</f>
        <v>1.8160000000000001</v>
      </c>
      <c r="Z121" s="41">
        <f t="shared" si="151"/>
        <v>2.63</v>
      </c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</row>
    <row r="122" spans="1:40" ht="14.25" customHeight="1" x14ac:dyDescent="0.45">
      <c r="A122" s="27">
        <v>2022</v>
      </c>
      <c r="B122" s="28">
        <v>11</v>
      </c>
      <c r="C122" s="28">
        <v>16</v>
      </c>
      <c r="D122" s="49">
        <v>0.4236111111111111</v>
      </c>
      <c r="E122" s="30">
        <v>40</v>
      </c>
      <c r="F122" s="31">
        <v>13.41531</v>
      </c>
      <c r="G122" s="32">
        <v>100.66446000000001</v>
      </c>
      <c r="H122" s="33">
        <v>11.5</v>
      </c>
      <c r="I122" s="28">
        <v>3</v>
      </c>
      <c r="J122" s="34" t="s">
        <v>72</v>
      </c>
      <c r="K122" s="35">
        <v>1</v>
      </c>
      <c r="L122" s="38"/>
      <c r="M122" s="40"/>
      <c r="N122" s="39"/>
      <c r="O122" s="40"/>
      <c r="P122" s="67"/>
      <c r="Q122" s="40">
        <v>7.33</v>
      </c>
      <c r="R122" s="41">
        <v>7.3040000000000003</v>
      </c>
      <c r="S122" s="37">
        <f t="shared" si="138"/>
        <v>0</v>
      </c>
      <c r="T122" s="41">
        <f t="shared" si="139"/>
        <v>7.3040000000000003</v>
      </c>
      <c r="U122" s="41">
        <f t="shared" si="140"/>
        <v>7.33</v>
      </c>
      <c r="V122" s="41">
        <f t="shared" si="141"/>
        <v>7.5672821004258513</v>
      </c>
      <c r="W122" s="41">
        <f t="shared" si="142"/>
        <v>-0.23728210042585118</v>
      </c>
      <c r="X122" s="28">
        <f t="shared" si="143"/>
        <v>0</v>
      </c>
      <c r="Y122" s="41">
        <f t="shared" ref="Y122:Z122" si="152">IF($X122=0,T122,"")</f>
        <v>7.3040000000000003</v>
      </c>
      <c r="Z122" s="41">
        <f t="shared" si="152"/>
        <v>7.33</v>
      </c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</row>
    <row r="123" spans="1:40" ht="14.25" customHeight="1" x14ac:dyDescent="0.45">
      <c r="A123" s="27">
        <v>2022</v>
      </c>
      <c r="B123" s="28">
        <v>11</v>
      </c>
      <c r="C123" s="28">
        <v>16</v>
      </c>
      <c r="D123" s="49">
        <v>0.4236111111111111</v>
      </c>
      <c r="E123" s="30">
        <v>40</v>
      </c>
      <c r="F123" s="31">
        <v>13.41531</v>
      </c>
      <c r="G123" s="32">
        <v>100.66446000000001</v>
      </c>
      <c r="H123" s="33">
        <v>11.5</v>
      </c>
      <c r="I123" s="28">
        <v>3</v>
      </c>
      <c r="J123" s="34" t="s">
        <v>75</v>
      </c>
      <c r="K123" s="35">
        <v>5.5</v>
      </c>
      <c r="L123" s="38"/>
      <c r="M123" s="40"/>
      <c r="N123" s="39"/>
      <c r="O123" s="40"/>
      <c r="P123" s="67"/>
      <c r="Q123" s="40">
        <v>6.6449999999999996</v>
      </c>
      <c r="R123" s="41">
        <v>5.1920000000000002</v>
      </c>
      <c r="S123" s="37">
        <f t="shared" si="138"/>
        <v>0</v>
      </c>
      <c r="T123" s="41">
        <f t="shared" si="139"/>
        <v>5.1920000000000002</v>
      </c>
      <c r="U123" s="41">
        <f t="shared" si="140"/>
        <v>6.6449999999999996</v>
      </c>
      <c r="V123" s="41">
        <f t="shared" si="141"/>
        <v>5.8551120235621799</v>
      </c>
      <c r="W123" s="41">
        <f t="shared" si="142"/>
        <v>0.78988797643781972</v>
      </c>
      <c r="X123" s="28">
        <f t="shared" si="143"/>
        <v>0</v>
      </c>
      <c r="Y123" s="41">
        <f t="shared" ref="Y123:Z123" si="153">IF($X123=0,T123,"")</f>
        <v>5.1920000000000002</v>
      </c>
      <c r="Z123" s="41">
        <f t="shared" si="153"/>
        <v>6.6449999999999996</v>
      </c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</row>
    <row r="124" spans="1:40" ht="14.25" customHeight="1" x14ac:dyDescent="0.45">
      <c r="A124" s="27">
        <v>2022</v>
      </c>
      <c r="B124" s="28">
        <v>11</v>
      </c>
      <c r="C124" s="28">
        <v>16</v>
      </c>
      <c r="D124" s="49">
        <v>0.4236111111111111</v>
      </c>
      <c r="E124" s="30">
        <v>40</v>
      </c>
      <c r="F124" s="31">
        <v>13.41531</v>
      </c>
      <c r="G124" s="32">
        <v>100.66446000000001</v>
      </c>
      <c r="H124" s="33">
        <v>11.5</v>
      </c>
      <c r="I124" s="28">
        <v>3</v>
      </c>
      <c r="J124" s="34" t="s">
        <v>74</v>
      </c>
      <c r="K124" s="35">
        <v>10</v>
      </c>
      <c r="L124" s="38"/>
      <c r="M124" s="40"/>
      <c r="N124" s="39"/>
      <c r="O124" s="40"/>
      <c r="P124" s="67"/>
      <c r="Q124" s="40">
        <v>5.0199999999999996</v>
      </c>
      <c r="R124" s="41">
        <v>2.0859999999999999</v>
      </c>
      <c r="S124" s="37">
        <f t="shared" si="138"/>
        <v>0</v>
      </c>
      <c r="T124" s="41">
        <f t="shared" si="139"/>
        <v>2.0859999999999999</v>
      </c>
      <c r="U124" s="41">
        <f t="shared" si="140"/>
        <v>5.0199999999999996</v>
      </c>
      <c r="V124" s="41">
        <f t="shared" si="141"/>
        <v>3.3371194768109653</v>
      </c>
      <c r="W124" s="41">
        <f t="shared" si="142"/>
        <v>1.6828805231890342</v>
      </c>
      <c r="X124" s="28">
        <f t="shared" si="143"/>
        <v>1</v>
      </c>
      <c r="Y124" s="41"/>
      <c r="Z124" s="41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</row>
    <row r="125" spans="1:40" ht="14.25" customHeight="1" x14ac:dyDescent="0.45">
      <c r="A125" s="27">
        <v>2022</v>
      </c>
      <c r="B125" s="28">
        <v>11</v>
      </c>
      <c r="C125" s="28">
        <v>16</v>
      </c>
      <c r="D125" s="29">
        <v>0.44236111111111115</v>
      </c>
      <c r="E125" s="30">
        <v>41</v>
      </c>
      <c r="F125" s="31">
        <v>13.38255</v>
      </c>
      <c r="G125" s="32">
        <v>100.66705</v>
      </c>
      <c r="H125" s="33">
        <v>16.8</v>
      </c>
      <c r="I125" s="28">
        <v>3</v>
      </c>
      <c r="J125" s="34" t="s">
        <v>72</v>
      </c>
      <c r="K125" s="35">
        <v>1</v>
      </c>
      <c r="L125" s="38"/>
      <c r="M125" s="40"/>
      <c r="N125" s="39"/>
      <c r="O125" s="40"/>
      <c r="P125" s="67"/>
      <c r="Q125" s="40"/>
      <c r="R125" s="41"/>
      <c r="S125" s="37"/>
      <c r="T125" s="41"/>
      <c r="U125" s="41"/>
      <c r="V125" s="41"/>
      <c r="W125" s="41"/>
      <c r="X125" s="28"/>
      <c r="Y125" s="41"/>
      <c r="Z125" s="41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</row>
    <row r="126" spans="1:40" ht="14.25" customHeight="1" x14ac:dyDescent="0.45">
      <c r="A126" s="27">
        <v>2022</v>
      </c>
      <c r="B126" s="28">
        <v>11</v>
      </c>
      <c r="C126" s="28">
        <v>16</v>
      </c>
      <c r="D126" s="29">
        <v>0.44236111111111115</v>
      </c>
      <c r="E126" s="30">
        <v>41</v>
      </c>
      <c r="F126" s="31">
        <v>13.38255</v>
      </c>
      <c r="G126" s="32">
        <v>100.66705</v>
      </c>
      <c r="H126" s="33">
        <v>16.8</v>
      </c>
      <c r="I126" s="28">
        <v>3</v>
      </c>
      <c r="J126" s="34" t="s">
        <v>75</v>
      </c>
      <c r="K126" s="35">
        <v>8</v>
      </c>
      <c r="L126" s="38"/>
      <c r="M126" s="40"/>
      <c r="N126" s="39"/>
      <c r="O126" s="40"/>
      <c r="P126" s="67"/>
      <c r="Q126" s="40"/>
      <c r="R126" s="41"/>
      <c r="S126" s="37"/>
      <c r="T126" s="41"/>
      <c r="U126" s="41"/>
      <c r="V126" s="41"/>
      <c r="W126" s="41"/>
      <c r="X126" s="28"/>
      <c r="Y126" s="41"/>
      <c r="Z126" s="41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</row>
    <row r="127" spans="1:40" ht="14.25" customHeight="1" x14ac:dyDescent="0.45">
      <c r="A127" s="27">
        <v>2022</v>
      </c>
      <c r="B127" s="28">
        <v>11</v>
      </c>
      <c r="C127" s="28">
        <v>16</v>
      </c>
      <c r="D127" s="29">
        <v>0.44236111111111115</v>
      </c>
      <c r="E127" s="30">
        <v>41</v>
      </c>
      <c r="F127" s="31">
        <v>13.38255</v>
      </c>
      <c r="G127" s="32">
        <v>100.66705</v>
      </c>
      <c r="H127" s="33">
        <v>16.8</v>
      </c>
      <c r="I127" s="28">
        <v>3</v>
      </c>
      <c r="J127" s="34" t="s">
        <v>74</v>
      </c>
      <c r="K127" s="35">
        <v>15</v>
      </c>
      <c r="L127" s="38"/>
      <c r="M127" s="40"/>
      <c r="N127" s="39"/>
      <c r="O127" s="40"/>
      <c r="P127" s="67"/>
      <c r="Q127" s="40"/>
      <c r="R127" s="41"/>
      <c r="S127" s="37"/>
      <c r="T127" s="41"/>
      <c r="U127" s="41"/>
      <c r="V127" s="41"/>
      <c r="W127" s="41"/>
      <c r="X127" s="28"/>
      <c r="Y127" s="41"/>
      <c r="Z127" s="41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</row>
    <row r="128" spans="1:40" ht="14.25" customHeight="1" x14ac:dyDescent="0.45">
      <c r="A128" s="27">
        <v>2022</v>
      </c>
      <c r="B128" s="28">
        <v>11</v>
      </c>
      <c r="C128" s="28">
        <v>16</v>
      </c>
      <c r="D128" s="29">
        <v>0.46111111111111108</v>
      </c>
      <c r="E128" s="30">
        <v>42</v>
      </c>
      <c r="F128" s="31">
        <v>13.335599999999999</v>
      </c>
      <c r="G128" s="32">
        <v>100.66753</v>
      </c>
      <c r="H128" s="33">
        <v>13.2</v>
      </c>
      <c r="I128" s="28">
        <v>3</v>
      </c>
      <c r="J128" s="34" t="s">
        <v>72</v>
      </c>
      <c r="K128" s="35">
        <v>1</v>
      </c>
      <c r="L128" s="38"/>
      <c r="M128" s="40"/>
      <c r="N128" s="39"/>
      <c r="O128" s="40"/>
      <c r="P128" s="67"/>
      <c r="Q128" s="40">
        <v>7.24</v>
      </c>
      <c r="R128" s="41">
        <v>7.1890000000000001</v>
      </c>
      <c r="S128" s="37">
        <f t="shared" ref="S128:S130" si="154">R128*$Z$1+$AA$1</f>
        <v>0</v>
      </c>
      <c r="T128" s="41">
        <f t="shared" ref="T128:T130" si="155">R128</f>
        <v>7.1890000000000001</v>
      </c>
      <c r="U128" s="41">
        <f t="shared" ref="U128:U130" si="156">Q128</f>
        <v>7.24</v>
      </c>
      <c r="V128" s="41">
        <f t="shared" ref="V128:V130" si="157">T128*$T$2+$U$2</f>
        <v>7.4740531426420809</v>
      </c>
      <c r="W128" s="41">
        <f t="shared" ref="W128:W130" si="158">U128-V128</f>
        <v>-0.23405314264208066</v>
      </c>
      <c r="X128" s="28">
        <f t="shared" ref="X128:X130" si="159">IF(ABS(W128)&gt;$W$2,1,0)</f>
        <v>0</v>
      </c>
      <c r="Y128" s="41">
        <f t="shared" ref="Y128:Z128" si="160">IF($X128=0,T128,"")</f>
        <v>7.1890000000000001</v>
      </c>
      <c r="Z128" s="41">
        <f t="shared" si="160"/>
        <v>7.24</v>
      </c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</row>
    <row r="129" spans="1:40" ht="14.25" customHeight="1" x14ac:dyDescent="0.45">
      <c r="A129" s="27">
        <v>2022</v>
      </c>
      <c r="B129" s="28">
        <v>11</v>
      </c>
      <c r="C129" s="28">
        <v>16</v>
      </c>
      <c r="D129" s="29">
        <v>0.46111111111111108</v>
      </c>
      <c r="E129" s="30">
        <v>42</v>
      </c>
      <c r="F129" s="31">
        <v>13.335599999999999</v>
      </c>
      <c r="G129" s="32">
        <v>100.66753</v>
      </c>
      <c r="H129" s="33">
        <v>13.2</v>
      </c>
      <c r="I129" s="28">
        <v>3</v>
      </c>
      <c r="J129" s="34" t="s">
        <v>75</v>
      </c>
      <c r="K129" s="35">
        <v>6.6</v>
      </c>
      <c r="L129" s="38"/>
      <c r="M129" s="40"/>
      <c r="N129" s="39"/>
      <c r="O129" s="40"/>
      <c r="P129" s="67"/>
      <c r="Q129" s="40">
        <v>6.3800000000000008</v>
      </c>
      <c r="R129" s="41">
        <v>6.1459999999999999</v>
      </c>
      <c r="S129" s="37">
        <f t="shared" si="154"/>
        <v>0</v>
      </c>
      <c r="T129" s="41">
        <f t="shared" si="155"/>
        <v>6.1459999999999999</v>
      </c>
      <c r="U129" s="41">
        <f t="shared" si="156"/>
        <v>6.3800000000000008</v>
      </c>
      <c r="V129" s="41">
        <f t="shared" si="157"/>
        <v>6.6285070298727575</v>
      </c>
      <c r="W129" s="41">
        <f t="shared" si="158"/>
        <v>-0.24850702987275675</v>
      </c>
      <c r="X129" s="28">
        <f t="shared" si="159"/>
        <v>0</v>
      </c>
      <c r="Y129" s="41">
        <f t="shared" ref="Y129:Z129" si="161">IF($X129=0,T129,"")</f>
        <v>6.1459999999999999</v>
      </c>
      <c r="Z129" s="41">
        <f t="shared" si="161"/>
        <v>6.3800000000000008</v>
      </c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</row>
    <row r="130" spans="1:40" ht="14.25" customHeight="1" x14ac:dyDescent="0.45">
      <c r="A130" s="27">
        <v>2022</v>
      </c>
      <c r="B130" s="28">
        <v>11</v>
      </c>
      <c r="C130" s="28">
        <v>16</v>
      </c>
      <c r="D130" s="29">
        <v>0.46111111111111108</v>
      </c>
      <c r="E130" s="30">
        <v>42</v>
      </c>
      <c r="F130" s="31">
        <v>13.335599999999999</v>
      </c>
      <c r="G130" s="32">
        <v>100.66753</v>
      </c>
      <c r="H130" s="33">
        <v>13.2</v>
      </c>
      <c r="I130" s="28">
        <v>3</v>
      </c>
      <c r="J130" s="34" t="s">
        <v>74</v>
      </c>
      <c r="K130" s="35">
        <v>12</v>
      </c>
      <c r="L130" s="38"/>
      <c r="M130" s="40"/>
      <c r="N130" s="39"/>
      <c r="O130" s="40"/>
      <c r="P130" s="67"/>
      <c r="Q130" s="40">
        <v>6.43</v>
      </c>
      <c r="R130" s="41">
        <v>5.2140000000000004</v>
      </c>
      <c r="S130" s="37">
        <f t="shared" si="154"/>
        <v>0</v>
      </c>
      <c r="T130" s="41">
        <f t="shared" si="155"/>
        <v>5.2140000000000004</v>
      </c>
      <c r="U130" s="41">
        <f t="shared" si="156"/>
        <v>6.43</v>
      </c>
      <c r="V130" s="41">
        <f t="shared" si="157"/>
        <v>5.8729471285295087</v>
      </c>
      <c r="W130" s="41">
        <f t="shared" si="158"/>
        <v>0.55705287147049098</v>
      </c>
      <c r="X130" s="28">
        <f t="shared" si="159"/>
        <v>0</v>
      </c>
      <c r="Y130" s="41">
        <f t="shared" ref="Y130:Z130" si="162">IF($X130=0,T130,"")</f>
        <v>5.2140000000000004</v>
      </c>
      <c r="Z130" s="41">
        <f t="shared" si="162"/>
        <v>6.43</v>
      </c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</row>
    <row r="131" spans="1:40" ht="14.25" customHeight="1" x14ac:dyDescent="0.45">
      <c r="A131" s="27">
        <v>2022</v>
      </c>
      <c r="B131" s="28">
        <v>11</v>
      </c>
      <c r="C131" s="28">
        <v>16</v>
      </c>
      <c r="D131" s="29">
        <v>0.49722222222222223</v>
      </c>
      <c r="E131" s="30">
        <v>43</v>
      </c>
      <c r="F131" s="31">
        <v>13.28364</v>
      </c>
      <c r="G131" s="32">
        <v>100.66634999999999</v>
      </c>
      <c r="H131" s="33">
        <v>19.100000000000001</v>
      </c>
      <c r="I131" s="28">
        <v>3</v>
      </c>
      <c r="J131" s="34" t="s">
        <v>72</v>
      </c>
      <c r="K131" s="35">
        <v>1</v>
      </c>
      <c r="L131" s="38"/>
      <c r="M131" s="40"/>
      <c r="N131" s="39"/>
      <c r="O131" s="40"/>
      <c r="P131" s="67"/>
      <c r="Q131" s="40"/>
      <c r="R131" s="41"/>
      <c r="S131" s="37"/>
      <c r="T131" s="41"/>
      <c r="U131" s="41"/>
      <c r="V131" s="41"/>
      <c r="W131" s="41"/>
      <c r="X131" s="28"/>
      <c r="Y131" s="41"/>
      <c r="Z131" s="41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</row>
    <row r="132" spans="1:40" ht="14.25" customHeight="1" x14ac:dyDescent="0.45">
      <c r="A132" s="27">
        <v>2022</v>
      </c>
      <c r="B132" s="28">
        <v>11</v>
      </c>
      <c r="C132" s="28">
        <v>16</v>
      </c>
      <c r="D132" s="29">
        <v>0.49722222222222223</v>
      </c>
      <c r="E132" s="30">
        <v>43</v>
      </c>
      <c r="F132" s="31">
        <v>13.28364</v>
      </c>
      <c r="G132" s="32">
        <v>100.66634999999999</v>
      </c>
      <c r="H132" s="33">
        <v>19.100000000000001</v>
      </c>
      <c r="I132" s="28">
        <v>3</v>
      </c>
      <c r="J132" s="34" t="s">
        <v>75</v>
      </c>
      <c r="K132" s="35">
        <v>9</v>
      </c>
      <c r="L132" s="38"/>
      <c r="M132" s="40"/>
      <c r="N132" s="39"/>
      <c r="O132" s="40"/>
      <c r="P132" s="67"/>
      <c r="Q132" s="40"/>
      <c r="R132" s="41"/>
      <c r="S132" s="37"/>
      <c r="T132" s="41"/>
      <c r="U132" s="41"/>
      <c r="V132" s="41"/>
      <c r="W132" s="41"/>
      <c r="X132" s="28"/>
      <c r="Y132" s="41"/>
      <c r="Z132" s="41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</row>
    <row r="133" spans="1:40" ht="14.25" customHeight="1" x14ac:dyDescent="0.45">
      <c r="A133" s="27">
        <v>2022</v>
      </c>
      <c r="B133" s="28">
        <v>11</v>
      </c>
      <c r="C133" s="28">
        <v>16</v>
      </c>
      <c r="D133" s="29">
        <v>0.49722222222222223</v>
      </c>
      <c r="E133" s="30">
        <v>43</v>
      </c>
      <c r="F133" s="31">
        <v>13.28364</v>
      </c>
      <c r="G133" s="32">
        <v>100.66634999999999</v>
      </c>
      <c r="H133" s="33">
        <v>19.100000000000001</v>
      </c>
      <c r="I133" s="28">
        <v>3</v>
      </c>
      <c r="J133" s="34" t="s">
        <v>74</v>
      </c>
      <c r="K133" s="35">
        <v>18</v>
      </c>
      <c r="L133" s="38"/>
      <c r="M133" s="40"/>
      <c r="N133" s="39"/>
      <c r="O133" s="40"/>
      <c r="P133" s="67"/>
      <c r="Q133" s="40"/>
      <c r="R133" s="41"/>
      <c r="S133" s="37"/>
      <c r="T133" s="41"/>
      <c r="U133" s="41"/>
      <c r="V133" s="41"/>
      <c r="W133" s="41"/>
      <c r="X133" s="28"/>
      <c r="Y133" s="41"/>
      <c r="Z133" s="41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</row>
    <row r="134" spans="1:40" ht="14.25" customHeight="1" x14ac:dyDescent="0.45">
      <c r="A134" s="27">
        <v>2022</v>
      </c>
      <c r="B134" s="28">
        <v>11</v>
      </c>
      <c r="C134" s="28">
        <v>16</v>
      </c>
      <c r="D134" s="29">
        <v>0.51597222222222217</v>
      </c>
      <c r="E134" s="30">
        <v>44</v>
      </c>
      <c r="F134" s="31">
        <v>13.233560000000001</v>
      </c>
      <c r="G134" s="32">
        <v>100.66637</v>
      </c>
      <c r="H134" s="33">
        <v>21.9</v>
      </c>
      <c r="I134" s="28">
        <v>3</v>
      </c>
      <c r="J134" s="34" t="s">
        <v>72</v>
      </c>
      <c r="K134" s="35">
        <v>1</v>
      </c>
      <c r="L134" s="38"/>
      <c r="M134" s="40"/>
      <c r="N134" s="39"/>
      <c r="O134" s="40"/>
      <c r="P134" s="67"/>
      <c r="Q134" s="40">
        <v>6.82</v>
      </c>
      <c r="R134" s="41">
        <v>6.1260000000000003</v>
      </c>
      <c r="S134" s="37">
        <f t="shared" ref="S134:S151" si="163">R134*$Z$1+$AA$1</f>
        <v>0</v>
      </c>
      <c r="T134" s="41">
        <f t="shared" ref="T134:T151" si="164">R134</f>
        <v>6.1260000000000003</v>
      </c>
      <c r="U134" s="41">
        <f t="shared" ref="U134:U151" si="165">Q134</f>
        <v>6.82</v>
      </c>
      <c r="V134" s="41">
        <f t="shared" ref="V134:V151" si="166">T134*$T$2+$U$2</f>
        <v>6.6122932980842766</v>
      </c>
      <c r="W134" s="41">
        <f t="shared" ref="W134:W151" si="167">U134-V134</f>
        <v>0.20770670191572371</v>
      </c>
      <c r="X134" s="28">
        <f t="shared" ref="X134:X151" si="168">IF(ABS(W134)&gt;$W$2,1,0)</f>
        <v>0</v>
      </c>
      <c r="Y134" s="41">
        <f t="shared" ref="Y134:Z134" si="169">IF($X134=0,T134,"")</f>
        <v>6.1260000000000003</v>
      </c>
      <c r="Z134" s="41">
        <f t="shared" si="169"/>
        <v>6.82</v>
      </c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</row>
    <row r="135" spans="1:40" ht="14.25" customHeight="1" x14ac:dyDescent="0.45">
      <c r="A135" s="27">
        <v>2022</v>
      </c>
      <c r="B135" s="28">
        <v>11</v>
      </c>
      <c r="C135" s="28">
        <v>16</v>
      </c>
      <c r="D135" s="29">
        <v>0.51597222222222217</v>
      </c>
      <c r="E135" s="30">
        <v>44</v>
      </c>
      <c r="F135" s="31">
        <v>13.233560000000001</v>
      </c>
      <c r="G135" s="32">
        <v>100.66637</v>
      </c>
      <c r="H135" s="33">
        <v>21.9</v>
      </c>
      <c r="I135" s="28">
        <v>3</v>
      </c>
      <c r="J135" s="34" t="s">
        <v>75</v>
      </c>
      <c r="K135" s="35">
        <v>10</v>
      </c>
      <c r="L135" s="38"/>
      <c r="M135" s="40"/>
      <c r="N135" s="39"/>
      <c r="O135" s="40"/>
      <c r="P135" s="67"/>
      <c r="Q135" s="40">
        <v>6.25</v>
      </c>
      <c r="R135" s="41">
        <v>5.8769999999999998</v>
      </c>
      <c r="S135" s="37">
        <f t="shared" si="163"/>
        <v>0</v>
      </c>
      <c r="T135" s="41">
        <f t="shared" si="164"/>
        <v>5.8769999999999998</v>
      </c>
      <c r="U135" s="41">
        <f t="shared" si="165"/>
        <v>6.25</v>
      </c>
      <c r="V135" s="41">
        <f t="shared" si="166"/>
        <v>6.4104323373176779</v>
      </c>
      <c r="W135" s="41">
        <f t="shared" si="167"/>
        <v>-0.16043233731767792</v>
      </c>
      <c r="X135" s="28">
        <f t="shared" si="168"/>
        <v>0</v>
      </c>
      <c r="Y135" s="41">
        <f t="shared" ref="Y135:Z135" si="170">IF($X135=0,T135,"")</f>
        <v>5.8769999999999998</v>
      </c>
      <c r="Z135" s="41">
        <f t="shared" si="170"/>
        <v>6.25</v>
      </c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</row>
    <row r="136" spans="1:40" ht="14.25" customHeight="1" x14ac:dyDescent="0.45">
      <c r="A136" s="27">
        <v>2022</v>
      </c>
      <c r="B136" s="28">
        <v>11</v>
      </c>
      <c r="C136" s="28">
        <v>16</v>
      </c>
      <c r="D136" s="29">
        <v>0.51597222222222217</v>
      </c>
      <c r="E136" s="30">
        <v>44</v>
      </c>
      <c r="F136" s="31">
        <v>13.233560000000001</v>
      </c>
      <c r="G136" s="32">
        <v>100.66637</v>
      </c>
      <c r="H136" s="33">
        <v>21.9</v>
      </c>
      <c r="I136" s="28">
        <v>3</v>
      </c>
      <c r="J136" s="34" t="s">
        <v>74</v>
      </c>
      <c r="K136" s="35">
        <v>21</v>
      </c>
      <c r="L136" s="38"/>
      <c r="M136" s="40"/>
      <c r="N136" s="39"/>
      <c r="O136" s="40"/>
      <c r="P136" s="67"/>
      <c r="Q136" s="40">
        <v>6.52</v>
      </c>
      <c r="R136" s="41">
        <v>5.7290000000000001</v>
      </c>
      <c r="S136" s="37">
        <f t="shared" si="163"/>
        <v>0</v>
      </c>
      <c r="T136" s="41">
        <f t="shared" si="164"/>
        <v>5.7290000000000001</v>
      </c>
      <c r="U136" s="41">
        <f t="shared" si="165"/>
        <v>6.52</v>
      </c>
      <c r="V136" s="41">
        <f t="shared" si="166"/>
        <v>6.2904507220829142</v>
      </c>
      <c r="W136" s="41">
        <f t="shared" si="167"/>
        <v>0.22954927791708535</v>
      </c>
      <c r="X136" s="28">
        <f t="shared" si="168"/>
        <v>0</v>
      </c>
      <c r="Y136" s="41">
        <f t="shared" ref="Y136:Z136" si="171">IF($X136=0,T136,"")</f>
        <v>5.7290000000000001</v>
      </c>
      <c r="Z136" s="41">
        <f t="shared" si="171"/>
        <v>6.52</v>
      </c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</row>
    <row r="137" spans="1:40" ht="14.25" customHeight="1" x14ac:dyDescent="0.45">
      <c r="A137" s="27">
        <v>2022</v>
      </c>
      <c r="B137" s="28">
        <v>11</v>
      </c>
      <c r="C137" s="28">
        <v>16</v>
      </c>
      <c r="D137" s="29">
        <v>0.57222222222222219</v>
      </c>
      <c r="E137" s="30">
        <v>45</v>
      </c>
      <c r="F137" s="31">
        <v>13.134790000000001</v>
      </c>
      <c r="G137" s="32">
        <v>100.66681</v>
      </c>
      <c r="H137" s="33">
        <v>19.7</v>
      </c>
      <c r="I137" s="28">
        <v>3</v>
      </c>
      <c r="J137" s="34" t="s">
        <v>72</v>
      </c>
      <c r="K137" s="35">
        <v>1</v>
      </c>
      <c r="L137" s="38"/>
      <c r="M137" s="40"/>
      <c r="N137" s="39"/>
      <c r="O137" s="40"/>
      <c r="P137" s="67"/>
      <c r="Q137" s="40">
        <v>6.08</v>
      </c>
      <c r="R137" s="41">
        <v>6.0549999999999997</v>
      </c>
      <c r="S137" s="37">
        <f t="shared" si="163"/>
        <v>0</v>
      </c>
      <c r="T137" s="41">
        <f t="shared" si="164"/>
        <v>6.0549999999999997</v>
      </c>
      <c r="U137" s="41">
        <f t="shared" si="165"/>
        <v>6.08</v>
      </c>
      <c r="V137" s="41">
        <f t="shared" si="166"/>
        <v>6.5547345502351657</v>
      </c>
      <c r="W137" s="41">
        <f t="shared" si="167"/>
        <v>-0.47473455023516564</v>
      </c>
      <c r="X137" s="28">
        <f t="shared" si="168"/>
        <v>0</v>
      </c>
      <c r="Y137" s="41">
        <f t="shared" ref="Y137:Z137" si="172">IF($X137=0,T137,"")</f>
        <v>6.0549999999999997</v>
      </c>
      <c r="Z137" s="41">
        <f t="shared" si="172"/>
        <v>6.08</v>
      </c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</row>
    <row r="138" spans="1:40" ht="14.25" customHeight="1" x14ac:dyDescent="0.45">
      <c r="A138" s="27">
        <v>2022</v>
      </c>
      <c r="B138" s="28">
        <v>11</v>
      </c>
      <c r="C138" s="28">
        <v>16</v>
      </c>
      <c r="D138" s="29">
        <v>0.57222222222222219</v>
      </c>
      <c r="E138" s="30">
        <v>45</v>
      </c>
      <c r="F138" s="31">
        <v>13.134790000000001</v>
      </c>
      <c r="G138" s="32">
        <v>100.66681</v>
      </c>
      <c r="H138" s="33">
        <v>19.7</v>
      </c>
      <c r="I138" s="28">
        <v>3</v>
      </c>
      <c r="J138" s="34" t="s">
        <v>75</v>
      </c>
      <c r="K138" s="35">
        <v>9.5</v>
      </c>
      <c r="L138" s="38"/>
      <c r="M138" s="40"/>
      <c r="N138" s="39"/>
      <c r="O138" s="40"/>
      <c r="P138" s="67"/>
      <c r="Q138" s="40">
        <v>4.83</v>
      </c>
      <c r="R138" s="41">
        <v>5.9690000000000003</v>
      </c>
      <c r="S138" s="37">
        <f t="shared" si="163"/>
        <v>0</v>
      </c>
      <c r="T138" s="41">
        <f t="shared" si="164"/>
        <v>5.9690000000000003</v>
      </c>
      <c r="U138" s="41">
        <f t="shared" si="165"/>
        <v>4.83</v>
      </c>
      <c r="V138" s="41">
        <f t="shared" si="166"/>
        <v>6.4850155035446946</v>
      </c>
      <c r="W138" s="41">
        <f t="shared" si="167"/>
        <v>-1.6550155035446945</v>
      </c>
      <c r="X138" s="28">
        <f t="shared" si="168"/>
        <v>1</v>
      </c>
      <c r="Y138" s="41"/>
      <c r="Z138" s="41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</row>
    <row r="139" spans="1:40" ht="14.25" customHeight="1" x14ac:dyDescent="0.45">
      <c r="A139" s="27">
        <v>2022</v>
      </c>
      <c r="B139" s="28">
        <v>11</v>
      </c>
      <c r="C139" s="28">
        <v>16</v>
      </c>
      <c r="D139" s="29">
        <v>0.57222222222222219</v>
      </c>
      <c r="E139" s="30">
        <v>45</v>
      </c>
      <c r="F139" s="31">
        <v>13.134790000000001</v>
      </c>
      <c r="G139" s="32">
        <v>100.66681</v>
      </c>
      <c r="H139" s="33">
        <v>19.7</v>
      </c>
      <c r="I139" s="28">
        <v>3</v>
      </c>
      <c r="J139" s="34" t="s">
        <v>74</v>
      </c>
      <c r="K139" s="35">
        <v>18</v>
      </c>
      <c r="L139" s="38"/>
      <c r="M139" s="40"/>
      <c r="N139" s="39"/>
      <c r="O139" s="40"/>
      <c r="P139" s="67"/>
      <c r="Q139" s="40">
        <v>4.8100000000000005</v>
      </c>
      <c r="R139" s="41">
        <v>5.8380000000000001</v>
      </c>
      <c r="S139" s="37">
        <f t="shared" si="163"/>
        <v>0</v>
      </c>
      <c r="T139" s="41">
        <f t="shared" si="164"/>
        <v>5.8380000000000001</v>
      </c>
      <c r="U139" s="41">
        <f t="shared" si="165"/>
        <v>4.8100000000000005</v>
      </c>
      <c r="V139" s="41">
        <f t="shared" si="166"/>
        <v>6.3788155603301391</v>
      </c>
      <c r="W139" s="41">
        <f t="shared" si="167"/>
        <v>-1.5688155603301386</v>
      </c>
      <c r="X139" s="28">
        <f t="shared" si="168"/>
        <v>1</v>
      </c>
      <c r="Y139" s="41"/>
      <c r="Z139" s="41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</row>
    <row r="140" spans="1:40" ht="14.25" customHeight="1" x14ac:dyDescent="0.45">
      <c r="A140" s="27">
        <v>2022</v>
      </c>
      <c r="B140" s="28">
        <v>11</v>
      </c>
      <c r="C140" s="28">
        <v>16</v>
      </c>
      <c r="D140" s="29">
        <v>0.64097222222222217</v>
      </c>
      <c r="E140" s="30">
        <v>46</v>
      </c>
      <c r="F140" s="31">
        <v>13.041</v>
      </c>
      <c r="G140" s="32">
        <v>100.66435</v>
      </c>
      <c r="H140" s="33">
        <v>19.899999999999999</v>
      </c>
      <c r="I140" s="28">
        <v>3</v>
      </c>
      <c r="J140" s="34" t="s">
        <v>72</v>
      </c>
      <c r="K140" s="35">
        <v>1</v>
      </c>
      <c r="L140" s="38"/>
      <c r="M140" s="40"/>
      <c r="N140" s="39"/>
      <c r="O140" s="40"/>
      <c r="P140" s="67"/>
      <c r="Q140" s="40">
        <v>5.77</v>
      </c>
      <c r="R140" s="41">
        <v>5.99</v>
      </c>
      <c r="S140" s="37">
        <f t="shared" si="163"/>
        <v>0</v>
      </c>
      <c r="T140" s="41">
        <f t="shared" si="164"/>
        <v>5.99</v>
      </c>
      <c r="U140" s="41">
        <f t="shared" si="165"/>
        <v>5.77</v>
      </c>
      <c r="V140" s="41">
        <f t="shared" si="166"/>
        <v>6.5020399219226004</v>
      </c>
      <c r="W140" s="41">
        <f t="shared" si="167"/>
        <v>-0.73203992192260081</v>
      </c>
      <c r="X140" s="28">
        <f t="shared" si="168"/>
        <v>0</v>
      </c>
      <c r="Y140" s="41">
        <f t="shared" ref="Y140:Z140" si="173">IF($X140=0,T140,"")</f>
        <v>5.99</v>
      </c>
      <c r="Z140" s="41">
        <f t="shared" si="173"/>
        <v>5.77</v>
      </c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</row>
    <row r="141" spans="1:40" ht="14.25" customHeight="1" x14ac:dyDescent="0.45">
      <c r="A141" s="27">
        <v>2022</v>
      </c>
      <c r="B141" s="28">
        <v>11</v>
      </c>
      <c r="C141" s="28">
        <v>16</v>
      </c>
      <c r="D141" s="29">
        <v>0.64097222222222217</v>
      </c>
      <c r="E141" s="30">
        <v>46</v>
      </c>
      <c r="F141" s="31">
        <v>13.041</v>
      </c>
      <c r="G141" s="32">
        <v>100.66435</v>
      </c>
      <c r="H141" s="33">
        <v>19.899999999999999</v>
      </c>
      <c r="I141" s="28">
        <v>3</v>
      </c>
      <c r="J141" s="34" t="s">
        <v>75</v>
      </c>
      <c r="K141" s="35">
        <v>9.5</v>
      </c>
      <c r="L141" s="38"/>
      <c r="M141" s="40"/>
      <c r="N141" s="39"/>
      <c r="O141" s="40"/>
      <c r="P141" s="67"/>
      <c r="Q141" s="40">
        <v>6.06</v>
      </c>
      <c r="R141" s="41">
        <v>5.9660000000000002</v>
      </c>
      <c r="S141" s="37">
        <f t="shared" si="163"/>
        <v>0</v>
      </c>
      <c r="T141" s="41">
        <f t="shared" si="164"/>
        <v>5.9660000000000002</v>
      </c>
      <c r="U141" s="41">
        <f t="shared" si="165"/>
        <v>6.06</v>
      </c>
      <c r="V141" s="41">
        <f t="shared" si="166"/>
        <v>6.4825834437764218</v>
      </c>
      <c r="W141" s="41">
        <f t="shared" si="167"/>
        <v>-0.42258344377642221</v>
      </c>
      <c r="X141" s="28">
        <f t="shared" si="168"/>
        <v>0</v>
      </c>
      <c r="Y141" s="41">
        <f t="shared" ref="Y141:Z141" si="174">IF($X141=0,T141,"")</f>
        <v>5.9660000000000002</v>
      </c>
      <c r="Z141" s="41">
        <f t="shared" si="174"/>
        <v>6.06</v>
      </c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</row>
    <row r="142" spans="1:40" ht="14.25" customHeight="1" x14ac:dyDescent="0.45">
      <c r="A142" s="27">
        <v>2022</v>
      </c>
      <c r="B142" s="28">
        <v>11</v>
      </c>
      <c r="C142" s="28">
        <v>16</v>
      </c>
      <c r="D142" s="29">
        <v>0.64097222222222217</v>
      </c>
      <c r="E142" s="30">
        <v>46</v>
      </c>
      <c r="F142" s="31">
        <v>13.041</v>
      </c>
      <c r="G142" s="32">
        <v>100.66435</v>
      </c>
      <c r="H142" s="33">
        <v>19.899999999999999</v>
      </c>
      <c r="I142" s="28">
        <v>3</v>
      </c>
      <c r="J142" s="34" t="s">
        <v>74</v>
      </c>
      <c r="K142" s="35">
        <v>19</v>
      </c>
      <c r="L142" s="38"/>
      <c r="M142" s="40"/>
      <c r="N142" s="39"/>
      <c r="O142" s="40"/>
      <c r="P142" s="67"/>
      <c r="Q142" s="40">
        <v>6.49</v>
      </c>
      <c r="R142" s="41">
        <v>5.8369999999999997</v>
      </c>
      <c r="S142" s="37">
        <f t="shared" si="163"/>
        <v>0</v>
      </c>
      <c r="T142" s="41">
        <f t="shared" si="164"/>
        <v>5.8369999999999997</v>
      </c>
      <c r="U142" s="41">
        <f t="shared" si="165"/>
        <v>6.49</v>
      </c>
      <c r="V142" s="41">
        <f t="shared" si="166"/>
        <v>6.3780048737407142</v>
      </c>
      <c r="W142" s="41">
        <f t="shared" si="167"/>
        <v>0.11199512625928598</v>
      </c>
      <c r="X142" s="28">
        <f t="shared" si="168"/>
        <v>0</v>
      </c>
      <c r="Y142" s="41">
        <f t="shared" ref="Y142:Z142" si="175">IF($X142=0,T142,"")</f>
        <v>5.8369999999999997</v>
      </c>
      <c r="Z142" s="41">
        <f t="shared" si="175"/>
        <v>6.49</v>
      </c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</row>
    <row r="143" spans="1:40" ht="14.25" customHeight="1" x14ac:dyDescent="0.45">
      <c r="A143" s="27">
        <v>2022</v>
      </c>
      <c r="B143" s="28">
        <v>11</v>
      </c>
      <c r="C143" s="28">
        <v>15</v>
      </c>
      <c r="D143" s="29">
        <v>0.4055555555555555</v>
      </c>
      <c r="E143" s="30">
        <v>47</v>
      </c>
      <c r="F143" s="31">
        <v>13.032170000000001</v>
      </c>
      <c r="G143" s="32">
        <v>100.80027</v>
      </c>
      <c r="H143" s="33">
        <v>25</v>
      </c>
      <c r="I143" s="28">
        <v>3</v>
      </c>
      <c r="J143" s="34" t="s">
        <v>72</v>
      </c>
      <c r="K143" s="35">
        <v>1</v>
      </c>
      <c r="L143" s="38"/>
      <c r="M143" s="40"/>
      <c r="N143" s="39"/>
      <c r="O143" s="40"/>
      <c r="P143" s="67"/>
      <c r="Q143" s="40">
        <v>6.55</v>
      </c>
      <c r="R143" s="41">
        <v>7.0990000000000002</v>
      </c>
      <c r="S143" s="37">
        <f t="shared" si="163"/>
        <v>0</v>
      </c>
      <c r="T143" s="41">
        <f t="shared" si="164"/>
        <v>7.0990000000000002</v>
      </c>
      <c r="U143" s="41">
        <f t="shared" si="165"/>
        <v>6.55</v>
      </c>
      <c r="V143" s="41">
        <f t="shared" si="166"/>
        <v>7.4010913495939121</v>
      </c>
      <c r="W143" s="41">
        <f t="shared" si="167"/>
        <v>-0.85109134959391231</v>
      </c>
      <c r="X143" s="28">
        <f t="shared" si="168"/>
        <v>0</v>
      </c>
      <c r="Y143" s="41">
        <f t="shared" ref="Y143:Z143" si="176">IF($X143=0,T143,"")</f>
        <v>7.0990000000000002</v>
      </c>
      <c r="Z143" s="41">
        <f t="shared" si="176"/>
        <v>6.55</v>
      </c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</row>
    <row r="144" spans="1:40" ht="14.25" customHeight="1" x14ac:dyDescent="0.45">
      <c r="A144" s="27">
        <v>2022</v>
      </c>
      <c r="B144" s="28">
        <v>11</v>
      </c>
      <c r="C144" s="28">
        <v>15</v>
      </c>
      <c r="D144" s="29">
        <v>0.4055555555555555</v>
      </c>
      <c r="E144" s="30">
        <v>47</v>
      </c>
      <c r="F144" s="31">
        <v>13.032170000000001</v>
      </c>
      <c r="G144" s="32">
        <v>100.80027</v>
      </c>
      <c r="H144" s="33">
        <v>25</v>
      </c>
      <c r="I144" s="28">
        <v>3</v>
      </c>
      <c r="J144" s="34" t="s">
        <v>75</v>
      </c>
      <c r="K144" s="35">
        <v>12.5</v>
      </c>
      <c r="L144" s="38"/>
      <c r="M144" s="40"/>
      <c r="N144" s="39"/>
      <c r="O144" s="40"/>
      <c r="P144" s="67"/>
      <c r="Q144" s="40">
        <v>6.3599999999999994</v>
      </c>
      <c r="R144" s="41">
        <v>6.8079999999999998</v>
      </c>
      <c r="S144" s="37">
        <f t="shared" si="163"/>
        <v>0</v>
      </c>
      <c r="T144" s="41">
        <f t="shared" si="164"/>
        <v>6.8079999999999998</v>
      </c>
      <c r="U144" s="41">
        <f t="shared" si="165"/>
        <v>6.3599999999999994</v>
      </c>
      <c r="V144" s="41">
        <f t="shared" si="166"/>
        <v>7.1651815520715036</v>
      </c>
      <c r="W144" s="41">
        <f t="shared" si="167"/>
        <v>-0.80518155207150421</v>
      </c>
      <c r="X144" s="28">
        <f t="shared" si="168"/>
        <v>0</v>
      </c>
      <c r="Y144" s="41">
        <f t="shared" ref="Y144:Z144" si="177">IF($X144=0,T144,"")</f>
        <v>6.8079999999999998</v>
      </c>
      <c r="Z144" s="41">
        <f t="shared" si="177"/>
        <v>6.3599999999999994</v>
      </c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</row>
    <row r="145" spans="1:40" ht="14.25" customHeight="1" x14ac:dyDescent="0.45">
      <c r="A145" s="27">
        <v>2022</v>
      </c>
      <c r="B145" s="28">
        <v>11</v>
      </c>
      <c r="C145" s="28">
        <v>15</v>
      </c>
      <c r="D145" s="29">
        <v>0.4055555555555555</v>
      </c>
      <c r="E145" s="30">
        <v>47</v>
      </c>
      <c r="F145" s="31">
        <v>13.032170000000001</v>
      </c>
      <c r="G145" s="32">
        <v>100.80027</v>
      </c>
      <c r="H145" s="33">
        <v>25</v>
      </c>
      <c r="I145" s="28">
        <v>3</v>
      </c>
      <c r="J145" s="34" t="s">
        <v>74</v>
      </c>
      <c r="K145" s="35">
        <v>24</v>
      </c>
      <c r="L145" s="38"/>
      <c r="M145" s="40"/>
      <c r="N145" s="39"/>
      <c r="O145" s="40"/>
      <c r="P145" s="67"/>
      <c r="Q145" s="40">
        <v>6.1449999999999996</v>
      </c>
      <c r="R145" s="41">
        <v>6.7430000000000003</v>
      </c>
      <c r="S145" s="37">
        <f t="shared" si="163"/>
        <v>0</v>
      </c>
      <c r="T145" s="41">
        <f t="shared" si="164"/>
        <v>6.7430000000000003</v>
      </c>
      <c r="U145" s="41">
        <f t="shared" si="165"/>
        <v>6.1449999999999996</v>
      </c>
      <c r="V145" s="41">
        <f t="shared" si="166"/>
        <v>7.1124869237589383</v>
      </c>
      <c r="W145" s="41">
        <f t="shared" si="167"/>
        <v>-0.96748692375893874</v>
      </c>
      <c r="X145" s="28">
        <f t="shared" si="168"/>
        <v>0</v>
      </c>
      <c r="Y145" s="41">
        <f t="shared" ref="Y145:Z145" si="178">IF($X145=0,T145,"")</f>
        <v>6.7430000000000003</v>
      </c>
      <c r="Z145" s="41">
        <f t="shared" si="178"/>
        <v>6.1449999999999996</v>
      </c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</row>
    <row r="146" spans="1:40" ht="14.25" customHeight="1" x14ac:dyDescent="0.45">
      <c r="A146" s="27">
        <v>2022</v>
      </c>
      <c r="B146" s="28">
        <v>11</v>
      </c>
      <c r="C146" s="28">
        <v>15</v>
      </c>
      <c r="D146" s="29">
        <v>0.50416666666666665</v>
      </c>
      <c r="E146" s="30">
        <v>48</v>
      </c>
      <c r="F146" s="31">
        <v>13.12731</v>
      </c>
      <c r="G146" s="32">
        <v>100.7988</v>
      </c>
      <c r="H146" s="33">
        <v>19.399999999999999</v>
      </c>
      <c r="I146" s="28">
        <v>3</v>
      </c>
      <c r="J146" s="34" t="s">
        <v>72</v>
      </c>
      <c r="K146" s="35">
        <v>1</v>
      </c>
      <c r="L146" s="38"/>
      <c r="M146" s="40"/>
      <c r="N146" s="39"/>
      <c r="O146" s="40"/>
      <c r="P146" s="67"/>
      <c r="Q146" s="40">
        <v>6.6099999999999994</v>
      </c>
      <c r="R146" s="41">
        <v>6.9870000000000001</v>
      </c>
      <c r="S146" s="37">
        <f t="shared" si="163"/>
        <v>0</v>
      </c>
      <c r="T146" s="41">
        <f t="shared" si="164"/>
        <v>6.9870000000000001</v>
      </c>
      <c r="U146" s="41">
        <f t="shared" si="165"/>
        <v>6.6099999999999994</v>
      </c>
      <c r="V146" s="41">
        <f t="shared" si="166"/>
        <v>7.3102944515784145</v>
      </c>
      <c r="W146" s="41">
        <f t="shared" si="167"/>
        <v>-0.70029445157841508</v>
      </c>
      <c r="X146" s="28">
        <f t="shared" si="168"/>
        <v>0</v>
      </c>
      <c r="Y146" s="41">
        <f t="shared" ref="Y146:Z146" si="179">IF($X146=0,T146,"")</f>
        <v>6.9870000000000001</v>
      </c>
      <c r="Z146" s="41">
        <f t="shared" si="179"/>
        <v>6.6099999999999994</v>
      </c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</row>
    <row r="147" spans="1:40" ht="14.25" customHeight="1" x14ac:dyDescent="0.45">
      <c r="A147" s="27">
        <v>2022</v>
      </c>
      <c r="B147" s="28">
        <v>11</v>
      </c>
      <c r="C147" s="28">
        <v>15</v>
      </c>
      <c r="D147" s="29">
        <v>0.50416666666666665</v>
      </c>
      <c r="E147" s="30">
        <v>48</v>
      </c>
      <c r="F147" s="31">
        <v>13.12731</v>
      </c>
      <c r="G147" s="32">
        <v>100.7988</v>
      </c>
      <c r="H147" s="33">
        <v>19.399999999999999</v>
      </c>
      <c r="I147" s="28">
        <v>3</v>
      </c>
      <c r="J147" s="34" t="s">
        <v>75</v>
      </c>
      <c r="K147" s="35">
        <v>9</v>
      </c>
      <c r="L147" s="38"/>
      <c r="M147" s="40"/>
      <c r="N147" s="39"/>
      <c r="O147" s="40"/>
      <c r="P147" s="67"/>
      <c r="Q147" s="40">
        <v>6.4499999999999993</v>
      </c>
      <c r="R147" s="41">
        <v>6.8550000000000004</v>
      </c>
      <c r="S147" s="37">
        <f t="shared" si="163"/>
        <v>0</v>
      </c>
      <c r="T147" s="41">
        <f t="shared" si="164"/>
        <v>6.8550000000000004</v>
      </c>
      <c r="U147" s="41">
        <f t="shared" si="165"/>
        <v>6.4499999999999993</v>
      </c>
      <c r="V147" s="41">
        <f t="shared" si="166"/>
        <v>7.2032838217744359</v>
      </c>
      <c r="W147" s="41">
        <f t="shared" si="167"/>
        <v>-0.75328382177443665</v>
      </c>
      <c r="X147" s="28">
        <f t="shared" si="168"/>
        <v>0</v>
      </c>
      <c r="Y147" s="41">
        <f t="shared" ref="Y147:Z147" si="180">IF($X147=0,T147,"")</f>
        <v>6.8550000000000004</v>
      </c>
      <c r="Z147" s="41">
        <f t="shared" si="180"/>
        <v>6.4499999999999993</v>
      </c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</row>
    <row r="148" spans="1:40" ht="14.25" customHeight="1" x14ac:dyDescent="0.45">
      <c r="A148" s="27">
        <v>2022</v>
      </c>
      <c r="B148" s="28">
        <v>11</v>
      </c>
      <c r="C148" s="28">
        <v>15</v>
      </c>
      <c r="D148" s="29">
        <v>0.50416666666666665</v>
      </c>
      <c r="E148" s="30">
        <v>48</v>
      </c>
      <c r="F148" s="31">
        <v>13.12731</v>
      </c>
      <c r="G148" s="32">
        <v>100.7988</v>
      </c>
      <c r="H148" s="33">
        <v>19.399999999999999</v>
      </c>
      <c r="I148" s="28">
        <v>3</v>
      </c>
      <c r="J148" s="34" t="s">
        <v>74</v>
      </c>
      <c r="K148" s="35">
        <v>18</v>
      </c>
      <c r="L148" s="38"/>
      <c r="M148" s="40"/>
      <c r="N148" s="39"/>
      <c r="O148" s="40"/>
      <c r="P148" s="67"/>
      <c r="Q148" s="40">
        <v>5.9749999999999996</v>
      </c>
      <c r="R148" s="41">
        <v>6.6929999999999996</v>
      </c>
      <c r="S148" s="37">
        <f t="shared" si="163"/>
        <v>0</v>
      </c>
      <c r="T148" s="41">
        <f t="shared" si="164"/>
        <v>6.6929999999999996</v>
      </c>
      <c r="U148" s="41">
        <f t="shared" si="165"/>
        <v>5.9749999999999996</v>
      </c>
      <c r="V148" s="41">
        <f t="shared" si="166"/>
        <v>7.0719525942877333</v>
      </c>
      <c r="W148" s="41">
        <f t="shared" si="167"/>
        <v>-1.0969525942877336</v>
      </c>
      <c r="X148" s="28">
        <f t="shared" si="168"/>
        <v>0</v>
      </c>
      <c r="Y148" s="41">
        <f t="shared" ref="Y148:Z148" si="181">IF($X148=0,T148,"")</f>
        <v>6.6929999999999996</v>
      </c>
      <c r="Z148" s="41">
        <f t="shared" si="181"/>
        <v>5.9749999999999996</v>
      </c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</row>
    <row r="149" spans="1:40" ht="14.25" customHeight="1" x14ac:dyDescent="0.45">
      <c r="A149" s="27">
        <v>2022</v>
      </c>
      <c r="B149" s="28">
        <v>11</v>
      </c>
      <c r="C149" s="28">
        <v>15</v>
      </c>
      <c r="D149" s="29">
        <v>0.56111111111111112</v>
      </c>
      <c r="E149" s="30">
        <v>49</v>
      </c>
      <c r="F149" s="31">
        <v>13.2334</v>
      </c>
      <c r="G149" s="32">
        <v>100.79986</v>
      </c>
      <c r="H149" s="33">
        <v>22.7</v>
      </c>
      <c r="I149" s="28">
        <v>3</v>
      </c>
      <c r="J149" s="34" t="s">
        <v>72</v>
      </c>
      <c r="K149" s="35">
        <v>1</v>
      </c>
      <c r="L149" s="38"/>
      <c r="M149" s="40"/>
      <c r="N149" s="39"/>
      <c r="O149" s="40"/>
      <c r="P149" s="67"/>
      <c r="Q149" s="40">
        <v>6.6</v>
      </c>
      <c r="R149" s="41">
        <v>7.1319999999999997</v>
      </c>
      <c r="S149" s="37">
        <f t="shared" si="163"/>
        <v>0</v>
      </c>
      <c r="T149" s="41">
        <f t="shared" si="164"/>
        <v>7.1319999999999997</v>
      </c>
      <c r="U149" s="41">
        <f t="shared" si="165"/>
        <v>6.6</v>
      </c>
      <c r="V149" s="41">
        <f t="shared" si="166"/>
        <v>7.4278440070449072</v>
      </c>
      <c r="W149" s="41">
        <f t="shared" si="167"/>
        <v>-0.82784400704490757</v>
      </c>
      <c r="X149" s="28">
        <f t="shared" si="168"/>
        <v>0</v>
      </c>
      <c r="Y149" s="41">
        <f t="shared" ref="Y149:Z149" si="182">IF($X149=0,T149,"")</f>
        <v>7.1319999999999997</v>
      </c>
      <c r="Z149" s="41">
        <f t="shared" si="182"/>
        <v>6.6</v>
      </c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</row>
    <row r="150" spans="1:40" ht="14.25" customHeight="1" x14ac:dyDescent="0.45">
      <c r="A150" s="27">
        <v>2022</v>
      </c>
      <c r="B150" s="28">
        <v>11</v>
      </c>
      <c r="C150" s="28">
        <v>15</v>
      </c>
      <c r="D150" s="29">
        <v>0.56111111111111112</v>
      </c>
      <c r="E150" s="30">
        <v>49</v>
      </c>
      <c r="F150" s="31">
        <v>13.2334</v>
      </c>
      <c r="G150" s="32">
        <v>100.79986</v>
      </c>
      <c r="H150" s="33">
        <v>22.7</v>
      </c>
      <c r="I150" s="28">
        <v>3</v>
      </c>
      <c r="J150" s="34" t="s">
        <v>75</v>
      </c>
      <c r="K150" s="35">
        <v>10.5</v>
      </c>
      <c r="L150" s="38"/>
      <c r="M150" s="40"/>
      <c r="N150" s="39"/>
      <c r="O150" s="40"/>
      <c r="P150" s="67"/>
      <c r="Q150" s="40">
        <v>6.6050000000000004</v>
      </c>
      <c r="R150" s="41">
        <v>6.617</v>
      </c>
      <c r="S150" s="37">
        <f t="shared" si="163"/>
        <v>0</v>
      </c>
      <c r="T150" s="41">
        <f t="shared" si="164"/>
        <v>6.617</v>
      </c>
      <c r="U150" s="41">
        <f t="shared" si="165"/>
        <v>6.6050000000000004</v>
      </c>
      <c r="V150" s="41">
        <f t="shared" si="166"/>
        <v>7.0103404134915035</v>
      </c>
      <c r="W150" s="41">
        <f t="shared" si="167"/>
        <v>-0.40534041349150307</v>
      </c>
      <c r="X150" s="28">
        <f t="shared" si="168"/>
        <v>0</v>
      </c>
      <c r="Y150" s="41">
        <f t="shared" ref="Y150:Z150" si="183">IF($X150=0,T150,"")</f>
        <v>6.617</v>
      </c>
      <c r="Z150" s="41">
        <f t="shared" si="183"/>
        <v>6.6050000000000004</v>
      </c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</row>
    <row r="151" spans="1:40" ht="14.25" customHeight="1" x14ac:dyDescent="0.45">
      <c r="A151" s="27">
        <v>2022</v>
      </c>
      <c r="B151" s="28">
        <v>11</v>
      </c>
      <c r="C151" s="28">
        <v>15</v>
      </c>
      <c r="D151" s="29">
        <v>0.56111111111111112</v>
      </c>
      <c r="E151" s="30">
        <v>49</v>
      </c>
      <c r="F151" s="31">
        <v>13.2334</v>
      </c>
      <c r="G151" s="32">
        <v>100.79986</v>
      </c>
      <c r="H151" s="33">
        <v>22.7</v>
      </c>
      <c r="I151" s="28">
        <v>3</v>
      </c>
      <c r="J151" s="34" t="s">
        <v>74</v>
      </c>
      <c r="K151" s="35">
        <v>21</v>
      </c>
      <c r="L151" s="38"/>
      <c r="M151" s="40"/>
      <c r="N151" s="39"/>
      <c r="O151" s="40"/>
      <c r="P151" s="67"/>
      <c r="Q151" s="40">
        <v>6.625</v>
      </c>
      <c r="R151" s="41">
        <v>6.391</v>
      </c>
      <c r="S151" s="37">
        <f t="shared" si="163"/>
        <v>0</v>
      </c>
      <c r="T151" s="41">
        <f t="shared" si="164"/>
        <v>6.391</v>
      </c>
      <c r="U151" s="41">
        <f t="shared" si="165"/>
        <v>6.625</v>
      </c>
      <c r="V151" s="41">
        <f t="shared" si="166"/>
        <v>6.8271252442816586</v>
      </c>
      <c r="W151" s="41">
        <f t="shared" si="167"/>
        <v>-0.20212524428165857</v>
      </c>
      <c r="X151" s="28">
        <f t="shared" si="168"/>
        <v>0</v>
      </c>
      <c r="Y151" s="41">
        <f t="shared" ref="Y151:Z151" si="184">IF($X151=0,T151,"")</f>
        <v>6.391</v>
      </c>
      <c r="Z151" s="41">
        <f t="shared" si="184"/>
        <v>6.625</v>
      </c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</row>
    <row r="152" spans="1:40" ht="14.25" customHeight="1" x14ac:dyDescent="0.45">
      <c r="A152" s="27">
        <v>2022</v>
      </c>
      <c r="B152" s="28">
        <v>11</v>
      </c>
      <c r="C152" s="28">
        <v>15</v>
      </c>
      <c r="D152" s="29">
        <v>0.59930555555555554</v>
      </c>
      <c r="E152" s="30">
        <v>50</v>
      </c>
      <c r="F152" s="31">
        <v>13.280749999999999</v>
      </c>
      <c r="G152" s="32">
        <v>100.80074</v>
      </c>
      <c r="H152" s="33">
        <v>20.8</v>
      </c>
      <c r="I152" s="28">
        <v>3</v>
      </c>
      <c r="J152" s="34" t="s">
        <v>72</v>
      </c>
      <c r="K152" s="35">
        <v>1</v>
      </c>
      <c r="L152" s="38"/>
      <c r="M152" s="40"/>
      <c r="N152" s="39"/>
      <c r="O152" s="40"/>
      <c r="P152" s="67"/>
      <c r="Q152" s="40"/>
      <c r="R152" s="41"/>
      <c r="S152" s="37"/>
      <c r="T152" s="41"/>
      <c r="U152" s="41"/>
      <c r="V152" s="41"/>
      <c r="W152" s="41"/>
      <c r="X152" s="28"/>
      <c r="Y152" s="41"/>
      <c r="Z152" s="41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</row>
    <row r="153" spans="1:40" ht="14.25" customHeight="1" x14ac:dyDescent="0.45">
      <c r="A153" s="27">
        <v>2022</v>
      </c>
      <c r="B153" s="28">
        <v>11</v>
      </c>
      <c r="C153" s="28">
        <v>15</v>
      </c>
      <c r="D153" s="29">
        <v>0.59930555555555554</v>
      </c>
      <c r="E153" s="30">
        <v>50</v>
      </c>
      <c r="F153" s="31">
        <v>13.280749999999999</v>
      </c>
      <c r="G153" s="32">
        <v>100.80074</v>
      </c>
      <c r="H153" s="33">
        <v>20.8</v>
      </c>
      <c r="I153" s="28">
        <v>3</v>
      </c>
      <c r="J153" s="34" t="s">
        <v>75</v>
      </c>
      <c r="K153" s="35">
        <v>9.5</v>
      </c>
      <c r="L153" s="38"/>
      <c r="M153" s="40"/>
      <c r="N153" s="39"/>
      <c r="O153" s="40"/>
      <c r="P153" s="67"/>
      <c r="Q153" s="40"/>
      <c r="R153" s="41"/>
      <c r="S153" s="37"/>
      <c r="T153" s="41"/>
      <c r="U153" s="41"/>
      <c r="V153" s="41"/>
      <c r="W153" s="41"/>
      <c r="X153" s="28"/>
      <c r="Y153" s="41"/>
      <c r="Z153" s="41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</row>
    <row r="154" spans="1:40" ht="14.25" customHeight="1" x14ac:dyDescent="0.45">
      <c r="A154" s="27">
        <v>2022</v>
      </c>
      <c r="B154" s="28">
        <v>11</v>
      </c>
      <c r="C154" s="28">
        <v>15</v>
      </c>
      <c r="D154" s="29">
        <v>0.59930555555555554</v>
      </c>
      <c r="E154" s="30">
        <v>50</v>
      </c>
      <c r="F154" s="31">
        <v>13.280749999999999</v>
      </c>
      <c r="G154" s="32">
        <v>100.80074</v>
      </c>
      <c r="H154" s="33">
        <v>20.8</v>
      </c>
      <c r="I154" s="28">
        <v>3</v>
      </c>
      <c r="J154" s="34" t="s">
        <v>74</v>
      </c>
      <c r="K154" s="35">
        <v>19</v>
      </c>
      <c r="L154" s="38"/>
      <c r="M154" s="40"/>
      <c r="N154" s="39"/>
      <c r="O154" s="40"/>
      <c r="P154" s="67"/>
      <c r="Q154" s="40"/>
      <c r="R154" s="41"/>
      <c r="S154" s="37"/>
      <c r="T154" s="41"/>
      <c r="U154" s="41"/>
      <c r="V154" s="41"/>
      <c r="W154" s="41"/>
      <c r="X154" s="28"/>
      <c r="Y154" s="41"/>
      <c r="Z154" s="41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</row>
    <row r="155" spans="1:40" ht="14.25" customHeight="1" x14ac:dyDescent="0.45">
      <c r="A155" s="27">
        <v>2022</v>
      </c>
      <c r="B155" s="28">
        <v>11</v>
      </c>
      <c r="C155" s="28">
        <v>15</v>
      </c>
      <c r="D155" s="29">
        <v>0.62152777777777779</v>
      </c>
      <c r="E155" s="30">
        <v>51</v>
      </c>
      <c r="F155" s="31">
        <v>13.332509999999999</v>
      </c>
      <c r="G155" s="32">
        <v>100.80116</v>
      </c>
      <c r="H155" s="33">
        <v>18.100000000000001</v>
      </c>
      <c r="I155" s="28">
        <v>3</v>
      </c>
      <c r="J155" s="34" t="s">
        <v>72</v>
      </c>
      <c r="K155" s="35">
        <v>1</v>
      </c>
      <c r="L155" s="38"/>
      <c r="M155" s="40"/>
      <c r="N155" s="39"/>
      <c r="O155" s="40"/>
      <c r="P155" s="67"/>
      <c r="Q155" s="41">
        <v>6.8350000000000009</v>
      </c>
      <c r="R155" s="41">
        <v>6.7030000000000003</v>
      </c>
      <c r="S155" s="37">
        <f t="shared" ref="S155:S163" si="185">R155*$Z$1+$AA$1</f>
        <v>0</v>
      </c>
      <c r="T155" s="41">
        <f t="shared" ref="T155:T163" si="186">R155</f>
        <v>6.7030000000000003</v>
      </c>
      <c r="U155" s="41">
        <f t="shared" ref="U155:U163" si="187">Q155</f>
        <v>6.8350000000000009</v>
      </c>
      <c r="V155" s="41">
        <f t="shared" ref="V155:V163" si="188">T155*$T$2+$U$2</f>
        <v>7.0800594601819746</v>
      </c>
      <c r="W155" s="41">
        <f t="shared" ref="W155:W163" si="189">U155-V155</f>
        <v>-0.24505946018197378</v>
      </c>
      <c r="X155" s="28">
        <f t="shared" ref="X155:X163" si="190">IF(ABS(W155)&gt;$W$2,1,0)</f>
        <v>0</v>
      </c>
      <c r="Y155" s="41">
        <f t="shared" ref="Y155:Z155" si="191">IF($X155=0,T155,"")</f>
        <v>6.7030000000000003</v>
      </c>
      <c r="Z155" s="41">
        <f t="shared" si="191"/>
        <v>6.8350000000000009</v>
      </c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</row>
    <row r="156" spans="1:40" ht="14.25" customHeight="1" x14ac:dyDescent="0.45">
      <c r="A156" s="27">
        <v>2022</v>
      </c>
      <c r="B156" s="28">
        <v>11</v>
      </c>
      <c r="C156" s="28">
        <v>15</v>
      </c>
      <c r="D156" s="29">
        <v>0.62152777777777779</v>
      </c>
      <c r="E156" s="30">
        <v>51</v>
      </c>
      <c r="F156" s="31">
        <v>13.332509999999999</v>
      </c>
      <c r="G156" s="32">
        <v>100.80116</v>
      </c>
      <c r="H156" s="33">
        <v>18.100000000000001</v>
      </c>
      <c r="I156" s="28">
        <v>3</v>
      </c>
      <c r="J156" s="34" t="s">
        <v>75</v>
      </c>
      <c r="K156" s="35">
        <v>9</v>
      </c>
      <c r="L156" s="38"/>
      <c r="M156" s="40"/>
      <c r="N156" s="39"/>
      <c r="O156" s="40"/>
      <c r="P156" s="67"/>
      <c r="Q156" s="41">
        <v>5.98</v>
      </c>
      <c r="R156" s="41">
        <v>5.7839999999999998</v>
      </c>
      <c r="S156" s="37">
        <f t="shared" si="185"/>
        <v>0</v>
      </c>
      <c r="T156" s="41">
        <f t="shared" si="186"/>
        <v>5.7839999999999998</v>
      </c>
      <c r="U156" s="41">
        <f t="shared" si="187"/>
        <v>5.98</v>
      </c>
      <c r="V156" s="41">
        <f t="shared" si="188"/>
        <v>6.3350384845012382</v>
      </c>
      <c r="W156" s="41">
        <f t="shared" si="189"/>
        <v>-0.35503848450123776</v>
      </c>
      <c r="X156" s="28">
        <f t="shared" si="190"/>
        <v>0</v>
      </c>
      <c r="Y156" s="41">
        <f t="shared" ref="Y156:Z156" si="192">IF($X156=0,T156,"")</f>
        <v>5.7839999999999998</v>
      </c>
      <c r="Z156" s="41">
        <f t="shared" si="192"/>
        <v>5.98</v>
      </c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</row>
    <row r="157" spans="1:40" ht="14.25" customHeight="1" x14ac:dyDescent="0.45">
      <c r="A157" s="27">
        <v>2022</v>
      </c>
      <c r="B157" s="28">
        <v>11</v>
      </c>
      <c r="C157" s="28">
        <v>15</v>
      </c>
      <c r="D157" s="29">
        <v>0.62152777777777779</v>
      </c>
      <c r="E157" s="30">
        <v>51</v>
      </c>
      <c r="F157" s="31">
        <v>13.332509999999999</v>
      </c>
      <c r="G157" s="32">
        <v>100.80116</v>
      </c>
      <c r="H157" s="33">
        <v>18.100000000000001</v>
      </c>
      <c r="I157" s="28">
        <v>3</v>
      </c>
      <c r="J157" s="34" t="s">
        <v>74</v>
      </c>
      <c r="K157" s="35">
        <v>16</v>
      </c>
      <c r="L157" s="38"/>
      <c r="M157" s="40"/>
      <c r="N157" s="39"/>
      <c r="O157" s="40"/>
      <c r="P157" s="67"/>
      <c r="Q157" s="41">
        <v>5.46</v>
      </c>
      <c r="R157" s="41">
        <v>5.31</v>
      </c>
      <c r="S157" s="37">
        <f t="shared" si="185"/>
        <v>0</v>
      </c>
      <c r="T157" s="41">
        <f t="shared" si="186"/>
        <v>5.31</v>
      </c>
      <c r="U157" s="41">
        <f t="shared" si="187"/>
        <v>5.46</v>
      </c>
      <c r="V157" s="41">
        <f t="shared" si="188"/>
        <v>5.9507730411142212</v>
      </c>
      <c r="W157" s="41">
        <f t="shared" si="189"/>
        <v>-0.49077304111422126</v>
      </c>
      <c r="X157" s="28">
        <f t="shared" si="190"/>
        <v>0</v>
      </c>
      <c r="Y157" s="41">
        <f t="shared" ref="Y157:Z157" si="193">IF($X157=0,T157,"")</f>
        <v>5.31</v>
      </c>
      <c r="Z157" s="41">
        <f t="shared" si="193"/>
        <v>5.46</v>
      </c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</row>
    <row r="158" spans="1:40" ht="14.25" customHeight="1" x14ac:dyDescent="0.45">
      <c r="A158" s="27">
        <v>2022</v>
      </c>
      <c r="B158" s="28">
        <v>11</v>
      </c>
      <c r="C158" s="28">
        <v>15</v>
      </c>
      <c r="D158" s="29">
        <v>0.81666666666666676</v>
      </c>
      <c r="E158" s="30">
        <v>52</v>
      </c>
      <c r="F158" s="31">
        <v>13.36632</v>
      </c>
      <c r="G158" s="32">
        <v>100.80103</v>
      </c>
      <c r="H158" s="33">
        <v>15.4</v>
      </c>
      <c r="I158" s="28">
        <v>3</v>
      </c>
      <c r="J158" s="34" t="s">
        <v>72</v>
      </c>
      <c r="K158" s="35">
        <v>1</v>
      </c>
      <c r="L158" s="38"/>
      <c r="M158" s="40"/>
      <c r="N158" s="39"/>
      <c r="O158" s="40"/>
      <c r="P158" s="67"/>
      <c r="Q158" s="40">
        <v>6.01</v>
      </c>
      <c r="R158" s="41">
        <v>6.2750000000000004</v>
      </c>
      <c r="S158" s="37">
        <f t="shared" si="185"/>
        <v>0</v>
      </c>
      <c r="T158" s="41">
        <f t="shared" si="186"/>
        <v>6.2750000000000004</v>
      </c>
      <c r="U158" s="41">
        <f t="shared" si="187"/>
        <v>6.01</v>
      </c>
      <c r="V158" s="41">
        <f t="shared" si="188"/>
        <v>6.7330855999084651</v>
      </c>
      <c r="W158" s="41">
        <f t="shared" si="189"/>
        <v>-0.72308559990846533</v>
      </c>
      <c r="X158" s="28">
        <f t="shared" si="190"/>
        <v>0</v>
      </c>
      <c r="Y158" s="41">
        <f t="shared" ref="Y158:Z158" si="194">IF($X158=0,T158,"")</f>
        <v>6.2750000000000004</v>
      </c>
      <c r="Z158" s="41">
        <f t="shared" si="194"/>
        <v>6.01</v>
      </c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</row>
    <row r="159" spans="1:40" ht="14.25" customHeight="1" x14ac:dyDescent="0.45">
      <c r="A159" s="27">
        <v>2022</v>
      </c>
      <c r="B159" s="28">
        <v>11</v>
      </c>
      <c r="C159" s="28">
        <v>15</v>
      </c>
      <c r="D159" s="29">
        <v>0.81666666666666676</v>
      </c>
      <c r="E159" s="30">
        <v>52</v>
      </c>
      <c r="F159" s="31">
        <v>13.36632</v>
      </c>
      <c r="G159" s="32">
        <v>100.80103</v>
      </c>
      <c r="H159" s="33">
        <v>15.4</v>
      </c>
      <c r="I159" s="28">
        <v>3</v>
      </c>
      <c r="J159" s="34" t="s">
        <v>75</v>
      </c>
      <c r="K159" s="35">
        <v>7.5</v>
      </c>
      <c r="L159" s="38"/>
      <c r="M159" s="40"/>
      <c r="N159" s="39"/>
      <c r="O159" s="40"/>
      <c r="P159" s="67"/>
      <c r="Q159" s="40">
        <v>5.83</v>
      </c>
      <c r="R159" s="41">
        <v>5.5179999999999998</v>
      </c>
      <c r="S159" s="37">
        <f t="shared" si="185"/>
        <v>0</v>
      </c>
      <c r="T159" s="41">
        <f t="shared" si="186"/>
        <v>5.5179999999999998</v>
      </c>
      <c r="U159" s="41">
        <f t="shared" si="187"/>
        <v>5.83</v>
      </c>
      <c r="V159" s="41">
        <f t="shared" si="188"/>
        <v>6.1193958517144313</v>
      </c>
      <c r="W159" s="41">
        <f t="shared" si="189"/>
        <v>-0.28939585171443127</v>
      </c>
      <c r="X159" s="28">
        <f t="shared" si="190"/>
        <v>0</v>
      </c>
      <c r="Y159" s="41">
        <f t="shared" ref="Y159:Z159" si="195">IF($X159=0,T159,"")</f>
        <v>5.5179999999999998</v>
      </c>
      <c r="Z159" s="41">
        <f t="shared" si="195"/>
        <v>5.83</v>
      </c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</row>
    <row r="160" spans="1:40" ht="14.25" customHeight="1" x14ac:dyDescent="0.45">
      <c r="A160" s="27">
        <v>2022</v>
      </c>
      <c r="B160" s="28">
        <v>11</v>
      </c>
      <c r="C160" s="28">
        <v>15</v>
      </c>
      <c r="D160" s="29">
        <v>0.81666666666666676</v>
      </c>
      <c r="E160" s="30">
        <v>52</v>
      </c>
      <c r="F160" s="31">
        <v>13.36632</v>
      </c>
      <c r="G160" s="32">
        <v>100.80103</v>
      </c>
      <c r="H160" s="33">
        <v>15.4</v>
      </c>
      <c r="I160" s="28">
        <v>3</v>
      </c>
      <c r="J160" s="34" t="s">
        <v>74</v>
      </c>
      <c r="K160" s="35">
        <v>14</v>
      </c>
      <c r="L160" s="38"/>
      <c r="M160" s="40"/>
      <c r="N160" s="39"/>
      <c r="O160" s="40"/>
      <c r="P160" s="67"/>
      <c r="Q160" s="40">
        <v>4.74</v>
      </c>
      <c r="R160" s="41">
        <v>4.5019999999999998</v>
      </c>
      <c r="S160" s="37">
        <f t="shared" si="185"/>
        <v>0</v>
      </c>
      <c r="T160" s="41">
        <f t="shared" si="186"/>
        <v>4.5019999999999998</v>
      </c>
      <c r="U160" s="41">
        <f t="shared" si="187"/>
        <v>4.74</v>
      </c>
      <c r="V160" s="41">
        <f t="shared" si="188"/>
        <v>5.2957382768595593</v>
      </c>
      <c r="W160" s="41">
        <f t="shared" si="189"/>
        <v>-0.55573827685955912</v>
      </c>
      <c r="X160" s="28">
        <f t="shared" si="190"/>
        <v>0</v>
      </c>
      <c r="Y160" s="41">
        <f t="shared" ref="Y160:Z160" si="196">IF($X160=0,T160,"")</f>
        <v>4.5019999999999998</v>
      </c>
      <c r="Z160" s="41">
        <f t="shared" si="196"/>
        <v>4.74</v>
      </c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</row>
    <row r="161" spans="1:40" ht="14.25" customHeight="1" x14ac:dyDescent="0.45">
      <c r="A161" s="27">
        <v>2022</v>
      </c>
      <c r="B161" s="28">
        <v>11</v>
      </c>
      <c r="C161" s="28">
        <v>15</v>
      </c>
      <c r="D161" s="29">
        <v>0.65347222222222223</v>
      </c>
      <c r="E161" s="30">
        <v>54</v>
      </c>
      <c r="F161" s="31">
        <v>13.3657</v>
      </c>
      <c r="G161" s="32">
        <v>100.86458</v>
      </c>
      <c r="H161" s="33">
        <v>10.3</v>
      </c>
      <c r="I161" s="28">
        <v>3</v>
      </c>
      <c r="J161" s="34" t="s">
        <v>72</v>
      </c>
      <c r="K161" s="35">
        <v>1</v>
      </c>
      <c r="L161" s="38"/>
      <c r="M161" s="40"/>
      <c r="N161" s="39"/>
      <c r="O161" s="40"/>
      <c r="P161" s="67"/>
      <c r="Q161" s="40">
        <v>5.5250000000000004</v>
      </c>
      <c r="R161" s="41">
        <v>6.4569999999999999</v>
      </c>
      <c r="S161" s="37">
        <f t="shared" si="185"/>
        <v>0</v>
      </c>
      <c r="T161" s="41">
        <f t="shared" si="186"/>
        <v>6.4569999999999999</v>
      </c>
      <c r="U161" s="41">
        <f t="shared" si="187"/>
        <v>5.5250000000000004</v>
      </c>
      <c r="V161" s="41">
        <f t="shared" si="188"/>
        <v>6.8806305591836487</v>
      </c>
      <c r="W161" s="41">
        <f t="shared" si="189"/>
        <v>-1.3556305591836484</v>
      </c>
      <c r="X161" s="28">
        <f t="shared" si="190"/>
        <v>1</v>
      </c>
      <c r="Y161" s="41"/>
      <c r="Z161" s="41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</row>
    <row r="162" spans="1:40" ht="14.25" customHeight="1" x14ac:dyDescent="0.45">
      <c r="A162" s="27">
        <v>2022</v>
      </c>
      <c r="B162" s="28">
        <v>11</v>
      </c>
      <c r="C162" s="28">
        <v>15</v>
      </c>
      <c r="D162" s="29">
        <v>0.65347222222222223</v>
      </c>
      <c r="E162" s="30">
        <v>54</v>
      </c>
      <c r="F162" s="31">
        <v>13.3657</v>
      </c>
      <c r="G162" s="32">
        <v>100.86458</v>
      </c>
      <c r="H162" s="33">
        <v>10.3</v>
      </c>
      <c r="I162" s="28">
        <v>3</v>
      </c>
      <c r="J162" s="34" t="s">
        <v>75</v>
      </c>
      <c r="K162" s="35">
        <v>5</v>
      </c>
      <c r="L162" s="38"/>
      <c r="M162" s="40"/>
      <c r="N162" s="39"/>
      <c r="O162" s="40"/>
      <c r="P162" s="67"/>
      <c r="Q162" s="40">
        <v>5.6950000000000003</v>
      </c>
      <c r="R162" s="41">
        <v>5.6619999999999999</v>
      </c>
      <c r="S162" s="37">
        <f t="shared" si="185"/>
        <v>0</v>
      </c>
      <c r="T162" s="41">
        <f t="shared" si="186"/>
        <v>5.6619999999999999</v>
      </c>
      <c r="U162" s="41">
        <f t="shared" si="187"/>
        <v>5.6950000000000003</v>
      </c>
      <c r="V162" s="41">
        <f t="shared" si="188"/>
        <v>6.2361347205914992</v>
      </c>
      <c r="W162" s="41">
        <f t="shared" si="189"/>
        <v>-0.54113472059149892</v>
      </c>
      <c r="X162" s="28">
        <f t="shared" si="190"/>
        <v>0</v>
      </c>
      <c r="Y162" s="41">
        <f t="shared" ref="Y162:Z162" si="197">IF($X162=0,T162,"")</f>
        <v>5.6619999999999999</v>
      </c>
      <c r="Z162" s="41">
        <f t="shared" si="197"/>
        <v>5.6950000000000003</v>
      </c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</row>
    <row r="163" spans="1:40" ht="14.25" customHeight="1" x14ac:dyDescent="0.45">
      <c r="A163" s="27">
        <v>2022</v>
      </c>
      <c r="B163" s="28">
        <v>11</v>
      </c>
      <c r="C163" s="28">
        <v>15</v>
      </c>
      <c r="D163" s="29">
        <v>0.65347222222222223</v>
      </c>
      <c r="E163" s="30">
        <v>54</v>
      </c>
      <c r="F163" s="31">
        <v>13.3657</v>
      </c>
      <c r="G163" s="32">
        <v>100.86458</v>
      </c>
      <c r="H163" s="33">
        <v>10.3</v>
      </c>
      <c r="I163" s="28">
        <v>3</v>
      </c>
      <c r="J163" s="34" t="s">
        <v>74</v>
      </c>
      <c r="K163" s="35">
        <v>9</v>
      </c>
      <c r="L163" s="38"/>
      <c r="M163" s="40"/>
      <c r="N163" s="39"/>
      <c r="O163" s="40"/>
      <c r="P163" s="67"/>
      <c r="Q163" s="40">
        <v>4.7750000000000004</v>
      </c>
      <c r="R163" s="41">
        <v>4.4139999999999997</v>
      </c>
      <c r="S163" s="37">
        <f t="shared" si="185"/>
        <v>0</v>
      </c>
      <c r="T163" s="41">
        <f t="shared" si="186"/>
        <v>4.4139999999999997</v>
      </c>
      <c r="U163" s="41">
        <f t="shared" si="187"/>
        <v>4.7750000000000004</v>
      </c>
      <c r="V163" s="41">
        <f t="shared" si="188"/>
        <v>5.2243978569902394</v>
      </c>
      <c r="W163" s="41">
        <f t="shared" si="189"/>
        <v>-0.44939785699023904</v>
      </c>
      <c r="X163" s="28">
        <f t="shared" si="190"/>
        <v>0</v>
      </c>
      <c r="Y163" s="41">
        <f t="shared" ref="Y163:Z163" si="198">IF($X163=0,T163,"")</f>
        <v>4.4139999999999997</v>
      </c>
      <c r="Z163" s="41">
        <f t="shared" si="198"/>
        <v>4.7750000000000004</v>
      </c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</row>
    <row r="164" spans="1:40" ht="14.25" customHeight="1" x14ac:dyDescent="0.45">
      <c r="A164" s="27">
        <v>2022</v>
      </c>
      <c r="B164" s="28">
        <v>11</v>
      </c>
      <c r="C164" s="28">
        <v>15</v>
      </c>
      <c r="D164" s="29">
        <v>0.6958333333333333</v>
      </c>
      <c r="E164" s="30">
        <v>55</v>
      </c>
      <c r="F164" s="31">
        <v>13.39024</v>
      </c>
      <c r="G164" s="32">
        <v>100.88388999999999</v>
      </c>
      <c r="H164" s="33">
        <v>5.8</v>
      </c>
      <c r="I164" s="28">
        <v>3</v>
      </c>
      <c r="J164" s="34" t="s">
        <v>72</v>
      </c>
      <c r="K164" s="35">
        <v>0.5</v>
      </c>
      <c r="L164" s="38"/>
      <c r="M164" s="40"/>
      <c r="N164" s="39"/>
      <c r="O164" s="40"/>
      <c r="P164" s="67"/>
      <c r="Q164" s="40"/>
      <c r="R164" s="41"/>
      <c r="S164" s="37"/>
      <c r="T164" s="41"/>
      <c r="U164" s="41"/>
      <c r="V164" s="41"/>
      <c r="W164" s="41"/>
      <c r="X164" s="28"/>
      <c r="Y164" s="41"/>
      <c r="Z164" s="41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</row>
    <row r="165" spans="1:40" ht="14.25" customHeight="1" x14ac:dyDescent="0.45">
      <c r="A165" s="27">
        <v>2022</v>
      </c>
      <c r="B165" s="28">
        <v>11</v>
      </c>
      <c r="C165" s="28">
        <v>15</v>
      </c>
      <c r="D165" s="29">
        <v>0.6958333333333333</v>
      </c>
      <c r="E165" s="30">
        <v>55</v>
      </c>
      <c r="F165" s="31">
        <v>13.39024</v>
      </c>
      <c r="G165" s="32">
        <v>100.88388999999999</v>
      </c>
      <c r="H165" s="33">
        <v>5.8</v>
      </c>
      <c r="I165" s="28">
        <v>3</v>
      </c>
      <c r="J165" s="34" t="s">
        <v>75</v>
      </c>
      <c r="K165" s="35">
        <v>2.5</v>
      </c>
      <c r="L165" s="38"/>
      <c r="M165" s="40"/>
      <c r="N165" s="39"/>
      <c r="O165" s="40"/>
      <c r="P165" s="67"/>
      <c r="Q165" s="40"/>
      <c r="R165" s="41"/>
      <c r="S165" s="37"/>
      <c r="T165" s="41"/>
      <c r="U165" s="41"/>
      <c r="V165" s="41"/>
      <c r="W165" s="41"/>
      <c r="X165" s="28"/>
      <c r="Y165" s="41"/>
      <c r="Z165" s="41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</row>
    <row r="166" spans="1:40" ht="14.25" customHeight="1" x14ac:dyDescent="0.45">
      <c r="A166" s="27">
        <v>2022</v>
      </c>
      <c r="B166" s="28">
        <v>11</v>
      </c>
      <c r="C166" s="28">
        <v>15</v>
      </c>
      <c r="D166" s="29">
        <v>0.6958333333333333</v>
      </c>
      <c r="E166" s="30">
        <v>55</v>
      </c>
      <c r="F166" s="31">
        <v>13.39024</v>
      </c>
      <c r="G166" s="32">
        <v>100.88388999999999</v>
      </c>
      <c r="H166" s="33">
        <v>5.8</v>
      </c>
      <c r="I166" s="28">
        <v>3</v>
      </c>
      <c r="J166" s="34" t="s">
        <v>74</v>
      </c>
      <c r="K166" s="35">
        <v>5</v>
      </c>
      <c r="L166" s="38"/>
      <c r="M166" s="40"/>
      <c r="N166" s="39"/>
      <c r="O166" s="40"/>
      <c r="P166" s="67"/>
      <c r="Q166" s="40"/>
      <c r="R166" s="41"/>
      <c r="S166" s="37"/>
      <c r="T166" s="41"/>
      <c r="U166" s="41"/>
      <c r="V166" s="41"/>
      <c r="W166" s="41"/>
      <c r="X166" s="28"/>
      <c r="Y166" s="41"/>
      <c r="Z166" s="41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</row>
    <row r="167" spans="1:40" ht="14.25" customHeight="1" x14ac:dyDescent="0.45">
      <c r="A167" s="27">
        <v>2022</v>
      </c>
      <c r="B167" s="28">
        <v>11</v>
      </c>
      <c r="C167" s="28">
        <v>15</v>
      </c>
      <c r="D167" s="49">
        <v>0.72916666666666663</v>
      </c>
      <c r="E167" s="30">
        <v>56</v>
      </c>
      <c r="F167" s="31">
        <v>13.429970000000001</v>
      </c>
      <c r="G167" s="32">
        <v>100.9127</v>
      </c>
      <c r="H167" s="33">
        <v>4.2</v>
      </c>
      <c r="I167" s="28">
        <v>3</v>
      </c>
      <c r="J167" s="34" t="s">
        <v>72</v>
      </c>
      <c r="K167" s="35">
        <v>1</v>
      </c>
      <c r="L167" s="38"/>
      <c r="M167" s="40"/>
      <c r="N167" s="39"/>
      <c r="O167" s="40"/>
      <c r="P167" s="68"/>
      <c r="Q167" s="40">
        <v>7.5350000000000001</v>
      </c>
      <c r="R167" s="41">
        <v>7.0190000000000001</v>
      </c>
      <c r="S167" s="37">
        <f t="shared" ref="S167:S170" si="199">R167*$Z$1+$AA$1</f>
        <v>0</v>
      </c>
      <c r="T167" s="41">
        <f t="shared" ref="T167:T170" si="200">R167</f>
        <v>7.0190000000000001</v>
      </c>
      <c r="U167" s="41">
        <f t="shared" ref="U167:U170" si="201">Q167</f>
        <v>7.5350000000000001</v>
      </c>
      <c r="V167" s="41">
        <f t="shared" ref="V167:V170" si="202">T167*$T$2+$U$2</f>
        <v>7.3362364224399865</v>
      </c>
      <c r="W167" s="41">
        <f t="shared" ref="W167:W170" si="203">U167-V167</f>
        <v>0.19876357756001362</v>
      </c>
      <c r="X167" s="28">
        <f t="shared" ref="X167:X170" si="204">IF(ABS(W167)&gt;$W$2,1,0)</f>
        <v>0</v>
      </c>
      <c r="Y167" s="41">
        <f t="shared" ref="Y167:Z167" si="205">IF($X167=0,T167,"")</f>
        <v>7.0190000000000001</v>
      </c>
      <c r="Z167" s="41">
        <f t="shared" si="205"/>
        <v>7.5350000000000001</v>
      </c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</row>
    <row r="168" spans="1:40" ht="14.25" customHeight="1" x14ac:dyDescent="0.45">
      <c r="A168" s="27">
        <v>2022</v>
      </c>
      <c r="B168" s="28">
        <v>11</v>
      </c>
      <c r="C168" s="28">
        <v>15</v>
      </c>
      <c r="D168" s="49">
        <v>0.72916666666666663</v>
      </c>
      <c r="E168" s="30">
        <v>56</v>
      </c>
      <c r="F168" s="31">
        <v>13.429970000000001</v>
      </c>
      <c r="G168" s="32">
        <v>100.9127</v>
      </c>
      <c r="H168" s="33">
        <v>4.2</v>
      </c>
      <c r="I168" s="28">
        <v>3</v>
      </c>
      <c r="J168" s="34" t="s">
        <v>74</v>
      </c>
      <c r="K168" s="35">
        <v>3</v>
      </c>
      <c r="L168" s="38"/>
      <c r="M168" s="40"/>
      <c r="N168" s="39"/>
      <c r="O168" s="40"/>
      <c r="P168" s="67"/>
      <c r="Q168" s="40">
        <v>4.6400000000000006</v>
      </c>
      <c r="R168" s="41">
        <v>4.0960000000000001</v>
      </c>
      <c r="S168" s="37">
        <f t="shared" si="199"/>
        <v>0</v>
      </c>
      <c r="T168" s="41">
        <f t="shared" si="200"/>
        <v>4.0960000000000001</v>
      </c>
      <c r="U168" s="41">
        <f t="shared" si="201"/>
        <v>4.6400000000000006</v>
      </c>
      <c r="V168" s="41">
        <f t="shared" si="202"/>
        <v>4.9665995215533805</v>
      </c>
      <c r="W168" s="41">
        <f t="shared" si="203"/>
        <v>-0.3265995215533799</v>
      </c>
      <c r="X168" s="28">
        <f t="shared" si="204"/>
        <v>0</v>
      </c>
      <c r="Y168" s="41">
        <f t="shared" ref="Y168:Z168" si="206">IF($X168=0,T168,"")</f>
        <v>4.0960000000000001</v>
      </c>
      <c r="Z168" s="41">
        <f t="shared" si="206"/>
        <v>4.6400000000000006</v>
      </c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</row>
    <row r="169" spans="1:40" ht="14.25" customHeight="1" x14ac:dyDescent="0.45">
      <c r="A169" s="27">
        <v>2022</v>
      </c>
      <c r="B169" s="28">
        <v>11</v>
      </c>
      <c r="C169" s="28">
        <v>15</v>
      </c>
      <c r="D169" s="29">
        <v>0.74791666666666667</v>
      </c>
      <c r="E169" s="30">
        <v>57</v>
      </c>
      <c r="F169" s="31">
        <v>13.45026</v>
      </c>
      <c r="G169" s="32">
        <v>100.94252</v>
      </c>
      <c r="H169" s="33">
        <v>4.5</v>
      </c>
      <c r="I169" s="28">
        <v>2</v>
      </c>
      <c r="J169" s="34" t="s">
        <v>72</v>
      </c>
      <c r="K169" s="35">
        <v>1</v>
      </c>
      <c r="L169" s="38"/>
      <c r="M169" s="40"/>
      <c r="N169" s="39"/>
      <c r="O169" s="40"/>
      <c r="P169" s="67"/>
      <c r="Q169" s="40">
        <v>6.0649999999999995</v>
      </c>
      <c r="R169" s="41">
        <v>6.1849999999999996</v>
      </c>
      <c r="S169" s="37">
        <f t="shared" si="199"/>
        <v>0</v>
      </c>
      <c r="T169" s="41">
        <f t="shared" si="200"/>
        <v>6.1849999999999996</v>
      </c>
      <c r="U169" s="41">
        <f t="shared" si="201"/>
        <v>6.0649999999999995</v>
      </c>
      <c r="V169" s="41">
        <f t="shared" si="202"/>
        <v>6.6601238068602964</v>
      </c>
      <c r="W169" s="41">
        <f t="shared" si="203"/>
        <v>-0.59512380686029687</v>
      </c>
      <c r="X169" s="28">
        <f t="shared" si="204"/>
        <v>0</v>
      </c>
      <c r="Y169" s="41">
        <f t="shared" ref="Y169:Z169" si="207">IF($X169=0,T169,"")</f>
        <v>6.1849999999999996</v>
      </c>
      <c r="Z169" s="41">
        <f t="shared" si="207"/>
        <v>6.0649999999999995</v>
      </c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</row>
    <row r="170" spans="1:40" ht="14.25" customHeight="1" x14ac:dyDescent="0.45">
      <c r="A170" s="52">
        <v>2022</v>
      </c>
      <c r="B170" s="53">
        <v>11</v>
      </c>
      <c r="C170" s="53">
        <v>15</v>
      </c>
      <c r="D170" s="54">
        <v>0.74791666666666667</v>
      </c>
      <c r="E170" s="55">
        <v>57</v>
      </c>
      <c r="F170" s="56">
        <v>13.45026</v>
      </c>
      <c r="G170" s="57">
        <v>100.94252</v>
      </c>
      <c r="H170" s="58">
        <v>4.5</v>
      </c>
      <c r="I170" s="53">
        <v>2</v>
      </c>
      <c r="J170" s="59" t="s">
        <v>74</v>
      </c>
      <c r="K170" s="60">
        <v>3</v>
      </c>
      <c r="L170" s="38"/>
      <c r="M170" s="40"/>
      <c r="N170" s="39"/>
      <c r="O170" s="40"/>
      <c r="P170" s="68"/>
      <c r="Q170" s="61">
        <v>5.09</v>
      </c>
      <c r="R170" s="62">
        <v>4.1219999999999999</v>
      </c>
      <c r="S170" s="62">
        <f t="shared" si="199"/>
        <v>0</v>
      </c>
      <c r="T170" s="41">
        <f t="shared" si="200"/>
        <v>4.1219999999999999</v>
      </c>
      <c r="U170" s="41">
        <f t="shared" si="201"/>
        <v>5.09</v>
      </c>
      <c r="V170" s="41">
        <f t="shared" si="202"/>
        <v>4.9876773728784061</v>
      </c>
      <c r="W170" s="41">
        <f t="shared" si="203"/>
        <v>0.10232262712159379</v>
      </c>
      <c r="X170" s="28">
        <f t="shared" si="204"/>
        <v>0</v>
      </c>
      <c r="Y170" s="41">
        <f t="shared" ref="Y170:Z170" si="208">IF($X170=0,T170,"")</f>
        <v>4.1219999999999999</v>
      </c>
      <c r="Z170" s="41">
        <f t="shared" si="208"/>
        <v>5.09</v>
      </c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</row>
    <row r="171" spans="1:40" ht="14.25" customHeight="1" x14ac:dyDescent="0.45">
      <c r="A171" s="27"/>
      <c r="B171" s="28"/>
      <c r="C171" s="28"/>
      <c r="D171" s="39"/>
      <c r="E171" s="30"/>
      <c r="F171" s="31"/>
      <c r="G171" s="32"/>
      <c r="H171" s="33"/>
      <c r="I171" s="28"/>
      <c r="J171" s="28"/>
      <c r="K171" s="35"/>
      <c r="L171" s="38"/>
      <c r="M171" s="40"/>
      <c r="N171" s="39"/>
      <c r="O171" s="40"/>
      <c r="P171" s="67"/>
      <c r="Q171" s="40"/>
      <c r="R171" s="41"/>
      <c r="S171" s="41"/>
      <c r="T171" s="41"/>
      <c r="U171" s="41"/>
      <c r="V171" s="41"/>
      <c r="W171" s="41"/>
      <c r="X171" s="28"/>
      <c r="Y171" s="41"/>
      <c r="Z171" s="41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</row>
    <row r="172" spans="1:40" ht="14.25" customHeight="1" x14ac:dyDescent="0.45">
      <c r="A172" s="27"/>
      <c r="B172" s="28"/>
      <c r="C172" s="28"/>
      <c r="D172" s="39"/>
      <c r="E172" s="30"/>
      <c r="F172" s="31"/>
      <c r="G172" s="32"/>
      <c r="H172" s="33"/>
      <c r="I172" s="28"/>
      <c r="J172" s="28"/>
      <c r="K172" s="35"/>
      <c r="L172" s="38"/>
      <c r="M172" s="40"/>
      <c r="N172" s="39"/>
      <c r="O172" s="40"/>
      <c r="P172" s="67"/>
      <c r="Q172" s="40"/>
      <c r="R172" s="41"/>
      <c r="S172" s="41"/>
      <c r="T172" s="41"/>
      <c r="U172" s="41"/>
      <c r="V172" s="41"/>
      <c r="W172" s="41"/>
      <c r="X172" s="28"/>
      <c r="Y172" s="41"/>
      <c r="Z172" s="41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</row>
    <row r="173" spans="1:40" ht="14.25" customHeight="1" x14ac:dyDescent="0.45">
      <c r="A173" s="27"/>
      <c r="B173" s="28"/>
      <c r="C173" s="28"/>
      <c r="D173" s="39"/>
      <c r="E173" s="30"/>
      <c r="F173" s="31"/>
      <c r="G173" s="32"/>
      <c r="H173" s="33"/>
      <c r="I173" s="28"/>
      <c r="J173" s="28"/>
      <c r="K173" s="35"/>
      <c r="L173" s="38"/>
      <c r="M173" s="40"/>
      <c r="N173" s="39"/>
      <c r="O173" s="40"/>
      <c r="P173" s="68"/>
      <c r="Q173" s="40"/>
      <c r="R173" s="41"/>
      <c r="S173" s="41"/>
      <c r="T173" s="41"/>
      <c r="U173" s="41"/>
      <c r="V173" s="41"/>
      <c r="W173" s="41"/>
      <c r="X173" s="28"/>
      <c r="Y173" s="41"/>
      <c r="Z173" s="41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</row>
    <row r="174" spans="1:40" ht="14.25" customHeight="1" x14ac:dyDescent="0.45">
      <c r="A174" s="27"/>
      <c r="B174" s="28"/>
      <c r="C174" s="28"/>
      <c r="D174" s="39"/>
      <c r="E174" s="30"/>
      <c r="F174" s="31"/>
      <c r="G174" s="32"/>
      <c r="H174" s="33"/>
      <c r="I174" s="28"/>
      <c r="J174" s="28"/>
      <c r="K174" s="35"/>
      <c r="L174" s="38"/>
      <c r="M174" s="40"/>
      <c r="N174" s="39"/>
      <c r="O174" s="40"/>
      <c r="P174" s="67"/>
      <c r="Q174" s="40"/>
      <c r="R174" s="41"/>
      <c r="S174" s="41"/>
      <c r="T174" s="41"/>
      <c r="U174" s="41"/>
      <c r="V174" s="41"/>
      <c r="W174" s="41"/>
      <c r="X174" s="28"/>
      <c r="Y174" s="41"/>
      <c r="Z174" s="41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</row>
    <row r="175" spans="1:40" ht="14.25" customHeight="1" x14ac:dyDescent="0.45">
      <c r="A175" s="27"/>
      <c r="B175" s="28"/>
      <c r="C175" s="28"/>
      <c r="D175" s="39"/>
      <c r="E175" s="30"/>
      <c r="F175" s="31"/>
      <c r="G175" s="32"/>
      <c r="H175" s="33"/>
      <c r="I175" s="28"/>
      <c r="J175" s="28"/>
      <c r="K175" s="35"/>
      <c r="L175" s="38"/>
      <c r="M175" s="40"/>
      <c r="N175" s="39"/>
      <c r="O175" s="40"/>
      <c r="P175" s="41"/>
      <c r="Q175" s="40"/>
      <c r="R175" s="41"/>
      <c r="S175" s="41"/>
      <c r="T175" s="41"/>
      <c r="U175" s="41"/>
      <c r="V175" s="41"/>
      <c r="W175" s="41"/>
      <c r="X175" s="28"/>
      <c r="Y175" s="41"/>
      <c r="Z175" s="41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</row>
    <row r="176" spans="1:40" ht="14.25" customHeight="1" x14ac:dyDescent="0.45">
      <c r="A176" s="27"/>
      <c r="B176" s="28"/>
      <c r="C176" s="28"/>
      <c r="D176" s="39"/>
      <c r="E176" s="30"/>
      <c r="F176" s="31"/>
      <c r="G176" s="32"/>
      <c r="H176" s="33"/>
      <c r="I176" s="28"/>
      <c r="J176" s="28"/>
      <c r="K176" s="35"/>
      <c r="L176" s="38"/>
      <c r="M176" s="40"/>
      <c r="N176" s="39"/>
      <c r="O176" s="40"/>
      <c r="P176" s="41"/>
      <c r="Q176" s="40"/>
      <c r="R176" s="41"/>
      <c r="S176" s="41"/>
      <c r="T176" s="41"/>
      <c r="U176" s="41"/>
      <c r="V176" s="41"/>
      <c r="W176" s="41"/>
      <c r="X176" s="28"/>
      <c r="Y176" s="41"/>
      <c r="Z176" s="41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</row>
    <row r="177" spans="1:40" ht="14.25" customHeight="1" x14ac:dyDescent="0.45">
      <c r="A177" s="27"/>
      <c r="B177" s="28"/>
      <c r="C177" s="28"/>
      <c r="D177" s="39"/>
      <c r="E177" s="30"/>
      <c r="F177" s="31"/>
      <c r="G177" s="32"/>
      <c r="H177" s="33"/>
      <c r="I177" s="28"/>
      <c r="J177" s="28"/>
      <c r="K177" s="35"/>
      <c r="L177" s="38"/>
      <c r="M177" s="40"/>
      <c r="N177" s="39"/>
      <c r="O177" s="40"/>
      <c r="P177" s="41"/>
      <c r="Q177" s="40"/>
      <c r="R177" s="41"/>
      <c r="S177" s="41"/>
      <c r="T177" s="41"/>
      <c r="U177" s="41"/>
      <c r="V177" s="41"/>
      <c r="W177" s="41"/>
      <c r="X177" s="28"/>
      <c r="Y177" s="41"/>
      <c r="Z177" s="41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</row>
    <row r="178" spans="1:40" ht="14.25" customHeight="1" x14ac:dyDescent="0.45">
      <c r="A178" s="27"/>
      <c r="B178" s="28"/>
      <c r="C178" s="28"/>
      <c r="D178" s="39"/>
      <c r="E178" s="30"/>
      <c r="F178" s="31"/>
      <c r="G178" s="32"/>
      <c r="H178" s="33"/>
      <c r="I178" s="28"/>
      <c r="J178" s="28"/>
      <c r="K178" s="35"/>
      <c r="L178" s="38"/>
      <c r="M178" s="40"/>
      <c r="N178" s="39"/>
      <c r="O178" s="40"/>
      <c r="P178" s="41"/>
      <c r="Q178" s="40"/>
      <c r="R178" s="41"/>
      <c r="S178" s="41"/>
      <c r="T178" s="41"/>
      <c r="U178" s="41"/>
      <c r="V178" s="41"/>
      <c r="W178" s="41"/>
      <c r="X178" s="28"/>
      <c r="Y178" s="41"/>
      <c r="Z178" s="41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</row>
    <row r="179" spans="1:40" ht="14.25" customHeight="1" x14ac:dyDescent="0.45">
      <c r="A179" s="27"/>
      <c r="B179" s="28"/>
      <c r="C179" s="28"/>
      <c r="D179" s="39"/>
      <c r="E179" s="30"/>
      <c r="F179" s="31"/>
      <c r="G179" s="32"/>
      <c r="H179" s="33"/>
      <c r="I179" s="28"/>
      <c r="J179" s="28"/>
      <c r="K179" s="35"/>
      <c r="L179" s="38"/>
      <c r="M179" s="40"/>
      <c r="N179" s="39"/>
      <c r="O179" s="40"/>
      <c r="P179" s="41"/>
      <c r="Q179" s="40"/>
      <c r="R179" s="41"/>
      <c r="S179" s="41"/>
      <c r="T179" s="41"/>
      <c r="U179" s="41"/>
      <c r="V179" s="41"/>
      <c r="W179" s="41"/>
      <c r="X179" s="28"/>
      <c r="Y179" s="41"/>
      <c r="Z179" s="41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</row>
    <row r="180" spans="1:40" ht="14.25" customHeight="1" x14ac:dyDescent="0.45">
      <c r="A180" s="27"/>
      <c r="B180" s="28"/>
      <c r="C180" s="28"/>
      <c r="D180" s="39"/>
      <c r="E180" s="30"/>
      <c r="F180" s="31"/>
      <c r="G180" s="32"/>
      <c r="H180" s="33"/>
      <c r="I180" s="28"/>
      <c r="J180" s="28"/>
      <c r="K180" s="35"/>
      <c r="L180" s="38"/>
      <c r="M180" s="40"/>
      <c r="N180" s="39"/>
      <c r="O180" s="40"/>
      <c r="P180" s="41"/>
      <c r="Q180" s="40"/>
      <c r="R180" s="41"/>
      <c r="S180" s="41"/>
      <c r="T180" s="41"/>
      <c r="U180" s="41"/>
      <c r="V180" s="41"/>
      <c r="W180" s="41"/>
      <c r="X180" s="28"/>
      <c r="Y180" s="41"/>
      <c r="Z180" s="41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</row>
    <row r="181" spans="1:40" ht="14.25" customHeight="1" x14ac:dyDescent="0.45">
      <c r="A181" s="27"/>
      <c r="B181" s="28"/>
      <c r="C181" s="28"/>
      <c r="D181" s="39"/>
      <c r="E181" s="30"/>
      <c r="F181" s="31"/>
      <c r="G181" s="32"/>
      <c r="H181" s="33"/>
      <c r="I181" s="28"/>
      <c r="J181" s="28"/>
      <c r="K181" s="35"/>
      <c r="L181" s="38"/>
      <c r="M181" s="40"/>
      <c r="N181" s="39"/>
      <c r="O181" s="40"/>
      <c r="P181" s="41"/>
      <c r="Q181" s="40"/>
      <c r="R181" s="41"/>
      <c r="S181" s="41"/>
      <c r="T181" s="41"/>
      <c r="U181" s="41"/>
      <c r="V181" s="41"/>
      <c r="W181" s="41"/>
      <c r="X181" s="28"/>
      <c r="Y181" s="41"/>
      <c r="Z181" s="41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</row>
    <row r="182" spans="1:40" ht="14.25" customHeight="1" x14ac:dyDescent="0.45">
      <c r="A182" s="27"/>
      <c r="B182" s="28"/>
      <c r="C182" s="28"/>
      <c r="D182" s="39"/>
      <c r="E182" s="30"/>
      <c r="F182" s="31"/>
      <c r="G182" s="32"/>
      <c r="H182" s="33"/>
      <c r="I182" s="28"/>
      <c r="J182" s="28"/>
      <c r="K182" s="35"/>
      <c r="L182" s="38"/>
      <c r="M182" s="40"/>
      <c r="N182" s="39"/>
      <c r="O182" s="40"/>
      <c r="P182" s="41"/>
      <c r="Q182" s="40"/>
      <c r="R182" s="41"/>
      <c r="S182" s="41"/>
      <c r="T182" s="41"/>
      <c r="U182" s="41"/>
      <c r="V182" s="41"/>
      <c r="W182" s="41"/>
      <c r="X182" s="28"/>
      <c r="Y182" s="41"/>
      <c r="Z182" s="41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</row>
    <row r="183" spans="1:40" ht="14.25" customHeight="1" x14ac:dyDescent="0.45">
      <c r="A183" s="27"/>
      <c r="B183" s="28"/>
      <c r="C183" s="28"/>
      <c r="D183" s="39"/>
      <c r="E183" s="30"/>
      <c r="F183" s="31"/>
      <c r="G183" s="32"/>
      <c r="H183" s="33"/>
      <c r="I183" s="28"/>
      <c r="J183" s="28"/>
      <c r="K183" s="35"/>
      <c r="L183" s="38"/>
      <c r="M183" s="40"/>
      <c r="N183" s="39"/>
      <c r="O183" s="40"/>
      <c r="P183" s="41"/>
      <c r="Q183" s="40"/>
      <c r="R183" s="41"/>
      <c r="S183" s="41"/>
      <c r="T183" s="41"/>
      <c r="U183" s="41"/>
      <c r="V183" s="41"/>
      <c r="W183" s="41"/>
      <c r="X183" s="28"/>
      <c r="Y183" s="41"/>
      <c r="Z183" s="41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</row>
    <row r="184" spans="1:40" ht="14.25" customHeight="1" x14ac:dyDescent="0.45">
      <c r="A184" s="27"/>
      <c r="B184" s="28"/>
      <c r="C184" s="28"/>
      <c r="D184" s="39"/>
      <c r="E184" s="30"/>
      <c r="F184" s="31"/>
      <c r="G184" s="32"/>
      <c r="H184" s="33"/>
      <c r="I184" s="28"/>
      <c r="J184" s="28"/>
      <c r="K184" s="35"/>
      <c r="L184" s="38"/>
      <c r="M184" s="40"/>
      <c r="N184" s="39"/>
      <c r="O184" s="40"/>
      <c r="P184" s="41"/>
      <c r="Q184" s="40"/>
      <c r="R184" s="41"/>
      <c r="S184" s="41"/>
      <c r="T184" s="41"/>
      <c r="U184" s="41"/>
      <c r="V184" s="41"/>
      <c r="W184" s="41"/>
      <c r="X184" s="28"/>
      <c r="Y184" s="41"/>
      <c r="Z184" s="41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</row>
    <row r="185" spans="1:40" ht="14.25" customHeight="1" x14ac:dyDescent="0.45">
      <c r="A185" s="27"/>
      <c r="B185" s="28"/>
      <c r="C185" s="28"/>
      <c r="D185" s="39"/>
      <c r="E185" s="30"/>
      <c r="F185" s="31"/>
      <c r="G185" s="32"/>
      <c r="H185" s="33"/>
      <c r="I185" s="28"/>
      <c r="J185" s="28"/>
      <c r="K185" s="35"/>
      <c r="L185" s="38"/>
      <c r="M185" s="40"/>
      <c r="N185" s="39"/>
      <c r="O185" s="40"/>
      <c r="P185" s="41"/>
      <c r="Q185" s="40"/>
      <c r="R185" s="41"/>
      <c r="S185" s="41"/>
      <c r="T185" s="41"/>
      <c r="U185" s="41"/>
      <c r="V185" s="41"/>
      <c r="W185" s="41"/>
      <c r="X185" s="28"/>
      <c r="Y185" s="41"/>
      <c r="Z185" s="41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</row>
    <row r="186" spans="1:40" ht="14.25" customHeight="1" x14ac:dyDescent="0.45">
      <c r="A186" s="27"/>
      <c r="B186" s="28"/>
      <c r="C186" s="28"/>
      <c r="D186" s="39"/>
      <c r="E186" s="30"/>
      <c r="F186" s="31"/>
      <c r="G186" s="32"/>
      <c r="H186" s="33"/>
      <c r="I186" s="28"/>
      <c r="J186" s="28"/>
      <c r="K186" s="35"/>
      <c r="L186" s="38"/>
      <c r="M186" s="40"/>
      <c r="N186" s="39"/>
      <c r="O186" s="40"/>
      <c r="P186" s="41"/>
      <c r="Q186" s="40"/>
      <c r="R186" s="41"/>
      <c r="S186" s="41"/>
      <c r="T186" s="41"/>
      <c r="U186" s="41"/>
      <c r="V186" s="41"/>
      <c r="W186" s="41"/>
      <c r="X186" s="28"/>
      <c r="Y186" s="41"/>
      <c r="Z186" s="41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</row>
    <row r="187" spans="1:40" ht="14.25" customHeight="1" x14ac:dyDescent="0.45">
      <c r="A187" s="27"/>
      <c r="B187" s="28"/>
      <c r="C187" s="28"/>
      <c r="D187" s="39"/>
      <c r="E187" s="30"/>
      <c r="F187" s="31"/>
      <c r="G187" s="32"/>
      <c r="H187" s="33"/>
      <c r="I187" s="28"/>
      <c r="J187" s="28"/>
      <c r="K187" s="35"/>
      <c r="L187" s="38"/>
      <c r="M187" s="40"/>
      <c r="N187" s="39"/>
      <c r="O187" s="40"/>
      <c r="P187" s="41"/>
      <c r="Q187" s="40"/>
      <c r="R187" s="41"/>
      <c r="S187" s="41"/>
      <c r="T187" s="41"/>
      <c r="U187" s="41"/>
      <c r="V187" s="41"/>
      <c r="W187" s="41"/>
      <c r="X187" s="28"/>
      <c r="Y187" s="41"/>
      <c r="Z187" s="41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</row>
    <row r="188" spans="1:40" ht="14.25" customHeight="1" x14ac:dyDescent="0.45">
      <c r="A188" s="27"/>
      <c r="B188" s="28"/>
      <c r="C188" s="28"/>
      <c r="D188" s="39"/>
      <c r="E188" s="30"/>
      <c r="F188" s="31"/>
      <c r="G188" s="32"/>
      <c r="H188" s="33"/>
      <c r="I188" s="28"/>
      <c r="J188" s="28"/>
      <c r="K188" s="35"/>
      <c r="L188" s="38"/>
      <c r="M188" s="40"/>
      <c r="N188" s="39"/>
      <c r="O188" s="40"/>
      <c r="P188" s="41"/>
      <c r="Q188" s="40"/>
      <c r="R188" s="41"/>
      <c r="S188" s="41"/>
      <c r="T188" s="41"/>
      <c r="U188" s="41"/>
      <c r="V188" s="41"/>
      <c r="W188" s="41"/>
      <c r="X188" s="28"/>
      <c r="Y188" s="41"/>
      <c r="Z188" s="41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</row>
    <row r="189" spans="1:40" ht="14.25" customHeight="1" x14ac:dyDescent="0.45">
      <c r="A189" s="27"/>
      <c r="B189" s="28"/>
      <c r="C189" s="28"/>
      <c r="D189" s="39"/>
      <c r="E189" s="30"/>
      <c r="F189" s="31"/>
      <c r="G189" s="32"/>
      <c r="H189" s="33"/>
      <c r="I189" s="28"/>
      <c r="J189" s="28"/>
      <c r="K189" s="35"/>
      <c r="L189" s="38"/>
      <c r="M189" s="40"/>
      <c r="N189" s="39"/>
      <c r="O189" s="40"/>
      <c r="P189" s="41"/>
      <c r="Q189" s="40"/>
      <c r="R189" s="41"/>
      <c r="S189" s="41"/>
      <c r="T189" s="41"/>
      <c r="U189" s="41"/>
      <c r="V189" s="41"/>
      <c r="W189" s="41"/>
      <c r="X189" s="28"/>
      <c r="Y189" s="41"/>
      <c r="Z189" s="41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</row>
    <row r="190" spans="1:40" ht="14.25" customHeight="1" x14ac:dyDescent="0.45">
      <c r="A190" s="27"/>
      <c r="B190" s="28"/>
      <c r="C190" s="28"/>
      <c r="D190" s="39"/>
      <c r="E190" s="30"/>
      <c r="F190" s="31"/>
      <c r="G190" s="32"/>
      <c r="H190" s="33"/>
      <c r="I190" s="28"/>
      <c r="J190" s="28"/>
      <c r="K190" s="35"/>
      <c r="L190" s="38"/>
      <c r="M190" s="40"/>
      <c r="N190" s="39"/>
      <c r="O190" s="40"/>
      <c r="P190" s="41"/>
      <c r="Q190" s="40"/>
      <c r="R190" s="41"/>
      <c r="S190" s="41"/>
      <c r="T190" s="41"/>
      <c r="U190" s="41"/>
      <c r="V190" s="41"/>
      <c r="W190" s="41"/>
      <c r="X190" s="28"/>
      <c r="Y190" s="41"/>
      <c r="Z190" s="41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</row>
    <row r="191" spans="1:40" ht="14.25" customHeight="1" x14ac:dyDescent="0.45">
      <c r="A191" s="27"/>
      <c r="B191" s="28"/>
      <c r="C191" s="28"/>
      <c r="D191" s="39"/>
      <c r="E191" s="30"/>
      <c r="F191" s="31"/>
      <c r="G191" s="32"/>
      <c r="H191" s="33"/>
      <c r="I191" s="28"/>
      <c r="J191" s="28"/>
      <c r="K191" s="35"/>
      <c r="L191" s="38"/>
      <c r="M191" s="40"/>
      <c r="N191" s="39"/>
      <c r="O191" s="40"/>
      <c r="P191" s="41"/>
      <c r="Q191" s="40"/>
      <c r="R191" s="41"/>
      <c r="S191" s="41"/>
      <c r="T191" s="41"/>
      <c r="U191" s="41"/>
      <c r="V191" s="41"/>
      <c r="W191" s="41"/>
      <c r="X191" s="28"/>
      <c r="Y191" s="41"/>
      <c r="Z191" s="41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</row>
    <row r="192" spans="1:40" ht="14.25" customHeight="1" x14ac:dyDescent="0.45">
      <c r="A192" s="27"/>
      <c r="B192" s="28"/>
      <c r="C192" s="28"/>
      <c r="D192" s="39"/>
      <c r="E192" s="30"/>
      <c r="F192" s="31"/>
      <c r="G192" s="32"/>
      <c r="H192" s="33"/>
      <c r="I192" s="28"/>
      <c r="J192" s="28"/>
      <c r="K192" s="35"/>
      <c r="L192" s="38"/>
      <c r="M192" s="40"/>
      <c r="N192" s="39"/>
      <c r="O192" s="40"/>
      <c r="P192" s="41"/>
      <c r="Q192" s="40"/>
      <c r="R192" s="41"/>
      <c r="S192" s="41"/>
      <c r="T192" s="41"/>
      <c r="U192" s="41"/>
      <c r="V192" s="41"/>
      <c r="W192" s="41"/>
      <c r="X192" s="28"/>
      <c r="Y192" s="41"/>
      <c r="Z192" s="41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</row>
    <row r="193" spans="1:40" ht="14.25" customHeight="1" x14ac:dyDescent="0.45">
      <c r="A193" s="27"/>
      <c r="B193" s="28"/>
      <c r="C193" s="28"/>
      <c r="D193" s="39"/>
      <c r="E193" s="30"/>
      <c r="F193" s="31"/>
      <c r="G193" s="32"/>
      <c r="H193" s="33"/>
      <c r="I193" s="28"/>
      <c r="J193" s="28"/>
      <c r="K193" s="35"/>
      <c r="L193" s="38"/>
      <c r="M193" s="40"/>
      <c r="N193" s="39"/>
      <c r="O193" s="40"/>
      <c r="P193" s="41"/>
      <c r="Q193" s="40"/>
      <c r="R193" s="41"/>
      <c r="S193" s="41"/>
      <c r="T193" s="41"/>
      <c r="U193" s="41"/>
      <c r="V193" s="41"/>
      <c r="W193" s="41"/>
      <c r="X193" s="28"/>
      <c r="Y193" s="41"/>
      <c r="Z193" s="41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</row>
    <row r="194" spans="1:40" ht="14.25" customHeight="1" x14ac:dyDescent="0.45">
      <c r="A194" s="27"/>
      <c r="B194" s="28"/>
      <c r="C194" s="28"/>
      <c r="D194" s="39"/>
      <c r="E194" s="30"/>
      <c r="F194" s="31"/>
      <c r="G194" s="32"/>
      <c r="H194" s="33"/>
      <c r="I194" s="28"/>
      <c r="J194" s="28"/>
      <c r="K194" s="35"/>
      <c r="L194" s="38"/>
      <c r="M194" s="40"/>
      <c r="N194" s="39"/>
      <c r="O194" s="40"/>
      <c r="P194" s="41"/>
      <c r="Q194" s="40"/>
      <c r="R194" s="41"/>
      <c r="S194" s="41"/>
      <c r="T194" s="28"/>
      <c r="U194" s="28"/>
      <c r="V194" s="41"/>
      <c r="W194" s="28"/>
      <c r="X194" s="28"/>
      <c r="Y194" s="41"/>
      <c r="Z194" s="41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</row>
    <row r="195" spans="1:40" ht="14.25" customHeight="1" x14ac:dyDescent="0.45">
      <c r="A195" s="27"/>
      <c r="B195" s="28"/>
      <c r="C195" s="28"/>
      <c r="D195" s="39"/>
      <c r="E195" s="30"/>
      <c r="F195" s="31"/>
      <c r="G195" s="32"/>
      <c r="H195" s="33"/>
      <c r="I195" s="28"/>
      <c r="J195" s="28"/>
      <c r="K195" s="35"/>
      <c r="L195" s="69"/>
      <c r="M195" s="70"/>
      <c r="N195" s="71"/>
      <c r="O195" s="70"/>
      <c r="P195" s="72"/>
      <c r="Q195" s="40"/>
      <c r="R195" s="41"/>
      <c r="S195" s="41"/>
      <c r="T195" s="28"/>
      <c r="U195" s="28"/>
      <c r="V195" s="41"/>
      <c r="W195" s="28"/>
      <c r="X195" s="28"/>
      <c r="Y195" s="41"/>
      <c r="Z195" s="41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</row>
    <row r="196" spans="1:40" ht="14.25" customHeight="1" x14ac:dyDescent="0.45">
      <c r="A196" s="27"/>
      <c r="B196" s="28"/>
      <c r="C196" s="28"/>
      <c r="D196" s="39"/>
      <c r="E196" s="30"/>
      <c r="F196" s="31"/>
      <c r="G196" s="32"/>
      <c r="H196" s="33"/>
      <c r="I196" s="28"/>
      <c r="J196" s="28"/>
      <c r="K196" s="35"/>
      <c r="L196" s="38"/>
      <c r="M196" s="40"/>
      <c r="N196" s="39"/>
      <c r="O196" s="40"/>
      <c r="P196" s="39"/>
      <c r="Q196" s="40"/>
      <c r="R196" s="41"/>
      <c r="S196" s="41"/>
      <c r="T196" s="28"/>
      <c r="U196" s="28"/>
      <c r="V196" s="41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</row>
    <row r="197" spans="1:40" ht="14.25" customHeight="1" x14ac:dyDescent="0.45">
      <c r="A197" s="27"/>
      <c r="B197" s="28"/>
      <c r="C197" s="28"/>
      <c r="D197" s="39"/>
      <c r="E197" s="30"/>
      <c r="F197" s="31"/>
      <c r="G197" s="32"/>
      <c r="H197" s="33"/>
      <c r="I197" s="28"/>
      <c r="J197" s="28"/>
      <c r="K197" s="35"/>
      <c r="L197" s="38"/>
      <c r="M197" s="40"/>
      <c r="N197" s="39"/>
      <c r="O197" s="40"/>
      <c r="P197" s="39"/>
      <c r="Q197" s="40"/>
      <c r="R197" s="41"/>
      <c r="S197" s="41"/>
      <c r="T197" s="28"/>
      <c r="U197" s="28"/>
      <c r="V197" s="41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</row>
    <row r="198" spans="1:40" ht="14.25" customHeight="1" x14ac:dyDescent="0.45">
      <c r="A198" s="27"/>
      <c r="B198" s="28"/>
      <c r="C198" s="28"/>
      <c r="D198" s="39"/>
      <c r="E198" s="30"/>
      <c r="F198" s="31"/>
      <c r="G198" s="32"/>
      <c r="H198" s="33"/>
      <c r="I198" s="28"/>
      <c r="J198" s="28"/>
      <c r="K198" s="35"/>
      <c r="L198" s="38"/>
      <c r="M198" s="40"/>
      <c r="N198" s="39"/>
      <c r="O198" s="40"/>
      <c r="P198" s="39"/>
      <c r="Q198" s="40"/>
      <c r="R198" s="41"/>
      <c r="S198" s="41"/>
      <c r="T198" s="28"/>
      <c r="U198" s="28"/>
      <c r="V198" s="41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</row>
    <row r="199" spans="1:40" ht="14.25" customHeight="1" x14ac:dyDescent="0.45">
      <c r="A199" s="27"/>
      <c r="B199" s="28"/>
      <c r="C199" s="28"/>
      <c r="D199" s="39"/>
      <c r="E199" s="30"/>
      <c r="F199" s="31"/>
      <c r="G199" s="32"/>
      <c r="H199" s="33"/>
      <c r="I199" s="28"/>
      <c r="J199" s="28"/>
      <c r="K199" s="35"/>
      <c r="L199" s="38"/>
      <c r="M199" s="40"/>
      <c r="N199" s="39"/>
      <c r="O199" s="40"/>
      <c r="P199" s="39"/>
      <c r="Q199" s="40"/>
      <c r="R199" s="41"/>
      <c r="S199" s="41"/>
      <c r="T199" s="28"/>
      <c r="U199" s="28"/>
      <c r="V199" s="41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</row>
    <row r="200" spans="1:40" ht="14.25" customHeight="1" x14ac:dyDescent="0.45">
      <c r="A200" s="27"/>
      <c r="B200" s="28"/>
      <c r="C200" s="28"/>
      <c r="D200" s="39"/>
      <c r="E200" s="30"/>
      <c r="F200" s="31"/>
      <c r="G200" s="32"/>
      <c r="H200" s="33"/>
      <c r="I200" s="28"/>
      <c r="J200" s="28"/>
      <c r="K200" s="35"/>
      <c r="L200" s="38"/>
      <c r="M200" s="40"/>
      <c r="N200" s="39"/>
      <c r="O200" s="40"/>
      <c r="P200" s="39"/>
      <c r="Q200" s="40"/>
      <c r="R200" s="41"/>
      <c r="S200" s="41"/>
      <c r="T200" s="28"/>
      <c r="U200" s="28"/>
      <c r="V200" s="41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</row>
    <row r="201" spans="1:40" ht="14.25" customHeight="1" x14ac:dyDescent="0.45">
      <c r="A201" s="27"/>
      <c r="B201" s="28"/>
      <c r="C201" s="28"/>
      <c r="D201" s="39"/>
      <c r="E201" s="30"/>
      <c r="F201" s="31"/>
      <c r="G201" s="32"/>
      <c r="H201" s="33"/>
      <c r="I201" s="28"/>
      <c r="J201" s="28"/>
      <c r="K201" s="35"/>
      <c r="L201" s="38"/>
      <c r="M201" s="40"/>
      <c r="N201" s="39"/>
      <c r="O201" s="40"/>
      <c r="P201" s="39"/>
      <c r="Q201" s="40"/>
      <c r="R201" s="41"/>
      <c r="S201" s="41"/>
      <c r="T201" s="28"/>
      <c r="U201" s="28"/>
      <c r="V201" s="41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</row>
    <row r="202" spans="1:40" ht="14.25" customHeight="1" x14ac:dyDescent="0.45">
      <c r="A202" s="27"/>
      <c r="B202" s="28"/>
      <c r="C202" s="28"/>
      <c r="D202" s="39"/>
      <c r="E202" s="30"/>
      <c r="F202" s="31"/>
      <c r="G202" s="32"/>
      <c r="H202" s="33"/>
      <c r="I202" s="28"/>
      <c r="J202" s="28"/>
      <c r="K202" s="35"/>
      <c r="L202" s="38"/>
      <c r="M202" s="40"/>
      <c r="N202" s="39"/>
      <c r="O202" s="40"/>
      <c r="P202" s="39"/>
      <c r="Q202" s="40"/>
      <c r="R202" s="41"/>
      <c r="S202" s="41"/>
      <c r="T202" s="28"/>
      <c r="U202" s="28"/>
      <c r="V202" s="41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</row>
    <row r="203" spans="1:40" ht="14.25" customHeight="1" x14ac:dyDescent="0.45">
      <c r="A203" s="27"/>
      <c r="B203" s="28"/>
      <c r="C203" s="28"/>
      <c r="D203" s="39"/>
      <c r="E203" s="30"/>
      <c r="F203" s="31"/>
      <c r="G203" s="32"/>
      <c r="H203" s="33"/>
      <c r="I203" s="28"/>
      <c r="J203" s="28"/>
      <c r="K203" s="35"/>
      <c r="L203" s="38"/>
      <c r="M203" s="40"/>
      <c r="N203" s="39"/>
      <c r="O203" s="40"/>
      <c r="P203" s="39"/>
      <c r="Q203" s="40"/>
      <c r="R203" s="41"/>
      <c r="S203" s="41"/>
      <c r="T203" s="28"/>
      <c r="U203" s="28"/>
      <c r="V203" s="41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</row>
    <row r="204" spans="1:40" ht="14.25" customHeight="1" x14ac:dyDescent="0.45">
      <c r="A204" s="27"/>
      <c r="B204" s="28"/>
      <c r="C204" s="28"/>
      <c r="D204" s="39"/>
      <c r="E204" s="30"/>
      <c r="F204" s="31"/>
      <c r="G204" s="32"/>
      <c r="H204" s="33"/>
      <c r="I204" s="28"/>
      <c r="J204" s="28"/>
      <c r="K204" s="35"/>
      <c r="L204" s="38"/>
      <c r="M204" s="40"/>
      <c r="N204" s="39"/>
      <c r="O204" s="40"/>
      <c r="P204" s="39"/>
      <c r="Q204" s="40"/>
      <c r="R204" s="41"/>
      <c r="S204" s="41"/>
      <c r="T204" s="28"/>
      <c r="U204" s="28"/>
      <c r="V204" s="41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</row>
    <row r="205" spans="1:40" ht="14.25" customHeight="1" x14ac:dyDescent="0.45">
      <c r="A205" s="27"/>
      <c r="B205" s="28"/>
      <c r="C205" s="28"/>
      <c r="D205" s="39"/>
      <c r="E205" s="30"/>
      <c r="F205" s="31"/>
      <c r="G205" s="32"/>
      <c r="H205" s="33"/>
      <c r="I205" s="28"/>
      <c r="J205" s="28"/>
      <c r="K205" s="35"/>
      <c r="L205" s="38"/>
      <c r="M205" s="40"/>
      <c r="N205" s="39"/>
      <c r="O205" s="40"/>
      <c r="P205" s="39"/>
      <c r="Q205" s="40"/>
      <c r="R205" s="41"/>
      <c r="S205" s="41"/>
      <c r="T205" s="28"/>
      <c r="U205" s="28"/>
      <c r="V205" s="41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</row>
    <row r="206" spans="1:40" ht="14.25" customHeight="1" x14ac:dyDescent="0.45">
      <c r="A206" s="27"/>
      <c r="B206" s="28"/>
      <c r="C206" s="28"/>
      <c r="D206" s="39"/>
      <c r="E206" s="30"/>
      <c r="F206" s="31"/>
      <c r="G206" s="32"/>
      <c r="H206" s="33"/>
      <c r="I206" s="28"/>
      <c r="J206" s="28"/>
      <c r="K206" s="35"/>
      <c r="L206" s="38"/>
      <c r="M206" s="40"/>
      <c r="N206" s="39"/>
      <c r="O206" s="40"/>
      <c r="P206" s="39"/>
      <c r="Q206" s="40"/>
      <c r="R206" s="41"/>
      <c r="S206" s="41"/>
      <c r="T206" s="28"/>
      <c r="U206" s="28"/>
      <c r="V206" s="41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</row>
    <row r="207" spans="1:40" ht="14.25" customHeight="1" x14ac:dyDescent="0.45">
      <c r="A207" s="27"/>
      <c r="B207" s="28"/>
      <c r="C207" s="28"/>
      <c r="D207" s="39"/>
      <c r="E207" s="30"/>
      <c r="F207" s="31"/>
      <c r="G207" s="32"/>
      <c r="H207" s="33"/>
      <c r="I207" s="28"/>
      <c r="J207" s="28"/>
      <c r="K207" s="35"/>
      <c r="L207" s="38"/>
      <c r="M207" s="40"/>
      <c r="N207" s="39"/>
      <c r="O207" s="40"/>
      <c r="P207" s="39"/>
      <c r="Q207" s="40"/>
      <c r="R207" s="41"/>
      <c r="S207" s="41"/>
      <c r="T207" s="28"/>
      <c r="U207" s="28"/>
      <c r="V207" s="41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</row>
    <row r="208" spans="1:40" ht="14.25" customHeight="1" x14ac:dyDescent="0.45">
      <c r="A208" s="27"/>
      <c r="B208" s="28"/>
      <c r="C208" s="28"/>
      <c r="D208" s="39"/>
      <c r="E208" s="30"/>
      <c r="F208" s="31"/>
      <c r="G208" s="32"/>
      <c r="H208" s="33"/>
      <c r="I208" s="28"/>
      <c r="J208" s="28"/>
      <c r="K208" s="35"/>
      <c r="L208" s="38"/>
      <c r="M208" s="40"/>
      <c r="N208" s="39"/>
      <c r="O208" s="40"/>
      <c r="P208" s="39"/>
      <c r="Q208" s="40"/>
      <c r="R208" s="41"/>
      <c r="S208" s="41"/>
      <c r="T208" s="28"/>
      <c r="U208" s="28"/>
      <c r="V208" s="41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</row>
    <row r="209" spans="1:40" ht="14.25" customHeight="1" x14ac:dyDescent="0.45">
      <c r="A209" s="27"/>
      <c r="B209" s="28"/>
      <c r="C209" s="28"/>
      <c r="D209" s="39"/>
      <c r="E209" s="30"/>
      <c r="F209" s="31"/>
      <c r="G209" s="32"/>
      <c r="H209" s="33"/>
      <c r="I209" s="28"/>
      <c r="J209" s="28"/>
      <c r="K209" s="35"/>
      <c r="L209" s="38"/>
      <c r="M209" s="40"/>
      <c r="N209" s="39"/>
      <c r="O209" s="40"/>
      <c r="P209" s="39"/>
      <c r="Q209" s="40"/>
      <c r="R209" s="41"/>
      <c r="S209" s="41"/>
      <c r="T209" s="28"/>
      <c r="U209" s="28"/>
      <c r="V209" s="41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</row>
    <row r="210" spans="1:40" ht="14.25" customHeight="1" x14ac:dyDescent="0.45">
      <c r="A210" s="27"/>
      <c r="B210" s="28"/>
      <c r="C210" s="28"/>
      <c r="D210" s="39"/>
      <c r="E210" s="30"/>
      <c r="F210" s="31"/>
      <c r="G210" s="32"/>
      <c r="H210" s="33"/>
      <c r="I210" s="28"/>
      <c r="J210" s="28"/>
      <c r="K210" s="35"/>
      <c r="L210" s="38"/>
      <c r="M210" s="40"/>
      <c r="N210" s="39"/>
      <c r="O210" s="40"/>
      <c r="P210" s="39"/>
      <c r="Q210" s="40"/>
      <c r="R210" s="41"/>
      <c r="S210" s="41"/>
      <c r="T210" s="28"/>
      <c r="U210" s="28"/>
      <c r="V210" s="41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</row>
    <row r="211" spans="1:40" ht="14.25" customHeight="1" x14ac:dyDescent="0.45">
      <c r="A211" s="27"/>
      <c r="B211" s="28"/>
      <c r="C211" s="28"/>
      <c r="D211" s="39"/>
      <c r="E211" s="30"/>
      <c r="F211" s="31"/>
      <c r="G211" s="32"/>
      <c r="H211" s="33"/>
      <c r="I211" s="28"/>
      <c r="J211" s="28"/>
      <c r="K211" s="35"/>
      <c r="L211" s="38"/>
      <c r="M211" s="40"/>
      <c r="N211" s="39"/>
      <c r="O211" s="40"/>
      <c r="P211" s="39"/>
      <c r="Q211" s="40"/>
      <c r="R211" s="41"/>
      <c r="S211" s="41"/>
      <c r="T211" s="28"/>
      <c r="U211" s="28"/>
      <c r="V211" s="41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</row>
    <row r="212" spans="1:40" ht="14.25" customHeight="1" x14ac:dyDescent="0.45">
      <c r="A212" s="27"/>
      <c r="B212" s="28"/>
      <c r="C212" s="28"/>
      <c r="D212" s="39"/>
      <c r="E212" s="30"/>
      <c r="F212" s="31"/>
      <c r="G212" s="32"/>
      <c r="H212" s="33"/>
      <c r="I212" s="28"/>
      <c r="J212" s="28"/>
      <c r="K212" s="35"/>
      <c r="L212" s="38"/>
      <c r="M212" s="40"/>
      <c r="N212" s="39"/>
      <c r="O212" s="40"/>
      <c r="P212" s="39"/>
      <c r="Q212" s="40"/>
      <c r="R212" s="41"/>
      <c r="S212" s="41"/>
      <c r="T212" s="28"/>
      <c r="U212" s="28"/>
      <c r="V212" s="41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</row>
    <row r="213" spans="1:40" ht="14.25" customHeight="1" x14ac:dyDescent="0.45">
      <c r="A213" s="27"/>
      <c r="B213" s="28"/>
      <c r="C213" s="28"/>
      <c r="D213" s="39"/>
      <c r="E213" s="30"/>
      <c r="F213" s="31"/>
      <c r="G213" s="32"/>
      <c r="H213" s="33"/>
      <c r="I213" s="28"/>
      <c r="J213" s="28"/>
      <c r="K213" s="35"/>
      <c r="L213" s="38"/>
      <c r="M213" s="40"/>
      <c r="N213" s="39"/>
      <c r="O213" s="40"/>
      <c r="P213" s="39"/>
      <c r="Q213" s="40"/>
      <c r="R213" s="41"/>
      <c r="S213" s="41"/>
      <c r="T213" s="28"/>
      <c r="U213" s="28"/>
      <c r="V213" s="41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</row>
    <row r="214" spans="1:40" ht="14.25" customHeight="1" x14ac:dyDescent="0.45">
      <c r="A214" s="27"/>
      <c r="B214" s="28"/>
      <c r="C214" s="28"/>
      <c r="D214" s="39"/>
      <c r="E214" s="30"/>
      <c r="F214" s="31"/>
      <c r="G214" s="32"/>
      <c r="H214" s="33"/>
      <c r="I214" s="28"/>
      <c r="J214" s="28"/>
      <c r="K214" s="35"/>
      <c r="L214" s="38"/>
      <c r="M214" s="40"/>
      <c r="N214" s="39"/>
      <c r="O214" s="40"/>
      <c r="P214" s="39"/>
      <c r="Q214" s="40"/>
      <c r="R214" s="41"/>
      <c r="S214" s="41"/>
      <c r="T214" s="28"/>
      <c r="U214" s="28"/>
      <c r="V214" s="41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</row>
    <row r="215" spans="1:40" ht="14.25" customHeight="1" x14ac:dyDescent="0.45">
      <c r="A215" s="27"/>
      <c r="B215" s="28"/>
      <c r="C215" s="28"/>
      <c r="D215" s="39"/>
      <c r="E215" s="30"/>
      <c r="F215" s="31"/>
      <c r="G215" s="32"/>
      <c r="H215" s="33"/>
      <c r="I215" s="28"/>
      <c r="J215" s="28"/>
      <c r="K215" s="35"/>
      <c r="L215" s="38"/>
      <c r="M215" s="40"/>
      <c r="N215" s="39"/>
      <c r="O215" s="40"/>
      <c r="P215" s="39"/>
      <c r="Q215" s="40"/>
      <c r="R215" s="41"/>
      <c r="S215" s="41"/>
      <c r="T215" s="28"/>
      <c r="U215" s="28"/>
      <c r="V215" s="41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</row>
    <row r="216" spans="1:40" ht="14.25" customHeight="1" x14ac:dyDescent="0.45">
      <c r="A216" s="27"/>
      <c r="B216" s="28"/>
      <c r="C216" s="28"/>
      <c r="D216" s="39"/>
      <c r="E216" s="30"/>
      <c r="F216" s="31"/>
      <c r="G216" s="32"/>
      <c r="H216" s="33"/>
      <c r="I216" s="28"/>
      <c r="J216" s="28"/>
      <c r="K216" s="35"/>
      <c r="L216" s="38"/>
      <c r="M216" s="40"/>
      <c r="N216" s="39"/>
      <c r="O216" s="40"/>
      <c r="P216" s="39"/>
      <c r="Q216" s="40"/>
      <c r="R216" s="41"/>
      <c r="S216" s="41"/>
      <c r="T216" s="28"/>
      <c r="U216" s="28"/>
      <c r="V216" s="41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</row>
    <row r="217" spans="1:40" ht="14.25" customHeight="1" x14ac:dyDescent="0.45">
      <c r="A217" s="27"/>
      <c r="B217" s="28"/>
      <c r="C217" s="28"/>
      <c r="D217" s="39"/>
      <c r="E217" s="30"/>
      <c r="F217" s="31"/>
      <c r="G217" s="32"/>
      <c r="H217" s="33"/>
      <c r="I217" s="28"/>
      <c r="J217" s="28"/>
      <c r="K217" s="35"/>
      <c r="L217" s="38"/>
      <c r="M217" s="40"/>
      <c r="N217" s="39"/>
      <c r="O217" s="40"/>
      <c r="P217" s="39"/>
      <c r="Q217" s="40"/>
      <c r="R217" s="41"/>
      <c r="S217" s="41"/>
      <c r="T217" s="28"/>
      <c r="U217" s="28"/>
      <c r="V217" s="41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</row>
    <row r="218" spans="1:40" ht="14.25" customHeight="1" x14ac:dyDescent="0.45">
      <c r="A218" s="27"/>
      <c r="B218" s="28"/>
      <c r="C218" s="28"/>
      <c r="D218" s="39"/>
      <c r="E218" s="30"/>
      <c r="F218" s="31"/>
      <c r="G218" s="32"/>
      <c r="H218" s="33"/>
      <c r="I218" s="28"/>
      <c r="J218" s="28"/>
      <c r="K218" s="35"/>
      <c r="L218" s="38"/>
      <c r="M218" s="40"/>
      <c r="N218" s="39"/>
      <c r="O218" s="40"/>
      <c r="P218" s="39"/>
      <c r="Q218" s="40"/>
      <c r="R218" s="41"/>
      <c r="S218" s="41"/>
      <c r="T218" s="28"/>
      <c r="U218" s="28"/>
      <c r="V218" s="41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</row>
    <row r="219" spans="1:40" ht="14.25" customHeight="1" x14ac:dyDescent="0.45">
      <c r="A219" s="27"/>
      <c r="B219" s="28"/>
      <c r="C219" s="28"/>
      <c r="D219" s="39"/>
      <c r="E219" s="30"/>
      <c r="F219" s="31"/>
      <c r="G219" s="32"/>
      <c r="H219" s="33"/>
      <c r="I219" s="28"/>
      <c r="J219" s="28"/>
      <c r="K219" s="35"/>
      <c r="L219" s="38"/>
      <c r="M219" s="40"/>
      <c r="N219" s="39"/>
      <c r="O219" s="40"/>
      <c r="P219" s="39"/>
      <c r="Q219" s="40"/>
      <c r="R219" s="41"/>
      <c r="S219" s="41"/>
      <c r="T219" s="28"/>
      <c r="U219" s="28"/>
      <c r="V219" s="41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</row>
    <row r="220" spans="1:40" ht="14.25" customHeight="1" x14ac:dyDescent="0.45">
      <c r="A220" s="27"/>
      <c r="B220" s="28"/>
      <c r="C220" s="28"/>
      <c r="D220" s="39"/>
      <c r="E220" s="30"/>
      <c r="F220" s="31"/>
      <c r="G220" s="32"/>
      <c r="H220" s="33"/>
      <c r="I220" s="28"/>
      <c r="J220" s="28"/>
      <c r="K220" s="35"/>
      <c r="L220" s="38"/>
      <c r="M220" s="40"/>
      <c r="N220" s="39"/>
      <c r="O220" s="40"/>
      <c r="P220" s="39"/>
      <c r="Q220" s="40"/>
      <c r="R220" s="41"/>
      <c r="S220" s="41"/>
      <c r="T220" s="28"/>
      <c r="U220" s="28"/>
      <c r="V220" s="41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</row>
    <row r="221" spans="1:40" ht="14.25" customHeight="1" x14ac:dyDescent="0.45">
      <c r="A221" s="27"/>
      <c r="B221" s="28"/>
      <c r="C221" s="28"/>
      <c r="D221" s="39"/>
      <c r="E221" s="30"/>
      <c r="F221" s="31"/>
      <c r="G221" s="32"/>
      <c r="H221" s="33"/>
      <c r="I221" s="28"/>
      <c r="J221" s="28"/>
      <c r="K221" s="35"/>
      <c r="L221" s="38"/>
      <c r="M221" s="40"/>
      <c r="N221" s="39"/>
      <c r="O221" s="40"/>
      <c r="P221" s="39"/>
      <c r="Q221" s="40"/>
      <c r="R221" s="41"/>
      <c r="S221" s="41"/>
      <c r="T221" s="28"/>
      <c r="U221" s="28"/>
      <c r="V221" s="41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</row>
    <row r="222" spans="1:40" ht="14.25" customHeight="1" x14ac:dyDescent="0.45">
      <c r="A222" s="27"/>
      <c r="B222" s="28"/>
      <c r="C222" s="28"/>
      <c r="D222" s="39"/>
      <c r="E222" s="30"/>
      <c r="F222" s="31"/>
      <c r="G222" s="32"/>
      <c r="H222" s="33"/>
      <c r="I222" s="28"/>
      <c r="J222" s="28"/>
      <c r="K222" s="35"/>
      <c r="L222" s="38"/>
      <c r="M222" s="40"/>
      <c r="N222" s="39"/>
      <c r="O222" s="40"/>
      <c r="P222" s="39"/>
      <c r="Q222" s="40"/>
      <c r="R222" s="41"/>
      <c r="S222" s="41"/>
      <c r="T222" s="28"/>
      <c r="U222" s="28"/>
      <c r="V222" s="41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</row>
    <row r="223" spans="1:40" ht="14.25" customHeight="1" x14ac:dyDescent="0.45">
      <c r="A223" s="27"/>
      <c r="B223" s="28"/>
      <c r="C223" s="28"/>
      <c r="D223" s="39"/>
      <c r="E223" s="30"/>
      <c r="F223" s="31"/>
      <c r="G223" s="32"/>
      <c r="H223" s="33"/>
      <c r="I223" s="28"/>
      <c r="J223" s="28"/>
      <c r="K223" s="35"/>
      <c r="L223" s="38"/>
      <c r="M223" s="40"/>
      <c r="N223" s="39"/>
      <c r="O223" s="40"/>
      <c r="P223" s="39"/>
      <c r="Q223" s="40"/>
      <c r="R223" s="41"/>
      <c r="S223" s="41"/>
      <c r="T223" s="28"/>
      <c r="U223" s="28"/>
      <c r="V223" s="41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</row>
    <row r="224" spans="1:40" ht="14.25" customHeight="1" x14ac:dyDescent="0.45">
      <c r="A224" s="27"/>
      <c r="B224" s="28"/>
      <c r="C224" s="28"/>
      <c r="D224" s="39"/>
      <c r="E224" s="30"/>
      <c r="F224" s="31"/>
      <c r="G224" s="32"/>
      <c r="H224" s="33"/>
      <c r="I224" s="28"/>
      <c r="J224" s="28"/>
      <c r="K224" s="35"/>
      <c r="L224" s="38"/>
      <c r="M224" s="40"/>
      <c r="N224" s="39"/>
      <c r="O224" s="40"/>
      <c r="P224" s="39"/>
      <c r="Q224" s="40"/>
      <c r="R224" s="41"/>
      <c r="S224" s="41"/>
      <c r="T224" s="28"/>
      <c r="U224" s="28"/>
      <c r="V224" s="41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</row>
    <row r="225" spans="1:40" ht="14.25" customHeight="1" x14ac:dyDescent="0.45">
      <c r="A225" s="27"/>
      <c r="B225" s="28"/>
      <c r="C225" s="28"/>
      <c r="D225" s="39"/>
      <c r="E225" s="30"/>
      <c r="F225" s="31"/>
      <c r="G225" s="32"/>
      <c r="H225" s="33"/>
      <c r="I225" s="28"/>
      <c r="J225" s="28"/>
      <c r="K225" s="35"/>
      <c r="L225" s="38"/>
      <c r="M225" s="40"/>
      <c r="N225" s="39"/>
      <c r="O225" s="40"/>
      <c r="P225" s="39"/>
      <c r="Q225" s="40"/>
      <c r="R225" s="41"/>
      <c r="S225" s="41"/>
      <c r="T225" s="28"/>
      <c r="U225" s="28"/>
      <c r="V225" s="41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</row>
    <row r="226" spans="1:40" ht="14.25" customHeight="1" x14ac:dyDescent="0.45">
      <c r="A226" s="27"/>
      <c r="B226" s="28"/>
      <c r="C226" s="28"/>
      <c r="D226" s="39"/>
      <c r="E226" s="30"/>
      <c r="F226" s="31"/>
      <c r="G226" s="32"/>
      <c r="H226" s="33"/>
      <c r="I226" s="28"/>
      <c r="J226" s="28"/>
      <c r="K226" s="35"/>
      <c r="L226" s="38"/>
      <c r="M226" s="40"/>
      <c r="N226" s="39"/>
      <c r="O226" s="40"/>
      <c r="P226" s="39"/>
      <c r="Q226" s="40"/>
      <c r="R226" s="41"/>
      <c r="S226" s="41"/>
      <c r="T226" s="28"/>
      <c r="U226" s="28"/>
      <c r="V226" s="41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</row>
    <row r="227" spans="1:40" ht="14.25" customHeight="1" x14ac:dyDescent="0.45">
      <c r="A227" s="27"/>
      <c r="B227" s="28"/>
      <c r="C227" s="28"/>
      <c r="D227" s="39"/>
      <c r="E227" s="30"/>
      <c r="F227" s="31"/>
      <c r="G227" s="32"/>
      <c r="H227" s="33"/>
      <c r="I227" s="28"/>
      <c r="J227" s="28"/>
      <c r="K227" s="35"/>
      <c r="L227" s="38"/>
      <c r="M227" s="40"/>
      <c r="N227" s="39"/>
      <c r="O227" s="40"/>
      <c r="P227" s="39"/>
      <c r="Q227" s="40"/>
      <c r="R227" s="41"/>
      <c r="S227" s="41"/>
      <c r="T227" s="28"/>
      <c r="U227" s="28"/>
      <c r="V227" s="41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</row>
    <row r="228" spans="1:40" ht="14.25" customHeight="1" x14ac:dyDescent="0.45">
      <c r="A228" s="27"/>
      <c r="B228" s="28"/>
      <c r="C228" s="28"/>
      <c r="D228" s="39"/>
      <c r="E228" s="30"/>
      <c r="F228" s="31"/>
      <c r="G228" s="32"/>
      <c r="H228" s="33"/>
      <c r="I228" s="28"/>
      <c r="J228" s="28"/>
      <c r="K228" s="35"/>
      <c r="L228" s="38"/>
      <c r="M228" s="40"/>
      <c r="N228" s="39"/>
      <c r="O228" s="40"/>
      <c r="P228" s="39"/>
      <c r="Q228" s="40"/>
      <c r="R228" s="41"/>
      <c r="S228" s="41"/>
      <c r="T228" s="28"/>
      <c r="U228" s="28"/>
      <c r="V228" s="41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</row>
    <row r="229" spans="1:40" ht="14.25" customHeight="1" x14ac:dyDescent="0.45">
      <c r="A229" s="27"/>
      <c r="B229" s="28"/>
      <c r="C229" s="28"/>
      <c r="D229" s="39"/>
      <c r="E229" s="30"/>
      <c r="F229" s="31"/>
      <c r="G229" s="32"/>
      <c r="H229" s="33"/>
      <c r="I229" s="28"/>
      <c r="J229" s="28"/>
      <c r="K229" s="35"/>
      <c r="L229" s="38"/>
      <c r="M229" s="40"/>
      <c r="N229" s="39"/>
      <c r="O229" s="40"/>
      <c r="P229" s="39"/>
      <c r="Q229" s="40"/>
      <c r="R229" s="41"/>
      <c r="S229" s="41"/>
      <c r="T229" s="28"/>
      <c r="U229" s="28"/>
      <c r="V229" s="41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</row>
    <row r="230" spans="1:40" ht="14.25" customHeight="1" x14ac:dyDescent="0.45">
      <c r="A230" s="27"/>
      <c r="B230" s="28"/>
      <c r="C230" s="28"/>
      <c r="D230" s="39"/>
      <c r="E230" s="30"/>
      <c r="F230" s="31"/>
      <c r="G230" s="32"/>
      <c r="H230" s="33"/>
      <c r="I230" s="28"/>
      <c r="J230" s="28"/>
      <c r="K230" s="35"/>
      <c r="L230" s="38"/>
      <c r="M230" s="40"/>
      <c r="N230" s="39"/>
      <c r="O230" s="40"/>
      <c r="P230" s="39"/>
      <c r="Q230" s="40"/>
      <c r="R230" s="41"/>
      <c r="S230" s="41"/>
      <c r="T230" s="28"/>
      <c r="U230" s="28"/>
      <c r="V230" s="41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</row>
    <row r="231" spans="1:40" ht="14.25" customHeight="1" x14ac:dyDescent="0.45">
      <c r="A231" s="27"/>
      <c r="B231" s="28"/>
      <c r="C231" s="28"/>
      <c r="D231" s="39"/>
      <c r="E231" s="30"/>
      <c r="F231" s="31"/>
      <c r="G231" s="32"/>
      <c r="H231" s="33"/>
      <c r="I231" s="28"/>
      <c r="J231" s="28"/>
      <c r="K231" s="35"/>
      <c r="L231" s="38"/>
      <c r="M231" s="40"/>
      <c r="N231" s="39"/>
      <c r="O231" s="40"/>
      <c r="P231" s="39"/>
      <c r="Q231" s="40"/>
      <c r="R231" s="41"/>
      <c r="S231" s="41"/>
      <c r="T231" s="28"/>
      <c r="U231" s="28"/>
      <c r="V231" s="41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</row>
    <row r="232" spans="1:40" ht="14.25" customHeight="1" x14ac:dyDescent="0.45">
      <c r="A232" s="27"/>
      <c r="B232" s="28"/>
      <c r="C232" s="28"/>
      <c r="D232" s="39"/>
      <c r="E232" s="30"/>
      <c r="F232" s="31"/>
      <c r="G232" s="32"/>
      <c r="H232" s="33"/>
      <c r="I232" s="28"/>
      <c r="J232" s="28"/>
      <c r="K232" s="35"/>
      <c r="L232" s="38"/>
      <c r="M232" s="40"/>
      <c r="N232" s="39"/>
      <c r="O232" s="40"/>
      <c r="P232" s="39"/>
      <c r="Q232" s="40"/>
      <c r="R232" s="41"/>
      <c r="S232" s="41"/>
      <c r="T232" s="28"/>
      <c r="U232" s="28"/>
      <c r="V232" s="41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</row>
    <row r="233" spans="1:40" ht="14.25" customHeight="1" x14ac:dyDescent="0.45">
      <c r="A233" s="27"/>
      <c r="B233" s="28"/>
      <c r="C233" s="28"/>
      <c r="D233" s="39"/>
      <c r="E233" s="30"/>
      <c r="F233" s="31"/>
      <c r="G233" s="32"/>
      <c r="H233" s="33"/>
      <c r="I233" s="28"/>
      <c r="J233" s="28"/>
      <c r="K233" s="35"/>
      <c r="L233" s="38"/>
      <c r="M233" s="40"/>
      <c r="N233" s="39"/>
      <c r="O233" s="40"/>
      <c r="P233" s="39"/>
      <c r="Q233" s="40"/>
      <c r="R233" s="41"/>
      <c r="S233" s="41"/>
      <c r="T233" s="28"/>
      <c r="U233" s="28"/>
      <c r="V233" s="41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</row>
    <row r="234" spans="1:40" ht="14.25" customHeight="1" x14ac:dyDescent="0.45">
      <c r="A234" s="27"/>
      <c r="B234" s="28"/>
      <c r="C234" s="28"/>
      <c r="D234" s="39"/>
      <c r="E234" s="30"/>
      <c r="F234" s="31"/>
      <c r="G234" s="32"/>
      <c r="H234" s="33"/>
      <c r="I234" s="28"/>
      <c r="J234" s="28"/>
      <c r="K234" s="35"/>
      <c r="L234" s="38"/>
      <c r="M234" s="40"/>
      <c r="N234" s="39"/>
      <c r="O234" s="40"/>
      <c r="P234" s="39"/>
      <c r="Q234" s="40"/>
      <c r="R234" s="41"/>
      <c r="S234" s="41"/>
      <c r="T234" s="28"/>
      <c r="U234" s="28"/>
      <c r="V234" s="41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</row>
    <row r="235" spans="1:40" ht="14.25" customHeight="1" x14ac:dyDescent="0.45">
      <c r="A235" s="27"/>
      <c r="B235" s="28"/>
      <c r="C235" s="28"/>
      <c r="D235" s="39"/>
      <c r="E235" s="30"/>
      <c r="F235" s="31"/>
      <c r="G235" s="32"/>
      <c r="H235" s="33"/>
      <c r="I235" s="28"/>
      <c r="J235" s="28"/>
      <c r="K235" s="35"/>
      <c r="L235" s="38"/>
      <c r="M235" s="40"/>
      <c r="N235" s="39"/>
      <c r="O235" s="40"/>
      <c r="P235" s="39"/>
      <c r="Q235" s="40"/>
      <c r="R235" s="41"/>
      <c r="S235" s="41"/>
      <c r="T235" s="28"/>
      <c r="U235" s="28"/>
      <c r="V235" s="41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</row>
    <row r="236" spans="1:40" ht="14.25" customHeight="1" x14ac:dyDescent="0.45">
      <c r="A236" s="27"/>
      <c r="B236" s="28"/>
      <c r="C236" s="28"/>
      <c r="D236" s="39"/>
      <c r="E236" s="30"/>
      <c r="F236" s="31"/>
      <c r="G236" s="32"/>
      <c r="H236" s="33"/>
      <c r="I236" s="28"/>
      <c r="J236" s="28"/>
      <c r="K236" s="35"/>
      <c r="L236" s="38"/>
      <c r="M236" s="40"/>
      <c r="N236" s="39"/>
      <c r="O236" s="40"/>
      <c r="P236" s="39"/>
      <c r="Q236" s="40"/>
      <c r="R236" s="41"/>
      <c r="S236" s="41"/>
      <c r="T236" s="28"/>
      <c r="U236" s="28"/>
      <c r="V236" s="41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</row>
    <row r="237" spans="1:40" ht="14.25" customHeight="1" x14ac:dyDescent="0.45">
      <c r="A237" s="27"/>
      <c r="B237" s="28"/>
      <c r="C237" s="28"/>
      <c r="D237" s="39"/>
      <c r="E237" s="30"/>
      <c r="F237" s="31"/>
      <c r="G237" s="32"/>
      <c r="H237" s="33"/>
      <c r="I237" s="28"/>
      <c r="J237" s="28"/>
      <c r="K237" s="35"/>
      <c r="L237" s="38"/>
      <c r="M237" s="40"/>
      <c r="N237" s="39"/>
      <c r="O237" s="40"/>
      <c r="P237" s="39"/>
      <c r="Q237" s="40"/>
      <c r="R237" s="41"/>
      <c r="S237" s="41"/>
      <c r="T237" s="28"/>
      <c r="U237" s="28"/>
      <c r="V237" s="41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</row>
    <row r="238" spans="1:40" ht="14.25" customHeight="1" x14ac:dyDescent="0.45">
      <c r="A238" s="27"/>
      <c r="B238" s="28"/>
      <c r="C238" s="28"/>
      <c r="D238" s="39"/>
      <c r="E238" s="30"/>
      <c r="F238" s="31"/>
      <c r="G238" s="32"/>
      <c r="H238" s="33"/>
      <c r="I238" s="28"/>
      <c r="J238" s="28"/>
      <c r="K238" s="35"/>
      <c r="L238" s="38"/>
      <c r="M238" s="40"/>
      <c r="N238" s="39"/>
      <c r="O238" s="40"/>
      <c r="P238" s="39"/>
      <c r="Q238" s="40"/>
      <c r="R238" s="41"/>
      <c r="S238" s="41"/>
      <c r="T238" s="28"/>
      <c r="U238" s="28"/>
      <c r="V238" s="41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</row>
    <row r="239" spans="1:40" ht="14.25" customHeight="1" x14ac:dyDescent="0.45">
      <c r="A239" s="27"/>
      <c r="B239" s="28"/>
      <c r="C239" s="28"/>
      <c r="D239" s="39"/>
      <c r="E239" s="30"/>
      <c r="F239" s="31"/>
      <c r="G239" s="32"/>
      <c r="H239" s="33"/>
      <c r="I239" s="28"/>
      <c r="J239" s="28"/>
      <c r="K239" s="35"/>
      <c r="L239" s="38"/>
      <c r="M239" s="40"/>
      <c r="N239" s="39"/>
      <c r="O239" s="40"/>
      <c r="P239" s="39"/>
      <c r="Q239" s="40"/>
      <c r="R239" s="41"/>
      <c r="S239" s="41"/>
      <c r="T239" s="28"/>
      <c r="U239" s="28"/>
      <c r="V239" s="41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</row>
    <row r="240" spans="1:40" ht="14.25" customHeight="1" x14ac:dyDescent="0.45">
      <c r="A240" s="27"/>
      <c r="B240" s="28"/>
      <c r="C240" s="28"/>
      <c r="D240" s="39"/>
      <c r="E240" s="30"/>
      <c r="F240" s="31"/>
      <c r="G240" s="32"/>
      <c r="H240" s="33"/>
      <c r="I240" s="28"/>
      <c r="J240" s="28"/>
      <c r="K240" s="35"/>
      <c r="L240" s="38"/>
      <c r="M240" s="40"/>
      <c r="N240" s="39"/>
      <c r="O240" s="40"/>
      <c r="P240" s="39"/>
      <c r="Q240" s="40"/>
      <c r="R240" s="41"/>
      <c r="S240" s="41"/>
      <c r="T240" s="28"/>
      <c r="U240" s="28"/>
      <c r="V240" s="41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</row>
    <row r="241" spans="1:40" ht="14.25" customHeight="1" x14ac:dyDescent="0.45">
      <c r="A241" s="27"/>
      <c r="B241" s="28"/>
      <c r="C241" s="28"/>
      <c r="D241" s="39"/>
      <c r="E241" s="30"/>
      <c r="F241" s="31"/>
      <c r="G241" s="32"/>
      <c r="H241" s="33"/>
      <c r="I241" s="28"/>
      <c r="J241" s="28"/>
      <c r="K241" s="35"/>
      <c r="L241" s="38"/>
      <c r="M241" s="40"/>
      <c r="N241" s="39"/>
      <c r="O241" s="40"/>
      <c r="P241" s="39"/>
      <c r="Q241" s="40"/>
      <c r="R241" s="41"/>
      <c r="S241" s="41"/>
      <c r="T241" s="28"/>
      <c r="U241" s="28"/>
      <c r="V241" s="41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</row>
    <row r="242" spans="1:40" ht="14.25" customHeight="1" x14ac:dyDescent="0.45">
      <c r="A242" s="27"/>
      <c r="B242" s="28"/>
      <c r="C242" s="28"/>
      <c r="D242" s="39"/>
      <c r="E242" s="30"/>
      <c r="F242" s="31"/>
      <c r="G242" s="32"/>
      <c r="H242" s="33"/>
      <c r="I242" s="28"/>
      <c r="J242" s="28"/>
      <c r="K242" s="35"/>
      <c r="L242" s="38"/>
      <c r="M242" s="40"/>
      <c r="N242" s="39"/>
      <c r="O242" s="40"/>
      <c r="P242" s="39"/>
      <c r="Q242" s="40"/>
      <c r="R242" s="41"/>
      <c r="S242" s="41"/>
      <c r="T242" s="28"/>
      <c r="U242" s="28"/>
      <c r="V242" s="41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</row>
    <row r="243" spans="1:40" ht="14.25" customHeight="1" x14ac:dyDescent="0.45">
      <c r="A243" s="27"/>
      <c r="B243" s="28"/>
      <c r="C243" s="28"/>
      <c r="D243" s="39"/>
      <c r="E243" s="30"/>
      <c r="F243" s="31"/>
      <c r="G243" s="32"/>
      <c r="H243" s="33"/>
      <c r="I243" s="28"/>
      <c r="J243" s="28"/>
      <c r="K243" s="35"/>
      <c r="L243" s="38"/>
      <c r="M243" s="40"/>
      <c r="N243" s="39"/>
      <c r="O243" s="40"/>
      <c r="P243" s="39"/>
      <c r="Q243" s="40"/>
      <c r="R243" s="41"/>
      <c r="S243" s="41"/>
      <c r="T243" s="28"/>
      <c r="U243" s="28"/>
      <c r="V243" s="41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</row>
    <row r="244" spans="1:40" ht="14.25" customHeight="1" x14ac:dyDescent="0.45">
      <c r="A244" s="27"/>
      <c r="B244" s="28"/>
      <c r="C244" s="28"/>
      <c r="D244" s="39"/>
      <c r="E244" s="30"/>
      <c r="F244" s="31"/>
      <c r="G244" s="32"/>
      <c r="H244" s="33"/>
      <c r="I244" s="28"/>
      <c r="J244" s="28"/>
      <c r="K244" s="35"/>
      <c r="L244" s="38"/>
      <c r="M244" s="40"/>
      <c r="N244" s="39"/>
      <c r="O244" s="40"/>
      <c r="P244" s="39"/>
      <c r="Q244" s="40"/>
      <c r="R244" s="41"/>
      <c r="S244" s="41"/>
      <c r="T244" s="28"/>
      <c r="U244" s="28"/>
      <c r="V244" s="41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</row>
    <row r="245" spans="1:40" ht="14.25" customHeight="1" x14ac:dyDescent="0.45">
      <c r="A245" s="27"/>
      <c r="B245" s="28"/>
      <c r="C245" s="28"/>
      <c r="D245" s="39"/>
      <c r="E245" s="30"/>
      <c r="F245" s="31"/>
      <c r="G245" s="32"/>
      <c r="H245" s="33"/>
      <c r="I245" s="28"/>
      <c r="J245" s="28"/>
      <c r="K245" s="35"/>
      <c r="L245" s="38"/>
      <c r="M245" s="40"/>
      <c r="N245" s="39"/>
      <c r="O245" s="40"/>
      <c r="P245" s="39"/>
      <c r="Q245" s="40"/>
      <c r="R245" s="41"/>
      <c r="S245" s="41"/>
      <c r="T245" s="28"/>
      <c r="U245" s="28"/>
      <c r="V245" s="41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</row>
    <row r="246" spans="1:40" ht="14.25" customHeight="1" x14ac:dyDescent="0.45">
      <c r="A246" s="27"/>
      <c r="B246" s="28"/>
      <c r="C246" s="28"/>
      <c r="D246" s="39"/>
      <c r="E246" s="30"/>
      <c r="F246" s="31"/>
      <c r="G246" s="32"/>
      <c r="H246" s="33"/>
      <c r="I246" s="28"/>
      <c r="J246" s="28"/>
      <c r="K246" s="35"/>
      <c r="L246" s="38"/>
      <c r="M246" s="40"/>
      <c r="N246" s="39"/>
      <c r="O246" s="40"/>
      <c r="P246" s="39"/>
      <c r="Q246" s="40"/>
      <c r="R246" s="41"/>
      <c r="S246" s="41"/>
      <c r="T246" s="28"/>
      <c r="U246" s="28"/>
      <c r="V246" s="41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</row>
    <row r="247" spans="1:40" ht="14.25" customHeight="1" x14ac:dyDescent="0.45">
      <c r="A247" s="27"/>
      <c r="B247" s="28"/>
      <c r="C247" s="28"/>
      <c r="D247" s="39"/>
      <c r="E247" s="30"/>
      <c r="F247" s="31"/>
      <c r="G247" s="32"/>
      <c r="H247" s="33"/>
      <c r="I247" s="28"/>
      <c r="J247" s="28"/>
      <c r="K247" s="35"/>
      <c r="L247" s="38"/>
      <c r="M247" s="40"/>
      <c r="N247" s="39"/>
      <c r="O247" s="40"/>
      <c r="P247" s="39"/>
      <c r="Q247" s="40"/>
      <c r="R247" s="41"/>
      <c r="S247" s="41"/>
      <c r="T247" s="28"/>
      <c r="U247" s="28"/>
      <c r="V247" s="41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</row>
    <row r="248" spans="1:40" ht="14.25" customHeight="1" x14ac:dyDescent="0.45">
      <c r="A248" s="27"/>
      <c r="B248" s="28"/>
      <c r="C248" s="28"/>
      <c r="D248" s="39"/>
      <c r="E248" s="30"/>
      <c r="F248" s="31"/>
      <c r="G248" s="32"/>
      <c r="H248" s="33"/>
      <c r="I248" s="28"/>
      <c r="J248" s="28"/>
      <c r="K248" s="35"/>
      <c r="L248" s="38"/>
      <c r="M248" s="40"/>
      <c r="N248" s="39"/>
      <c r="O248" s="40"/>
      <c r="P248" s="39"/>
      <c r="Q248" s="40"/>
      <c r="R248" s="41"/>
      <c r="S248" s="41"/>
      <c r="T248" s="28"/>
      <c r="U248" s="28"/>
      <c r="V248" s="41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</row>
    <row r="249" spans="1:40" ht="14.25" customHeight="1" x14ac:dyDescent="0.45">
      <c r="A249" s="27"/>
      <c r="B249" s="28"/>
      <c r="C249" s="28"/>
      <c r="D249" s="39"/>
      <c r="E249" s="30"/>
      <c r="F249" s="31"/>
      <c r="G249" s="32"/>
      <c r="H249" s="33"/>
      <c r="I249" s="28"/>
      <c r="J249" s="28"/>
      <c r="K249" s="35"/>
      <c r="L249" s="38"/>
      <c r="M249" s="40"/>
      <c r="N249" s="39"/>
      <c r="O249" s="40"/>
      <c r="P249" s="39"/>
      <c r="Q249" s="40"/>
      <c r="R249" s="41"/>
      <c r="S249" s="41"/>
      <c r="T249" s="28"/>
      <c r="U249" s="28"/>
      <c r="V249" s="41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</row>
    <row r="250" spans="1:40" ht="14.25" customHeight="1" x14ac:dyDescent="0.45">
      <c r="A250" s="27"/>
      <c r="B250" s="28"/>
      <c r="C250" s="28"/>
      <c r="D250" s="39"/>
      <c r="E250" s="30"/>
      <c r="F250" s="31"/>
      <c r="G250" s="32"/>
      <c r="H250" s="33"/>
      <c r="I250" s="28"/>
      <c r="J250" s="28"/>
      <c r="K250" s="35"/>
      <c r="L250" s="38"/>
      <c r="M250" s="40"/>
      <c r="N250" s="39"/>
      <c r="O250" s="40"/>
      <c r="P250" s="39"/>
      <c r="Q250" s="40"/>
      <c r="R250" s="41"/>
      <c r="S250" s="41"/>
      <c r="T250" s="28"/>
      <c r="U250" s="28"/>
      <c r="V250" s="41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</row>
    <row r="251" spans="1:40" ht="14.25" customHeight="1" x14ac:dyDescent="0.45">
      <c r="A251" s="27"/>
      <c r="B251" s="28"/>
      <c r="C251" s="28"/>
      <c r="D251" s="39"/>
      <c r="E251" s="30"/>
      <c r="F251" s="31"/>
      <c r="G251" s="32"/>
      <c r="H251" s="33"/>
      <c r="I251" s="28"/>
      <c r="J251" s="28"/>
      <c r="K251" s="35"/>
      <c r="L251" s="38"/>
      <c r="M251" s="40"/>
      <c r="N251" s="39"/>
      <c r="O251" s="40"/>
      <c r="P251" s="39"/>
      <c r="Q251" s="40"/>
      <c r="R251" s="41"/>
      <c r="S251" s="41"/>
      <c r="T251" s="28"/>
      <c r="U251" s="28"/>
      <c r="V251" s="41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</row>
    <row r="252" spans="1:40" ht="14.25" customHeight="1" x14ac:dyDescent="0.45">
      <c r="A252" s="27"/>
      <c r="B252" s="28"/>
      <c r="C252" s="28"/>
      <c r="D252" s="39"/>
      <c r="E252" s="30"/>
      <c r="F252" s="31"/>
      <c r="G252" s="32"/>
      <c r="H252" s="33"/>
      <c r="I252" s="28"/>
      <c r="J252" s="28"/>
      <c r="K252" s="35"/>
      <c r="L252" s="38"/>
      <c r="M252" s="40"/>
      <c r="N252" s="39"/>
      <c r="O252" s="40"/>
      <c r="P252" s="39"/>
      <c r="Q252" s="40"/>
      <c r="R252" s="41"/>
      <c r="S252" s="41"/>
      <c r="T252" s="28"/>
      <c r="U252" s="28"/>
      <c r="V252" s="41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</row>
    <row r="253" spans="1:40" ht="14.25" customHeight="1" x14ac:dyDescent="0.45">
      <c r="A253" s="27"/>
      <c r="B253" s="28"/>
      <c r="C253" s="28"/>
      <c r="D253" s="39"/>
      <c r="E253" s="30"/>
      <c r="F253" s="31"/>
      <c r="G253" s="32"/>
      <c r="H253" s="33"/>
      <c r="I253" s="28"/>
      <c r="J253" s="28"/>
      <c r="K253" s="35"/>
      <c r="L253" s="38"/>
      <c r="M253" s="40"/>
      <c r="N253" s="39"/>
      <c r="O253" s="40"/>
      <c r="P253" s="39"/>
      <c r="Q253" s="40"/>
      <c r="R253" s="41"/>
      <c r="S253" s="41"/>
      <c r="T253" s="28"/>
      <c r="U253" s="28"/>
      <c r="V253" s="41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</row>
    <row r="254" spans="1:40" ht="14.25" customHeight="1" x14ac:dyDescent="0.45">
      <c r="A254" s="27"/>
      <c r="B254" s="28"/>
      <c r="C254" s="28"/>
      <c r="D254" s="39"/>
      <c r="E254" s="30"/>
      <c r="F254" s="31"/>
      <c r="G254" s="32"/>
      <c r="H254" s="33"/>
      <c r="I254" s="28"/>
      <c r="J254" s="28"/>
      <c r="K254" s="35"/>
      <c r="L254" s="38"/>
      <c r="M254" s="40"/>
      <c r="N254" s="39"/>
      <c r="O254" s="40"/>
      <c r="P254" s="39"/>
      <c r="Q254" s="40"/>
      <c r="R254" s="41"/>
      <c r="S254" s="41"/>
      <c r="T254" s="28"/>
      <c r="U254" s="28"/>
      <c r="V254" s="41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</row>
    <row r="255" spans="1:40" ht="14.25" customHeight="1" x14ac:dyDescent="0.45">
      <c r="A255" s="27"/>
      <c r="B255" s="28"/>
      <c r="C255" s="28"/>
      <c r="D255" s="39"/>
      <c r="E255" s="30"/>
      <c r="F255" s="31"/>
      <c r="G255" s="32"/>
      <c r="H255" s="33"/>
      <c r="I255" s="28"/>
      <c r="J255" s="28"/>
      <c r="K255" s="35"/>
      <c r="L255" s="38"/>
      <c r="M255" s="40"/>
      <c r="N255" s="39"/>
      <c r="O255" s="40"/>
      <c r="P255" s="39"/>
      <c r="Q255" s="40"/>
      <c r="R255" s="41"/>
      <c r="S255" s="41"/>
      <c r="T255" s="28"/>
      <c r="U255" s="28"/>
      <c r="V255" s="41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</row>
    <row r="256" spans="1:40" ht="14.25" customHeight="1" x14ac:dyDescent="0.45">
      <c r="A256" s="27"/>
      <c r="B256" s="28"/>
      <c r="C256" s="28"/>
      <c r="D256" s="39"/>
      <c r="E256" s="30"/>
      <c r="F256" s="31"/>
      <c r="G256" s="32"/>
      <c r="H256" s="33"/>
      <c r="I256" s="28"/>
      <c r="J256" s="28"/>
      <c r="K256" s="35"/>
      <c r="L256" s="38"/>
      <c r="M256" s="40"/>
      <c r="N256" s="39"/>
      <c r="O256" s="40"/>
      <c r="P256" s="39"/>
      <c r="Q256" s="40"/>
      <c r="R256" s="41"/>
      <c r="S256" s="41"/>
      <c r="T256" s="28"/>
      <c r="U256" s="28"/>
      <c r="V256" s="41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</row>
    <row r="257" spans="1:40" ht="14.25" customHeight="1" x14ac:dyDescent="0.45">
      <c r="A257" s="27"/>
      <c r="B257" s="28"/>
      <c r="C257" s="28"/>
      <c r="D257" s="39"/>
      <c r="E257" s="30"/>
      <c r="F257" s="31"/>
      <c r="G257" s="32"/>
      <c r="H257" s="33"/>
      <c r="I257" s="28"/>
      <c r="J257" s="28"/>
      <c r="K257" s="35"/>
      <c r="L257" s="38"/>
      <c r="M257" s="40"/>
      <c r="N257" s="39"/>
      <c r="O257" s="40"/>
      <c r="P257" s="39"/>
      <c r="Q257" s="40"/>
      <c r="R257" s="41"/>
      <c r="S257" s="41"/>
      <c r="T257" s="28"/>
      <c r="U257" s="28"/>
      <c r="V257" s="41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</row>
    <row r="258" spans="1:40" ht="14.25" customHeight="1" x14ac:dyDescent="0.45">
      <c r="A258" s="27"/>
      <c r="B258" s="28"/>
      <c r="C258" s="28"/>
      <c r="D258" s="39"/>
      <c r="E258" s="30"/>
      <c r="F258" s="31"/>
      <c r="G258" s="32"/>
      <c r="H258" s="33"/>
      <c r="I258" s="28"/>
      <c r="J258" s="28"/>
      <c r="K258" s="35"/>
      <c r="L258" s="38"/>
      <c r="M258" s="40"/>
      <c r="N258" s="39"/>
      <c r="O258" s="40"/>
      <c r="P258" s="39"/>
      <c r="Q258" s="40"/>
      <c r="R258" s="41"/>
      <c r="S258" s="41"/>
      <c r="T258" s="28"/>
      <c r="U258" s="28"/>
      <c r="V258" s="41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</row>
    <row r="259" spans="1:40" ht="14.25" customHeight="1" x14ac:dyDescent="0.45">
      <c r="A259" s="27"/>
      <c r="B259" s="28"/>
      <c r="C259" s="28"/>
      <c r="D259" s="39"/>
      <c r="E259" s="30"/>
      <c r="F259" s="31"/>
      <c r="G259" s="32"/>
      <c r="H259" s="33"/>
      <c r="I259" s="28"/>
      <c r="J259" s="28"/>
      <c r="K259" s="35"/>
      <c r="L259" s="38"/>
      <c r="M259" s="40"/>
      <c r="N259" s="39"/>
      <c r="O259" s="40"/>
      <c r="P259" s="39"/>
      <c r="Q259" s="40"/>
      <c r="R259" s="41"/>
      <c r="S259" s="41"/>
      <c r="T259" s="28"/>
      <c r="U259" s="28"/>
      <c r="V259" s="41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</row>
    <row r="260" spans="1:40" ht="14.25" customHeight="1" x14ac:dyDescent="0.45">
      <c r="A260" s="27"/>
      <c r="B260" s="28"/>
      <c r="C260" s="28"/>
      <c r="D260" s="39"/>
      <c r="E260" s="30"/>
      <c r="F260" s="31"/>
      <c r="G260" s="32"/>
      <c r="H260" s="33"/>
      <c r="I260" s="28"/>
      <c r="J260" s="28"/>
      <c r="K260" s="35"/>
      <c r="L260" s="38"/>
      <c r="M260" s="40"/>
      <c r="N260" s="39"/>
      <c r="O260" s="40"/>
      <c r="P260" s="39"/>
      <c r="Q260" s="40"/>
      <c r="R260" s="41"/>
      <c r="S260" s="41"/>
      <c r="T260" s="28"/>
      <c r="U260" s="28"/>
      <c r="V260" s="41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</row>
    <row r="261" spans="1:40" ht="14.25" customHeight="1" x14ac:dyDescent="0.45">
      <c r="A261" s="27"/>
      <c r="B261" s="28"/>
      <c r="C261" s="28"/>
      <c r="D261" s="39"/>
      <c r="E261" s="30"/>
      <c r="F261" s="31"/>
      <c r="G261" s="32"/>
      <c r="H261" s="33"/>
      <c r="I261" s="28"/>
      <c r="J261" s="28"/>
      <c r="K261" s="35"/>
      <c r="L261" s="38"/>
      <c r="M261" s="40"/>
      <c r="N261" s="39"/>
      <c r="O261" s="40"/>
      <c r="P261" s="39"/>
      <c r="Q261" s="40"/>
      <c r="R261" s="41"/>
      <c r="S261" s="41"/>
      <c r="T261" s="28"/>
      <c r="U261" s="28"/>
      <c r="V261" s="41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</row>
    <row r="262" spans="1:40" ht="14.25" customHeight="1" x14ac:dyDescent="0.45">
      <c r="A262" s="27"/>
      <c r="B262" s="28"/>
      <c r="C262" s="28"/>
      <c r="D262" s="39"/>
      <c r="E262" s="30"/>
      <c r="F262" s="31"/>
      <c r="G262" s="32"/>
      <c r="H262" s="33"/>
      <c r="I262" s="28"/>
      <c r="J262" s="28"/>
      <c r="K262" s="35"/>
      <c r="L262" s="38"/>
      <c r="M262" s="40"/>
      <c r="N262" s="39"/>
      <c r="O262" s="40"/>
      <c r="P262" s="39"/>
      <c r="Q262" s="40"/>
      <c r="R262" s="41"/>
      <c r="S262" s="41"/>
      <c r="T262" s="28"/>
      <c r="U262" s="28"/>
      <c r="V262" s="41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</row>
    <row r="263" spans="1:40" ht="14.25" customHeight="1" x14ac:dyDescent="0.45">
      <c r="A263" s="27"/>
      <c r="B263" s="28"/>
      <c r="C263" s="28"/>
      <c r="D263" s="39"/>
      <c r="E263" s="30"/>
      <c r="F263" s="31"/>
      <c r="G263" s="32"/>
      <c r="H263" s="33"/>
      <c r="I263" s="28"/>
      <c r="J263" s="28"/>
      <c r="K263" s="35"/>
      <c r="L263" s="38"/>
      <c r="M263" s="40"/>
      <c r="N263" s="39"/>
      <c r="O263" s="40"/>
      <c r="P263" s="39"/>
      <c r="Q263" s="40"/>
      <c r="R263" s="41"/>
      <c r="S263" s="41"/>
      <c r="T263" s="28"/>
      <c r="U263" s="28"/>
      <c r="V263" s="41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</row>
    <row r="264" spans="1:40" ht="14.25" customHeight="1" x14ac:dyDescent="0.45">
      <c r="A264" s="27"/>
      <c r="B264" s="28"/>
      <c r="C264" s="28"/>
      <c r="D264" s="39"/>
      <c r="E264" s="30"/>
      <c r="F264" s="31"/>
      <c r="G264" s="32"/>
      <c r="H264" s="33"/>
      <c r="I264" s="28"/>
      <c r="J264" s="28"/>
      <c r="K264" s="35"/>
      <c r="L264" s="38"/>
      <c r="M264" s="40"/>
      <c r="N264" s="39"/>
      <c r="O264" s="40"/>
      <c r="P264" s="39"/>
      <c r="Q264" s="40"/>
      <c r="R264" s="41"/>
      <c r="S264" s="41"/>
      <c r="T264" s="28"/>
      <c r="U264" s="28"/>
      <c r="V264" s="41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</row>
    <row r="265" spans="1:40" ht="14.25" customHeight="1" x14ac:dyDescent="0.45">
      <c r="A265" s="27"/>
      <c r="B265" s="28"/>
      <c r="C265" s="28"/>
      <c r="D265" s="39"/>
      <c r="E265" s="30"/>
      <c r="F265" s="31"/>
      <c r="G265" s="32"/>
      <c r="H265" s="33"/>
      <c r="I265" s="28"/>
      <c r="J265" s="28"/>
      <c r="K265" s="35"/>
      <c r="L265" s="38"/>
      <c r="M265" s="40"/>
      <c r="N265" s="39"/>
      <c r="O265" s="40"/>
      <c r="P265" s="39"/>
      <c r="Q265" s="40"/>
      <c r="R265" s="41"/>
      <c r="S265" s="41"/>
      <c r="T265" s="28"/>
      <c r="U265" s="28"/>
      <c r="V265" s="41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</row>
    <row r="266" spans="1:40" ht="14.25" customHeight="1" x14ac:dyDescent="0.45">
      <c r="A266" s="27"/>
      <c r="B266" s="28"/>
      <c r="C266" s="28"/>
      <c r="D266" s="39"/>
      <c r="E266" s="30"/>
      <c r="F266" s="31"/>
      <c r="G266" s="32"/>
      <c r="H266" s="33"/>
      <c r="I266" s="28"/>
      <c r="J266" s="28"/>
      <c r="K266" s="35"/>
      <c r="L266" s="38"/>
      <c r="M266" s="40"/>
      <c r="N266" s="39"/>
      <c r="O266" s="40"/>
      <c r="P266" s="39"/>
      <c r="Q266" s="40"/>
      <c r="R266" s="41"/>
      <c r="S266" s="41"/>
      <c r="T266" s="28"/>
      <c r="U266" s="28"/>
      <c r="V266" s="41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</row>
    <row r="267" spans="1:40" ht="14.25" customHeight="1" x14ac:dyDescent="0.45">
      <c r="A267" s="27"/>
      <c r="B267" s="28"/>
      <c r="C267" s="28"/>
      <c r="D267" s="39"/>
      <c r="E267" s="30"/>
      <c r="F267" s="31"/>
      <c r="G267" s="32"/>
      <c r="H267" s="33"/>
      <c r="I267" s="28"/>
      <c r="J267" s="28"/>
      <c r="K267" s="35"/>
      <c r="L267" s="38"/>
      <c r="M267" s="40"/>
      <c r="N267" s="39"/>
      <c r="O267" s="40"/>
      <c r="P267" s="39"/>
      <c r="Q267" s="40"/>
      <c r="R267" s="41"/>
      <c r="S267" s="41"/>
      <c r="T267" s="28"/>
      <c r="U267" s="28"/>
      <c r="V267" s="41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</row>
    <row r="268" spans="1:40" ht="14.25" customHeight="1" x14ac:dyDescent="0.45">
      <c r="A268" s="27"/>
      <c r="B268" s="28"/>
      <c r="C268" s="28"/>
      <c r="D268" s="39"/>
      <c r="E268" s="30"/>
      <c r="F268" s="31"/>
      <c r="G268" s="32"/>
      <c r="H268" s="33"/>
      <c r="I268" s="28"/>
      <c r="J268" s="28"/>
      <c r="K268" s="35"/>
      <c r="L268" s="38"/>
      <c r="M268" s="40"/>
      <c r="N268" s="39"/>
      <c r="O268" s="40"/>
      <c r="P268" s="39"/>
      <c r="Q268" s="40"/>
      <c r="R268" s="41"/>
      <c r="S268" s="41"/>
      <c r="T268" s="28"/>
      <c r="U268" s="28"/>
      <c r="V268" s="41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</row>
    <row r="269" spans="1:40" ht="14.25" customHeight="1" x14ac:dyDescent="0.45">
      <c r="A269" s="27"/>
      <c r="B269" s="28"/>
      <c r="C269" s="28"/>
      <c r="D269" s="39"/>
      <c r="E269" s="30"/>
      <c r="F269" s="31"/>
      <c r="G269" s="32"/>
      <c r="H269" s="33"/>
      <c r="I269" s="28"/>
      <c r="J269" s="28"/>
      <c r="K269" s="35"/>
      <c r="L269" s="38"/>
      <c r="M269" s="40"/>
      <c r="N269" s="39"/>
      <c r="O269" s="40"/>
      <c r="P269" s="39"/>
      <c r="Q269" s="40"/>
      <c r="R269" s="41"/>
      <c r="S269" s="41"/>
      <c r="T269" s="28"/>
      <c r="U269" s="28"/>
      <c r="V269" s="41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</row>
    <row r="270" spans="1:40" ht="14.25" customHeight="1" x14ac:dyDescent="0.45">
      <c r="A270" s="27"/>
      <c r="B270" s="28"/>
      <c r="C270" s="28"/>
      <c r="D270" s="39"/>
      <c r="E270" s="30"/>
      <c r="F270" s="31"/>
      <c r="G270" s="32"/>
      <c r="H270" s="33"/>
      <c r="I270" s="28"/>
      <c r="J270" s="28"/>
      <c r="K270" s="35"/>
      <c r="L270" s="38"/>
      <c r="M270" s="40"/>
      <c r="N270" s="39"/>
      <c r="O270" s="40"/>
      <c r="P270" s="39"/>
      <c r="Q270" s="40"/>
      <c r="R270" s="41"/>
      <c r="S270" s="41"/>
      <c r="T270" s="28"/>
      <c r="U270" s="28"/>
      <c r="V270" s="41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</row>
    <row r="271" spans="1:40" ht="14.25" customHeight="1" x14ac:dyDescent="0.45">
      <c r="A271" s="27"/>
      <c r="B271" s="28"/>
      <c r="C271" s="28"/>
      <c r="D271" s="39"/>
      <c r="E271" s="30"/>
      <c r="F271" s="31"/>
      <c r="G271" s="32"/>
      <c r="H271" s="33"/>
      <c r="I271" s="28"/>
      <c r="J271" s="28"/>
      <c r="K271" s="35"/>
      <c r="L271" s="38"/>
      <c r="M271" s="40"/>
      <c r="N271" s="39"/>
      <c r="O271" s="40"/>
      <c r="P271" s="39"/>
      <c r="Q271" s="40"/>
      <c r="R271" s="41"/>
      <c r="S271" s="41"/>
      <c r="T271" s="28"/>
      <c r="U271" s="28"/>
      <c r="V271" s="41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</row>
    <row r="272" spans="1:40" ht="14.25" customHeight="1" x14ac:dyDescent="0.45">
      <c r="A272" s="27"/>
      <c r="B272" s="28"/>
      <c r="C272" s="28"/>
      <c r="D272" s="39"/>
      <c r="E272" s="30"/>
      <c r="F272" s="31"/>
      <c r="G272" s="32"/>
      <c r="H272" s="33"/>
      <c r="I272" s="28"/>
      <c r="J272" s="28"/>
      <c r="K272" s="35"/>
      <c r="L272" s="38"/>
      <c r="M272" s="40"/>
      <c r="N272" s="39"/>
      <c r="O272" s="40"/>
      <c r="P272" s="39"/>
      <c r="Q272" s="40"/>
      <c r="R272" s="41"/>
      <c r="S272" s="41"/>
      <c r="T272" s="28"/>
      <c r="U272" s="28"/>
      <c r="V272" s="41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</row>
    <row r="273" spans="1:40" ht="14.25" customHeight="1" x14ac:dyDescent="0.45">
      <c r="A273" s="27"/>
      <c r="B273" s="28"/>
      <c r="C273" s="28"/>
      <c r="D273" s="39"/>
      <c r="E273" s="30"/>
      <c r="F273" s="31"/>
      <c r="G273" s="32"/>
      <c r="H273" s="33"/>
      <c r="I273" s="28"/>
      <c r="J273" s="28"/>
      <c r="K273" s="35"/>
      <c r="L273" s="38"/>
      <c r="M273" s="40"/>
      <c r="N273" s="39"/>
      <c r="O273" s="40"/>
      <c r="P273" s="39"/>
      <c r="Q273" s="40"/>
      <c r="R273" s="41"/>
      <c r="S273" s="41"/>
      <c r="T273" s="28"/>
      <c r="U273" s="28"/>
      <c r="V273" s="41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</row>
    <row r="274" spans="1:40" ht="14.25" customHeight="1" x14ac:dyDescent="0.45">
      <c r="A274" s="27"/>
      <c r="B274" s="28"/>
      <c r="C274" s="28"/>
      <c r="D274" s="39"/>
      <c r="E274" s="30"/>
      <c r="F274" s="31"/>
      <c r="G274" s="32"/>
      <c r="H274" s="33"/>
      <c r="I274" s="28"/>
      <c r="J274" s="28"/>
      <c r="K274" s="35"/>
      <c r="L274" s="38"/>
      <c r="M274" s="40"/>
      <c r="N274" s="39"/>
      <c r="O274" s="40"/>
      <c r="P274" s="39"/>
      <c r="Q274" s="40"/>
      <c r="R274" s="41"/>
      <c r="S274" s="41"/>
      <c r="T274" s="28"/>
      <c r="U274" s="28"/>
      <c r="V274" s="41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</row>
    <row r="275" spans="1:40" ht="14.25" customHeight="1" x14ac:dyDescent="0.45">
      <c r="A275" s="27"/>
      <c r="B275" s="28"/>
      <c r="C275" s="28"/>
      <c r="D275" s="39"/>
      <c r="E275" s="30"/>
      <c r="F275" s="31"/>
      <c r="G275" s="32"/>
      <c r="H275" s="33"/>
      <c r="I275" s="28"/>
      <c r="J275" s="28"/>
      <c r="K275" s="35"/>
      <c r="L275" s="38"/>
      <c r="M275" s="40"/>
      <c r="N275" s="39"/>
      <c r="O275" s="40"/>
      <c r="P275" s="39"/>
      <c r="Q275" s="40"/>
      <c r="R275" s="41"/>
      <c r="S275" s="41"/>
      <c r="T275" s="28"/>
      <c r="U275" s="28"/>
      <c r="V275" s="41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</row>
    <row r="276" spans="1:40" ht="14.25" customHeight="1" x14ac:dyDescent="0.45">
      <c r="A276" s="27"/>
      <c r="B276" s="28"/>
      <c r="C276" s="28"/>
      <c r="D276" s="39"/>
      <c r="E276" s="30"/>
      <c r="F276" s="31"/>
      <c r="G276" s="32"/>
      <c r="H276" s="33"/>
      <c r="I276" s="28"/>
      <c r="J276" s="28"/>
      <c r="K276" s="35"/>
      <c r="L276" s="38"/>
      <c r="M276" s="40"/>
      <c r="N276" s="39"/>
      <c r="O276" s="40"/>
      <c r="P276" s="39"/>
      <c r="Q276" s="40"/>
      <c r="R276" s="41"/>
      <c r="S276" s="41"/>
      <c r="T276" s="28"/>
      <c r="U276" s="28"/>
      <c r="V276" s="41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</row>
    <row r="277" spans="1:40" ht="14.25" customHeight="1" x14ac:dyDescent="0.45">
      <c r="A277" s="27"/>
      <c r="B277" s="28"/>
      <c r="C277" s="28"/>
      <c r="D277" s="39"/>
      <c r="E277" s="30"/>
      <c r="F277" s="31"/>
      <c r="G277" s="32"/>
      <c r="H277" s="33"/>
      <c r="I277" s="28"/>
      <c r="J277" s="28"/>
      <c r="K277" s="35"/>
      <c r="L277" s="38"/>
      <c r="M277" s="40"/>
      <c r="N277" s="39"/>
      <c r="O277" s="40"/>
      <c r="P277" s="39"/>
      <c r="Q277" s="40"/>
      <c r="R277" s="41"/>
      <c r="S277" s="41"/>
      <c r="T277" s="28"/>
      <c r="U277" s="28"/>
      <c r="V277" s="41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</row>
    <row r="278" spans="1:40" ht="14.25" customHeight="1" x14ac:dyDescent="0.45">
      <c r="A278" s="27"/>
      <c r="B278" s="28"/>
      <c r="C278" s="28"/>
      <c r="D278" s="39"/>
      <c r="E278" s="30"/>
      <c r="F278" s="31"/>
      <c r="G278" s="32"/>
      <c r="H278" s="33"/>
      <c r="I278" s="28"/>
      <c r="J278" s="28"/>
      <c r="K278" s="35"/>
      <c r="L278" s="38"/>
      <c r="M278" s="40"/>
      <c r="N278" s="39"/>
      <c r="O278" s="40"/>
      <c r="P278" s="39"/>
      <c r="Q278" s="40"/>
      <c r="R278" s="41"/>
      <c r="S278" s="41"/>
      <c r="T278" s="28"/>
      <c r="U278" s="28"/>
      <c r="V278" s="41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</row>
    <row r="279" spans="1:40" ht="14.25" customHeight="1" x14ac:dyDescent="0.45">
      <c r="A279" s="27"/>
      <c r="B279" s="28"/>
      <c r="C279" s="28"/>
      <c r="D279" s="39"/>
      <c r="E279" s="30"/>
      <c r="F279" s="31"/>
      <c r="G279" s="32"/>
      <c r="H279" s="33"/>
      <c r="I279" s="28"/>
      <c r="J279" s="28"/>
      <c r="K279" s="35"/>
      <c r="L279" s="38"/>
      <c r="M279" s="40"/>
      <c r="N279" s="39"/>
      <c r="O279" s="40"/>
      <c r="P279" s="39"/>
      <c r="Q279" s="40"/>
      <c r="R279" s="41"/>
      <c r="S279" s="41"/>
      <c r="T279" s="28"/>
      <c r="U279" s="28"/>
      <c r="V279" s="41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</row>
    <row r="280" spans="1:40" ht="14.25" customHeight="1" x14ac:dyDescent="0.45">
      <c r="A280" s="27"/>
      <c r="B280" s="28"/>
      <c r="C280" s="28"/>
      <c r="D280" s="39"/>
      <c r="E280" s="30"/>
      <c r="F280" s="31"/>
      <c r="G280" s="32"/>
      <c r="H280" s="33"/>
      <c r="I280" s="28"/>
      <c r="J280" s="28"/>
      <c r="K280" s="35"/>
      <c r="L280" s="38"/>
      <c r="M280" s="40"/>
      <c r="N280" s="39"/>
      <c r="O280" s="40"/>
      <c r="P280" s="39"/>
      <c r="Q280" s="40"/>
      <c r="R280" s="41"/>
      <c r="S280" s="41"/>
      <c r="T280" s="28"/>
      <c r="U280" s="28"/>
      <c r="V280" s="41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</row>
    <row r="281" spans="1:40" ht="14.25" customHeight="1" x14ac:dyDescent="0.45">
      <c r="A281" s="27"/>
      <c r="B281" s="28"/>
      <c r="C281" s="28"/>
      <c r="D281" s="39"/>
      <c r="E281" s="30"/>
      <c r="F281" s="31"/>
      <c r="G281" s="32"/>
      <c r="H281" s="33"/>
      <c r="I281" s="28"/>
      <c r="J281" s="28"/>
      <c r="K281" s="35"/>
      <c r="L281" s="38"/>
      <c r="M281" s="40"/>
      <c r="N281" s="39"/>
      <c r="O281" s="40"/>
      <c r="P281" s="39"/>
      <c r="Q281" s="40"/>
      <c r="R281" s="41"/>
      <c r="S281" s="41"/>
      <c r="T281" s="28"/>
      <c r="U281" s="28"/>
      <c r="V281" s="41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</row>
    <row r="282" spans="1:40" ht="14.25" customHeight="1" x14ac:dyDescent="0.45">
      <c r="A282" s="27"/>
      <c r="B282" s="28"/>
      <c r="C282" s="28"/>
      <c r="D282" s="39"/>
      <c r="E282" s="30"/>
      <c r="F282" s="31"/>
      <c r="G282" s="32"/>
      <c r="H282" s="33"/>
      <c r="I282" s="28"/>
      <c r="J282" s="28"/>
      <c r="K282" s="35"/>
      <c r="L282" s="38"/>
      <c r="M282" s="40"/>
      <c r="N282" s="39"/>
      <c r="O282" s="40"/>
      <c r="P282" s="39"/>
      <c r="Q282" s="40"/>
      <c r="R282" s="41"/>
      <c r="S282" s="41"/>
      <c r="T282" s="28"/>
      <c r="U282" s="28"/>
      <c r="V282" s="41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</row>
    <row r="283" spans="1:40" ht="14.25" customHeight="1" x14ac:dyDescent="0.45">
      <c r="A283" s="27"/>
      <c r="B283" s="28"/>
      <c r="C283" s="28"/>
      <c r="D283" s="39"/>
      <c r="E283" s="30"/>
      <c r="F283" s="31"/>
      <c r="G283" s="32"/>
      <c r="H283" s="33"/>
      <c r="I283" s="28"/>
      <c r="J283" s="28"/>
      <c r="K283" s="35"/>
      <c r="L283" s="38"/>
      <c r="M283" s="40"/>
      <c r="N283" s="39"/>
      <c r="O283" s="40"/>
      <c r="P283" s="39"/>
      <c r="Q283" s="40"/>
      <c r="R283" s="41"/>
      <c r="S283" s="41"/>
      <c r="T283" s="28"/>
      <c r="U283" s="28"/>
      <c r="V283" s="41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</row>
    <row r="284" spans="1:40" ht="14.25" customHeight="1" x14ac:dyDescent="0.45">
      <c r="A284" s="27"/>
      <c r="B284" s="28"/>
      <c r="C284" s="28"/>
      <c r="D284" s="39"/>
      <c r="E284" s="30"/>
      <c r="F284" s="31"/>
      <c r="G284" s="32"/>
      <c r="H284" s="33"/>
      <c r="I284" s="28"/>
      <c r="J284" s="28"/>
      <c r="K284" s="35"/>
      <c r="L284" s="38"/>
      <c r="M284" s="40"/>
      <c r="N284" s="39"/>
      <c r="O284" s="40"/>
      <c r="P284" s="39"/>
      <c r="Q284" s="40"/>
      <c r="R284" s="41"/>
      <c r="S284" s="41"/>
      <c r="T284" s="28"/>
      <c r="U284" s="28"/>
      <c r="V284" s="41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</row>
    <row r="285" spans="1:40" ht="14.25" customHeight="1" x14ac:dyDescent="0.45">
      <c r="A285" s="27"/>
      <c r="B285" s="28"/>
      <c r="C285" s="28"/>
      <c r="D285" s="39"/>
      <c r="E285" s="30"/>
      <c r="F285" s="31"/>
      <c r="G285" s="32"/>
      <c r="H285" s="33"/>
      <c r="I285" s="28"/>
      <c r="J285" s="28"/>
      <c r="K285" s="35"/>
      <c r="L285" s="38"/>
      <c r="M285" s="40"/>
      <c r="N285" s="39"/>
      <c r="O285" s="40"/>
      <c r="P285" s="39"/>
      <c r="Q285" s="40"/>
      <c r="R285" s="41"/>
      <c r="S285" s="41"/>
      <c r="T285" s="28"/>
      <c r="U285" s="28"/>
      <c r="V285" s="41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</row>
    <row r="286" spans="1:40" ht="14.25" customHeight="1" x14ac:dyDescent="0.45">
      <c r="A286" s="27"/>
      <c r="B286" s="28"/>
      <c r="C286" s="28"/>
      <c r="D286" s="39"/>
      <c r="E286" s="30"/>
      <c r="F286" s="31"/>
      <c r="G286" s="32"/>
      <c r="H286" s="33"/>
      <c r="I286" s="28"/>
      <c r="J286" s="28"/>
      <c r="K286" s="35"/>
      <c r="L286" s="28"/>
      <c r="M286" s="28"/>
      <c r="N286" s="28"/>
      <c r="O286" s="28"/>
      <c r="P286" s="28"/>
      <c r="Q286" s="40"/>
      <c r="R286" s="41"/>
      <c r="S286" s="41"/>
      <c r="T286" s="28"/>
      <c r="U286" s="28"/>
      <c r="V286" s="41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</row>
    <row r="287" spans="1:40" ht="14.25" customHeight="1" x14ac:dyDescent="0.45">
      <c r="A287" s="27"/>
      <c r="B287" s="28"/>
      <c r="C287" s="28"/>
      <c r="D287" s="39"/>
      <c r="E287" s="30"/>
      <c r="F287" s="31"/>
      <c r="G287" s="32"/>
      <c r="H287" s="33"/>
      <c r="I287" s="28"/>
      <c r="J287" s="28"/>
      <c r="K287" s="35"/>
      <c r="L287" s="28"/>
      <c r="M287" s="28"/>
      <c r="N287" s="28"/>
      <c r="O287" s="28"/>
      <c r="P287" s="28"/>
      <c r="Q287" s="40"/>
      <c r="R287" s="41"/>
      <c r="S287" s="41"/>
      <c r="T287" s="28"/>
      <c r="U287" s="28"/>
      <c r="V287" s="41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</row>
    <row r="288" spans="1:40" ht="14.25" customHeight="1" x14ac:dyDescent="0.45">
      <c r="A288" s="27"/>
      <c r="B288" s="28"/>
      <c r="C288" s="28"/>
      <c r="D288" s="39"/>
      <c r="E288" s="30"/>
      <c r="F288" s="31"/>
      <c r="G288" s="32"/>
      <c r="H288" s="33"/>
      <c r="I288" s="28"/>
      <c r="J288" s="28"/>
      <c r="K288" s="35"/>
      <c r="L288" s="28"/>
      <c r="M288" s="28"/>
      <c r="N288" s="28"/>
      <c r="O288" s="28"/>
      <c r="P288" s="28"/>
      <c r="Q288" s="40"/>
      <c r="R288" s="41"/>
      <c r="S288" s="41"/>
      <c r="T288" s="28"/>
      <c r="U288" s="28"/>
      <c r="V288" s="41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</row>
    <row r="289" spans="1:40" ht="14.25" customHeight="1" x14ac:dyDescent="0.45">
      <c r="A289" s="27"/>
      <c r="B289" s="28"/>
      <c r="C289" s="28"/>
      <c r="D289" s="39"/>
      <c r="E289" s="30"/>
      <c r="F289" s="31"/>
      <c r="G289" s="32"/>
      <c r="H289" s="33"/>
      <c r="I289" s="28"/>
      <c r="J289" s="28"/>
      <c r="K289" s="35"/>
      <c r="L289" s="28"/>
      <c r="M289" s="28"/>
      <c r="N289" s="28"/>
      <c r="O289" s="28"/>
      <c r="P289" s="28"/>
      <c r="Q289" s="40"/>
      <c r="R289" s="41"/>
      <c r="S289" s="41"/>
      <c r="T289" s="28"/>
      <c r="U289" s="28"/>
      <c r="V289" s="41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</row>
    <row r="290" spans="1:40" ht="14.25" customHeight="1" x14ac:dyDescent="0.45">
      <c r="A290" s="27"/>
      <c r="B290" s="28"/>
      <c r="C290" s="28"/>
      <c r="D290" s="39"/>
      <c r="E290" s="30"/>
      <c r="F290" s="31"/>
      <c r="G290" s="32"/>
      <c r="H290" s="33"/>
      <c r="I290" s="28"/>
      <c r="J290" s="28"/>
      <c r="K290" s="35"/>
      <c r="L290" s="28"/>
      <c r="M290" s="28"/>
      <c r="N290" s="28"/>
      <c r="O290" s="28"/>
      <c r="P290" s="28"/>
      <c r="Q290" s="40"/>
      <c r="R290" s="41"/>
      <c r="S290" s="41"/>
      <c r="T290" s="28"/>
      <c r="U290" s="28"/>
      <c r="V290" s="41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</row>
    <row r="291" spans="1:40" ht="14.25" customHeight="1" x14ac:dyDescent="0.45">
      <c r="A291" s="27"/>
      <c r="B291" s="28"/>
      <c r="C291" s="28"/>
      <c r="D291" s="39"/>
      <c r="E291" s="30"/>
      <c r="F291" s="31"/>
      <c r="G291" s="32"/>
      <c r="H291" s="33"/>
      <c r="I291" s="28"/>
      <c r="J291" s="28"/>
      <c r="K291" s="35"/>
      <c r="L291" s="28"/>
      <c r="M291" s="28"/>
      <c r="N291" s="28"/>
      <c r="O291" s="28"/>
      <c r="P291" s="28"/>
      <c r="Q291" s="40"/>
      <c r="R291" s="41"/>
      <c r="S291" s="41"/>
      <c r="T291" s="28"/>
      <c r="U291" s="28"/>
      <c r="V291" s="41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</row>
    <row r="292" spans="1:40" ht="14.25" customHeight="1" x14ac:dyDescent="0.45">
      <c r="A292" s="27"/>
      <c r="B292" s="28"/>
      <c r="C292" s="28"/>
      <c r="D292" s="39"/>
      <c r="E292" s="30"/>
      <c r="F292" s="31"/>
      <c r="G292" s="32"/>
      <c r="H292" s="33"/>
      <c r="I292" s="28"/>
      <c r="J292" s="28"/>
      <c r="K292" s="35"/>
      <c r="L292" s="28"/>
      <c r="M292" s="28"/>
      <c r="N292" s="28"/>
      <c r="O292" s="28"/>
      <c r="P292" s="28"/>
      <c r="Q292" s="40"/>
      <c r="R292" s="41"/>
      <c r="S292" s="41"/>
      <c r="T292" s="28"/>
      <c r="U292" s="28"/>
      <c r="V292" s="41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</row>
    <row r="293" spans="1:40" ht="14.25" customHeight="1" x14ac:dyDescent="0.45">
      <c r="A293" s="27"/>
      <c r="B293" s="28"/>
      <c r="C293" s="28"/>
      <c r="D293" s="39"/>
      <c r="E293" s="30"/>
      <c r="F293" s="31"/>
      <c r="G293" s="32"/>
      <c r="H293" s="33"/>
      <c r="I293" s="28"/>
      <c r="J293" s="28"/>
      <c r="K293" s="35"/>
      <c r="L293" s="28"/>
      <c r="M293" s="28"/>
      <c r="N293" s="28"/>
      <c r="O293" s="28"/>
      <c r="P293" s="28"/>
      <c r="Q293" s="40"/>
      <c r="R293" s="41"/>
      <c r="S293" s="41"/>
      <c r="T293" s="28"/>
      <c r="U293" s="28"/>
      <c r="V293" s="41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</row>
    <row r="294" spans="1:40" ht="14.25" customHeight="1" x14ac:dyDescent="0.45">
      <c r="A294" s="27"/>
      <c r="B294" s="28"/>
      <c r="C294" s="28"/>
      <c r="D294" s="39"/>
      <c r="E294" s="30"/>
      <c r="F294" s="31"/>
      <c r="G294" s="32"/>
      <c r="H294" s="33"/>
      <c r="I294" s="28"/>
      <c r="J294" s="28"/>
      <c r="K294" s="35"/>
      <c r="L294" s="28"/>
      <c r="M294" s="28"/>
      <c r="N294" s="28"/>
      <c r="O294" s="28"/>
      <c r="P294" s="28"/>
      <c r="Q294" s="40"/>
      <c r="R294" s="41"/>
      <c r="S294" s="41"/>
      <c r="T294" s="28"/>
      <c r="U294" s="28"/>
      <c r="V294" s="41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</row>
    <row r="295" spans="1:40" ht="14.25" customHeight="1" x14ac:dyDescent="0.45">
      <c r="A295" s="27"/>
      <c r="B295" s="28"/>
      <c r="C295" s="28"/>
      <c r="D295" s="39"/>
      <c r="E295" s="30"/>
      <c r="F295" s="31"/>
      <c r="G295" s="32"/>
      <c r="H295" s="33"/>
      <c r="I295" s="28"/>
      <c r="J295" s="28"/>
      <c r="K295" s="35"/>
      <c r="L295" s="28"/>
      <c r="M295" s="28"/>
      <c r="N295" s="28"/>
      <c r="O295" s="28"/>
      <c r="P295" s="28"/>
      <c r="Q295" s="40"/>
      <c r="R295" s="41"/>
      <c r="S295" s="41"/>
      <c r="T295" s="28"/>
      <c r="U295" s="28"/>
      <c r="V295" s="41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</row>
    <row r="296" spans="1:40" ht="14.25" customHeight="1" x14ac:dyDescent="0.45">
      <c r="A296" s="27"/>
      <c r="B296" s="28"/>
      <c r="C296" s="28"/>
      <c r="D296" s="39"/>
      <c r="E296" s="30"/>
      <c r="F296" s="31"/>
      <c r="G296" s="32"/>
      <c r="H296" s="33"/>
      <c r="I296" s="28"/>
      <c r="J296" s="28"/>
      <c r="K296" s="35"/>
      <c r="L296" s="28"/>
      <c r="M296" s="28"/>
      <c r="N296" s="28"/>
      <c r="O296" s="28"/>
      <c r="P296" s="28"/>
      <c r="Q296" s="40"/>
      <c r="R296" s="41"/>
      <c r="S296" s="41"/>
      <c r="T296" s="28"/>
      <c r="U296" s="28"/>
      <c r="V296" s="41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</row>
    <row r="297" spans="1:40" ht="14.25" customHeight="1" x14ac:dyDescent="0.45">
      <c r="A297" s="27"/>
      <c r="B297" s="28"/>
      <c r="C297" s="28"/>
      <c r="D297" s="39"/>
      <c r="E297" s="30"/>
      <c r="F297" s="31"/>
      <c r="G297" s="32"/>
      <c r="H297" s="33"/>
      <c r="I297" s="28"/>
      <c r="J297" s="28"/>
      <c r="K297" s="35"/>
      <c r="L297" s="28"/>
      <c r="M297" s="28"/>
      <c r="N297" s="28"/>
      <c r="O297" s="28"/>
      <c r="P297" s="28"/>
      <c r="Q297" s="40"/>
      <c r="R297" s="41"/>
      <c r="S297" s="41"/>
      <c r="T297" s="28"/>
      <c r="U297" s="28"/>
      <c r="V297" s="41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</row>
    <row r="298" spans="1:40" ht="14.25" customHeight="1" x14ac:dyDescent="0.45">
      <c r="A298" s="27"/>
      <c r="B298" s="28"/>
      <c r="C298" s="28"/>
      <c r="D298" s="39"/>
      <c r="E298" s="30"/>
      <c r="F298" s="31"/>
      <c r="G298" s="32"/>
      <c r="H298" s="33"/>
      <c r="I298" s="28"/>
      <c r="J298" s="28"/>
      <c r="K298" s="35"/>
      <c r="L298" s="28"/>
      <c r="M298" s="28"/>
      <c r="N298" s="28"/>
      <c r="O298" s="28"/>
      <c r="P298" s="28"/>
      <c r="Q298" s="40"/>
      <c r="R298" s="41"/>
      <c r="S298" s="41"/>
      <c r="T298" s="28"/>
      <c r="U298" s="28"/>
      <c r="V298" s="41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</row>
    <row r="299" spans="1:40" ht="14.25" customHeight="1" x14ac:dyDescent="0.45">
      <c r="A299" s="27"/>
      <c r="B299" s="28"/>
      <c r="C299" s="28"/>
      <c r="D299" s="39"/>
      <c r="E299" s="30"/>
      <c r="F299" s="31"/>
      <c r="G299" s="32"/>
      <c r="H299" s="33"/>
      <c r="I299" s="28"/>
      <c r="J299" s="28"/>
      <c r="K299" s="35"/>
      <c r="L299" s="28"/>
      <c r="M299" s="28"/>
      <c r="N299" s="28"/>
      <c r="O299" s="28"/>
      <c r="P299" s="28"/>
      <c r="Q299" s="40"/>
      <c r="R299" s="41"/>
      <c r="S299" s="41"/>
      <c r="T299" s="28"/>
      <c r="U299" s="28"/>
      <c r="V299" s="41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</row>
    <row r="300" spans="1:40" ht="14.25" customHeight="1" x14ac:dyDescent="0.45">
      <c r="A300" s="27"/>
      <c r="B300" s="28"/>
      <c r="C300" s="28"/>
      <c r="D300" s="39"/>
      <c r="E300" s="30"/>
      <c r="F300" s="31"/>
      <c r="G300" s="32"/>
      <c r="H300" s="33"/>
      <c r="I300" s="28"/>
      <c r="J300" s="28"/>
      <c r="K300" s="35"/>
      <c r="L300" s="28"/>
      <c r="M300" s="28"/>
      <c r="N300" s="28"/>
      <c r="O300" s="28"/>
      <c r="P300" s="28"/>
      <c r="Q300" s="40"/>
      <c r="R300" s="41"/>
      <c r="S300" s="41"/>
      <c r="T300" s="28"/>
      <c r="U300" s="28"/>
      <c r="V300" s="41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</row>
    <row r="301" spans="1:40" ht="14.25" customHeight="1" x14ac:dyDescent="0.45">
      <c r="A301" s="27"/>
      <c r="B301" s="28"/>
      <c r="C301" s="28"/>
      <c r="D301" s="39"/>
      <c r="E301" s="30"/>
      <c r="F301" s="31"/>
      <c r="G301" s="32"/>
      <c r="H301" s="33"/>
      <c r="I301" s="28"/>
      <c r="J301" s="28"/>
      <c r="K301" s="35"/>
      <c r="L301" s="28"/>
      <c r="M301" s="28"/>
      <c r="N301" s="28"/>
      <c r="O301" s="28"/>
      <c r="P301" s="28"/>
      <c r="Q301" s="40"/>
      <c r="R301" s="41"/>
      <c r="S301" s="41"/>
      <c r="T301" s="28"/>
      <c r="U301" s="28"/>
      <c r="V301" s="41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</row>
    <row r="302" spans="1:40" ht="14.25" customHeight="1" x14ac:dyDescent="0.45">
      <c r="A302" s="27"/>
      <c r="B302" s="28"/>
      <c r="C302" s="28"/>
      <c r="D302" s="39"/>
      <c r="E302" s="30"/>
      <c r="F302" s="31"/>
      <c r="G302" s="32"/>
      <c r="H302" s="33"/>
      <c r="I302" s="28"/>
      <c r="J302" s="28"/>
      <c r="K302" s="35"/>
      <c r="L302" s="28"/>
      <c r="M302" s="28"/>
      <c r="N302" s="28"/>
      <c r="O302" s="28"/>
      <c r="P302" s="28"/>
      <c r="Q302" s="40"/>
      <c r="R302" s="41"/>
      <c r="S302" s="41"/>
      <c r="T302" s="28"/>
      <c r="U302" s="28"/>
      <c r="V302" s="41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</row>
    <row r="303" spans="1:40" ht="14.25" customHeight="1" x14ac:dyDescent="0.45">
      <c r="A303" s="27"/>
      <c r="B303" s="28"/>
      <c r="C303" s="28"/>
      <c r="D303" s="39"/>
      <c r="E303" s="30"/>
      <c r="F303" s="31"/>
      <c r="G303" s="32"/>
      <c r="H303" s="33"/>
      <c r="I303" s="28"/>
      <c r="J303" s="28"/>
      <c r="K303" s="35"/>
      <c r="L303" s="28"/>
      <c r="M303" s="28"/>
      <c r="N303" s="28"/>
      <c r="O303" s="28"/>
      <c r="P303" s="28"/>
      <c r="Q303" s="40"/>
      <c r="R303" s="41"/>
      <c r="S303" s="41"/>
      <c r="T303" s="28"/>
      <c r="U303" s="28"/>
      <c r="V303" s="41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</row>
    <row r="304" spans="1:40" ht="14.25" customHeight="1" x14ac:dyDescent="0.45">
      <c r="A304" s="27"/>
      <c r="B304" s="28"/>
      <c r="C304" s="28"/>
      <c r="D304" s="39"/>
      <c r="E304" s="30"/>
      <c r="F304" s="31"/>
      <c r="G304" s="32"/>
      <c r="H304" s="33"/>
      <c r="I304" s="28"/>
      <c r="J304" s="28"/>
      <c r="K304" s="35"/>
      <c r="L304" s="28"/>
      <c r="M304" s="28"/>
      <c r="N304" s="28"/>
      <c r="O304" s="28"/>
      <c r="P304" s="28"/>
      <c r="Q304" s="40"/>
      <c r="R304" s="41"/>
      <c r="S304" s="41"/>
      <c r="T304" s="28"/>
      <c r="U304" s="28"/>
      <c r="V304" s="41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</row>
    <row r="305" spans="1:40" ht="14.25" customHeight="1" x14ac:dyDescent="0.45">
      <c r="A305" s="27"/>
      <c r="B305" s="28"/>
      <c r="C305" s="28"/>
      <c r="D305" s="39"/>
      <c r="E305" s="30"/>
      <c r="F305" s="31"/>
      <c r="G305" s="32"/>
      <c r="H305" s="33"/>
      <c r="I305" s="28"/>
      <c r="J305" s="28"/>
      <c r="K305" s="35"/>
      <c r="L305" s="28"/>
      <c r="M305" s="28"/>
      <c r="N305" s="28"/>
      <c r="O305" s="28"/>
      <c r="P305" s="28"/>
      <c r="Q305" s="40"/>
      <c r="R305" s="41"/>
      <c r="S305" s="41"/>
      <c r="T305" s="28"/>
      <c r="U305" s="28"/>
      <c r="V305" s="41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</row>
    <row r="306" spans="1:40" ht="14.25" customHeight="1" x14ac:dyDescent="0.45">
      <c r="A306" s="27"/>
      <c r="B306" s="28"/>
      <c r="C306" s="28"/>
      <c r="D306" s="39"/>
      <c r="E306" s="30"/>
      <c r="F306" s="31"/>
      <c r="G306" s="32"/>
      <c r="H306" s="33"/>
      <c r="I306" s="28"/>
      <c r="J306" s="28"/>
      <c r="K306" s="35"/>
      <c r="L306" s="28"/>
      <c r="M306" s="28"/>
      <c r="N306" s="28"/>
      <c r="O306" s="28"/>
      <c r="P306" s="28"/>
      <c r="Q306" s="40"/>
      <c r="R306" s="41"/>
      <c r="S306" s="41"/>
      <c r="T306" s="28"/>
      <c r="U306" s="28"/>
      <c r="V306" s="41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</row>
    <row r="307" spans="1:40" ht="14.25" customHeight="1" x14ac:dyDescent="0.45">
      <c r="A307" s="27"/>
      <c r="B307" s="28"/>
      <c r="C307" s="28"/>
      <c r="D307" s="39"/>
      <c r="E307" s="30"/>
      <c r="F307" s="31"/>
      <c r="G307" s="32"/>
      <c r="H307" s="33"/>
      <c r="I307" s="28"/>
      <c r="J307" s="28"/>
      <c r="K307" s="35"/>
      <c r="L307" s="28"/>
      <c r="M307" s="28"/>
      <c r="N307" s="28"/>
      <c r="O307" s="28"/>
      <c r="P307" s="28"/>
      <c r="Q307" s="40"/>
      <c r="R307" s="41"/>
      <c r="S307" s="41"/>
      <c r="T307" s="28"/>
      <c r="U307" s="28"/>
      <c r="V307" s="41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</row>
    <row r="308" spans="1:40" ht="14.25" customHeight="1" x14ac:dyDescent="0.45">
      <c r="A308" s="27"/>
      <c r="B308" s="28"/>
      <c r="C308" s="28"/>
      <c r="D308" s="39"/>
      <c r="E308" s="30"/>
      <c r="F308" s="31"/>
      <c r="G308" s="32"/>
      <c r="H308" s="33"/>
      <c r="I308" s="28"/>
      <c r="J308" s="28"/>
      <c r="K308" s="35"/>
      <c r="L308" s="28"/>
      <c r="M308" s="28"/>
      <c r="N308" s="28"/>
      <c r="O308" s="28"/>
      <c r="P308" s="28"/>
      <c r="Q308" s="40"/>
      <c r="R308" s="41"/>
      <c r="S308" s="41"/>
      <c r="T308" s="28"/>
      <c r="U308" s="28"/>
      <c r="V308" s="41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</row>
    <row r="309" spans="1:40" ht="14.25" customHeight="1" x14ac:dyDescent="0.45">
      <c r="A309" s="27"/>
      <c r="B309" s="28"/>
      <c r="C309" s="28"/>
      <c r="D309" s="39"/>
      <c r="E309" s="30"/>
      <c r="F309" s="31"/>
      <c r="G309" s="32"/>
      <c r="H309" s="33"/>
      <c r="I309" s="28"/>
      <c r="J309" s="28"/>
      <c r="K309" s="35"/>
      <c r="L309" s="28"/>
      <c r="M309" s="28"/>
      <c r="N309" s="28"/>
      <c r="O309" s="28"/>
      <c r="P309" s="28"/>
      <c r="Q309" s="40"/>
      <c r="R309" s="41"/>
      <c r="S309" s="41"/>
      <c r="T309" s="28"/>
      <c r="U309" s="28"/>
      <c r="V309" s="41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</row>
    <row r="310" spans="1:40" ht="14.25" customHeight="1" x14ac:dyDescent="0.45">
      <c r="A310" s="27"/>
      <c r="B310" s="28"/>
      <c r="C310" s="28"/>
      <c r="D310" s="39"/>
      <c r="E310" s="30"/>
      <c r="F310" s="31"/>
      <c r="G310" s="32"/>
      <c r="H310" s="33"/>
      <c r="I310" s="28"/>
      <c r="J310" s="28"/>
      <c r="K310" s="35"/>
      <c r="L310" s="28"/>
      <c r="M310" s="28"/>
      <c r="N310" s="28"/>
      <c r="O310" s="28"/>
      <c r="P310" s="28"/>
      <c r="Q310" s="40"/>
      <c r="R310" s="41"/>
      <c r="S310" s="41"/>
      <c r="T310" s="28"/>
      <c r="U310" s="28"/>
      <c r="V310" s="41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</row>
    <row r="311" spans="1:40" ht="14.25" customHeight="1" x14ac:dyDescent="0.45">
      <c r="A311" s="27"/>
      <c r="B311" s="28"/>
      <c r="C311" s="28"/>
      <c r="D311" s="39"/>
      <c r="E311" s="30"/>
      <c r="F311" s="31"/>
      <c r="G311" s="32"/>
      <c r="H311" s="33"/>
      <c r="I311" s="28"/>
      <c r="J311" s="28"/>
      <c r="K311" s="35"/>
      <c r="L311" s="28"/>
      <c r="M311" s="28"/>
      <c r="N311" s="28"/>
      <c r="O311" s="28"/>
      <c r="P311" s="28"/>
      <c r="Q311" s="40"/>
      <c r="R311" s="41"/>
      <c r="S311" s="41"/>
      <c r="T311" s="28"/>
      <c r="U311" s="28"/>
      <c r="V311" s="41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</row>
    <row r="312" spans="1:40" ht="14.25" customHeight="1" x14ac:dyDescent="0.45">
      <c r="A312" s="27"/>
      <c r="B312" s="28"/>
      <c r="C312" s="28"/>
      <c r="D312" s="39"/>
      <c r="E312" s="30"/>
      <c r="F312" s="31"/>
      <c r="G312" s="32"/>
      <c r="H312" s="33"/>
      <c r="I312" s="28"/>
      <c r="J312" s="28"/>
      <c r="K312" s="35"/>
      <c r="L312" s="28"/>
      <c r="M312" s="28"/>
      <c r="N312" s="28"/>
      <c r="O312" s="28"/>
      <c r="P312" s="28"/>
      <c r="Q312" s="40"/>
      <c r="R312" s="41"/>
      <c r="S312" s="41"/>
      <c r="T312" s="28"/>
      <c r="U312" s="28"/>
      <c r="V312" s="41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</row>
    <row r="313" spans="1:40" ht="14.25" customHeight="1" x14ac:dyDescent="0.45">
      <c r="A313" s="27"/>
      <c r="B313" s="28"/>
      <c r="C313" s="28"/>
      <c r="D313" s="39"/>
      <c r="E313" s="30"/>
      <c r="F313" s="31"/>
      <c r="G313" s="32"/>
      <c r="H313" s="33"/>
      <c r="I313" s="28"/>
      <c r="J313" s="28"/>
      <c r="K313" s="35"/>
      <c r="L313" s="28"/>
      <c r="M313" s="28"/>
      <c r="N313" s="28"/>
      <c r="O313" s="28"/>
      <c r="P313" s="28"/>
      <c r="Q313" s="40"/>
      <c r="R313" s="41"/>
      <c r="S313" s="41"/>
      <c r="T313" s="28"/>
      <c r="U313" s="28"/>
      <c r="V313" s="41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</row>
    <row r="314" spans="1:40" ht="14.25" customHeight="1" x14ac:dyDescent="0.45">
      <c r="A314" s="27"/>
      <c r="B314" s="28"/>
      <c r="C314" s="28"/>
      <c r="D314" s="39"/>
      <c r="E314" s="30"/>
      <c r="F314" s="31"/>
      <c r="G314" s="32"/>
      <c r="H314" s="33"/>
      <c r="I314" s="28"/>
      <c r="J314" s="28"/>
      <c r="K314" s="35"/>
      <c r="L314" s="28"/>
      <c r="M314" s="28"/>
      <c r="N314" s="28"/>
      <c r="O314" s="28"/>
      <c r="P314" s="28"/>
      <c r="Q314" s="40"/>
      <c r="R314" s="41"/>
      <c r="S314" s="41"/>
      <c r="T314" s="28"/>
      <c r="U314" s="28"/>
      <c r="V314" s="41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</row>
    <row r="315" spans="1:40" ht="14.25" customHeight="1" x14ac:dyDescent="0.45">
      <c r="A315" s="27"/>
      <c r="B315" s="28"/>
      <c r="C315" s="28"/>
      <c r="D315" s="39"/>
      <c r="E315" s="30"/>
      <c r="F315" s="31"/>
      <c r="G315" s="32"/>
      <c r="H315" s="33"/>
      <c r="I315" s="28"/>
      <c r="J315" s="28"/>
      <c r="K315" s="35"/>
      <c r="L315" s="28"/>
      <c r="M315" s="28"/>
      <c r="N315" s="28"/>
      <c r="O315" s="28"/>
      <c r="P315" s="28"/>
      <c r="Q315" s="40"/>
      <c r="R315" s="41"/>
      <c r="S315" s="41"/>
      <c r="T315" s="28"/>
      <c r="U315" s="28"/>
      <c r="V315" s="41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</row>
    <row r="316" spans="1:40" ht="14.25" customHeight="1" x14ac:dyDescent="0.45">
      <c r="A316" s="27"/>
      <c r="B316" s="28"/>
      <c r="C316" s="28"/>
      <c r="D316" s="39"/>
      <c r="E316" s="30"/>
      <c r="F316" s="31"/>
      <c r="G316" s="32"/>
      <c r="H316" s="33"/>
      <c r="I316" s="28"/>
      <c r="J316" s="28"/>
      <c r="K316" s="35"/>
      <c r="L316" s="28"/>
      <c r="M316" s="28"/>
      <c r="N316" s="28"/>
      <c r="O316" s="28"/>
      <c r="P316" s="28"/>
      <c r="Q316" s="40"/>
      <c r="R316" s="41"/>
      <c r="S316" s="41"/>
      <c r="T316" s="28"/>
      <c r="U316" s="28"/>
      <c r="V316" s="41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</row>
    <row r="317" spans="1:40" ht="14.25" customHeight="1" x14ac:dyDescent="0.45">
      <c r="A317" s="27"/>
      <c r="B317" s="28"/>
      <c r="C317" s="28"/>
      <c r="D317" s="39"/>
      <c r="E317" s="30"/>
      <c r="F317" s="31"/>
      <c r="G317" s="32"/>
      <c r="H317" s="33"/>
      <c r="I317" s="28"/>
      <c r="J317" s="28"/>
      <c r="K317" s="35"/>
      <c r="L317" s="28"/>
      <c r="M317" s="28"/>
      <c r="N317" s="28"/>
      <c r="O317" s="28"/>
      <c r="P317" s="28"/>
      <c r="Q317" s="40"/>
      <c r="R317" s="41"/>
      <c r="S317" s="41"/>
      <c r="T317" s="28"/>
      <c r="U317" s="28"/>
      <c r="V317" s="41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</row>
    <row r="318" spans="1:40" ht="14.25" customHeight="1" x14ac:dyDescent="0.45">
      <c r="A318" s="27"/>
      <c r="B318" s="28"/>
      <c r="C318" s="28"/>
      <c r="D318" s="39"/>
      <c r="E318" s="30"/>
      <c r="F318" s="31"/>
      <c r="G318" s="32"/>
      <c r="H318" s="33"/>
      <c r="I318" s="28"/>
      <c r="J318" s="28"/>
      <c r="K318" s="35"/>
      <c r="L318" s="28"/>
      <c r="M318" s="28"/>
      <c r="N318" s="28"/>
      <c r="O318" s="28"/>
      <c r="P318" s="28"/>
      <c r="Q318" s="40"/>
      <c r="R318" s="41"/>
      <c r="S318" s="41"/>
      <c r="T318" s="28"/>
      <c r="U318" s="28"/>
      <c r="V318" s="41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</row>
    <row r="319" spans="1:40" ht="14.25" customHeight="1" x14ac:dyDescent="0.45">
      <c r="A319" s="27"/>
      <c r="B319" s="28"/>
      <c r="C319" s="28"/>
      <c r="D319" s="39"/>
      <c r="E319" s="30"/>
      <c r="F319" s="31"/>
      <c r="G319" s="32"/>
      <c r="H319" s="33"/>
      <c r="I319" s="28"/>
      <c r="J319" s="28"/>
      <c r="K319" s="35"/>
      <c r="L319" s="28"/>
      <c r="M319" s="28"/>
      <c r="N319" s="28"/>
      <c r="O319" s="28"/>
      <c r="P319" s="28"/>
      <c r="Q319" s="40"/>
      <c r="R319" s="41"/>
      <c r="S319" s="41"/>
      <c r="T319" s="28"/>
      <c r="U319" s="28"/>
      <c r="V319" s="41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</row>
    <row r="320" spans="1:40" ht="14.25" customHeight="1" x14ac:dyDescent="0.45">
      <c r="A320" s="27"/>
      <c r="B320" s="28"/>
      <c r="C320" s="28"/>
      <c r="D320" s="39"/>
      <c r="E320" s="30"/>
      <c r="F320" s="31"/>
      <c r="G320" s="32"/>
      <c r="H320" s="33"/>
      <c r="I320" s="28"/>
      <c r="J320" s="28"/>
      <c r="K320" s="35"/>
      <c r="L320" s="28"/>
      <c r="M320" s="28"/>
      <c r="N320" s="28"/>
      <c r="O320" s="28"/>
      <c r="P320" s="28"/>
      <c r="Q320" s="40"/>
      <c r="R320" s="41"/>
      <c r="S320" s="41"/>
      <c r="T320" s="28"/>
      <c r="U320" s="28"/>
      <c r="V320" s="41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</row>
    <row r="321" spans="1:40" ht="14.25" customHeight="1" x14ac:dyDescent="0.45">
      <c r="A321" s="27"/>
      <c r="B321" s="28"/>
      <c r="C321" s="28"/>
      <c r="D321" s="39"/>
      <c r="E321" s="30"/>
      <c r="F321" s="31"/>
      <c r="G321" s="32"/>
      <c r="H321" s="33"/>
      <c r="I321" s="28"/>
      <c r="J321" s="28"/>
      <c r="K321" s="35"/>
      <c r="L321" s="28"/>
      <c r="M321" s="28"/>
      <c r="N321" s="28"/>
      <c r="O321" s="28"/>
      <c r="P321" s="28"/>
      <c r="Q321" s="40"/>
      <c r="R321" s="41"/>
      <c r="S321" s="41"/>
      <c r="T321" s="28"/>
      <c r="U321" s="28"/>
      <c r="V321" s="41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</row>
    <row r="322" spans="1:40" ht="14.25" customHeight="1" x14ac:dyDescent="0.45">
      <c r="A322" s="27"/>
      <c r="B322" s="28"/>
      <c r="C322" s="28"/>
      <c r="D322" s="39"/>
      <c r="E322" s="30"/>
      <c r="F322" s="31"/>
      <c r="G322" s="32"/>
      <c r="H322" s="33"/>
      <c r="I322" s="28"/>
      <c r="J322" s="28"/>
      <c r="K322" s="35"/>
      <c r="L322" s="28"/>
      <c r="M322" s="28"/>
      <c r="N322" s="28"/>
      <c r="O322" s="28"/>
      <c r="P322" s="28"/>
      <c r="Q322" s="40"/>
      <c r="R322" s="41"/>
      <c r="S322" s="41"/>
      <c r="T322" s="28"/>
      <c r="U322" s="28"/>
      <c r="V322" s="41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</row>
    <row r="323" spans="1:40" ht="14.25" customHeight="1" x14ac:dyDescent="0.45">
      <c r="A323" s="27"/>
      <c r="B323" s="28"/>
      <c r="C323" s="28"/>
      <c r="D323" s="39"/>
      <c r="E323" s="30"/>
      <c r="F323" s="31"/>
      <c r="G323" s="32"/>
      <c r="H323" s="33"/>
      <c r="I323" s="28"/>
      <c r="J323" s="28"/>
      <c r="K323" s="35"/>
      <c r="L323" s="28"/>
      <c r="M323" s="28"/>
      <c r="N323" s="28"/>
      <c r="O323" s="28"/>
      <c r="P323" s="28"/>
      <c r="Q323" s="40"/>
      <c r="R323" s="41"/>
      <c r="S323" s="41"/>
      <c r="T323" s="28"/>
      <c r="U323" s="28"/>
      <c r="V323" s="41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</row>
    <row r="324" spans="1:40" ht="14.25" customHeight="1" x14ac:dyDescent="0.45">
      <c r="A324" s="27"/>
      <c r="B324" s="28"/>
      <c r="C324" s="28"/>
      <c r="D324" s="39"/>
      <c r="E324" s="30"/>
      <c r="F324" s="31"/>
      <c r="G324" s="32"/>
      <c r="H324" s="33"/>
      <c r="I324" s="28"/>
      <c r="J324" s="28"/>
      <c r="K324" s="35"/>
      <c r="L324" s="28"/>
      <c r="M324" s="28"/>
      <c r="N324" s="28"/>
      <c r="O324" s="28"/>
      <c r="P324" s="28"/>
      <c r="Q324" s="40"/>
      <c r="R324" s="41"/>
      <c r="S324" s="41"/>
      <c r="T324" s="28"/>
      <c r="U324" s="28"/>
      <c r="V324" s="41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</row>
    <row r="325" spans="1:40" ht="14.25" customHeight="1" x14ac:dyDescent="0.45">
      <c r="A325" s="27"/>
      <c r="B325" s="28"/>
      <c r="C325" s="28"/>
      <c r="D325" s="39"/>
      <c r="E325" s="30"/>
      <c r="F325" s="31"/>
      <c r="G325" s="32"/>
      <c r="H325" s="33"/>
      <c r="I325" s="28"/>
      <c r="J325" s="28"/>
      <c r="K325" s="35"/>
      <c r="L325" s="28"/>
      <c r="M325" s="28"/>
      <c r="N325" s="28"/>
      <c r="O325" s="28"/>
      <c r="P325" s="28"/>
      <c r="Q325" s="40"/>
      <c r="R325" s="41"/>
      <c r="S325" s="41"/>
      <c r="T325" s="28"/>
      <c r="U325" s="28"/>
      <c r="V325" s="41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</row>
    <row r="326" spans="1:40" ht="14.25" customHeight="1" x14ac:dyDescent="0.45">
      <c r="A326" s="27"/>
      <c r="B326" s="28"/>
      <c r="C326" s="28"/>
      <c r="D326" s="39"/>
      <c r="E326" s="30"/>
      <c r="F326" s="31"/>
      <c r="G326" s="32"/>
      <c r="H326" s="33"/>
      <c r="I326" s="28"/>
      <c r="J326" s="28"/>
      <c r="K326" s="35"/>
      <c r="L326" s="28"/>
      <c r="M326" s="28"/>
      <c r="N326" s="28"/>
      <c r="O326" s="28"/>
      <c r="P326" s="28"/>
      <c r="Q326" s="40"/>
      <c r="R326" s="41"/>
      <c r="S326" s="41"/>
      <c r="T326" s="28"/>
      <c r="U326" s="28"/>
      <c r="V326" s="41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</row>
    <row r="327" spans="1:40" ht="14.25" customHeight="1" x14ac:dyDescent="0.45">
      <c r="A327" s="27"/>
      <c r="B327" s="28"/>
      <c r="C327" s="28"/>
      <c r="D327" s="39"/>
      <c r="E327" s="30"/>
      <c r="F327" s="31"/>
      <c r="G327" s="32"/>
      <c r="H327" s="33"/>
      <c r="I327" s="28"/>
      <c r="J327" s="28"/>
      <c r="K327" s="35"/>
      <c r="L327" s="28"/>
      <c r="M327" s="28"/>
      <c r="N327" s="28"/>
      <c r="O327" s="28"/>
      <c r="P327" s="28"/>
      <c r="Q327" s="40"/>
      <c r="R327" s="41"/>
      <c r="S327" s="41"/>
      <c r="T327" s="28"/>
      <c r="U327" s="28"/>
      <c r="V327" s="41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</row>
    <row r="328" spans="1:40" ht="14.25" customHeight="1" x14ac:dyDescent="0.45">
      <c r="A328" s="27"/>
      <c r="B328" s="28"/>
      <c r="C328" s="28"/>
      <c r="D328" s="39"/>
      <c r="E328" s="30"/>
      <c r="F328" s="31"/>
      <c r="G328" s="32"/>
      <c r="H328" s="33"/>
      <c r="I328" s="28"/>
      <c r="J328" s="28"/>
      <c r="K328" s="35"/>
      <c r="L328" s="28"/>
      <c r="M328" s="28"/>
      <c r="N328" s="28"/>
      <c r="O328" s="28"/>
      <c r="P328" s="28"/>
      <c r="Q328" s="40"/>
      <c r="R328" s="41"/>
      <c r="S328" s="41"/>
      <c r="T328" s="28"/>
      <c r="U328" s="28"/>
      <c r="V328" s="41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</row>
    <row r="329" spans="1:40" ht="14.25" customHeight="1" x14ac:dyDescent="0.45">
      <c r="A329" s="27"/>
      <c r="B329" s="28"/>
      <c r="C329" s="28"/>
      <c r="D329" s="39"/>
      <c r="E329" s="30"/>
      <c r="F329" s="31"/>
      <c r="G329" s="32"/>
      <c r="H329" s="33"/>
      <c r="I329" s="28"/>
      <c r="J329" s="28"/>
      <c r="K329" s="35"/>
      <c r="L329" s="28"/>
      <c r="M329" s="28"/>
      <c r="N329" s="28"/>
      <c r="O329" s="28"/>
      <c r="P329" s="28"/>
      <c r="Q329" s="40"/>
      <c r="R329" s="41"/>
      <c r="S329" s="41"/>
      <c r="T329" s="28"/>
      <c r="U329" s="28"/>
      <c r="V329" s="41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</row>
    <row r="330" spans="1:40" ht="14.25" customHeight="1" x14ac:dyDescent="0.45">
      <c r="A330" s="27"/>
      <c r="B330" s="28"/>
      <c r="C330" s="28"/>
      <c r="D330" s="39"/>
      <c r="E330" s="30"/>
      <c r="F330" s="31"/>
      <c r="G330" s="32"/>
      <c r="H330" s="33"/>
      <c r="I330" s="28"/>
      <c r="J330" s="28"/>
      <c r="K330" s="35"/>
      <c r="L330" s="28"/>
      <c r="M330" s="28"/>
      <c r="N330" s="28"/>
      <c r="O330" s="28"/>
      <c r="P330" s="28"/>
      <c r="Q330" s="40"/>
      <c r="R330" s="41"/>
      <c r="S330" s="41"/>
      <c r="T330" s="28"/>
      <c r="U330" s="28"/>
      <c r="V330" s="41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</row>
    <row r="331" spans="1:40" ht="14.25" customHeight="1" x14ac:dyDescent="0.45">
      <c r="A331" s="27"/>
      <c r="B331" s="28"/>
      <c r="C331" s="28"/>
      <c r="D331" s="39"/>
      <c r="E331" s="30"/>
      <c r="F331" s="31"/>
      <c r="G331" s="32"/>
      <c r="H331" s="33"/>
      <c r="I331" s="28"/>
      <c r="J331" s="28"/>
      <c r="K331" s="35"/>
      <c r="L331" s="28"/>
      <c r="M331" s="28"/>
      <c r="N331" s="28"/>
      <c r="O331" s="28"/>
      <c r="P331" s="28"/>
      <c r="Q331" s="40"/>
      <c r="R331" s="41"/>
      <c r="S331" s="41"/>
      <c r="T331" s="28"/>
      <c r="U331" s="28"/>
      <c r="V331" s="41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</row>
    <row r="332" spans="1:40" ht="14.25" customHeight="1" x14ac:dyDescent="0.45">
      <c r="A332" s="27"/>
      <c r="B332" s="28"/>
      <c r="C332" s="28"/>
      <c r="D332" s="39"/>
      <c r="E332" s="30"/>
      <c r="F332" s="31"/>
      <c r="G332" s="32"/>
      <c r="H332" s="33"/>
      <c r="I332" s="28"/>
      <c r="J332" s="28"/>
      <c r="K332" s="35"/>
      <c r="L332" s="28"/>
      <c r="M332" s="28"/>
      <c r="N332" s="28"/>
      <c r="O332" s="28"/>
      <c r="P332" s="28"/>
      <c r="Q332" s="40"/>
      <c r="R332" s="41"/>
      <c r="S332" s="41"/>
      <c r="T332" s="28"/>
      <c r="U332" s="28"/>
      <c r="V332" s="41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</row>
    <row r="333" spans="1:40" ht="14.25" customHeight="1" x14ac:dyDescent="0.45">
      <c r="A333" s="27"/>
      <c r="B333" s="28"/>
      <c r="C333" s="28"/>
      <c r="D333" s="39"/>
      <c r="E333" s="30"/>
      <c r="F333" s="31"/>
      <c r="G333" s="32"/>
      <c r="H333" s="33"/>
      <c r="I333" s="28"/>
      <c r="J333" s="28"/>
      <c r="K333" s="35"/>
      <c r="L333" s="28"/>
      <c r="M333" s="28"/>
      <c r="N333" s="28"/>
      <c r="O333" s="28"/>
      <c r="P333" s="28"/>
      <c r="Q333" s="40"/>
      <c r="R333" s="41"/>
      <c r="S333" s="41"/>
      <c r="T333" s="28"/>
      <c r="U333" s="28"/>
      <c r="V333" s="41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</row>
    <row r="334" spans="1:40" ht="14.25" customHeight="1" x14ac:dyDescent="0.45">
      <c r="A334" s="27"/>
      <c r="B334" s="28"/>
      <c r="C334" s="28"/>
      <c r="D334" s="39"/>
      <c r="E334" s="30"/>
      <c r="F334" s="31"/>
      <c r="G334" s="32"/>
      <c r="H334" s="33"/>
      <c r="I334" s="28"/>
      <c r="J334" s="28"/>
      <c r="K334" s="35"/>
      <c r="L334" s="28"/>
      <c r="M334" s="28"/>
      <c r="N334" s="28"/>
      <c r="O334" s="28"/>
      <c r="P334" s="28"/>
      <c r="Q334" s="40"/>
      <c r="R334" s="41"/>
      <c r="S334" s="41"/>
      <c r="T334" s="28"/>
      <c r="U334" s="28"/>
      <c r="V334" s="41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</row>
    <row r="335" spans="1:40" ht="14.25" customHeight="1" x14ac:dyDescent="0.45">
      <c r="A335" s="27"/>
      <c r="B335" s="28"/>
      <c r="C335" s="28"/>
      <c r="D335" s="39"/>
      <c r="E335" s="30"/>
      <c r="F335" s="31"/>
      <c r="G335" s="32"/>
      <c r="H335" s="33"/>
      <c r="I335" s="28"/>
      <c r="J335" s="28"/>
      <c r="K335" s="35"/>
      <c r="L335" s="28"/>
      <c r="M335" s="28"/>
      <c r="N335" s="28"/>
      <c r="O335" s="28"/>
      <c r="P335" s="28"/>
      <c r="Q335" s="40"/>
      <c r="R335" s="41"/>
      <c r="S335" s="41"/>
      <c r="T335" s="28"/>
      <c r="U335" s="28"/>
      <c r="V335" s="41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</row>
    <row r="336" spans="1:40" ht="14.25" customHeight="1" x14ac:dyDescent="0.45">
      <c r="A336" s="27"/>
      <c r="B336" s="28"/>
      <c r="C336" s="28"/>
      <c r="D336" s="39"/>
      <c r="E336" s="30"/>
      <c r="F336" s="31"/>
      <c r="G336" s="32"/>
      <c r="H336" s="33"/>
      <c r="I336" s="28"/>
      <c r="J336" s="28"/>
      <c r="K336" s="35"/>
      <c r="L336" s="28"/>
      <c r="M336" s="28"/>
      <c r="N336" s="28"/>
      <c r="O336" s="28"/>
      <c r="P336" s="28"/>
      <c r="Q336" s="40"/>
      <c r="R336" s="41"/>
      <c r="S336" s="41"/>
      <c r="T336" s="28"/>
      <c r="U336" s="28"/>
      <c r="V336" s="41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</row>
    <row r="337" spans="1:40" ht="14.25" customHeight="1" x14ac:dyDescent="0.45">
      <c r="A337" s="27"/>
      <c r="B337" s="28"/>
      <c r="C337" s="28"/>
      <c r="D337" s="39"/>
      <c r="E337" s="30"/>
      <c r="F337" s="31"/>
      <c r="G337" s="32"/>
      <c r="H337" s="33"/>
      <c r="I337" s="28"/>
      <c r="J337" s="28"/>
      <c r="K337" s="35"/>
      <c r="L337" s="28"/>
      <c r="M337" s="28"/>
      <c r="N337" s="28"/>
      <c r="O337" s="28"/>
      <c r="P337" s="28"/>
      <c r="Q337" s="40"/>
      <c r="R337" s="41"/>
      <c r="S337" s="41"/>
      <c r="T337" s="28"/>
      <c r="U337" s="28"/>
      <c r="V337" s="41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</row>
    <row r="338" spans="1:40" ht="14.25" customHeight="1" x14ac:dyDescent="0.45">
      <c r="A338" s="27"/>
      <c r="B338" s="28"/>
      <c r="C338" s="28"/>
      <c r="D338" s="39"/>
      <c r="E338" s="30"/>
      <c r="F338" s="31"/>
      <c r="G338" s="32"/>
      <c r="H338" s="33"/>
      <c r="I338" s="28"/>
      <c r="J338" s="28"/>
      <c r="K338" s="35"/>
      <c r="L338" s="28"/>
      <c r="M338" s="28"/>
      <c r="N338" s="28"/>
      <c r="O338" s="28"/>
      <c r="P338" s="28"/>
      <c r="Q338" s="40"/>
      <c r="R338" s="41"/>
      <c r="S338" s="41"/>
      <c r="T338" s="28"/>
      <c r="U338" s="28"/>
      <c r="V338" s="41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</row>
    <row r="339" spans="1:40" ht="14.25" customHeight="1" x14ac:dyDescent="0.45">
      <c r="A339" s="27"/>
      <c r="B339" s="28"/>
      <c r="C339" s="28"/>
      <c r="D339" s="39"/>
      <c r="E339" s="30"/>
      <c r="F339" s="31"/>
      <c r="G339" s="32"/>
      <c r="H339" s="33"/>
      <c r="I339" s="28"/>
      <c r="J339" s="28"/>
      <c r="K339" s="35"/>
      <c r="L339" s="28"/>
      <c r="M339" s="28"/>
      <c r="N339" s="28"/>
      <c r="O339" s="28"/>
      <c r="P339" s="28"/>
      <c r="Q339" s="40"/>
      <c r="R339" s="41"/>
      <c r="S339" s="41"/>
      <c r="T339" s="28"/>
      <c r="U339" s="28"/>
      <c r="V339" s="41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</row>
    <row r="340" spans="1:40" ht="14.25" customHeight="1" x14ac:dyDescent="0.45">
      <c r="A340" s="27"/>
      <c r="B340" s="28"/>
      <c r="C340" s="28"/>
      <c r="D340" s="39"/>
      <c r="E340" s="30"/>
      <c r="F340" s="31"/>
      <c r="G340" s="32"/>
      <c r="H340" s="33"/>
      <c r="I340" s="28"/>
      <c r="J340" s="28"/>
      <c r="K340" s="35"/>
      <c r="L340" s="28"/>
      <c r="M340" s="28"/>
      <c r="N340" s="28"/>
      <c r="O340" s="28"/>
      <c r="P340" s="28"/>
      <c r="Q340" s="40"/>
      <c r="R340" s="41"/>
      <c r="S340" s="41"/>
      <c r="T340" s="28"/>
      <c r="U340" s="28"/>
      <c r="V340" s="41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</row>
    <row r="341" spans="1:40" ht="14.25" customHeight="1" x14ac:dyDescent="0.45">
      <c r="A341" s="27"/>
      <c r="B341" s="28"/>
      <c r="C341" s="28"/>
      <c r="D341" s="39"/>
      <c r="E341" s="30"/>
      <c r="F341" s="31"/>
      <c r="G341" s="32"/>
      <c r="H341" s="33"/>
      <c r="I341" s="28"/>
      <c r="J341" s="28"/>
      <c r="K341" s="35"/>
      <c r="L341" s="28"/>
      <c r="M341" s="28"/>
      <c r="N341" s="28"/>
      <c r="O341" s="28"/>
      <c r="P341" s="28"/>
      <c r="Q341" s="40"/>
      <c r="R341" s="41"/>
      <c r="S341" s="41"/>
      <c r="T341" s="28"/>
      <c r="U341" s="28"/>
      <c r="V341" s="41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</row>
    <row r="342" spans="1:40" ht="14.25" customHeight="1" x14ac:dyDescent="0.45">
      <c r="A342" s="27"/>
      <c r="B342" s="28"/>
      <c r="C342" s="28"/>
      <c r="D342" s="39"/>
      <c r="E342" s="30"/>
      <c r="F342" s="31"/>
      <c r="G342" s="32"/>
      <c r="H342" s="33"/>
      <c r="I342" s="28"/>
      <c r="J342" s="28"/>
      <c r="K342" s="35"/>
      <c r="L342" s="28"/>
      <c r="M342" s="28"/>
      <c r="N342" s="28"/>
      <c r="O342" s="28"/>
      <c r="P342" s="28"/>
      <c r="Q342" s="40"/>
      <c r="R342" s="41"/>
      <c r="S342" s="41"/>
      <c r="T342" s="28"/>
      <c r="U342" s="28"/>
      <c r="V342" s="41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</row>
    <row r="343" spans="1:40" ht="14.25" customHeight="1" x14ac:dyDescent="0.45">
      <c r="A343" s="27"/>
      <c r="B343" s="28"/>
      <c r="C343" s="28"/>
      <c r="D343" s="39"/>
      <c r="E343" s="30"/>
      <c r="F343" s="31"/>
      <c r="G343" s="32"/>
      <c r="H343" s="33"/>
      <c r="I343" s="28"/>
      <c r="J343" s="28"/>
      <c r="K343" s="35"/>
      <c r="L343" s="28"/>
      <c r="M343" s="28"/>
      <c r="N343" s="28"/>
      <c r="O343" s="28"/>
      <c r="P343" s="28"/>
      <c r="Q343" s="40"/>
      <c r="R343" s="41"/>
      <c r="S343" s="41"/>
      <c r="T343" s="28"/>
      <c r="U343" s="28"/>
      <c r="V343" s="41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</row>
    <row r="344" spans="1:40" ht="14.25" customHeight="1" x14ac:dyDescent="0.45">
      <c r="A344" s="27"/>
      <c r="B344" s="28"/>
      <c r="C344" s="28"/>
      <c r="D344" s="39"/>
      <c r="E344" s="30"/>
      <c r="F344" s="31"/>
      <c r="G344" s="32"/>
      <c r="H344" s="33"/>
      <c r="I344" s="28"/>
      <c r="J344" s="28"/>
      <c r="K344" s="35"/>
      <c r="L344" s="28"/>
      <c r="M344" s="28"/>
      <c r="N344" s="28"/>
      <c r="O344" s="28"/>
      <c r="P344" s="28"/>
      <c r="Q344" s="40"/>
      <c r="R344" s="41"/>
      <c r="S344" s="41"/>
      <c r="T344" s="28"/>
      <c r="U344" s="28"/>
      <c r="V344" s="41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</row>
    <row r="345" spans="1:40" ht="14.25" customHeight="1" x14ac:dyDescent="0.45">
      <c r="A345" s="27"/>
      <c r="B345" s="28"/>
      <c r="C345" s="28"/>
      <c r="D345" s="39"/>
      <c r="E345" s="30"/>
      <c r="F345" s="31"/>
      <c r="G345" s="32"/>
      <c r="H345" s="33"/>
      <c r="I345" s="28"/>
      <c r="J345" s="28"/>
      <c r="K345" s="35"/>
      <c r="L345" s="28"/>
      <c r="M345" s="28"/>
      <c r="N345" s="28"/>
      <c r="O345" s="28"/>
      <c r="P345" s="28"/>
      <c r="Q345" s="40"/>
      <c r="R345" s="41"/>
      <c r="S345" s="41"/>
      <c r="T345" s="28"/>
      <c r="U345" s="28"/>
      <c r="V345" s="41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</row>
    <row r="346" spans="1:40" ht="14.25" customHeight="1" x14ac:dyDescent="0.45">
      <c r="A346" s="27"/>
      <c r="B346" s="28"/>
      <c r="C346" s="28"/>
      <c r="D346" s="39"/>
      <c r="E346" s="30"/>
      <c r="F346" s="31"/>
      <c r="G346" s="32"/>
      <c r="H346" s="33"/>
      <c r="I346" s="28"/>
      <c r="J346" s="28"/>
      <c r="K346" s="35"/>
      <c r="L346" s="28"/>
      <c r="M346" s="28"/>
      <c r="N346" s="28"/>
      <c r="O346" s="28"/>
      <c r="P346" s="28"/>
      <c r="Q346" s="40"/>
      <c r="R346" s="41"/>
      <c r="S346" s="41"/>
      <c r="T346" s="28"/>
      <c r="U346" s="28"/>
      <c r="V346" s="41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</row>
    <row r="347" spans="1:40" ht="14.25" customHeight="1" x14ac:dyDescent="0.45">
      <c r="A347" s="27"/>
      <c r="B347" s="28"/>
      <c r="C347" s="28"/>
      <c r="D347" s="39"/>
      <c r="E347" s="30"/>
      <c r="F347" s="31"/>
      <c r="G347" s="32"/>
      <c r="H347" s="33"/>
      <c r="I347" s="28"/>
      <c r="J347" s="28"/>
      <c r="K347" s="35"/>
      <c r="L347" s="28"/>
      <c r="M347" s="28"/>
      <c r="N347" s="28"/>
      <c r="O347" s="28"/>
      <c r="P347" s="28"/>
      <c r="Q347" s="40"/>
      <c r="R347" s="41"/>
      <c r="S347" s="41"/>
      <c r="T347" s="28"/>
      <c r="U347" s="28"/>
      <c r="V347" s="41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</row>
    <row r="348" spans="1:40" ht="14.25" customHeight="1" x14ac:dyDescent="0.45">
      <c r="A348" s="27"/>
      <c r="B348" s="28"/>
      <c r="C348" s="28"/>
      <c r="D348" s="39"/>
      <c r="E348" s="30"/>
      <c r="F348" s="31"/>
      <c r="G348" s="32"/>
      <c r="H348" s="33"/>
      <c r="I348" s="28"/>
      <c r="J348" s="28"/>
      <c r="K348" s="35"/>
      <c r="L348" s="28"/>
      <c r="M348" s="28"/>
      <c r="N348" s="28"/>
      <c r="O348" s="28"/>
      <c r="P348" s="28"/>
      <c r="Q348" s="40"/>
      <c r="R348" s="41"/>
      <c r="S348" s="41"/>
      <c r="T348" s="28"/>
      <c r="U348" s="28"/>
      <c r="V348" s="41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</row>
    <row r="349" spans="1:40" ht="14.25" customHeight="1" x14ac:dyDescent="0.45">
      <c r="A349" s="27"/>
      <c r="B349" s="28"/>
      <c r="C349" s="28"/>
      <c r="D349" s="39"/>
      <c r="E349" s="30"/>
      <c r="F349" s="31"/>
      <c r="G349" s="32"/>
      <c r="H349" s="33"/>
      <c r="I349" s="28"/>
      <c r="J349" s="28"/>
      <c r="K349" s="35"/>
      <c r="L349" s="28"/>
      <c r="M349" s="28"/>
      <c r="N349" s="28"/>
      <c r="O349" s="28"/>
      <c r="P349" s="28"/>
      <c r="Q349" s="40"/>
      <c r="R349" s="41"/>
      <c r="S349" s="41"/>
      <c r="T349" s="28"/>
      <c r="U349" s="28"/>
      <c r="V349" s="41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</row>
    <row r="350" spans="1:40" ht="14.25" customHeight="1" x14ac:dyDescent="0.45">
      <c r="A350" s="27"/>
      <c r="B350" s="28"/>
      <c r="C350" s="28"/>
      <c r="D350" s="39"/>
      <c r="E350" s="30"/>
      <c r="F350" s="31"/>
      <c r="G350" s="32"/>
      <c r="H350" s="33"/>
      <c r="I350" s="28"/>
      <c r="J350" s="28"/>
      <c r="K350" s="35"/>
      <c r="L350" s="28"/>
      <c r="M350" s="28"/>
      <c r="N350" s="28"/>
      <c r="O350" s="28"/>
      <c r="P350" s="28"/>
      <c r="Q350" s="40"/>
      <c r="R350" s="41"/>
      <c r="S350" s="41"/>
      <c r="T350" s="28"/>
      <c r="U350" s="28"/>
      <c r="V350" s="41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</row>
    <row r="351" spans="1:40" ht="14.25" customHeight="1" x14ac:dyDescent="0.45">
      <c r="A351" s="27"/>
      <c r="B351" s="28"/>
      <c r="C351" s="28"/>
      <c r="D351" s="39"/>
      <c r="E351" s="30"/>
      <c r="F351" s="31"/>
      <c r="G351" s="32"/>
      <c r="H351" s="33"/>
      <c r="I351" s="28"/>
      <c r="J351" s="28"/>
      <c r="K351" s="35"/>
      <c r="L351" s="28"/>
      <c r="M351" s="28"/>
      <c r="N351" s="28"/>
      <c r="O351" s="28"/>
      <c r="P351" s="28"/>
      <c r="Q351" s="40"/>
      <c r="R351" s="41"/>
      <c r="S351" s="41"/>
      <c r="T351" s="28"/>
      <c r="U351" s="28"/>
      <c r="V351" s="41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</row>
    <row r="352" spans="1:40" ht="14.25" customHeight="1" x14ac:dyDescent="0.45">
      <c r="A352" s="27"/>
      <c r="B352" s="28"/>
      <c r="C352" s="28"/>
      <c r="D352" s="39"/>
      <c r="E352" s="30"/>
      <c r="F352" s="31"/>
      <c r="G352" s="32"/>
      <c r="H352" s="33"/>
      <c r="I352" s="28"/>
      <c r="J352" s="28"/>
      <c r="K352" s="35"/>
      <c r="L352" s="28"/>
      <c r="M352" s="28"/>
      <c r="N352" s="28"/>
      <c r="O352" s="28"/>
      <c r="P352" s="28"/>
      <c r="Q352" s="40"/>
      <c r="R352" s="41"/>
      <c r="S352" s="41"/>
      <c r="T352" s="28"/>
      <c r="U352" s="28"/>
      <c r="V352" s="41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</row>
    <row r="353" spans="1:40" ht="14.25" customHeight="1" x14ac:dyDescent="0.45">
      <c r="A353" s="27"/>
      <c r="B353" s="28"/>
      <c r="C353" s="28"/>
      <c r="D353" s="39"/>
      <c r="E353" s="30"/>
      <c r="F353" s="31"/>
      <c r="G353" s="32"/>
      <c r="H353" s="33"/>
      <c r="I353" s="28"/>
      <c r="J353" s="28"/>
      <c r="K353" s="35"/>
      <c r="L353" s="28"/>
      <c r="M353" s="28"/>
      <c r="N353" s="28"/>
      <c r="O353" s="28"/>
      <c r="P353" s="28"/>
      <c r="Q353" s="40"/>
      <c r="R353" s="41"/>
      <c r="S353" s="41"/>
      <c r="T353" s="28"/>
      <c r="U353" s="28"/>
      <c r="V353" s="41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</row>
    <row r="354" spans="1:40" ht="14.25" customHeight="1" x14ac:dyDescent="0.45">
      <c r="A354" s="27"/>
      <c r="B354" s="28"/>
      <c r="C354" s="28"/>
      <c r="D354" s="39"/>
      <c r="E354" s="30"/>
      <c r="F354" s="31"/>
      <c r="G354" s="32"/>
      <c r="H354" s="33"/>
      <c r="I354" s="28"/>
      <c r="J354" s="28"/>
      <c r="K354" s="35"/>
      <c r="L354" s="28"/>
      <c r="M354" s="28"/>
      <c r="N354" s="28"/>
      <c r="O354" s="28"/>
      <c r="P354" s="28"/>
      <c r="Q354" s="40"/>
      <c r="R354" s="41"/>
      <c r="S354" s="41"/>
      <c r="T354" s="28"/>
      <c r="U354" s="28"/>
      <c r="V354" s="41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</row>
    <row r="355" spans="1:40" ht="14.25" customHeight="1" x14ac:dyDescent="0.45">
      <c r="A355" s="27"/>
      <c r="B355" s="28"/>
      <c r="C355" s="28"/>
      <c r="D355" s="39"/>
      <c r="E355" s="30"/>
      <c r="F355" s="31"/>
      <c r="G355" s="32"/>
      <c r="H355" s="33"/>
      <c r="I355" s="28"/>
      <c r="J355" s="28"/>
      <c r="K355" s="35"/>
      <c r="L355" s="28"/>
      <c r="M355" s="28"/>
      <c r="N355" s="28"/>
      <c r="O355" s="28"/>
      <c r="P355" s="28"/>
      <c r="Q355" s="40"/>
      <c r="R355" s="41"/>
      <c r="S355" s="41"/>
      <c r="T355" s="28"/>
      <c r="U355" s="28"/>
      <c r="V355" s="41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</row>
    <row r="356" spans="1:40" ht="14.25" customHeight="1" x14ac:dyDescent="0.45">
      <c r="A356" s="27"/>
      <c r="B356" s="28"/>
      <c r="C356" s="28"/>
      <c r="D356" s="39"/>
      <c r="E356" s="30"/>
      <c r="F356" s="31"/>
      <c r="G356" s="32"/>
      <c r="H356" s="33"/>
      <c r="I356" s="28"/>
      <c r="J356" s="28"/>
      <c r="K356" s="35"/>
      <c r="L356" s="28"/>
      <c r="M356" s="28"/>
      <c r="N356" s="28"/>
      <c r="O356" s="28"/>
      <c r="P356" s="28"/>
      <c r="Q356" s="40"/>
      <c r="R356" s="41"/>
      <c r="S356" s="41"/>
      <c r="T356" s="28"/>
      <c r="U356" s="28"/>
      <c r="V356" s="41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</row>
    <row r="357" spans="1:40" ht="14.25" customHeight="1" x14ac:dyDescent="0.45">
      <c r="A357" s="27"/>
      <c r="B357" s="28"/>
      <c r="C357" s="28"/>
      <c r="D357" s="39"/>
      <c r="E357" s="30"/>
      <c r="F357" s="31"/>
      <c r="G357" s="32"/>
      <c r="H357" s="33"/>
      <c r="I357" s="28"/>
      <c r="J357" s="28"/>
      <c r="K357" s="35"/>
      <c r="L357" s="28"/>
      <c r="M357" s="28"/>
      <c r="N357" s="28"/>
      <c r="O357" s="28"/>
      <c r="P357" s="28"/>
      <c r="Q357" s="40"/>
      <c r="R357" s="41"/>
      <c r="S357" s="41"/>
      <c r="T357" s="28"/>
      <c r="U357" s="28"/>
      <c r="V357" s="41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</row>
    <row r="358" spans="1:40" ht="14.25" customHeight="1" x14ac:dyDescent="0.45">
      <c r="A358" s="27"/>
      <c r="B358" s="28"/>
      <c r="C358" s="28"/>
      <c r="D358" s="39"/>
      <c r="E358" s="30"/>
      <c r="F358" s="31"/>
      <c r="G358" s="32"/>
      <c r="H358" s="33"/>
      <c r="I358" s="28"/>
      <c r="J358" s="28"/>
      <c r="K358" s="35"/>
      <c r="L358" s="28"/>
      <c r="M358" s="28"/>
      <c r="N358" s="28"/>
      <c r="O358" s="28"/>
      <c r="P358" s="28"/>
      <c r="Q358" s="40"/>
      <c r="R358" s="41"/>
      <c r="S358" s="41"/>
      <c r="T358" s="28"/>
      <c r="U358" s="28"/>
      <c r="V358" s="41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</row>
    <row r="359" spans="1:40" ht="14.25" customHeight="1" x14ac:dyDescent="0.45">
      <c r="A359" s="27"/>
      <c r="B359" s="28"/>
      <c r="C359" s="28"/>
      <c r="D359" s="39"/>
      <c r="E359" s="30"/>
      <c r="F359" s="31"/>
      <c r="G359" s="32"/>
      <c r="H359" s="33"/>
      <c r="I359" s="28"/>
      <c r="J359" s="28"/>
      <c r="K359" s="35"/>
      <c r="L359" s="28"/>
      <c r="M359" s="28"/>
      <c r="N359" s="28"/>
      <c r="O359" s="28"/>
      <c r="P359" s="28"/>
      <c r="Q359" s="40"/>
      <c r="R359" s="41"/>
      <c r="S359" s="41"/>
      <c r="T359" s="28"/>
      <c r="U359" s="28"/>
      <c r="V359" s="41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</row>
    <row r="360" spans="1:40" ht="14.25" customHeight="1" x14ac:dyDescent="0.45">
      <c r="A360" s="27"/>
      <c r="B360" s="28"/>
      <c r="C360" s="28"/>
      <c r="D360" s="39"/>
      <c r="E360" s="30"/>
      <c r="F360" s="31"/>
      <c r="G360" s="32"/>
      <c r="H360" s="33"/>
      <c r="I360" s="28"/>
      <c r="J360" s="28"/>
      <c r="K360" s="35"/>
      <c r="L360" s="28"/>
      <c r="M360" s="28"/>
      <c r="N360" s="28"/>
      <c r="O360" s="28"/>
      <c r="P360" s="28"/>
      <c r="Q360" s="40"/>
      <c r="R360" s="41"/>
      <c r="S360" s="41"/>
      <c r="T360" s="28"/>
      <c r="U360" s="28"/>
      <c r="V360" s="41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</row>
    <row r="361" spans="1:40" ht="14.25" customHeight="1" x14ac:dyDescent="0.45">
      <c r="A361" s="27"/>
      <c r="B361" s="28"/>
      <c r="C361" s="28"/>
      <c r="D361" s="39"/>
      <c r="E361" s="30"/>
      <c r="F361" s="31"/>
      <c r="G361" s="32"/>
      <c r="H361" s="33"/>
      <c r="I361" s="28"/>
      <c r="J361" s="28"/>
      <c r="K361" s="35"/>
      <c r="L361" s="28"/>
      <c r="M361" s="28"/>
      <c r="N361" s="28"/>
      <c r="O361" s="28"/>
      <c r="P361" s="28"/>
      <c r="Q361" s="40"/>
      <c r="R361" s="41"/>
      <c r="S361" s="41"/>
      <c r="T361" s="28"/>
      <c r="U361" s="28"/>
      <c r="V361" s="41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</row>
    <row r="362" spans="1:40" ht="14.25" customHeight="1" x14ac:dyDescent="0.45">
      <c r="A362" s="27"/>
      <c r="B362" s="28"/>
      <c r="C362" s="28"/>
      <c r="D362" s="39"/>
      <c r="E362" s="30"/>
      <c r="F362" s="31"/>
      <c r="G362" s="32"/>
      <c r="H362" s="33"/>
      <c r="I362" s="28"/>
      <c r="J362" s="28"/>
      <c r="K362" s="35"/>
      <c r="L362" s="28"/>
      <c r="M362" s="28"/>
      <c r="N362" s="28"/>
      <c r="O362" s="28"/>
      <c r="P362" s="28"/>
      <c r="Q362" s="40"/>
      <c r="R362" s="41"/>
      <c r="S362" s="41"/>
      <c r="T362" s="28"/>
      <c r="U362" s="28"/>
      <c r="V362" s="41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</row>
    <row r="363" spans="1:40" ht="14.25" customHeight="1" x14ac:dyDescent="0.45">
      <c r="A363" s="27"/>
      <c r="B363" s="28"/>
      <c r="C363" s="28"/>
      <c r="D363" s="39"/>
      <c r="E363" s="30"/>
      <c r="F363" s="31"/>
      <c r="G363" s="32"/>
      <c r="H363" s="33"/>
      <c r="I363" s="28"/>
      <c r="J363" s="28"/>
      <c r="K363" s="35"/>
      <c r="L363" s="28"/>
      <c r="M363" s="28"/>
      <c r="N363" s="28"/>
      <c r="O363" s="28"/>
      <c r="P363" s="28"/>
      <c r="Q363" s="40"/>
      <c r="R363" s="41"/>
      <c r="S363" s="41"/>
      <c r="T363" s="28"/>
      <c r="U363" s="28"/>
      <c r="V363" s="41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</row>
    <row r="364" spans="1:40" ht="14.25" customHeight="1" x14ac:dyDescent="0.45">
      <c r="A364" s="27"/>
      <c r="B364" s="28"/>
      <c r="C364" s="28"/>
      <c r="D364" s="39"/>
      <c r="E364" s="30"/>
      <c r="F364" s="31"/>
      <c r="G364" s="32"/>
      <c r="H364" s="33"/>
      <c r="I364" s="28"/>
      <c r="J364" s="28"/>
      <c r="K364" s="35"/>
      <c r="L364" s="28"/>
      <c r="M364" s="28"/>
      <c r="N364" s="28"/>
      <c r="O364" s="28"/>
      <c r="P364" s="28"/>
      <c r="Q364" s="40"/>
      <c r="R364" s="41"/>
      <c r="S364" s="41"/>
      <c r="T364" s="28"/>
      <c r="U364" s="28"/>
      <c r="V364" s="41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</row>
    <row r="365" spans="1:40" ht="14.25" customHeight="1" x14ac:dyDescent="0.45">
      <c r="A365" s="27"/>
      <c r="B365" s="28"/>
      <c r="C365" s="28"/>
      <c r="D365" s="39"/>
      <c r="E365" s="30"/>
      <c r="F365" s="31"/>
      <c r="G365" s="32"/>
      <c r="H365" s="33"/>
      <c r="I365" s="28"/>
      <c r="J365" s="28"/>
      <c r="K365" s="35"/>
      <c r="L365" s="28"/>
      <c r="M365" s="28"/>
      <c r="N365" s="28"/>
      <c r="O365" s="28"/>
      <c r="P365" s="28"/>
      <c r="Q365" s="40"/>
      <c r="R365" s="41"/>
      <c r="S365" s="41"/>
      <c r="T365" s="28"/>
      <c r="U365" s="28"/>
      <c r="V365" s="41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</row>
    <row r="366" spans="1:40" ht="14.25" customHeight="1" x14ac:dyDescent="0.45">
      <c r="A366" s="27"/>
      <c r="B366" s="28"/>
      <c r="C366" s="28"/>
      <c r="D366" s="39"/>
      <c r="E366" s="30"/>
      <c r="F366" s="31"/>
      <c r="G366" s="32"/>
      <c r="H366" s="33"/>
      <c r="I366" s="28"/>
      <c r="J366" s="28"/>
      <c r="K366" s="35"/>
      <c r="L366" s="28"/>
      <c r="M366" s="28"/>
      <c r="N366" s="28"/>
      <c r="O366" s="28"/>
      <c r="P366" s="28"/>
      <c r="Q366" s="40"/>
      <c r="R366" s="41"/>
      <c r="S366" s="41"/>
      <c r="T366" s="28"/>
      <c r="U366" s="28"/>
      <c r="V366" s="41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</row>
    <row r="367" spans="1:40" ht="14.25" customHeight="1" x14ac:dyDescent="0.45">
      <c r="A367" s="27"/>
      <c r="B367" s="28"/>
      <c r="C367" s="28"/>
      <c r="D367" s="39"/>
      <c r="E367" s="30"/>
      <c r="F367" s="31"/>
      <c r="G367" s="32"/>
      <c r="H367" s="33"/>
      <c r="I367" s="28"/>
      <c r="J367" s="28"/>
      <c r="K367" s="35"/>
      <c r="L367" s="28"/>
      <c r="M367" s="28"/>
      <c r="N367" s="28"/>
      <c r="O367" s="28"/>
      <c r="P367" s="28"/>
      <c r="Q367" s="40"/>
      <c r="R367" s="41"/>
      <c r="S367" s="41"/>
      <c r="T367" s="28"/>
      <c r="U367" s="28"/>
      <c r="V367" s="41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</row>
    <row r="368" spans="1:40" ht="14.25" customHeight="1" x14ac:dyDescent="0.45">
      <c r="A368" s="27"/>
      <c r="B368" s="28"/>
      <c r="C368" s="28"/>
      <c r="D368" s="39"/>
      <c r="E368" s="30"/>
      <c r="F368" s="31"/>
      <c r="G368" s="32"/>
      <c r="H368" s="33"/>
      <c r="I368" s="28"/>
      <c r="J368" s="28"/>
      <c r="K368" s="35"/>
      <c r="L368" s="28"/>
      <c r="M368" s="28"/>
      <c r="N368" s="28"/>
      <c r="O368" s="28"/>
      <c r="P368" s="28"/>
      <c r="Q368" s="40"/>
      <c r="R368" s="41"/>
      <c r="S368" s="41"/>
      <c r="T368" s="28"/>
      <c r="U368" s="28"/>
      <c r="V368" s="41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</row>
    <row r="369" spans="1:40" ht="14.25" customHeight="1" x14ac:dyDescent="0.45">
      <c r="A369" s="27"/>
      <c r="B369" s="28"/>
      <c r="C369" s="28"/>
      <c r="D369" s="39"/>
      <c r="E369" s="30"/>
      <c r="F369" s="31"/>
      <c r="G369" s="32"/>
      <c r="H369" s="33"/>
      <c r="I369" s="28"/>
      <c r="J369" s="28"/>
      <c r="K369" s="35"/>
      <c r="L369" s="28"/>
      <c r="M369" s="28"/>
      <c r="N369" s="28"/>
      <c r="O369" s="28"/>
      <c r="P369" s="28"/>
      <c r="Q369" s="40"/>
      <c r="R369" s="41"/>
      <c r="S369" s="41"/>
      <c r="T369" s="28"/>
      <c r="U369" s="28"/>
      <c r="V369" s="41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</row>
    <row r="370" spans="1:40" ht="14.25" customHeight="1" x14ac:dyDescent="0.45">
      <c r="A370" s="27"/>
      <c r="B370" s="28"/>
      <c r="C370" s="28"/>
      <c r="D370" s="39"/>
      <c r="E370" s="30"/>
      <c r="F370" s="31"/>
      <c r="G370" s="32"/>
      <c r="H370" s="33"/>
      <c r="I370" s="28"/>
      <c r="J370" s="28"/>
      <c r="K370" s="35"/>
      <c r="L370" s="28"/>
      <c r="M370" s="28"/>
      <c r="N370" s="28"/>
      <c r="O370" s="28"/>
      <c r="P370" s="28"/>
      <c r="Q370" s="40"/>
      <c r="R370" s="41"/>
      <c r="S370" s="41"/>
      <c r="T370" s="28"/>
      <c r="U370" s="28"/>
      <c r="V370" s="41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</row>
    <row r="371" spans="1:40" ht="14.25" customHeight="1" x14ac:dyDescent="0.45">
      <c r="A371" s="27"/>
      <c r="B371" s="28"/>
      <c r="C371" s="28"/>
      <c r="D371" s="39"/>
      <c r="E371" s="30"/>
      <c r="F371" s="31"/>
      <c r="G371" s="32"/>
      <c r="H371" s="33"/>
      <c r="I371" s="28"/>
      <c r="J371" s="28"/>
      <c r="K371" s="35"/>
      <c r="L371" s="28"/>
      <c r="M371" s="28"/>
      <c r="N371" s="28"/>
      <c r="O371" s="28"/>
      <c r="P371" s="28"/>
      <c r="Q371" s="40"/>
      <c r="R371" s="41"/>
      <c r="S371" s="41"/>
      <c r="T371" s="28"/>
      <c r="U371" s="28"/>
      <c r="V371" s="41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</row>
    <row r="372" spans="1:40" ht="14.25" customHeight="1" x14ac:dyDescent="0.45">
      <c r="A372" s="27"/>
      <c r="B372" s="28"/>
      <c r="C372" s="28"/>
      <c r="D372" s="39"/>
      <c r="E372" s="30"/>
      <c r="F372" s="31"/>
      <c r="G372" s="32"/>
      <c r="H372" s="33"/>
      <c r="I372" s="28"/>
      <c r="J372" s="28"/>
      <c r="K372" s="35"/>
      <c r="L372" s="28"/>
      <c r="M372" s="28"/>
      <c r="N372" s="28"/>
      <c r="O372" s="28"/>
      <c r="P372" s="28"/>
      <c r="Q372" s="40"/>
      <c r="R372" s="41"/>
      <c r="S372" s="41"/>
      <c r="T372" s="28"/>
      <c r="U372" s="28"/>
      <c r="V372" s="41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</row>
    <row r="373" spans="1:40" ht="14.25" customHeight="1" x14ac:dyDescent="0.45">
      <c r="A373" s="27"/>
      <c r="B373" s="28"/>
      <c r="C373" s="28"/>
      <c r="D373" s="39"/>
      <c r="E373" s="30"/>
      <c r="F373" s="31"/>
      <c r="G373" s="32"/>
      <c r="H373" s="33"/>
      <c r="I373" s="28"/>
      <c r="J373" s="28"/>
      <c r="K373" s="35"/>
      <c r="L373" s="28"/>
      <c r="M373" s="28"/>
      <c r="N373" s="28"/>
      <c r="O373" s="28"/>
      <c r="P373" s="28"/>
      <c r="Q373" s="40"/>
      <c r="R373" s="41"/>
      <c r="S373" s="41"/>
      <c r="T373" s="28"/>
      <c r="U373" s="28"/>
      <c r="V373" s="41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</row>
    <row r="374" spans="1:40" ht="14.25" customHeight="1" x14ac:dyDescent="0.45">
      <c r="A374" s="27"/>
      <c r="B374" s="28"/>
      <c r="C374" s="28"/>
      <c r="D374" s="39"/>
      <c r="E374" s="30"/>
      <c r="F374" s="31"/>
      <c r="G374" s="32"/>
      <c r="H374" s="33"/>
      <c r="I374" s="28"/>
      <c r="J374" s="28"/>
      <c r="K374" s="35"/>
      <c r="L374" s="28"/>
      <c r="M374" s="28"/>
      <c r="N374" s="28"/>
      <c r="O374" s="28"/>
      <c r="P374" s="28"/>
      <c r="Q374" s="40"/>
      <c r="R374" s="41"/>
      <c r="S374" s="41"/>
      <c r="T374" s="28"/>
      <c r="U374" s="28"/>
      <c r="V374" s="41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</row>
    <row r="375" spans="1:40" ht="14.25" customHeight="1" x14ac:dyDescent="0.45">
      <c r="A375" s="27"/>
      <c r="B375" s="28"/>
      <c r="C375" s="28"/>
      <c r="D375" s="39"/>
      <c r="E375" s="30"/>
      <c r="F375" s="31"/>
      <c r="G375" s="32"/>
      <c r="H375" s="33"/>
      <c r="I375" s="28"/>
      <c r="J375" s="28"/>
      <c r="K375" s="35"/>
      <c r="L375" s="28"/>
      <c r="M375" s="28"/>
      <c r="N375" s="28"/>
      <c r="O375" s="28"/>
      <c r="P375" s="28"/>
      <c r="Q375" s="40"/>
      <c r="R375" s="41"/>
      <c r="S375" s="41"/>
      <c r="T375" s="28"/>
      <c r="U375" s="28"/>
      <c r="V375" s="41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</row>
    <row r="376" spans="1:40" ht="14.25" customHeight="1" x14ac:dyDescent="0.45">
      <c r="A376" s="27"/>
      <c r="B376" s="28"/>
      <c r="C376" s="28"/>
      <c r="D376" s="39"/>
      <c r="E376" s="30"/>
      <c r="F376" s="31"/>
      <c r="G376" s="32"/>
      <c r="H376" s="33"/>
      <c r="I376" s="28"/>
      <c r="J376" s="28"/>
      <c r="K376" s="35"/>
      <c r="L376" s="28"/>
      <c r="M376" s="28"/>
      <c r="N376" s="28"/>
      <c r="O376" s="28"/>
      <c r="P376" s="28"/>
      <c r="Q376" s="40"/>
      <c r="R376" s="41"/>
      <c r="S376" s="41"/>
      <c r="T376" s="28"/>
      <c r="U376" s="28"/>
      <c r="V376" s="41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</row>
    <row r="377" spans="1:40" ht="14.25" customHeight="1" x14ac:dyDescent="0.45">
      <c r="A377" s="27"/>
      <c r="B377" s="28"/>
      <c r="C377" s="28"/>
      <c r="D377" s="39"/>
      <c r="E377" s="30"/>
      <c r="F377" s="31"/>
      <c r="G377" s="32"/>
      <c r="H377" s="33"/>
      <c r="I377" s="28"/>
      <c r="J377" s="28"/>
      <c r="K377" s="35"/>
      <c r="L377" s="28"/>
      <c r="M377" s="28"/>
      <c r="N377" s="28"/>
      <c r="O377" s="28"/>
      <c r="P377" s="28"/>
      <c r="Q377" s="40"/>
      <c r="R377" s="41"/>
      <c r="S377" s="41"/>
      <c r="T377" s="28"/>
      <c r="U377" s="28"/>
      <c r="V377" s="41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</row>
    <row r="378" spans="1:40" ht="14.25" customHeight="1" x14ac:dyDescent="0.45">
      <c r="A378" s="27"/>
      <c r="B378" s="28"/>
      <c r="C378" s="28"/>
      <c r="D378" s="39"/>
      <c r="E378" s="30"/>
      <c r="F378" s="31"/>
      <c r="G378" s="32"/>
      <c r="H378" s="33"/>
      <c r="I378" s="28"/>
      <c r="J378" s="28"/>
      <c r="K378" s="35"/>
      <c r="L378" s="28"/>
      <c r="M378" s="28"/>
      <c r="N378" s="28"/>
      <c r="O378" s="28"/>
      <c r="P378" s="28"/>
      <c r="Q378" s="40"/>
      <c r="R378" s="41"/>
      <c r="S378" s="41"/>
      <c r="T378" s="28"/>
      <c r="U378" s="28"/>
      <c r="V378" s="41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</row>
    <row r="379" spans="1:40" ht="14.25" customHeight="1" x14ac:dyDescent="0.45">
      <c r="A379" s="27"/>
      <c r="B379" s="28"/>
      <c r="C379" s="28"/>
      <c r="D379" s="39"/>
      <c r="E379" s="30"/>
      <c r="F379" s="31"/>
      <c r="G379" s="32"/>
      <c r="H379" s="33"/>
      <c r="I379" s="28"/>
      <c r="J379" s="28"/>
      <c r="K379" s="35"/>
      <c r="L379" s="28"/>
      <c r="M379" s="28"/>
      <c r="N379" s="28"/>
      <c r="O379" s="28"/>
      <c r="P379" s="28"/>
      <c r="Q379" s="40"/>
      <c r="R379" s="41"/>
      <c r="S379" s="41"/>
      <c r="T379" s="28"/>
      <c r="U379" s="28"/>
      <c r="V379" s="41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</row>
    <row r="380" spans="1:40" ht="14.25" customHeight="1" x14ac:dyDescent="0.45">
      <c r="A380" s="27"/>
      <c r="B380" s="28"/>
      <c r="C380" s="28"/>
      <c r="D380" s="39"/>
      <c r="E380" s="30"/>
      <c r="F380" s="31"/>
      <c r="G380" s="32"/>
      <c r="H380" s="33"/>
      <c r="I380" s="28"/>
      <c r="J380" s="28"/>
      <c r="K380" s="35"/>
      <c r="L380" s="28"/>
      <c r="M380" s="28"/>
      <c r="N380" s="28"/>
      <c r="O380" s="28"/>
      <c r="P380" s="28"/>
      <c r="Q380" s="40"/>
      <c r="R380" s="41"/>
      <c r="S380" s="41"/>
      <c r="T380" s="28"/>
      <c r="U380" s="28"/>
      <c r="V380" s="41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</row>
    <row r="381" spans="1:40" ht="14.25" customHeight="1" x14ac:dyDescent="0.45">
      <c r="A381" s="27"/>
      <c r="B381" s="28"/>
      <c r="C381" s="28"/>
      <c r="D381" s="39"/>
      <c r="E381" s="30"/>
      <c r="F381" s="31"/>
      <c r="G381" s="32"/>
      <c r="H381" s="33"/>
      <c r="I381" s="28"/>
      <c r="J381" s="28"/>
      <c r="K381" s="35"/>
      <c r="L381" s="28"/>
      <c r="M381" s="28"/>
      <c r="N381" s="28"/>
      <c r="O381" s="28"/>
      <c r="P381" s="28"/>
      <c r="Q381" s="40"/>
      <c r="R381" s="41"/>
      <c r="S381" s="41"/>
      <c r="T381" s="28"/>
      <c r="U381" s="28"/>
      <c r="V381" s="41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</row>
    <row r="382" spans="1:40" ht="14.25" customHeight="1" x14ac:dyDescent="0.45">
      <c r="A382" s="27"/>
      <c r="B382" s="28"/>
      <c r="C382" s="28"/>
      <c r="D382" s="39"/>
      <c r="E382" s="30"/>
      <c r="F382" s="31"/>
      <c r="G382" s="32"/>
      <c r="H382" s="33"/>
      <c r="I382" s="28"/>
      <c r="J382" s="28"/>
      <c r="K382" s="35"/>
      <c r="L382" s="28"/>
      <c r="M382" s="28"/>
      <c r="N382" s="28"/>
      <c r="O382" s="28"/>
      <c r="P382" s="28"/>
      <c r="Q382" s="40"/>
      <c r="R382" s="41"/>
      <c r="S382" s="41"/>
      <c r="T382" s="28"/>
      <c r="U382" s="28"/>
      <c r="V382" s="41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</row>
    <row r="383" spans="1:40" ht="14.25" customHeight="1" x14ac:dyDescent="0.45">
      <c r="A383" s="27"/>
      <c r="B383" s="28"/>
      <c r="C383" s="28"/>
      <c r="D383" s="39"/>
      <c r="E383" s="30"/>
      <c r="F383" s="31"/>
      <c r="G383" s="32"/>
      <c r="H383" s="33"/>
      <c r="I383" s="28"/>
      <c r="J383" s="28"/>
      <c r="K383" s="35"/>
      <c r="L383" s="28"/>
      <c r="M383" s="28"/>
      <c r="N383" s="28"/>
      <c r="O383" s="28"/>
      <c r="P383" s="28"/>
      <c r="Q383" s="40"/>
      <c r="R383" s="41"/>
      <c r="S383" s="41"/>
      <c r="T383" s="28"/>
      <c r="U383" s="28"/>
      <c r="V383" s="41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</row>
    <row r="384" spans="1:40" ht="14.25" customHeight="1" x14ac:dyDescent="0.45">
      <c r="A384" s="27"/>
      <c r="B384" s="28"/>
      <c r="C384" s="28"/>
      <c r="D384" s="39"/>
      <c r="E384" s="30"/>
      <c r="F384" s="31"/>
      <c r="G384" s="32"/>
      <c r="H384" s="33"/>
      <c r="I384" s="28"/>
      <c r="J384" s="28"/>
      <c r="K384" s="35"/>
      <c r="L384" s="28"/>
      <c r="M384" s="28"/>
      <c r="N384" s="28"/>
      <c r="O384" s="28"/>
      <c r="P384" s="28"/>
      <c r="Q384" s="40"/>
      <c r="R384" s="41"/>
      <c r="S384" s="41"/>
      <c r="T384" s="28"/>
      <c r="U384" s="28"/>
      <c r="V384" s="41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</row>
    <row r="385" spans="1:40" ht="14.25" customHeight="1" x14ac:dyDescent="0.45">
      <c r="A385" s="27"/>
      <c r="B385" s="28"/>
      <c r="C385" s="28"/>
      <c r="D385" s="39"/>
      <c r="E385" s="30"/>
      <c r="F385" s="31"/>
      <c r="G385" s="32"/>
      <c r="H385" s="33"/>
      <c r="I385" s="28"/>
      <c r="J385" s="28"/>
      <c r="K385" s="35"/>
      <c r="L385" s="28"/>
      <c r="M385" s="28"/>
      <c r="N385" s="28"/>
      <c r="O385" s="28"/>
      <c r="P385" s="28"/>
      <c r="Q385" s="40"/>
      <c r="R385" s="41"/>
      <c r="S385" s="41"/>
      <c r="T385" s="28"/>
      <c r="U385" s="28"/>
      <c r="V385" s="41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</row>
    <row r="386" spans="1:40" ht="14.25" customHeight="1" x14ac:dyDescent="0.45">
      <c r="A386" s="27"/>
      <c r="B386" s="28"/>
      <c r="C386" s="28"/>
      <c r="D386" s="39"/>
      <c r="E386" s="30"/>
      <c r="F386" s="31"/>
      <c r="G386" s="32"/>
      <c r="H386" s="33"/>
      <c r="I386" s="28"/>
      <c r="J386" s="28"/>
      <c r="K386" s="35"/>
      <c r="L386" s="28"/>
      <c r="M386" s="28"/>
      <c r="N386" s="28"/>
      <c r="O386" s="28"/>
      <c r="P386" s="28"/>
      <c r="Q386" s="40"/>
      <c r="R386" s="41"/>
      <c r="S386" s="41"/>
      <c r="T386" s="28"/>
      <c r="U386" s="28"/>
      <c r="V386" s="41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</row>
    <row r="387" spans="1:40" ht="14.25" customHeight="1" x14ac:dyDescent="0.45">
      <c r="A387" s="27"/>
      <c r="B387" s="28"/>
      <c r="C387" s="28"/>
      <c r="D387" s="39"/>
      <c r="E387" s="30"/>
      <c r="F387" s="31"/>
      <c r="G387" s="32"/>
      <c r="H387" s="33"/>
      <c r="I387" s="28"/>
      <c r="J387" s="28"/>
      <c r="K387" s="35"/>
      <c r="L387" s="28"/>
      <c r="M387" s="28"/>
      <c r="N387" s="28"/>
      <c r="O387" s="28"/>
      <c r="P387" s="28"/>
      <c r="Q387" s="40"/>
      <c r="R387" s="41"/>
      <c r="S387" s="41"/>
      <c r="T387" s="28"/>
      <c r="U387" s="28"/>
      <c r="V387" s="41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</row>
    <row r="388" spans="1:40" ht="14.25" customHeight="1" x14ac:dyDescent="0.45">
      <c r="A388" s="27"/>
      <c r="B388" s="28"/>
      <c r="C388" s="28"/>
      <c r="D388" s="39"/>
      <c r="E388" s="30"/>
      <c r="F388" s="31"/>
      <c r="G388" s="32"/>
      <c r="H388" s="33"/>
      <c r="I388" s="28"/>
      <c r="J388" s="28"/>
      <c r="K388" s="35"/>
      <c r="L388" s="28"/>
      <c r="M388" s="28"/>
      <c r="N388" s="28"/>
      <c r="O388" s="28"/>
      <c r="P388" s="28"/>
      <c r="Q388" s="40"/>
      <c r="R388" s="41"/>
      <c r="S388" s="41"/>
      <c r="T388" s="28"/>
      <c r="U388" s="28"/>
      <c r="V388" s="41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</row>
    <row r="389" spans="1:40" ht="14.25" customHeight="1" x14ac:dyDescent="0.45">
      <c r="A389" s="27"/>
      <c r="B389" s="28"/>
      <c r="C389" s="28"/>
      <c r="D389" s="39"/>
      <c r="E389" s="30"/>
      <c r="F389" s="31"/>
      <c r="G389" s="32"/>
      <c r="H389" s="33"/>
      <c r="I389" s="28"/>
      <c r="J389" s="28"/>
      <c r="K389" s="35"/>
      <c r="L389" s="28"/>
      <c r="M389" s="28"/>
      <c r="N389" s="28"/>
      <c r="O389" s="28"/>
      <c r="P389" s="28"/>
      <c r="Q389" s="40"/>
      <c r="R389" s="41"/>
      <c r="S389" s="41"/>
      <c r="T389" s="28"/>
      <c r="U389" s="28"/>
      <c r="V389" s="41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</row>
    <row r="390" spans="1:40" ht="14.25" customHeight="1" x14ac:dyDescent="0.45">
      <c r="A390" s="27"/>
      <c r="B390" s="28"/>
      <c r="C390" s="28"/>
      <c r="D390" s="39"/>
      <c r="E390" s="30"/>
      <c r="F390" s="31"/>
      <c r="G390" s="32"/>
      <c r="H390" s="33"/>
      <c r="I390" s="28"/>
      <c r="J390" s="28"/>
      <c r="K390" s="35"/>
      <c r="L390" s="28"/>
      <c r="M390" s="28"/>
      <c r="N390" s="28"/>
      <c r="O390" s="28"/>
      <c r="P390" s="28"/>
      <c r="Q390" s="40"/>
      <c r="R390" s="41"/>
      <c r="S390" s="41"/>
      <c r="T390" s="28"/>
      <c r="U390" s="28"/>
      <c r="V390" s="41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</row>
    <row r="391" spans="1:40" ht="14.25" customHeight="1" x14ac:dyDescent="0.45">
      <c r="A391" s="27"/>
      <c r="B391" s="28"/>
      <c r="C391" s="28"/>
      <c r="D391" s="39"/>
      <c r="E391" s="30"/>
      <c r="F391" s="31"/>
      <c r="G391" s="32"/>
      <c r="H391" s="33"/>
      <c r="I391" s="28"/>
      <c r="J391" s="28"/>
      <c r="K391" s="35"/>
      <c r="L391" s="28"/>
      <c r="M391" s="28"/>
      <c r="N391" s="28"/>
      <c r="O391" s="28"/>
      <c r="P391" s="28"/>
      <c r="Q391" s="40"/>
      <c r="R391" s="41"/>
      <c r="S391" s="41"/>
      <c r="T391" s="28"/>
      <c r="U391" s="28"/>
      <c r="V391" s="41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</row>
    <row r="392" spans="1:40" ht="14.25" customHeight="1" x14ac:dyDescent="0.45">
      <c r="A392" s="27"/>
      <c r="B392" s="28"/>
      <c r="C392" s="28"/>
      <c r="D392" s="39"/>
      <c r="E392" s="30"/>
      <c r="F392" s="31"/>
      <c r="G392" s="32"/>
      <c r="H392" s="33"/>
      <c r="I392" s="28"/>
      <c r="J392" s="28"/>
      <c r="K392" s="35"/>
      <c r="L392" s="28"/>
      <c r="M392" s="28"/>
      <c r="N392" s="28"/>
      <c r="O392" s="28"/>
      <c r="P392" s="28"/>
      <c r="Q392" s="40"/>
      <c r="R392" s="41"/>
      <c r="S392" s="41"/>
      <c r="T392" s="28"/>
      <c r="U392" s="28"/>
      <c r="V392" s="41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</row>
    <row r="393" spans="1:40" ht="14.25" customHeight="1" x14ac:dyDescent="0.45">
      <c r="A393" s="27"/>
      <c r="B393" s="28"/>
      <c r="C393" s="28"/>
      <c r="D393" s="39"/>
      <c r="E393" s="30"/>
      <c r="F393" s="31"/>
      <c r="G393" s="32"/>
      <c r="H393" s="33"/>
      <c r="I393" s="28"/>
      <c r="J393" s="28"/>
      <c r="K393" s="35"/>
      <c r="L393" s="28"/>
      <c r="M393" s="28"/>
      <c r="N393" s="28"/>
      <c r="O393" s="28"/>
      <c r="P393" s="28"/>
      <c r="Q393" s="40"/>
      <c r="R393" s="41"/>
      <c r="S393" s="41"/>
      <c r="T393" s="28"/>
      <c r="U393" s="28"/>
      <c r="V393" s="41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</row>
    <row r="394" spans="1:40" ht="14.25" customHeight="1" x14ac:dyDescent="0.45">
      <c r="A394" s="27"/>
      <c r="B394" s="28"/>
      <c r="C394" s="28"/>
      <c r="D394" s="39"/>
      <c r="E394" s="30"/>
      <c r="F394" s="31"/>
      <c r="G394" s="32"/>
      <c r="H394" s="33"/>
      <c r="I394" s="28"/>
      <c r="J394" s="28"/>
      <c r="K394" s="35"/>
      <c r="L394" s="28"/>
      <c r="M394" s="28"/>
      <c r="N394" s="28"/>
      <c r="O394" s="28"/>
      <c r="P394" s="28"/>
      <c r="Q394" s="40"/>
      <c r="R394" s="41"/>
      <c r="S394" s="41"/>
      <c r="T394" s="28"/>
      <c r="U394" s="28"/>
      <c r="V394" s="41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</row>
    <row r="395" spans="1:40" ht="14.25" customHeight="1" x14ac:dyDescent="0.45">
      <c r="A395" s="27"/>
      <c r="B395" s="28"/>
      <c r="C395" s="28"/>
      <c r="D395" s="39"/>
      <c r="E395" s="30"/>
      <c r="F395" s="31"/>
      <c r="G395" s="32"/>
      <c r="H395" s="33"/>
      <c r="I395" s="28"/>
      <c r="J395" s="28"/>
      <c r="K395" s="35"/>
      <c r="L395" s="28"/>
      <c r="M395" s="28"/>
      <c r="N395" s="28"/>
      <c r="O395" s="28"/>
      <c r="P395" s="28"/>
      <c r="Q395" s="40"/>
      <c r="R395" s="41"/>
      <c r="S395" s="41"/>
      <c r="T395" s="28"/>
      <c r="U395" s="28"/>
      <c r="V395" s="41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</row>
    <row r="396" spans="1:40" ht="14.25" customHeight="1" x14ac:dyDescent="0.45">
      <c r="A396" s="27"/>
      <c r="B396" s="28"/>
      <c r="C396" s="28"/>
      <c r="D396" s="39"/>
      <c r="E396" s="30"/>
      <c r="F396" s="31"/>
      <c r="G396" s="32"/>
      <c r="H396" s="33"/>
      <c r="I396" s="28"/>
      <c r="J396" s="28"/>
      <c r="K396" s="35"/>
      <c r="L396" s="28"/>
      <c r="M396" s="28"/>
      <c r="N396" s="28"/>
      <c r="O396" s="28"/>
      <c r="P396" s="28"/>
      <c r="Q396" s="40"/>
      <c r="R396" s="41"/>
      <c r="S396" s="41"/>
      <c r="T396" s="28"/>
      <c r="U396" s="28"/>
      <c r="V396" s="41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</row>
    <row r="397" spans="1:40" ht="14.25" customHeight="1" x14ac:dyDescent="0.45">
      <c r="A397" s="27"/>
      <c r="B397" s="28"/>
      <c r="C397" s="28"/>
      <c r="D397" s="39"/>
      <c r="E397" s="30"/>
      <c r="F397" s="31"/>
      <c r="G397" s="32"/>
      <c r="H397" s="33"/>
      <c r="I397" s="28"/>
      <c r="J397" s="28"/>
      <c r="K397" s="35"/>
      <c r="L397" s="28"/>
      <c r="M397" s="28"/>
      <c r="N397" s="28"/>
      <c r="O397" s="28"/>
      <c r="P397" s="28"/>
      <c r="Q397" s="40"/>
      <c r="R397" s="41"/>
      <c r="S397" s="41"/>
      <c r="T397" s="28"/>
      <c r="U397" s="28"/>
      <c r="V397" s="41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</row>
    <row r="398" spans="1:40" ht="14.25" customHeight="1" x14ac:dyDescent="0.45">
      <c r="A398" s="27"/>
      <c r="B398" s="28"/>
      <c r="C398" s="28"/>
      <c r="D398" s="39"/>
      <c r="E398" s="30"/>
      <c r="F398" s="31"/>
      <c r="G398" s="32"/>
      <c r="H398" s="33"/>
      <c r="I398" s="28"/>
      <c r="J398" s="28"/>
      <c r="K398" s="35"/>
      <c r="L398" s="28"/>
      <c r="M398" s="28"/>
      <c r="N398" s="28"/>
      <c r="O398" s="28"/>
      <c r="P398" s="28"/>
      <c r="Q398" s="40"/>
      <c r="R398" s="41"/>
      <c r="S398" s="41"/>
      <c r="T398" s="28"/>
      <c r="U398" s="28"/>
      <c r="V398" s="41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</row>
    <row r="399" spans="1:40" ht="14.25" customHeight="1" x14ac:dyDescent="0.45">
      <c r="A399" s="27"/>
      <c r="B399" s="28"/>
      <c r="C399" s="28"/>
      <c r="D399" s="39"/>
      <c r="E399" s="30"/>
      <c r="F399" s="31"/>
      <c r="G399" s="32"/>
      <c r="H399" s="33"/>
      <c r="I399" s="28"/>
      <c r="J399" s="28"/>
      <c r="K399" s="35"/>
      <c r="L399" s="28"/>
      <c r="M399" s="28"/>
      <c r="N399" s="28"/>
      <c r="O399" s="28"/>
      <c r="P399" s="28"/>
      <c r="Q399" s="40"/>
      <c r="R399" s="41"/>
      <c r="S399" s="41"/>
      <c r="T399" s="28"/>
      <c r="U399" s="28"/>
      <c r="V399" s="41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</row>
    <row r="400" spans="1:40" ht="14.25" customHeight="1" x14ac:dyDescent="0.45">
      <c r="A400" s="27"/>
      <c r="B400" s="28"/>
      <c r="C400" s="28"/>
      <c r="D400" s="39"/>
      <c r="E400" s="30"/>
      <c r="F400" s="31"/>
      <c r="G400" s="32"/>
      <c r="H400" s="33"/>
      <c r="I400" s="28"/>
      <c r="J400" s="28"/>
      <c r="K400" s="35"/>
      <c r="L400" s="28"/>
      <c r="M400" s="28"/>
      <c r="N400" s="28"/>
      <c r="O400" s="28"/>
      <c r="P400" s="28"/>
      <c r="Q400" s="40"/>
      <c r="R400" s="41"/>
      <c r="S400" s="41"/>
      <c r="T400" s="28"/>
      <c r="U400" s="28"/>
      <c r="V400" s="41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</row>
    <row r="401" spans="1:40" ht="14.25" customHeight="1" x14ac:dyDescent="0.45">
      <c r="A401" s="27"/>
      <c r="B401" s="28"/>
      <c r="C401" s="28"/>
      <c r="D401" s="39"/>
      <c r="E401" s="30"/>
      <c r="F401" s="31"/>
      <c r="G401" s="32"/>
      <c r="H401" s="33"/>
      <c r="I401" s="28"/>
      <c r="J401" s="28"/>
      <c r="K401" s="35"/>
      <c r="L401" s="28"/>
      <c r="M401" s="28"/>
      <c r="N401" s="28"/>
      <c r="O401" s="28"/>
      <c r="P401" s="28"/>
      <c r="Q401" s="40"/>
      <c r="R401" s="41"/>
      <c r="S401" s="41"/>
      <c r="T401" s="28"/>
      <c r="U401" s="28"/>
      <c r="V401" s="41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</row>
    <row r="402" spans="1:40" ht="14.25" customHeight="1" x14ac:dyDescent="0.45">
      <c r="A402" s="27"/>
      <c r="B402" s="28"/>
      <c r="C402" s="28"/>
      <c r="D402" s="39"/>
      <c r="E402" s="30"/>
      <c r="F402" s="31"/>
      <c r="G402" s="32"/>
      <c r="H402" s="33"/>
      <c r="I402" s="28"/>
      <c r="J402" s="28"/>
      <c r="K402" s="35"/>
      <c r="L402" s="28"/>
      <c r="M402" s="28"/>
      <c r="N402" s="28"/>
      <c r="O402" s="28"/>
      <c r="P402" s="28"/>
      <c r="Q402" s="40"/>
      <c r="R402" s="41"/>
      <c r="S402" s="41"/>
      <c r="T402" s="28"/>
      <c r="U402" s="28"/>
      <c r="V402" s="41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</row>
    <row r="403" spans="1:40" ht="14.25" customHeight="1" x14ac:dyDescent="0.45">
      <c r="A403" s="27"/>
      <c r="B403" s="28"/>
      <c r="C403" s="28"/>
      <c r="D403" s="39"/>
      <c r="E403" s="30"/>
      <c r="F403" s="31"/>
      <c r="G403" s="32"/>
      <c r="H403" s="33"/>
      <c r="I403" s="28"/>
      <c r="J403" s="28"/>
      <c r="K403" s="35"/>
      <c r="L403" s="28"/>
      <c r="M403" s="28"/>
      <c r="N403" s="28"/>
      <c r="O403" s="28"/>
      <c r="P403" s="28"/>
      <c r="Q403" s="40"/>
      <c r="R403" s="41"/>
      <c r="S403" s="41"/>
      <c r="T403" s="28"/>
      <c r="U403" s="28"/>
      <c r="V403" s="41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</row>
    <row r="404" spans="1:40" ht="14.25" customHeight="1" x14ac:dyDescent="0.45">
      <c r="A404" s="27"/>
      <c r="B404" s="28"/>
      <c r="C404" s="28"/>
      <c r="D404" s="39"/>
      <c r="E404" s="30"/>
      <c r="F404" s="31"/>
      <c r="G404" s="32"/>
      <c r="H404" s="33"/>
      <c r="I404" s="28"/>
      <c r="J404" s="28"/>
      <c r="K404" s="35"/>
      <c r="L404" s="28"/>
      <c r="M404" s="28"/>
      <c r="N404" s="28"/>
      <c r="O404" s="28"/>
      <c r="P404" s="28"/>
      <c r="Q404" s="40"/>
      <c r="R404" s="41"/>
      <c r="S404" s="41"/>
      <c r="T404" s="28"/>
      <c r="U404" s="28"/>
      <c r="V404" s="41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</row>
    <row r="405" spans="1:40" ht="14.25" customHeight="1" x14ac:dyDescent="0.45">
      <c r="A405" s="27"/>
      <c r="B405" s="28"/>
      <c r="C405" s="28"/>
      <c r="D405" s="39"/>
      <c r="E405" s="30"/>
      <c r="F405" s="31"/>
      <c r="G405" s="32"/>
      <c r="H405" s="33"/>
      <c r="I405" s="28"/>
      <c r="J405" s="28"/>
      <c r="K405" s="35"/>
      <c r="L405" s="28"/>
      <c r="M405" s="28"/>
      <c r="N405" s="28"/>
      <c r="O405" s="28"/>
      <c r="P405" s="28"/>
      <c r="Q405" s="40"/>
      <c r="R405" s="41"/>
      <c r="S405" s="41"/>
      <c r="T405" s="28"/>
      <c r="U405" s="28"/>
      <c r="V405" s="41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</row>
    <row r="406" spans="1:40" ht="14.25" customHeight="1" x14ac:dyDescent="0.45">
      <c r="A406" s="27"/>
      <c r="B406" s="28"/>
      <c r="C406" s="28"/>
      <c r="D406" s="39"/>
      <c r="E406" s="30"/>
      <c r="F406" s="31"/>
      <c r="G406" s="32"/>
      <c r="H406" s="33"/>
      <c r="I406" s="28"/>
      <c r="J406" s="28"/>
      <c r="K406" s="35"/>
      <c r="L406" s="28"/>
      <c r="M406" s="28"/>
      <c r="N406" s="28"/>
      <c r="O406" s="28"/>
      <c r="P406" s="28"/>
      <c r="Q406" s="40"/>
      <c r="R406" s="41"/>
      <c r="S406" s="41"/>
      <c r="T406" s="28"/>
      <c r="U406" s="28"/>
      <c r="V406" s="41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</row>
    <row r="407" spans="1:40" ht="14.25" customHeight="1" x14ac:dyDescent="0.45">
      <c r="A407" s="27"/>
      <c r="B407" s="28"/>
      <c r="C407" s="28"/>
      <c r="D407" s="39"/>
      <c r="E407" s="30"/>
      <c r="F407" s="31"/>
      <c r="G407" s="32"/>
      <c r="H407" s="33"/>
      <c r="I407" s="28"/>
      <c r="J407" s="28"/>
      <c r="K407" s="35"/>
      <c r="L407" s="28"/>
      <c r="M407" s="28"/>
      <c r="N407" s="28"/>
      <c r="O407" s="28"/>
      <c r="P407" s="28"/>
      <c r="Q407" s="40"/>
      <c r="R407" s="41"/>
      <c r="S407" s="41"/>
      <c r="T407" s="28"/>
      <c r="U407" s="28"/>
      <c r="V407" s="41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</row>
    <row r="408" spans="1:40" ht="14.25" customHeight="1" x14ac:dyDescent="0.45">
      <c r="A408" s="27"/>
      <c r="B408" s="28"/>
      <c r="C408" s="28"/>
      <c r="D408" s="39"/>
      <c r="E408" s="30"/>
      <c r="F408" s="31"/>
      <c r="G408" s="32"/>
      <c r="H408" s="33"/>
      <c r="I408" s="28"/>
      <c r="J408" s="28"/>
      <c r="K408" s="35"/>
      <c r="L408" s="28"/>
      <c r="M408" s="28"/>
      <c r="N408" s="28"/>
      <c r="O408" s="28"/>
      <c r="P408" s="28"/>
      <c r="Q408" s="40"/>
      <c r="R408" s="41"/>
      <c r="S408" s="41"/>
      <c r="T408" s="28"/>
      <c r="U408" s="28"/>
      <c r="V408" s="41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</row>
    <row r="409" spans="1:40" ht="14.25" customHeight="1" x14ac:dyDescent="0.45">
      <c r="A409" s="27"/>
      <c r="B409" s="28"/>
      <c r="C409" s="28"/>
      <c r="D409" s="39"/>
      <c r="E409" s="30"/>
      <c r="F409" s="31"/>
      <c r="G409" s="32"/>
      <c r="H409" s="33"/>
      <c r="I409" s="28"/>
      <c r="J409" s="28"/>
      <c r="K409" s="35"/>
      <c r="L409" s="28"/>
      <c r="M409" s="28"/>
      <c r="N409" s="28"/>
      <c r="O409" s="28"/>
      <c r="P409" s="28"/>
      <c r="Q409" s="40"/>
      <c r="R409" s="41"/>
      <c r="S409" s="41"/>
      <c r="T409" s="28"/>
      <c r="U409" s="28"/>
      <c r="V409" s="41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</row>
    <row r="410" spans="1:40" ht="14.25" customHeight="1" x14ac:dyDescent="0.45">
      <c r="A410" s="27"/>
      <c r="B410" s="28"/>
      <c r="C410" s="28"/>
      <c r="D410" s="39"/>
      <c r="E410" s="30"/>
      <c r="F410" s="31"/>
      <c r="G410" s="32"/>
      <c r="H410" s="33"/>
      <c r="I410" s="28"/>
      <c r="J410" s="28"/>
      <c r="K410" s="35"/>
      <c r="L410" s="28"/>
      <c r="M410" s="28"/>
      <c r="N410" s="28"/>
      <c r="O410" s="28"/>
      <c r="P410" s="28"/>
      <c r="Q410" s="40"/>
      <c r="R410" s="41"/>
      <c r="S410" s="41"/>
      <c r="T410" s="28"/>
      <c r="U410" s="28"/>
      <c r="V410" s="41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</row>
    <row r="411" spans="1:40" ht="14.25" customHeight="1" x14ac:dyDescent="0.45">
      <c r="A411" s="27"/>
      <c r="B411" s="28"/>
      <c r="C411" s="28"/>
      <c r="D411" s="39"/>
      <c r="E411" s="30"/>
      <c r="F411" s="31"/>
      <c r="G411" s="32"/>
      <c r="H411" s="33"/>
      <c r="I411" s="28"/>
      <c r="J411" s="28"/>
      <c r="K411" s="35"/>
      <c r="L411" s="28"/>
      <c r="M411" s="28"/>
      <c r="N411" s="28"/>
      <c r="O411" s="28"/>
      <c r="P411" s="28"/>
      <c r="Q411" s="40"/>
      <c r="R411" s="41"/>
      <c r="S411" s="41"/>
      <c r="T411" s="28"/>
      <c r="U411" s="28"/>
      <c r="V411" s="41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</row>
    <row r="412" spans="1:40" ht="14.25" customHeight="1" x14ac:dyDescent="0.45">
      <c r="A412" s="27"/>
      <c r="B412" s="28"/>
      <c r="C412" s="28"/>
      <c r="D412" s="39"/>
      <c r="E412" s="30"/>
      <c r="F412" s="31"/>
      <c r="G412" s="32"/>
      <c r="H412" s="33"/>
      <c r="I412" s="28"/>
      <c r="J412" s="28"/>
      <c r="K412" s="35"/>
      <c r="L412" s="28"/>
      <c r="M412" s="28"/>
      <c r="N412" s="28"/>
      <c r="O412" s="28"/>
      <c r="P412" s="28"/>
      <c r="Q412" s="40"/>
      <c r="R412" s="41"/>
      <c r="S412" s="41"/>
      <c r="T412" s="28"/>
      <c r="U412" s="28"/>
      <c r="V412" s="41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</row>
    <row r="413" spans="1:40" ht="14.25" customHeight="1" x14ac:dyDescent="0.45">
      <c r="A413" s="27"/>
      <c r="B413" s="28"/>
      <c r="C413" s="28"/>
      <c r="D413" s="39"/>
      <c r="E413" s="30"/>
      <c r="F413" s="31"/>
      <c r="G413" s="32"/>
      <c r="H413" s="33"/>
      <c r="I413" s="28"/>
      <c r="J413" s="28"/>
      <c r="K413" s="35"/>
      <c r="L413" s="28"/>
      <c r="M413" s="28"/>
      <c r="N413" s="28"/>
      <c r="O413" s="28"/>
      <c r="P413" s="28"/>
      <c r="Q413" s="40"/>
      <c r="R413" s="41"/>
      <c r="S413" s="41"/>
      <c r="T413" s="28"/>
      <c r="U413" s="28"/>
      <c r="V413" s="41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</row>
    <row r="414" spans="1:40" ht="14.25" customHeight="1" x14ac:dyDescent="0.45">
      <c r="A414" s="27"/>
      <c r="B414" s="28"/>
      <c r="C414" s="28"/>
      <c r="D414" s="39"/>
      <c r="E414" s="30"/>
      <c r="F414" s="31"/>
      <c r="G414" s="32"/>
      <c r="H414" s="33"/>
      <c r="I414" s="28"/>
      <c r="J414" s="28"/>
      <c r="K414" s="35"/>
      <c r="L414" s="28"/>
      <c r="M414" s="28"/>
      <c r="N414" s="28"/>
      <c r="O414" s="28"/>
      <c r="P414" s="28"/>
      <c r="Q414" s="40"/>
      <c r="R414" s="41"/>
      <c r="S414" s="41"/>
      <c r="T414" s="28"/>
      <c r="U414" s="28"/>
      <c r="V414" s="41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</row>
    <row r="415" spans="1:40" ht="14.25" customHeight="1" x14ac:dyDescent="0.45">
      <c r="A415" s="27"/>
      <c r="B415" s="28"/>
      <c r="C415" s="28"/>
      <c r="D415" s="39"/>
      <c r="E415" s="30"/>
      <c r="F415" s="31"/>
      <c r="G415" s="32"/>
      <c r="H415" s="33"/>
      <c r="I415" s="28"/>
      <c r="J415" s="28"/>
      <c r="K415" s="35"/>
      <c r="L415" s="28"/>
      <c r="M415" s="28"/>
      <c r="N415" s="28"/>
      <c r="O415" s="28"/>
      <c r="P415" s="28"/>
      <c r="Q415" s="40"/>
      <c r="R415" s="41"/>
      <c r="S415" s="41"/>
      <c r="T415" s="28"/>
      <c r="U415" s="28"/>
      <c r="V415" s="41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</row>
    <row r="416" spans="1:40" ht="14.25" customHeight="1" x14ac:dyDescent="0.45">
      <c r="A416" s="27"/>
      <c r="B416" s="28"/>
      <c r="C416" s="28"/>
      <c r="D416" s="39"/>
      <c r="E416" s="30"/>
      <c r="F416" s="31"/>
      <c r="G416" s="32"/>
      <c r="H416" s="33"/>
      <c r="I416" s="28"/>
      <c r="J416" s="28"/>
      <c r="K416" s="35"/>
      <c r="L416" s="28"/>
      <c r="M416" s="28"/>
      <c r="N416" s="28"/>
      <c r="O416" s="28"/>
      <c r="P416" s="28"/>
      <c r="Q416" s="40"/>
      <c r="R416" s="41"/>
      <c r="S416" s="41"/>
      <c r="T416" s="28"/>
      <c r="U416" s="28"/>
      <c r="V416" s="41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</row>
    <row r="417" spans="1:40" ht="14.25" customHeight="1" x14ac:dyDescent="0.45">
      <c r="A417" s="27"/>
      <c r="B417" s="28"/>
      <c r="C417" s="28"/>
      <c r="D417" s="39"/>
      <c r="E417" s="30"/>
      <c r="F417" s="31"/>
      <c r="G417" s="32"/>
      <c r="H417" s="33"/>
      <c r="I417" s="28"/>
      <c r="J417" s="28"/>
      <c r="K417" s="35"/>
      <c r="L417" s="28"/>
      <c r="M417" s="28"/>
      <c r="N417" s="28"/>
      <c r="O417" s="28"/>
      <c r="P417" s="28"/>
      <c r="Q417" s="40"/>
      <c r="R417" s="41"/>
      <c r="S417" s="41"/>
      <c r="T417" s="28"/>
      <c r="U417" s="28"/>
      <c r="V417" s="41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</row>
    <row r="418" spans="1:40" ht="14.25" customHeight="1" x14ac:dyDescent="0.45">
      <c r="A418" s="27"/>
      <c r="B418" s="28"/>
      <c r="C418" s="28"/>
      <c r="D418" s="39"/>
      <c r="E418" s="30"/>
      <c r="F418" s="31"/>
      <c r="G418" s="32"/>
      <c r="H418" s="33"/>
      <c r="I418" s="28"/>
      <c r="J418" s="28"/>
      <c r="K418" s="35"/>
      <c r="L418" s="28"/>
      <c r="M418" s="28"/>
      <c r="N418" s="28"/>
      <c r="O418" s="28"/>
      <c r="P418" s="28"/>
      <c r="Q418" s="40"/>
      <c r="R418" s="41"/>
      <c r="S418" s="41"/>
      <c r="T418" s="28"/>
      <c r="U418" s="28"/>
      <c r="V418" s="41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</row>
    <row r="419" spans="1:40" ht="14.25" customHeight="1" x14ac:dyDescent="0.45">
      <c r="A419" s="27"/>
      <c r="B419" s="28"/>
      <c r="C419" s="28"/>
      <c r="D419" s="39"/>
      <c r="E419" s="30"/>
      <c r="F419" s="31"/>
      <c r="G419" s="32"/>
      <c r="H419" s="33"/>
      <c r="I419" s="28"/>
      <c r="J419" s="28"/>
      <c r="K419" s="35"/>
      <c r="L419" s="28"/>
      <c r="M419" s="28"/>
      <c r="N419" s="28"/>
      <c r="O419" s="28"/>
      <c r="P419" s="28"/>
      <c r="Q419" s="40"/>
      <c r="R419" s="41"/>
      <c r="S419" s="41"/>
      <c r="T419" s="28"/>
      <c r="U419" s="28"/>
      <c r="V419" s="41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</row>
    <row r="420" spans="1:40" ht="14.25" customHeight="1" x14ac:dyDescent="0.45">
      <c r="A420" s="27"/>
      <c r="B420" s="28"/>
      <c r="C420" s="28"/>
      <c r="D420" s="39"/>
      <c r="E420" s="30"/>
      <c r="F420" s="31"/>
      <c r="G420" s="32"/>
      <c r="H420" s="33"/>
      <c r="I420" s="28"/>
      <c r="J420" s="28"/>
      <c r="K420" s="35"/>
      <c r="L420" s="28"/>
      <c r="M420" s="28"/>
      <c r="N420" s="28"/>
      <c r="O420" s="28"/>
      <c r="P420" s="28"/>
      <c r="Q420" s="40"/>
      <c r="R420" s="41"/>
      <c r="S420" s="41"/>
      <c r="T420" s="28"/>
      <c r="U420" s="28"/>
      <c r="V420" s="41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</row>
    <row r="421" spans="1:40" ht="14.25" customHeight="1" x14ac:dyDescent="0.45">
      <c r="A421" s="27"/>
      <c r="B421" s="28"/>
      <c r="C421" s="28"/>
      <c r="D421" s="39"/>
      <c r="E421" s="30"/>
      <c r="F421" s="31"/>
      <c r="G421" s="32"/>
      <c r="H421" s="33"/>
      <c r="I421" s="28"/>
      <c r="J421" s="28"/>
      <c r="K421" s="35"/>
      <c r="L421" s="28"/>
      <c r="M421" s="28"/>
      <c r="N421" s="28"/>
      <c r="O421" s="28"/>
      <c r="P421" s="28"/>
      <c r="Q421" s="40"/>
      <c r="R421" s="41"/>
      <c r="S421" s="41"/>
      <c r="T421" s="28"/>
      <c r="U421" s="28"/>
      <c r="V421" s="41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</row>
    <row r="422" spans="1:40" ht="14.25" customHeight="1" x14ac:dyDescent="0.45">
      <c r="A422" s="27"/>
      <c r="B422" s="28"/>
      <c r="C422" s="28"/>
      <c r="D422" s="39"/>
      <c r="E422" s="30"/>
      <c r="F422" s="31"/>
      <c r="G422" s="32"/>
      <c r="H422" s="33"/>
      <c r="I422" s="28"/>
      <c r="J422" s="28"/>
      <c r="K422" s="35"/>
      <c r="L422" s="28"/>
      <c r="M422" s="28"/>
      <c r="N422" s="28"/>
      <c r="O422" s="28"/>
      <c r="P422" s="28"/>
      <c r="Q422" s="40"/>
      <c r="R422" s="41"/>
      <c r="S422" s="41"/>
      <c r="T422" s="28"/>
      <c r="U422" s="28"/>
      <c r="V422" s="41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</row>
    <row r="423" spans="1:40" ht="14.25" customHeight="1" x14ac:dyDescent="0.45">
      <c r="A423" s="27"/>
      <c r="B423" s="28"/>
      <c r="C423" s="28"/>
      <c r="D423" s="39"/>
      <c r="E423" s="30"/>
      <c r="F423" s="31"/>
      <c r="G423" s="32"/>
      <c r="H423" s="33"/>
      <c r="I423" s="28"/>
      <c r="J423" s="28"/>
      <c r="K423" s="35"/>
      <c r="L423" s="28"/>
      <c r="M423" s="28"/>
      <c r="N423" s="28"/>
      <c r="O423" s="28"/>
      <c r="P423" s="28"/>
      <c r="Q423" s="40"/>
      <c r="R423" s="41"/>
      <c r="S423" s="41"/>
      <c r="T423" s="28"/>
      <c r="U423" s="28"/>
      <c r="V423" s="41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</row>
    <row r="424" spans="1:40" ht="14.25" customHeight="1" x14ac:dyDescent="0.45">
      <c r="A424" s="27"/>
      <c r="B424" s="28"/>
      <c r="C424" s="28"/>
      <c r="D424" s="39"/>
      <c r="E424" s="30"/>
      <c r="F424" s="31"/>
      <c r="G424" s="32"/>
      <c r="H424" s="33"/>
      <c r="I424" s="28"/>
      <c r="J424" s="28"/>
      <c r="K424" s="35"/>
      <c r="L424" s="28"/>
      <c r="M424" s="28"/>
      <c r="N424" s="28"/>
      <c r="O424" s="28"/>
      <c r="P424" s="28"/>
      <c r="Q424" s="40"/>
      <c r="R424" s="41"/>
      <c r="S424" s="41"/>
      <c r="T424" s="28"/>
      <c r="U424" s="28"/>
      <c r="V424" s="41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</row>
    <row r="425" spans="1:40" ht="14.25" customHeight="1" x14ac:dyDescent="0.45">
      <c r="A425" s="27"/>
      <c r="B425" s="28"/>
      <c r="C425" s="28"/>
      <c r="D425" s="39"/>
      <c r="E425" s="30"/>
      <c r="F425" s="31"/>
      <c r="G425" s="32"/>
      <c r="H425" s="33"/>
      <c r="I425" s="28"/>
      <c r="J425" s="28"/>
      <c r="K425" s="35"/>
      <c r="L425" s="28"/>
      <c r="M425" s="28"/>
      <c r="N425" s="28"/>
      <c r="O425" s="28"/>
      <c r="P425" s="28"/>
      <c r="Q425" s="40"/>
      <c r="R425" s="41"/>
      <c r="S425" s="41"/>
      <c r="T425" s="28"/>
      <c r="U425" s="28"/>
      <c r="V425" s="41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</row>
    <row r="426" spans="1:40" ht="14.25" customHeight="1" x14ac:dyDescent="0.45">
      <c r="A426" s="27"/>
      <c r="B426" s="28"/>
      <c r="C426" s="28"/>
      <c r="D426" s="39"/>
      <c r="E426" s="30"/>
      <c r="F426" s="31"/>
      <c r="G426" s="32"/>
      <c r="H426" s="33"/>
      <c r="I426" s="28"/>
      <c r="J426" s="28"/>
      <c r="K426" s="35"/>
      <c r="L426" s="28"/>
      <c r="M426" s="28"/>
      <c r="N426" s="28"/>
      <c r="O426" s="28"/>
      <c r="P426" s="28"/>
      <c r="Q426" s="40"/>
      <c r="R426" s="41"/>
      <c r="S426" s="41"/>
      <c r="T426" s="28"/>
      <c r="U426" s="28"/>
      <c r="V426" s="41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</row>
    <row r="427" spans="1:40" ht="14.25" customHeight="1" x14ac:dyDescent="0.45">
      <c r="A427" s="27"/>
      <c r="B427" s="28"/>
      <c r="C427" s="28"/>
      <c r="D427" s="39"/>
      <c r="E427" s="30"/>
      <c r="F427" s="31"/>
      <c r="G427" s="32"/>
      <c r="H427" s="33"/>
      <c r="I427" s="28"/>
      <c r="J427" s="28"/>
      <c r="K427" s="35"/>
      <c r="L427" s="28"/>
      <c r="M427" s="28"/>
      <c r="N427" s="28"/>
      <c r="O427" s="28"/>
      <c r="P427" s="28"/>
      <c r="Q427" s="40"/>
      <c r="R427" s="41"/>
      <c r="S427" s="41"/>
      <c r="T427" s="28"/>
      <c r="U427" s="28"/>
      <c r="V427" s="41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</row>
    <row r="428" spans="1:40" ht="14.25" customHeight="1" x14ac:dyDescent="0.45">
      <c r="A428" s="27"/>
      <c r="B428" s="28"/>
      <c r="C428" s="28"/>
      <c r="D428" s="39"/>
      <c r="E428" s="30"/>
      <c r="F428" s="31"/>
      <c r="G428" s="32"/>
      <c r="H428" s="33"/>
      <c r="I428" s="28"/>
      <c r="J428" s="28"/>
      <c r="K428" s="35"/>
      <c r="L428" s="28"/>
      <c r="M428" s="28"/>
      <c r="N428" s="28"/>
      <c r="O428" s="28"/>
      <c r="P428" s="28"/>
      <c r="Q428" s="40"/>
      <c r="R428" s="41"/>
      <c r="S428" s="41"/>
      <c r="T428" s="28"/>
      <c r="U428" s="28"/>
      <c r="V428" s="41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</row>
    <row r="429" spans="1:40" ht="14.25" customHeight="1" x14ac:dyDescent="0.45">
      <c r="A429" s="27"/>
      <c r="B429" s="28"/>
      <c r="C429" s="28"/>
      <c r="D429" s="39"/>
      <c r="E429" s="30"/>
      <c r="F429" s="31"/>
      <c r="G429" s="32"/>
      <c r="H429" s="33"/>
      <c r="I429" s="28"/>
      <c r="J429" s="28"/>
      <c r="K429" s="35"/>
      <c r="L429" s="28"/>
      <c r="M429" s="28"/>
      <c r="N429" s="28"/>
      <c r="O429" s="28"/>
      <c r="P429" s="28"/>
      <c r="Q429" s="40"/>
      <c r="R429" s="41"/>
      <c r="S429" s="41"/>
      <c r="T429" s="28"/>
      <c r="U429" s="28"/>
      <c r="V429" s="41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</row>
    <row r="430" spans="1:40" ht="14.25" customHeight="1" x14ac:dyDescent="0.45">
      <c r="A430" s="27"/>
      <c r="B430" s="28"/>
      <c r="C430" s="28"/>
      <c r="D430" s="39"/>
      <c r="E430" s="30"/>
      <c r="F430" s="31"/>
      <c r="G430" s="32"/>
      <c r="H430" s="33"/>
      <c r="I430" s="28"/>
      <c r="J430" s="28"/>
      <c r="K430" s="35"/>
      <c r="L430" s="28"/>
      <c r="M430" s="28"/>
      <c r="N430" s="28"/>
      <c r="O430" s="28"/>
      <c r="P430" s="28"/>
      <c r="Q430" s="40"/>
      <c r="R430" s="41"/>
      <c r="S430" s="41"/>
      <c r="T430" s="28"/>
      <c r="U430" s="28"/>
      <c r="V430" s="41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</row>
    <row r="431" spans="1:40" ht="14.25" customHeight="1" x14ac:dyDescent="0.45">
      <c r="A431" s="27"/>
      <c r="B431" s="28"/>
      <c r="C431" s="28"/>
      <c r="D431" s="39"/>
      <c r="E431" s="30"/>
      <c r="F431" s="31"/>
      <c r="G431" s="32"/>
      <c r="H431" s="33"/>
      <c r="I431" s="28"/>
      <c r="J431" s="28"/>
      <c r="K431" s="35"/>
      <c r="L431" s="28"/>
      <c r="M431" s="28"/>
      <c r="N431" s="28"/>
      <c r="O431" s="28"/>
      <c r="P431" s="28"/>
      <c r="Q431" s="40"/>
      <c r="R431" s="41"/>
      <c r="S431" s="41"/>
      <c r="T431" s="28"/>
      <c r="U431" s="28"/>
      <c r="V431" s="41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</row>
    <row r="432" spans="1:40" ht="14.25" customHeight="1" x14ac:dyDescent="0.45">
      <c r="A432" s="27"/>
      <c r="B432" s="28"/>
      <c r="C432" s="28"/>
      <c r="D432" s="39"/>
      <c r="E432" s="30"/>
      <c r="F432" s="31"/>
      <c r="G432" s="32"/>
      <c r="H432" s="33"/>
      <c r="I432" s="28"/>
      <c r="J432" s="28"/>
      <c r="K432" s="35"/>
      <c r="L432" s="28"/>
      <c r="M432" s="28"/>
      <c r="N432" s="28"/>
      <c r="O432" s="28"/>
      <c r="P432" s="28"/>
      <c r="Q432" s="40"/>
      <c r="R432" s="41"/>
      <c r="S432" s="41"/>
      <c r="T432" s="28"/>
      <c r="U432" s="28"/>
      <c r="V432" s="41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</row>
    <row r="433" spans="1:40" ht="14.25" customHeight="1" x14ac:dyDescent="0.45">
      <c r="A433" s="27"/>
      <c r="B433" s="28"/>
      <c r="C433" s="28"/>
      <c r="D433" s="39"/>
      <c r="E433" s="30"/>
      <c r="F433" s="31"/>
      <c r="G433" s="32"/>
      <c r="H433" s="33"/>
      <c r="I433" s="28"/>
      <c r="J433" s="28"/>
      <c r="K433" s="35"/>
      <c r="L433" s="28"/>
      <c r="M433" s="28"/>
      <c r="N433" s="28"/>
      <c r="O433" s="28"/>
      <c r="P433" s="28"/>
      <c r="Q433" s="40"/>
      <c r="R433" s="41"/>
      <c r="S433" s="41"/>
      <c r="T433" s="28"/>
      <c r="U433" s="28"/>
      <c r="V433" s="41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</row>
    <row r="434" spans="1:40" ht="14.25" customHeight="1" x14ac:dyDescent="0.45">
      <c r="A434" s="27"/>
      <c r="B434" s="28"/>
      <c r="C434" s="28"/>
      <c r="D434" s="39"/>
      <c r="E434" s="30"/>
      <c r="F434" s="31"/>
      <c r="G434" s="32"/>
      <c r="H434" s="33"/>
      <c r="I434" s="28"/>
      <c r="J434" s="28"/>
      <c r="K434" s="35"/>
      <c r="L434" s="28"/>
      <c r="M434" s="28"/>
      <c r="N434" s="28"/>
      <c r="O434" s="28"/>
      <c r="P434" s="28"/>
      <c r="Q434" s="40"/>
      <c r="R434" s="41"/>
      <c r="S434" s="41"/>
      <c r="T434" s="28"/>
      <c r="U434" s="28"/>
      <c r="V434" s="41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</row>
    <row r="435" spans="1:40" ht="14.25" customHeight="1" x14ac:dyDescent="0.45">
      <c r="A435" s="27"/>
      <c r="B435" s="28"/>
      <c r="C435" s="28"/>
      <c r="D435" s="39"/>
      <c r="E435" s="30"/>
      <c r="F435" s="31"/>
      <c r="G435" s="32"/>
      <c r="H435" s="33"/>
      <c r="I435" s="28"/>
      <c r="J435" s="28"/>
      <c r="K435" s="35"/>
      <c r="L435" s="28"/>
      <c r="M435" s="28"/>
      <c r="N435" s="28"/>
      <c r="O435" s="28"/>
      <c r="P435" s="28"/>
      <c r="Q435" s="40"/>
      <c r="R435" s="41"/>
      <c r="S435" s="41"/>
      <c r="T435" s="28"/>
      <c r="U435" s="28"/>
      <c r="V435" s="41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</row>
    <row r="436" spans="1:40" ht="14.25" customHeight="1" x14ac:dyDescent="0.45">
      <c r="A436" s="27"/>
      <c r="B436" s="28"/>
      <c r="C436" s="28"/>
      <c r="D436" s="39"/>
      <c r="E436" s="30"/>
      <c r="F436" s="31"/>
      <c r="G436" s="32"/>
      <c r="H436" s="33"/>
      <c r="I436" s="28"/>
      <c r="J436" s="28"/>
      <c r="K436" s="35"/>
      <c r="L436" s="28"/>
      <c r="M436" s="28"/>
      <c r="N436" s="28"/>
      <c r="O436" s="28"/>
      <c r="P436" s="28"/>
      <c r="Q436" s="40"/>
      <c r="R436" s="41"/>
      <c r="S436" s="41"/>
      <c r="T436" s="28"/>
      <c r="U436" s="28"/>
      <c r="V436" s="41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</row>
    <row r="437" spans="1:40" ht="14.25" customHeight="1" x14ac:dyDescent="0.45">
      <c r="A437" s="27"/>
      <c r="B437" s="28"/>
      <c r="C437" s="28"/>
      <c r="D437" s="39"/>
      <c r="E437" s="30"/>
      <c r="F437" s="31"/>
      <c r="G437" s="32"/>
      <c r="H437" s="33"/>
      <c r="I437" s="28"/>
      <c r="J437" s="28"/>
      <c r="K437" s="35"/>
      <c r="L437" s="28"/>
      <c r="M437" s="28"/>
      <c r="N437" s="28"/>
      <c r="O437" s="28"/>
      <c r="P437" s="28"/>
      <c r="Q437" s="40"/>
      <c r="R437" s="41"/>
      <c r="S437" s="41"/>
      <c r="T437" s="28"/>
      <c r="U437" s="28"/>
      <c r="V437" s="41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</row>
    <row r="438" spans="1:40" ht="14.25" customHeight="1" x14ac:dyDescent="0.45">
      <c r="A438" s="27"/>
      <c r="B438" s="28"/>
      <c r="C438" s="28"/>
      <c r="D438" s="39"/>
      <c r="E438" s="30"/>
      <c r="F438" s="31"/>
      <c r="G438" s="32"/>
      <c r="H438" s="33"/>
      <c r="I438" s="28"/>
      <c r="J438" s="28"/>
      <c r="K438" s="35"/>
      <c r="L438" s="28"/>
      <c r="M438" s="28"/>
      <c r="N438" s="28"/>
      <c r="O438" s="28"/>
      <c r="P438" s="28"/>
      <c r="Q438" s="40"/>
      <c r="R438" s="41"/>
      <c r="S438" s="41"/>
      <c r="T438" s="28"/>
      <c r="U438" s="28"/>
      <c r="V438" s="41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</row>
    <row r="439" spans="1:40" ht="14.25" customHeight="1" x14ac:dyDescent="0.45">
      <c r="A439" s="27"/>
      <c r="B439" s="28"/>
      <c r="C439" s="28"/>
      <c r="D439" s="39"/>
      <c r="E439" s="30"/>
      <c r="F439" s="31"/>
      <c r="G439" s="32"/>
      <c r="H439" s="33"/>
      <c r="I439" s="28"/>
      <c r="J439" s="28"/>
      <c r="K439" s="35"/>
      <c r="L439" s="28"/>
      <c r="M439" s="28"/>
      <c r="N439" s="28"/>
      <c r="O439" s="28"/>
      <c r="P439" s="28"/>
      <c r="Q439" s="40"/>
      <c r="R439" s="41"/>
      <c r="S439" s="41"/>
      <c r="T439" s="28"/>
      <c r="U439" s="28"/>
      <c r="V439" s="41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</row>
    <row r="440" spans="1:40" ht="14.25" customHeight="1" x14ac:dyDescent="0.45">
      <c r="A440" s="27"/>
      <c r="B440" s="28"/>
      <c r="C440" s="28"/>
      <c r="D440" s="39"/>
      <c r="E440" s="30"/>
      <c r="F440" s="31"/>
      <c r="G440" s="32"/>
      <c r="H440" s="33"/>
      <c r="I440" s="28"/>
      <c r="J440" s="28"/>
      <c r="K440" s="35"/>
      <c r="L440" s="28"/>
      <c r="M440" s="28"/>
      <c r="N440" s="28"/>
      <c r="O440" s="28"/>
      <c r="P440" s="28"/>
      <c r="Q440" s="40"/>
      <c r="R440" s="41"/>
      <c r="S440" s="41"/>
      <c r="T440" s="28"/>
      <c r="U440" s="28"/>
      <c r="V440" s="41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</row>
    <row r="441" spans="1:40" ht="14.25" customHeight="1" x14ac:dyDescent="0.45">
      <c r="A441" s="27"/>
      <c r="B441" s="28"/>
      <c r="C441" s="28"/>
      <c r="D441" s="39"/>
      <c r="E441" s="30"/>
      <c r="F441" s="31"/>
      <c r="G441" s="32"/>
      <c r="H441" s="33"/>
      <c r="I441" s="28"/>
      <c r="J441" s="28"/>
      <c r="K441" s="35"/>
      <c r="L441" s="28"/>
      <c r="M441" s="28"/>
      <c r="N441" s="28"/>
      <c r="O441" s="28"/>
      <c r="P441" s="28"/>
      <c r="Q441" s="40"/>
      <c r="R441" s="41"/>
      <c r="S441" s="41"/>
      <c r="T441" s="28"/>
      <c r="U441" s="28"/>
      <c r="V441" s="41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</row>
    <row r="442" spans="1:40" ht="14.25" customHeight="1" x14ac:dyDescent="0.45">
      <c r="A442" s="27"/>
      <c r="B442" s="28"/>
      <c r="C442" s="28"/>
      <c r="D442" s="39"/>
      <c r="E442" s="30"/>
      <c r="F442" s="31"/>
      <c r="G442" s="32"/>
      <c r="H442" s="33"/>
      <c r="I442" s="28"/>
      <c r="J442" s="28"/>
      <c r="K442" s="35"/>
      <c r="L442" s="28"/>
      <c r="M442" s="28"/>
      <c r="N442" s="28"/>
      <c r="O442" s="28"/>
      <c r="P442" s="28"/>
      <c r="Q442" s="40"/>
      <c r="R442" s="41"/>
      <c r="S442" s="41"/>
      <c r="T442" s="28"/>
      <c r="U442" s="28"/>
      <c r="V442" s="41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</row>
    <row r="443" spans="1:40" ht="14.25" customHeight="1" x14ac:dyDescent="0.45">
      <c r="A443" s="27"/>
      <c r="B443" s="28"/>
      <c r="C443" s="28"/>
      <c r="D443" s="39"/>
      <c r="E443" s="30"/>
      <c r="F443" s="31"/>
      <c r="G443" s="32"/>
      <c r="H443" s="33"/>
      <c r="I443" s="28"/>
      <c r="J443" s="28"/>
      <c r="K443" s="35"/>
      <c r="L443" s="28"/>
      <c r="M443" s="28"/>
      <c r="N443" s="28"/>
      <c r="O443" s="28"/>
      <c r="P443" s="28"/>
      <c r="Q443" s="40"/>
      <c r="R443" s="41"/>
      <c r="S443" s="41"/>
      <c r="T443" s="28"/>
      <c r="U443" s="28"/>
      <c r="V443" s="41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</row>
    <row r="444" spans="1:40" ht="14.25" customHeight="1" x14ac:dyDescent="0.45">
      <c r="A444" s="27"/>
      <c r="B444" s="28"/>
      <c r="C444" s="28"/>
      <c r="D444" s="39"/>
      <c r="E444" s="30"/>
      <c r="F444" s="31"/>
      <c r="G444" s="32"/>
      <c r="H444" s="33"/>
      <c r="I444" s="28"/>
      <c r="J444" s="28"/>
      <c r="K444" s="35"/>
      <c r="L444" s="28"/>
      <c r="M444" s="28"/>
      <c r="N444" s="28"/>
      <c r="O444" s="28"/>
      <c r="P444" s="28"/>
      <c r="Q444" s="40"/>
      <c r="R444" s="41"/>
      <c r="S444" s="41"/>
      <c r="T444" s="28"/>
      <c r="U444" s="28"/>
      <c r="V444" s="41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</row>
    <row r="445" spans="1:40" ht="14.25" customHeight="1" x14ac:dyDescent="0.45">
      <c r="A445" s="27"/>
      <c r="B445" s="28"/>
      <c r="C445" s="28"/>
      <c r="D445" s="39"/>
      <c r="E445" s="30"/>
      <c r="F445" s="31"/>
      <c r="G445" s="32"/>
      <c r="H445" s="33"/>
      <c r="I445" s="28"/>
      <c r="J445" s="28"/>
      <c r="K445" s="35"/>
      <c r="L445" s="28"/>
      <c r="M445" s="28"/>
      <c r="N445" s="28"/>
      <c r="O445" s="28"/>
      <c r="P445" s="28"/>
      <c r="Q445" s="40"/>
      <c r="R445" s="41"/>
      <c r="S445" s="41"/>
      <c r="T445" s="28"/>
      <c r="U445" s="28"/>
      <c r="V445" s="41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</row>
    <row r="446" spans="1:40" ht="14.25" customHeight="1" x14ac:dyDescent="0.45">
      <c r="A446" s="27"/>
      <c r="B446" s="28"/>
      <c r="C446" s="28"/>
      <c r="D446" s="39"/>
      <c r="E446" s="30"/>
      <c r="F446" s="31"/>
      <c r="G446" s="32"/>
      <c r="H446" s="33"/>
      <c r="I446" s="28"/>
      <c r="J446" s="28"/>
      <c r="K446" s="35"/>
      <c r="L446" s="28"/>
      <c r="M446" s="28"/>
      <c r="N446" s="28"/>
      <c r="O446" s="28"/>
      <c r="P446" s="28"/>
      <c r="Q446" s="40"/>
      <c r="R446" s="41"/>
      <c r="S446" s="41"/>
      <c r="T446" s="28"/>
      <c r="U446" s="28"/>
      <c r="V446" s="41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</row>
    <row r="447" spans="1:40" ht="14.25" customHeight="1" x14ac:dyDescent="0.45">
      <c r="A447" s="27"/>
      <c r="B447" s="28"/>
      <c r="C447" s="28"/>
      <c r="D447" s="39"/>
      <c r="E447" s="30"/>
      <c r="F447" s="31"/>
      <c r="G447" s="32"/>
      <c r="H447" s="33"/>
      <c r="I447" s="28"/>
      <c r="J447" s="28"/>
      <c r="K447" s="35"/>
      <c r="L447" s="28"/>
      <c r="M447" s="28"/>
      <c r="N447" s="28"/>
      <c r="O447" s="28"/>
      <c r="P447" s="28"/>
      <c r="Q447" s="40"/>
      <c r="R447" s="41"/>
      <c r="S447" s="41"/>
      <c r="T447" s="28"/>
      <c r="U447" s="28"/>
      <c r="V447" s="41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</row>
    <row r="448" spans="1:40" ht="14.25" customHeight="1" x14ac:dyDescent="0.45">
      <c r="A448" s="27"/>
      <c r="B448" s="28"/>
      <c r="C448" s="28"/>
      <c r="D448" s="39"/>
      <c r="E448" s="30"/>
      <c r="F448" s="31"/>
      <c r="G448" s="32"/>
      <c r="H448" s="33"/>
      <c r="I448" s="28"/>
      <c r="J448" s="28"/>
      <c r="K448" s="35"/>
      <c r="L448" s="28"/>
      <c r="M448" s="28"/>
      <c r="N448" s="28"/>
      <c r="O448" s="28"/>
      <c r="P448" s="28"/>
      <c r="Q448" s="40"/>
      <c r="R448" s="41"/>
      <c r="S448" s="41"/>
      <c r="T448" s="28"/>
      <c r="U448" s="28"/>
      <c r="V448" s="41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</row>
    <row r="449" spans="1:40" ht="14.25" customHeight="1" x14ac:dyDescent="0.45">
      <c r="A449" s="27"/>
      <c r="B449" s="28"/>
      <c r="C449" s="28"/>
      <c r="D449" s="39"/>
      <c r="E449" s="30"/>
      <c r="F449" s="31"/>
      <c r="G449" s="32"/>
      <c r="H449" s="33"/>
      <c r="I449" s="28"/>
      <c r="J449" s="28"/>
      <c r="K449" s="35"/>
      <c r="L449" s="28"/>
      <c r="M449" s="28"/>
      <c r="N449" s="28"/>
      <c r="O449" s="28"/>
      <c r="P449" s="28"/>
      <c r="Q449" s="40"/>
      <c r="R449" s="41"/>
      <c r="S449" s="41"/>
      <c r="T449" s="28"/>
      <c r="U449" s="28"/>
      <c r="V449" s="41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</row>
    <row r="450" spans="1:40" ht="14.25" customHeight="1" x14ac:dyDescent="0.45">
      <c r="A450" s="27"/>
      <c r="B450" s="28"/>
      <c r="C450" s="28"/>
      <c r="D450" s="39"/>
      <c r="E450" s="30"/>
      <c r="F450" s="31"/>
      <c r="G450" s="32"/>
      <c r="H450" s="33"/>
      <c r="I450" s="28"/>
      <c r="J450" s="28"/>
      <c r="K450" s="35"/>
      <c r="L450" s="28"/>
      <c r="M450" s="28"/>
      <c r="N450" s="28"/>
      <c r="O450" s="28"/>
      <c r="P450" s="28"/>
      <c r="Q450" s="40"/>
      <c r="R450" s="41"/>
      <c r="S450" s="41"/>
      <c r="T450" s="28"/>
      <c r="U450" s="28"/>
      <c r="V450" s="41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</row>
    <row r="451" spans="1:40" ht="14.25" customHeight="1" x14ac:dyDescent="0.45">
      <c r="A451" s="27"/>
      <c r="B451" s="28"/>
      <c r="C451" s="28"/>
      <c r="D451" s="39"/>
      <c r="E451" s="30"/>
      <c r="F451" s="31"/>
      <c r="G451" s="32"/>
      <c r="H451" s="33"/>
      <c r="I451" s="28"/>
      <c r="J451" s="28"/>
      <c r="K451" s="35"/>
      <c r="L451" s="28"/>
      <c r="M451" s="28"/>
      <c r="N451" s="28"/>
      <c r="O451" s="28"/>
      <c r="P451" s="28"/>
      <c r="Q451" s="40"/>
      <c r="R451" s="41"/>
      <c r="S451" s="41"/>
      <c r="T451" s="28"/>
      <c r="U451" s="28"/>
      <c r="V451" s="41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</row>
    <row r="452" spans="1:40" ht="14.25" customHeight="1" x14ac:dyDescent="0.45">
      <c r="A452" s="27"/>
      <c r="B452" s="28"/>
      <c r="C452" s="28"/>
      <c r="D452" s="39"/>
      <c r="E452" s="30"/>
      <c r="F452" s="31"/>
      <c r="G452" s="32"/>
      <c r="H452" s="33"/>
      <c r="I452" s="28"/>
      <c r="J452" s="28"/>
      <c r="K452" s="35"/>
      <c r="L452" s="28"/>
      <c r="M452" s="28"/>
      <c r="N452" s="28"/>
      <c r="O452" s="28"/>
      <c r="P452" s="28"/>
      <c r="Q452" s="40"/>
      <c r="R452" s="41"/>
      <c r="S452" s="41"/>
      <c r="T452" s="28"/>
      <c r="U452" s="28"/>
      <c r="V452" s="41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</row>
    <row r="453" spans="1:40" ht="14.25" customHeight="1" x14ac:dyDescent="0.45">
      <c r="A453" s="27"/>
      <c r="B453" s="28"/>
      <c r="C453" s="28"/>
      <c r="D453" s="39"/>
      <c r="E453" s="30"/>
      <c r="F453" s="31"/>
      <c r="G453" s="32"/>
      <c r="H453" s="33"/>
      <c r="I453" s="28"/>
      <c r="J453" s="28"/>
      <c r="K453" s="35"/>
      <c r="L453" s="28"/>
      <c r="M453" s="28"/>
      <c r="N453" s="28"/>
      <c r="O453" s="28"/>
      <c r="P453" s="28"/>
      <c r="Q453" s="40"/>
      <c r="R453" s="41"/>
      <c r="S453" s="41"/>
      <c r="T453" s="28"/>
      <c r="U453" s="28"/>
      <c r="V453" s="41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</row>
    <row r="454" spans="1:40" ht="14.25" customHeight="1" x14ac:dyDescent="0.45">
      <c r="A454" s="27"/>
      <c r="B454" s="28"/>
      <c r="C454" s="28"/>
      <c r="D454" s="39"/>
      <c r="E454" s="30"/>
      <c r="F454" s="31"/>
      <c r="G454" s="32"/>
      <c r="H454" s="33"/>
      <c r="I454" s="28"/>
      <c r="J454" s="28"/>
      <c r="K454" s="35"/>
      <c r="L454" s="28"/>
      <c r="M454" s="28"/>
      <c r="N454" s="28"/>
      <c r="O454" s="28"/>
      <c r="P454" s="28"/>
      <c r="Q454" s="40"/>
      <c r="R454" s="41"/>
      <c r="S454" s="41"/>
      <c r="T454" s="28"/>
      <c r="U454" s="28"/>
      <c r="V454" s="41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</row>
    <row r="455" spans="1:40" ht="14.25" customHeight="1" x14ac:dyDescent="0.45">
      <c r="A455" s="27"/>
      <c r="B455" s="28"/>
      <c r="C455" s="28"/>
      <c r="D455" s="39"/>
      <c r="E455" s="30"/>
      <c r="F455" s="31"/>
      <c r="G455" s="32"/>
      <c r="H455" s="33"/>
      <c r="I455" s="28"/>
      <c r="J455" s="28"/>
      <c r="K455" s="35"/>
      <c r="L455" s="28"/>
      <c r="M455" s="28"/>
      <c r="N455" s="28"/>
      <c r="O455" s="28"/>
      <c r="P455" s="28"/>
      <c r="Q455" s="40"/>
      <c r="R455" s="41"/>
      <c r="S455" s="41"/>
      <c r="T455" s="28"/>
      <c r="U455" s="28"/>
      <c r="V455" s="41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</row>
    <row r="456" spans="1:40" ht="14.25" customHeight="1" x14ac:dyDescent="0.45">
      <c r="A456" s="27"/>
      <c r="B456" s="28"/>
      <c r="C456" s="28"/>
      <c r="D456" s="39"/>
      <c r="E456" s="30"/>
      <c r="F456" s="31"/>
      <c r="G456" s="32"/>
      <c r="H456" s="33"/>
      <c r="I456" s="28"/>
      <c r="J456" s="28"/>
      <c r="K456" s="35"/>
      <c r="L456" s="28"/>
      <c r="M456" s="28"/>
      <c r="N456" s="28"/>
      <c r="O456" s="28"/>
      <c r="P456" s="28"/>
      <c r="Q456" s="40"/>
      <c r="R456" s="41"/>
      <c r="S456" s="41"/>
      <c r="T456" s="28"/>
      <c r="U456" s="28"/>
      <c r="V456" s="41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</row>
    <row r="457" spans="1:40" ht="14.25" customHeight="1" x14ac:dyDescent="0.45">
      <c r="A457" s="27"/>
      <c r="B457" s="28"/>
      <c r="C457" s="28"/>
      <c r="D457" s="39"/>
      <c r="E457" s="30"/>
      <c r="F457" s="31"/>
      <c r="G457" s="32"/>
      <c r="H457" s="33"/>
      <c r="I457" s="28"/>
      <c r="J457" s="28"/>
      <c r="K457" s="35"/>
      <c r="L457" s="28"/>
      <c r="M457" s="28"/>
      <c r="N457" s="28"/>
      <c r="O457" s="28"/>
      <c r="P457" s="28"/>
      <c r="Q457" s="40"/>
      <c r="R457" s="41"/>
      <c r="S457" s="41"/>
      <c r="T457" s="28"/>
      <c r="U457" s="28"/>
      <c r="V457" s="41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</row>
    <row r="458" spans="1:40" ht="14.25" customHeight="1" x14ac:dyDescent="0.45">
      <c r="A458" s="27"/>
      <c r="B458" s="28"/>
      <c r="C458" s="28"/>
      <c r="D458" s="39"/>
      <c r="E458" s="30"/>
      <c r="F458" s="31"/>
      <c r="G458" s="32"/>
      <c r="H458" s="33"/>
      <c r="I458" s="28"/>
      <c r="J458" s="28"/>
      <c r="K458" s="35"/>
      <c r="L458" s="28"/>
      <c r="M458" s="28"/>
      <c r="N458" s="28"/>
      <c r="O458" s="28"/>
      <c r="P458" s="28"/>
      <c r="Q458" s="40"/>
      <c r="R458" s="41"/>
      <c r="S458" s="41"/>
      <c r="T458" s="28"/>
      <c r="U458" s="28"/>
      <c r="V458" s="41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</row>
    <row r="459" spans="1:40" ht="14.25" customHeight="1" x14ac:dyDescent="0.45">
      <c r="A459" s="27"/>
      <c r="B459" s="28"/>
      <c r="C459" s="28"/>
      <c r="D459" s="39"/>
      <c r="E459" s="30"/>
      <c r="F459" s="31"/>
      <c r="G459" s="32"/>
      <c r="H459" s="33"/>
      <c r="I459" s="28"/>
      <c r="J459" s="28"/>
      <c r="K459" s="35"/>
      <c r="L459" s="28"/>
      <c r="M459" s="28"/>
      <c r="N459" s="28"/>
      <c r="O459" s="28"/>
      <c r="P459" s="28"/>
      <c r="Q459" s="40"/>
      <c r="R459" s="41"/>
      <c r="S459" s="41"/>
      <c r="T459" s="28"/>
      <c r="U459" s="28"/>
      <c r="V459" s="41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</row>
    <row r="460" spans="1:40" ht="14.25" customHeight="1" x14ac:dyDescent="0.45">
      <c r="A460" s="27"/>
      <c r="B460" s="28"/>
      <c r="C460" s="28"/>
      <c r="D460" s="39"/>
      <c r="E460" s="30"/>
      <c r="F460" s="31"/>
      <c r="G460" s="32"/>
      <c r="H460" s="33"/>
      <c r="I460" s="28"/>
      <c r="J460" s="28"/>
      <c r="K460" s="35"/>
      <c r="L460" s="28"/>
      <c r="M460" s="28"/>
      <c r="N460" s="28"/>
      <c r="O460" s="28"/>
      <c r="P460" s="28"/>
      <c r="Q460" s="40"/>
      <c r="R460" s="41"/>
      <c r="S460" s="41"/>
      <c r="T460" s="28"/>
      <c r="U460" s="28"/>
      <c r="V460" s="41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</row>
    <row r="461" spans="1:40" ht="14.25" customHeight="1" x14ac:dyDescent="0.45">
      <c r="A461" s="27"/>
      <c r="B461" s="28"/>
      <c r="C461" s="28"/>
      <c r="D461" s="39"/>
      <c r="E461" s="30"/>
      <c r="F461" s="31"/>
      <c r="G461" s="32"/>
      <c r="H461" s="33"/>
      <c r="I461" s="28"/>
      <c r="J461" s="28"/>
      <c r="K461" s="35"/>
      <c r="L461" s="28"/>
      <c r="M461" s="28"/>
      <c r="N461" s="28"/>
      <c r="O461" s="28"/>
      <c r="P461" s="28"/>
      <c r="Q461" s="40"/>
      <c r="R461" s="41"/>
      <c r="S461" s="41"/>
      <c r="T461" s="28"/>
      <c r="U461" s="28"/>
      <c r="V461" s="41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</row>
    <row r="462" spans="1:40" ht="14.25" customHeight="1" x14ac:dyDescent="0.45">
      <c r="A462" s="27"/>
      <c r="B462" s="28"/>
      <c r="C462" s="28"/>
      <c r="D462" s="39"/>
      <c r="E462" s="30"/>
      <c r="F462" s="31"/>
      <c r="G462" s="32"/>
      <c r="H462" s="33"/>
      <c r="I462" s="28"/>
      <c r="J462" s="28"/>
      <c r="K462" s="35"/>
      <c r="L462" s="28"/>
      <c r="M462" s="28"/>
      <c r="N462" s="28"/>
      <c r="O462" s="28"/>
      <c r="P462" s="28"/>
      <c r="Q462" s="40"/>
      <c r="R462" s="41"/>
      <c r="S462" s="41"/>
      <c r="T462" s="28"/>
      <c r="U462" s="28"/>
      <c r="V462" s="41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</row>
    <row r="463" spans="1:40" ht="14.25" customHeight="1" x14ac:dyDescent="0.45">
      <c r="A463" s="27"/>
      <c r="B463" s="28"/>
      <c r="C463" s="28"/>
      <c r="D463" s="39"/>
      <c r="E463" s="30"/>
      <c r="F463" s="31"/>
      <c r="G463" s="32"/>
      <c r="H463" s="33"/>
      <c r="I463" s="28"/>
      <c r="J463" s="28"/>
      <c r="K463" s="35"/>
      <c r="L463" s="28"/>
      <c r="M463" s="28"/>
      <c r="N463" s="28"/>
      <c r="O463" s="28"/>
      <c r="P463" s="28"/>
      <c r="Q463" s="40"/>
      <c r="R463" s="41"/>
      <c r="S463" s="41"/>
      <c r="T463" s="28"/>
      <c r="U463" s="28"/>
      <c r="V463" s="41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</row>
    <row r="464" spans="1:40" ht="14.25" customHeight="1" x14ac:dyDescent="0.45">
      <c r="A464" s="27"/>
      <c r="B464" s="28"/>
      <c r="C464" s="28"/>
      <c r="D464" s="39"/>
      <c r="E464" s="30"/>
      <c r="F464" s="31"/>
      <c r="G464" s="32"/>
      <c r="H464" s="33"/>
      <c r="I464" s="28"/>
      <c r="J464" s="28"/>
      <c r="K464" s="35"/>
      <c r="L464" s="28"/>
      <c r="M464" s="28"/>
      <c r="N464" s="28"/>
      <c r="O464" s="28"/>
      <c r="P464" s="28"/>
      <c r="Q464" s="40"/>
      <c r="R464" s="41"/>
      <c r="S464" s="41"/>
      <c r="T464" s="28"/>
      <c r="U464" s="28"/>
      <c r="V464" s="41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</row>
    <row r="465" spans="1:40" ht="14.25" customHeight="1" x14ac:dyDescent="0.45">
      <c r="A465" s="27"/>
      <c r="B465" s="28"/>
      <c r="C465" s="28"/>
      <c r="D465" s="39"/>
      <c r="E465" s="30"/>
      <c r="F465" s="31"/>
      <c r="G465" s="32"/>
      <c r="H465" s="33"/>
      <c r="I465" s="28"/>
      <c r="J465" s="28"/>
      <c r="K465" s="35"/>
      <c r="L465" s="28"/>
      <c r="M465" s="28"/>
      <c r="N465" s="28"/>
      <c r="O465" s="28"/>
      <c r="P465" s="28"/>
      <c r="Q465" s="40"/>
      <c r="R465" s="41"/>
      <c r="S465" s="41"/>
      <c r="T465" s="28"/>
      <c r="U465" s="28"/>
      <c r="V465" s="41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</row>
    <row r="466" spans="1:40" ht="14.25" customHeight="1" x14ac:dyDescent="0.45">
      <c r="A466" s="27"/>
      <c r="B466" s="28"/>
      <c r="C466" s="28"/>
      <c r="D466" s="39"/>
      <c r="E466" s="30"/>
      <c r="F466" s="31"/>
      <c r="G466" s="32"/>
      <c r="H466" s="33"/>
      <c r="I466" s="28"/>
      <c r="J466" s="28"/>
      <c r="K466" s="35"/>
      <c r="L466" s="28"/>
      <c r="M466" s="28"/>
      <c r="N466" s="28"/>
      <c r="O466" s="28"/>
      <c r="P466" s="28"/>
      <c r="Q466" s="40"/>
      <c r="R466" s="41"/>
      <c r="S466" s="41"/>
      <c r="T466" s="28"/>
      <c r="U466" s="28"/>
      <c r="V466" s="41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</row>
    <row r="467" spans="1:40" ht="14.25" customHeight="1" x14ac:dyDescent="0.45">
      <c r="A467" s="27"/>
      <c r="B467" s="28"/>
      <c r="C467" s="28"/>
      <c r="D467" s="39"/>
      <c r="E467" s="30"/>
      <c r="F467" s="31"/>
      <c r="G467" s="32"/>
      <c r="H467" s="33"/>
      <c r="I467" s="28"/>
      <c r="J467" s="28"/>
      <c r="K467" s="35"/>
      <c r="L467" s="28"/>
      <c r="M467" s="28"/>
      <c r="N467" s="28"/>
      <c r="O467" s="28"/>
      <c r="P467" s="28"/>
      <c r="Q467" s="40"/>
      <c r="R467" s="41"/>
      <c r="S467" s="41"/>
      <c r="T467" s="28"/>
      <c r="U467" s="28"/>
      <c r="V467" s="41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</row>
    <row r="468" spans="1:40" ht="14.25" customHeight="1" x14ac:dyDescent="0.45">
      <c r="A468" s="27"/>
      <c r="B468" s="28"/>
      <c r="C468" s="28"/>
      <c r="D468" s="39"/>
      <c r="E468" s="30"/>
      <c r="F468" s="31"/>
      <c r="G468" s="32"/>
      <c r="H468" s="33"/>
      <c r="I468" s="28"/>
      <c r="J468" s="28"/>
      <c r="K468" s="35"/>
      <c r="L468" s="28"/>
      <c r="M468" s="28"/>
      <c r="N468" s="28"/>
      <c r="O468" s="28"/>
      <c r="P468" s="28"/>
      <c r="Q468" s="40"/>
      <c r="R468" s="41"/>
      <c r="S468" s="41"/>
      <c r="T468" s="28"/>
      <c r="U468" s="28"/>
      <c r="V468" s="41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</row>
    <row r="469" spans="1:40" ht="14.25" customHeight="1" x14ac:dyDescent="0.45">
      <c r="A469" s="27"/>
      <c r="B469" s="28"/>
      <c r="C469" s="28"/>
      <c r="D469" s="39"/>
      <c r="E469" s="30"/>
      <c r="F469" s="31"/>
      <c r="G469" s="32"/>
      <c r="H469" s="33"/>
      <c r="I469" s="28"/>
      <c r="J469" s="28"/>
      <c r="K469" s="35"/>
      <c r="L469" s="28"/>
      <c r="M469" s="28"/>
      <c r="N469" s="28"/>
      <c r="O469" s="28"/>
      <c r="P469" s="28"/>
      <c r="Q469" s="40"/>
      <c r="R469" s="41"/>
      <c r="S469" s="41"/>
      <c r="T469" s="28"/>
      <c r="U469" s="28"/>
      <c r="V469" s="41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</row>
    <row r="470" spans="1:40" ht="14.25" customHeight="1" x14ac:dyDescent="0.45">
      <c r="A470" s="27"/>
      <c r="B470" s="28"/>
      <c r="C470" s="28"/>
      <c r="D470" s="39"/>
      <c r="E470" s="30"/>
      <c r="F470" s="31"/>
      <c r="G470" s="32"/>
      <c r="H470" s="33"/>
      <c r="I470" s="28"/>
      <c r="J470" s="28"/>
      <c r="K470" s="35"/>
      <c r="L470" s="28"/>
      <c r="M470" s="28"/>
      <c r="N470" s="28"/>
      <c r="O470" s="28"/>
      <c r="P470" s="28"/>
      <c r="Q470" s="40"/>
      <c r="R470" s="41"/>
      <c r="S470" s="41"/>
      <c r="T470" s="28"/>
      <c r="U470" s="28"/>
      <c r="V470" s="41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</row>
    <row r="471" spans="1:40" ht="14.25" customHeight="1" x14ac:dyDescent="0.45">
      <c r="A471" s="27"/>
      <c r="B471" s="28"/>
      <c r="C471" s="28"/>
      <c r="D471" s="39"/>
      <c r="E471" s="30"/>
      <c r="F471" s="31"/>
      <c r="G471" s="32"/>
      <c r="H471" s="33"/>
      <c r="I471" s="28"/>
      <c r="J471" s="28"/>
      <c r="K471" s="35"/>
      <c r="L471" s="28"/>
      <c r="M471" s="28"/>
      <c r="N471" s="28"/>
      <c r="O471" s="28"/>
      <c r="P471" s="28"/>
      <c r="Q471" s="40"/>
      <c r="R471" s="41"/>
      <c r="S471" s="41"/>
      <c r="T471" s="28"/>
      <c r="U471" s="28"/>
      <c r="V471" s="41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</row>
    <row r="472" spans="1:40" ht="14.25" customHeight="1" x14ac:dyDescent="0.45">
      <c r="A472" s="27"/>
      <c r="B472" s="28"/>
      <c r="C472" s="28"/>
      <c r="D472" s="39"/>
      <c r="E472" s="30"/>
      <c r="F472" s="31"/>
      <c r="G472" s="32"/>
      <c r="H472" s="33"/>
      <c r="I472" s="28"/>
      <c r="J472" s="28"/>
      <c r="K472" s="35"/>
      <c r="L472" s="28"/>
      <c r="M472" s="28"/>
      <c r="N472" s="28"/>
      <c r="O472" s="28"/>
      <c r="P472" s="28"/>
      <c r="Q472" s="40"/>
      <c r="R472" s="41"/>
      <c r="S472" s="41"/>
      <c r="T472" s="28"/>
      <c r="U472" s="28"/>
      <c r="V472" s="41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</row>
    <row r="473" spans="1:40" ht="14.25" customHeight="1" x14ac:dyDescent="0.45">
      <c r="A473" s="27"/>
      <c r="B473" s="28"/>
      <c r="C473" s="28"/>
      <c r="D473" s="39"/>
      <c r="E473" s="30"/>
      <c r="F473" s="31"/>
      <c r="G473" s="32"/>
      <c r="H473" s="33"/>
      <c r="I473" s="28"/>
      <c r="J473" s="28"/>
      <c r="K473" s="35"/>
      <c r="L473" s="28"/>
      <c r="M473" s="28"/>
      <c r="N473" s="28"/>
      <c r="O473" s="28"/>
      <c r="P473" s="28"/>
      <c r="Q473" s="40"/>
      <c r="R473" s="41"/>
      <c r="S473" s="41"/>
      <c r="T473" s="28"/>
      <c r="U473" s="28"/>
      <c r="V473" s="41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</row>
    <row r="474" spans="1:40" ht="14.25" customHeight="1" x14ac:dyDescent="0.45">
      <c r="A474" s="27"/>
      <c r="B474" s="28"/>
      <c r="C474" s="28"/>
      <c r="D474" s="39"/>
      <c r="E474" s="30"/>
      <c r="F474" s="31"/>
      <c r="G474" s="32"/>
      <c r="H474" s="33"/>
      <c r="I474" s="28"/>
      <c r="J474" s="28"/>
      <c r="K474" s="35"/>
      <c r="L474" s="28"/>
      <c r="M474" s="28"/>
      <c r="N474" s="28"/>
      <c r="O474" s="28"/>
      <c r="P474" s="28"/>
      <c r="Q474" s="40"/>
      <c r="R474" s="41"/>
      <c r="S474" s="41"/>
      <c r="T474" s="28"/>
      <c r="U474" s="28"/>
      <c r="V474" s="41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</row>
    <row r="475" spans="1:40" ht="14.25" customHeight="1" x14ac:dyDescent="0.45">
      <c r="A475" s="27"/>
      <c r="B475" s="28"/>
      <c r="C475" s="28"/>
      <c r="D475" s="39"/>
      <c r="E475" s="30"/>
      <c r="F475" s="31"/>
      <c r="G475" s="32"/>
      <c r="H475" s="33"/>
      <c r="I475" s="28"/>
      <c r="J475" s="28"/>
      <c r="K475" s="35"/>
      <c r="L475" s="28"/>
      <c r="M475" s="28"/>
      <c r="N475" s="28"/>
      <c r="O475" s="28"/>
      <c r="P475" s="28"/>
      <c r="Q475" s="40"/>
      <c r="R475" s="41"/>
      <c r="S475" s="41"/>
      <c r="T475" s="28"/>
      <c r="U475" s="28"/>
      <c r="V475" s="41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</row>
    <row r="476" spans="1:40" ht="14.25" customHeight="1" x14ac:dyDescent="0.45">
      <c r="A476" s="27"/>
      <c r="B476" s="28"/>
      <c r="C476" s="28"/>
      <c r="D476" s="39"/>
      <c r="E476" s="30"/>
      <c r="F476" s="31"/>
      <c r="G476" s="32"/>
      <c r="H476" s="33"/>
      <c r="I476" s="28"/>
      <c r="J476" s="28"/>
      <c r="K476" s="35"/>
      <c r="L476" s="28"/>
      <c r="M476" s="28"/>
      <c r="N476" s="28"/>
      <c r="O476" s="28"/>
      <c r="P476" s="28"/>
      <c r="Q476" s="40"/>
      <c r="R476" s="41"/>
      <c r="S476" s="41"/>
      <c r="T476" s="28"/>
      <c r="U476" s="28"/>
      <c r="V476" s="41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</row>
    <row r="477" spans="1:40" ht="14.25" customHeight="1" x14ac:dyDescent="0.45">
      <c r="A477" s="27"/>
      <c r="B477" s="28"/>
      <c r="C477" s="28"/>
      <c r="D477" s="39"/>
      <c r="E477" s="30"/>
      <c r="F477" s="31"/>
      <c r="G477" s="32"/>
      <c r="H477" s="33"/>
      <c r="I477" s="28"/>
      <c r="J477" s="28"/>
      <c r="K477" s="35"/>
      <c r="L477" s="28"/>
      <c r="M477" s="28"/>
      <c r="N477" s="28"/>
      <c r="O477" s="28"/>
      <c r="P477" s="28"/>
      <c r="Q477" s="40"/>
      <c r="R477" s="41"/>
      <c r="S477" s="41"/>
      <c r="T477" s="28"/>
      <c r="U477" s="28"/>
      <c r="V477" s="41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</row>
    <row r="478" spans="1:40" ht="14.25" customHeight="1" x14ac:dyDescent="0.45">
      <c r="A478" s="27"/>
      <c r="B478" s="28"/>
      <c r="C478" s="28"/>
      <c r="D478" s="39"/>
      <c r="E478" s="30"/>
      <c r="F478" s="31"/>
      <c r="G478" s="32"/>
      <c r="H478" s="33"/>
      <c r="I478" s="28"/>
      <c r="J478" s="28"/>
      <c r="K478" s="35"/>
      <c r="L478" s="28"/>
      <c r="M478" s="28"/>
      <c r="N478" s="28"/>
      <c r="O478" s="28"/>
      <c r="P478" s="28"/>
      <c r="Q478" s="40"/>
      <c r="R478" s="41"/>
      <c r="S478" s="41"/>
      <c r="T478" s="28"/>
      <c r="U478" s="28"/>
      <c r="V478" s="41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</row>
    <row r="479" spans="1:40" ht="14.25" customHeight="1" x14ac:dyDescent="0.45">
      <c r="A479" s="27"/>
      <c r="B479" s="28"/>
      <c r="C479" s="28"/>
      <c r="D479" s="39"/>
      <c r="E479" s="30"/>
      <c r="F479" s="31"/>
      <c r="G479" s="32"/>
      <c r="H479" s="33"/>
      <c r="I479" s="28"/>
      <c r="J479" s="28"/>
      <c r="K479" s="35"/>
      <c r="L479" s="28"/>
      <c r="M479" s="28"/>
      <c r="N479" s="28"/>
      <c r="O479" s="28"/>
      <c r="P479" s="28"/>
      <c r="Q479" s="40"/>
      <c r="R479" s="41"/>
      <c r="S479" s="41"/>
      <c r="T479" s="28"/>
      <c r="U479" s="28"/>
      <c r="V479" s="41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</row>
    <row r="480" spans="1:40" ht="14.25" customHeight="1" x14ac:dyDescent="0.45">
      <c r="A480" s="27"/>
      <c r="B480" s="28"/>
      <c r="C480" s="28"/>
      <c r="D480" s="39"/>
      <c r="E480" s="30"/>
      <c r="F480" s="31"/>
      <c r="G480" s="32"/>
      <c r="H480" s="33"/>
      <c r="I480" s="28"/>
      <c r="J480" s="28"/>
      <c r="K480" s="35"/>
      <c r="L480" s="28"/>
      <c r="M480" s="28"/>
      <c r="N480" s="28"/>
      <c r="O480" s="28"/>
      <c r="P480" s="28"/>
      <c r="Q480" s="40"/>
      <c r="R480" s="41"/>
      <c r="S480" s="41"/>
      <c r="T480" s="28"/>
      <c r="U480" s="28"/>
      <c r="V480" s="41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</row>
    <row r="481" spans="1:40" ht="14.25" customHeight="1" x14ac:dyDescent="0.45">
      <c r="A481" s="27"/>
      <c r="B481" s="28"/>
      <c r="C481" s="28"/>
      <c r="D481" s="39"/>
      <c r="E481" s="30"/>
      <c r="F481" s="31"/>
      <c r="G481" s="32"/>
      <c r="H481" s="33"/>
      <c r="I481" s="28"/>
      <c r="J481" s="28"/>
      <c r="K481" s="35"/>
      <c r="L481" s="28"/>
      <c r="M481" s="28"/>
      <c r="N481" s="28"/>
      <c r="O481" s="28"/>
      <c r="P481" s="28"/>
      <c r="Q481" s="40"/>
      <c r="R481" s="41"/>
      <c r="S481" s="41"/>
      <c r="T481" s="28"/>
      <c r="U481" s="28"/>
      <c r="V481" s="41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</row>
    <row r="482" spans="1:40" ht="14.25" customHeight="1" x14ac:dyDescent="0.45">
      <c r="A482" s="27"/>
      <c r="B482" s="28"/>
      <c r="C482" s="28"/>
      <c r="D482" s="39"/>
      <c r="E482" s="30"/>
      <c r="F482" s="31"/>
      <c r="G482" s="32"/>
      <c r="H482" s="33"/>
      <c r="I482" s="28"/>
      <c r="J482" s="28"/>
      <c r="K482" s="35"/>
      <c r="L482" s="28"/>
      <c r="M482" s="28"/>
      <c r="N482" s="28"/>
      <c r="O482" s="28"/>
      <c r="P482" s="28"/>
      <c r="Q482" s="40"/>
      <c r="R482" s="41"/>
      <c r="S482" s="41"/>
      <c r="T482" s="28"/>
      <c r="U482" s="28"/>
      <c r="V482" s="41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</row>
    <row r="483" spans="1:40" ht="14.25" customHeight="1" x14ac:dyDescent="0.45">
      <c r="A483" s="27"/>
      <c r="B483" s="28"/>
      <c r="C483" s="28"/>
      <c r="D483" s="39"/>
      <c r="E483" s="30"/>
      <c r="F483" s="31"/>
      <c r="G483" s="32"/>
      <c r="H483" s="33"/>
      <c r="I483" s="28"/>
      <c r="J483" s="28"/>
      <c r="K483" s="35"/>
      <c r="L483" s="28"/>
      <c r="M483" s="28"/>
      <c r="N483" s="28"/>
      <c r="O483" s="28"/>
      <c r="P483" s="28"/>
      <c r="Q483" s="40"/>
      <c r="R483" s="41"/>
      <c r="S483" s="41"/>
      <c r="T483" s="28"/>
      <c r="U483" s="28"/>
      <c r="V483" s="41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</row>
    <row r="484" spans="1:40" ht="14.25" customHeight="1" x14ac:dyDescent="0.45">
      <c r="A484" s="27"/>
      <c r="B484" s="28"/>
      <c r="C484" s="28"/>
      <c r="D484" s="39"/>
      <c r="E484" s="30"/>
      <c r="F484" s="31"/>
      <c r="G484" s="32"/>
      <c r="H484" s="33"/>
      <c r="I484" s="28"/>
      <c r="J484" s="28"/>
      <c r="K484" s="35"/>
      <c r="L484" s="28"/>
      <c r="M484" s="28"/>
      <c r="N484" s="28"/>
      <c r="O484" s="28"/>
      <c r="P484" s="28"/>
      <c r="Q484" s="40"/>
      <c r="R484" s="41"/>
      <c r="S484" s="41"/>
      <c r="T484" s="28"/>
      <c r="U484" s="28"/>
      <c r="V484" s="41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</row>
    <row r="485" spans="1:40" ht="14.25" customHeight="1" x14ac:dyDescent="0.45">
      <c r="A485" s="27"/>
      <c r="B485" s="28"/>
      <c r="C485" s="28"/>
      <c r="D485" s="39"/>
      <c r="E485" s="30"/>
      <c r="F485" s="31"/>
      <c r="G485" s="32"/>
      <c r="H485" s="33"/>
      <c r="I485" s="28"/>
      <c r="J485" s="28"/>
      <c r="K485" s="35"/>
      <c r="L485" s="28"/>
      <c r="M485" s="28"/>
      <c r="N485" s="28"/>
      <c r="O485" s="28"/>
      <c r="P485" s="28"/>
      <c r="Q485" s="40"/>
      <c r="R485" s="41"/>
      <c r="S485" s="41"/>
      <c r="T485" s="28"/>
      <c r="U485" s="28"/>
      <c r="V485" s="41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</row>
    <row r="486" spans="1:40" ht="14.25" customHeight="1" x14ac:dyDescent="0.45">
      <c r="A486" s="27"/>
      <c r="B486" s="28"/>
      <c r="C486" s="28"/>
      <c r="D486" s="39"/>
      <c r="E486" s="30"/>
      <c r="F486" s="31"/>
      <c r="G486" s="32"/>
      <c r="H486" s="33"/>
      <c r="I486" s="28"/>
      <c r="J486" s="28"/>
      <c r="K486" s="35"/>
      <c r="L486" s="28"/>
      <c r="M486" s="28"/>
      <c r="N486" s="28"/>
      <c r="O486" s="28"/>
      <c r="P486" s="28"/>
      <c r="Q486" s="40"/>
      <c r="R486" s="41"/>
      <c r="S486" s="41"/>
      <c r="T486" s="28"/>
      <c r="U486" s="28"/>
      <c r="V486" s="41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</row>
    <row r="487" spans="1:40" ht="14.25" customHeight="1" x14ac:dyDescent="0.45">
      <c r="A487" s="27"/>
      <c r="B487" s="28"/>
      <c r="C487" s="28"/>
      <c r="D487" s="39"/>
      <c r="E487" s="30"/>
      <c r="F487" s="31"/>
      <c r="G487" s="32"/>
      <c r="H487" s="33"/>
      <c r="I487" s="28"/>
      <c r="J487" s="28"/>
      <c r="K487" s="35"/>
      <c r="L487" s="28"/>
      <c r="M487" s="28"/>
      <c r="N487" s="28"/>
      <c r="O487" s="28"/>
      <c r="P487" s="28"/>
      <c r="Q487" s="40"/>
      <c r="R487" s="41"/>
      <c r="S487" s="41"/>
      <c r="T487" s="28"/>
      <c r="U487" s="28"/>
      <c r="V487" s="41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</row>
    <row r="488" spans="1:40" ht="14.25" customHeight="1" x14ac:dyDescent="0.45">
      <c r="A488" s="27"/>
      <c r="B488" s="28"/>
      <c r="C488" s="28"/>
      <c r="D488" s="39"/>
      <c r="E488" s="30"/>
      <c r="F488" s="31"/>
      <c r="G488" s="32"/>
      <c r="H488" s="33"/>
      <c r="I488" s="28"/>
      <c r="J488" s="28"/>
      <c r="K488" s="35"/>
      <c r="L488" s="28"/>
      <c r="M488" s="28"/>
      <c r="N488" s="28"/>
      <c r="O488" s="28"/>
      <c r="P488" s="28"/>
      <c r="Q488" s="40"/>
      <c r="R488" s="41"/>
      <c r="S488" s="41"/>
      <c r="T488" s="28"/>
      <c r="U488" s="28"/>
      <c r="V488" s="41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</row>
    <row r="489" spans="1:40" ht="14.25" customHeight="1" x14ac:dyDescent="0.45">
      <c r="A489" s="27"/>
      <c r="B489" s="28"/>
      <c r="C489" s="28"/>
      <c r="D489" s="39"/>
      <c r="E489" s="30"/>
      <c r="F489" s="31"/>
      <c r="G489" s="32"/>
      <c r="H489" s="33"/>
      <c r="I489" s="28"/>
      <c r="J489" s="28"/>
      <c r="K489" s="35"/>
      <c r="L489" s="28"/>
      <c r="M489" s="28"/>
      <c r="N489" s="28"/>
      <c r="O489" s="28"/>
      <c r="P489" s="28"/>
      <c r="Q489" s="40"/>
      <c r="R489" s="41"/>
      <c r="S489" s="41"/>
      <c r="T489" s="28"/>
      <c r="U489" s="28"/>
      <c r="V489" s="41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</row>
    <row r="490" spans="1:40" ht="14.25" customHeight="1" x14ac:dyDescent="0.45">
      <c r="A490" s="27"/>
      <c r="B490" s="28"/>
      <c r="C490" s="28"/>
      <c r="D490" s="39"/>
      <c r="E490" s="30"/>
      <c r="F490" s="31"/>
      <c r="G490" s="32"/>
      <c r="H490" s="33"/>
      <c r="I490" s="28"/>
      <c r="J490" s="28"/>
      <c r="K490" s="35"/>
      <c r="L490" s="28"/>
      <c r="M490" s="28"/>
      <c r="N490" s="28"/>
      <c r="O490" s="28"/>
      <c r="P490" s="28"/>
      <c r="Q490" s="40"/>
      <c r="R490" s="41"/>
      <c r="S490" s="41"/>
      <c r="T490" s="28"/>
      <c r="U490" s="28"/>
      <c r="V490" s="41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</row>
    <row r="491" spans="1:40" ht="14.25" customHeight="1" x14ac:dyDescent="0.45">
      <c r="A491" s="27"/>
      <c r="B491" s="28"/>
      <c r="C491" s="28"/>
      <c r="D491" s="39"/>
      <c r="E491" s="30"/>
      <c r="F491" s="31"/>
      <c r="G491" s="32"/>
      <c r="H491" s="33"/>
      <c r="I491" s="28"/>
      <c r="J491" s="28"/>
      <c r="K491" s="35"/>
      <c r="L491" s="28"/>
      <c r="M491" s="28"/>
      <c r="N491" s="28"/>
      <c r="O491" s="28"/>
      <c r="P491" s="28"/>
      <c r="Q491" s="40"/>
      <c r="R491" s="41"/>
      <c r="S491" s="41"/>
      <c r="T491" s="28"/>
      <c r="U491" s="28"/>
      <c r="V491" s="41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</row>
    <row r="492" spans="1:40" ht="14.25" customHeight="1" x14ac:dyDescent="0.45">
      <c r="A492" s="27"/>
      <c r="B492" s="28"/>
      <c r="C492" s="28"/>
      <c r="D492" s="39"/>
      <c r="E492" s="30"/>
      <c r="F492" s="31"/>
      <c r="G492" s="32"/>
      <c r="H492" s="33"/>
      <c r="I492" s="28"/>
      <c r="J492" s="28"/>
      <c r="K492" s="35"/>
      <c r="L492" s="28"/>
      <c r="M492" s="28"/>
      <c r="N492" s="28"/>
      <c r="O492" s="28"/>
      <c r="P492" s="28"/>
      <c r="Q492" s="40"/>
      <c r="R492" s="41"/>
      <c r="S492" s="41"/>
      <c r="T492" s="28"/>
      <c r="U492" s="28"/>
      <c r="V492" s="41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</row>
    <row r="493" spans="1:40" ht="14.25" customHeight="1" x14ac:dyDescent="0.45">
      <c r="A493" s="27"/>
      <c r="B493" s="28"/>
      <c r="C493" s="28"/>
      <c r="D493" s="39"/>
      <c r="E493" s="30"/>
      <c r="F493" s="31"/>
      <c r="G493" s="32"/>
      <c r="H493" s="33"/>
      <c r="I493" s="28"/>
      <c r="J493" s="28"/>
      <c r="K493" s="35"/>
      <c r="L493" s="28"/>
      <c r="M493" s="28"/>
      <c r="N493" s="28"/>
      <c r="O493" s="28"/>
      <c r="P493" s="28"/>
      <c r="Q493" s="40"/>
      <c r="R493" s="41"/>
      <c r="S493" s="41"/>
      <c r="T493" s="28"/>
      <c r="U493" s="28"/>
      <c r="V493" s="41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</row>
    <row r="494" spans="1:40" ht="14.25" customHeight="1" x14ac:dyDescent="0.45">
      <c r="A494" s="27"/>
      <c r="B494" s="28"/>
      <c r="C494" s="28"/>
      <c r="D494" s="39"/>
      <c r="E494" s="30"/>
      <c r="F494" s="31"/>
      <c r="G494" s="32"/>
      <c r="H494" s="33"/>
      <c r="I494" s="28"/>
      <c r="J494" s="28"/>
      <c r="K494" s="35"/>
      <c r="L494" s="28"/>
      <c r="M494" s="28"/>
      <c r="N494" s="28"/>
      <c r="O494" s="28"/>
      <c r="P494" s="28"/>
      <c r="Q494" s="40"/>
      <c r="R494" s="41"/>
      <c r="S494" s="41"/>
      <c r="T494" s="28"/>
      <c r="U494" s="28"/>
      <c r="V494" s="41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</row>
    <row r="495" spans="1:40" ht="14.25" customHeight="1" x14ac:dyDescent="0.45">
      <c r="A495" s="27"/>
      <c r="B495" s="28"/>
      <c r="C495" s="28"/>
      <c r="D495" s="39"/>
      <c r="E495" s="30"/>
      <c r="F495" s="31"/>
      <c r="G495" s="32"/>
      <c r="H495" s="33"/>
      <c r="I495" s="28"/>
      <c r="J495" s="28"/>
      <c r="K495" s="35"/>
      <c r="L495" s="28"/>
      <c r="M495" s="28"/>
      <c r="N495" s="28"/>
      <c r="O495" s="28"/>
      <c r="P495" s="28"/>
      <c r="Q495" s="40"/>
      <c r="R495" s="41"/>
      <c r="S495" s="41"/>
      <c r="T495" s="28"/>
      <c r="U495" s="28"/>
      <c r="V495" s="41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</row>
    <row r="496" spans="1:40" ht="14.25" customHeight="1" x14ac:dyDescent="0.45">
      <c r="A496" s="27"/>
      <c r="B496" s="28"/>
      <c r="C496" s="28"/>
      <c r="D496" s="39"/>
      <c r="E496" s="30"/>
      <c r="F496" s="31"/>
      <c r="G496" s="32"/>
      <c r="H496" s="33"/>
      <c r="I496" s="28"/>
      <c r="J496" s="28"/>
      <c r="K496" s="35"/>
      <c r="L496" s="28"/>
      <c r="M496" s="28"/>
      <c r="N496" s="28"/>
      <c r="O496" s="28"/>
      <c r="P496" s="28"/>
      <c r="Q496" s="40"/>
      <c r="R496" s="41"/>
      <c r="S496" s="41"/>
      <c r="T496" s="28"/>
      <c r="U496" s="28"/>
      <c r="V496" s="41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</row>
    <row r="497" spans="1:40" ht="14.25" customHeight="1" x14ac:dyDescent="0.45">
      <c r="A497" s="27"/>
      <c r="B497" s="28"/>
      <c r="C497" s="28"/>
      <c r="D497" s="39"/>
      <c r="E497" s="30"/>
      <c r="F497" s="31"/>
      <c r="G497" s="32"/>
      <c r="H497" s="33"/>
      <c r="I497" s="28"/>
      <c r="J497" s="28"/>
      <c r="K497" s="35"/>
      <c r="L497" s="28"/>
      <c r="M497" s="28"/>
      <c r="N497" s="28"/>
      <c r="O497" s="28"/>
      <c r="P497" s="28"/>
      <c r="Q497" s="40"/>
      <c r="R497" s="41"/>
      <c r="S497" s="41"/>
      <c r="T497" s="28"/>
      <c r="U497" s="28"/>
      <c r="V497" s="41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</row>
    <row r="498" spans="1:40" ht="14.25" customHeight="1" x14ac:dyDescent="0.45">
      <c r="A498" s="27"/>
      <c r="B498" s="28"/>
      <c r="C498" s="28"/>
      <c r="D498" s="39"/>
      <c r="E498" s="30"/>
      <c r="F498" s="31"/>
      <c r="G498" s="32"/>
      <c r="H498" s="33"/>
      <c r="I498" s="28"/>
      <c r="J498" s="28"/>
      <c r="K498" s="35"/>
      <c r="L498" s="28"/>
      <c r="M498" s="28"/>
      <c r="N498" s="28"/>
      <c r="O498" s="28"/>
      <c r="P498" s="28"/>
      <c r="Q498" s="40"/>
      <c r="R498" s="41"/>
      <c r="S498" s="41"/>
      <c r="T498" s="28"/>
      <c r="U498" s="28"/>
      <c r="V498" s="41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</row>
    <row r="499" spans="1:40" ht="14.25" customHeight="1" x14ac:dyDescent="0.45">
      <c r="A499" s="27"/>
      <c r="B499" s="28"/>
      <c r="C499" s="28"/>
      <c r="D499" s="39"/>
      <c r="E499" s="30"/>
      <c r="F499" s="31"/>
      <c r="G499" s="32"/>
      <c r="H499" s="33"/>
      <c r="I499" s="28"/>
      <c r="J499" s="28"/>
      <c r="K499" s="35"/>
      <c r="L499" s="28"/>
      <c r="M499" s="28"/>
      <c r="N499" s="28"/>
      <c r="O499" s="28"/>
      <c r="P499" s="28"/>
      <c r="Q499" s="40"/>
      <c r="R499" s="41"/>
      <c r="S499" s="41"/>
      <c r="T499" s="28"/>
      <c r="U499" s="28"/>
      <c r="V499" s="41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</row>
    <row r="500" spans="1:40" ht="14.25" customHeight="1" x14ac:dyDescent="0.45">
      <c r="A500" s="27"/>
      <c r="B500" s="28"/>
      <c r="C500" s="28"/>
      <c r="D500" s="39"/>
      <c r="E500" s="30"/>
      <c r="F500" s="31"/>
      <c r="G500" s="32"/>
      <c r="H500" s="33"/>
      <c r="I500" s="28"/>
      <c r="J500" s="28"/>
      <c r="K500" s="35"/>
      <c r="L500" s="28"/>
      <c r="M500" s="28"/>
      <c r="N500" s="28"/>
      <c r="O500" s="28"/>
      <c r="P500" s="28"/>
      <c r="Q500" s="40"/>
      <c r="R500" s="41"/>
      <c r="S500" s="41"/>
      <c r="T500" s="28"/>
      <c r="U500" s="28"/>
      <c r="V500" s="41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</row>
    <row r="501" spans="1:40" ht="14.25" customHeight="1" x14ac:dyDescent="0.45">
      <c r="A501" s="27"/>
      <c r="B501" s="28"/>
      <c r="C501" s="28"/>
      <c r="D501" s="39"/>
      <c r="E501" s="30"/>
      <c r="F501" s="31"/>
      <c r="G501" s="32"/>
      <c r="H501" s="33"/>
      <c r="I501" s="28"/>
      <c r="J501" s="28"/>
      <c r="K501" s="35"/>
      <c r="L501" s="28"/>
      <c r="M501" s="28"/>
      <c r="N501" s="28"/>
      <c r="O501" s="28"/>
      <c r="P501" s="28"/>
      <c r="Q501" s="40"/>
      <c r="R501" s="41"/>
      <c r="S501" s="41"/>
      <c r="T501" s="28"/>
      <c r="U501" s="28"/>
      <c r="V501" s="41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</row>
    <row r="502" spans="1:40" ht="14.25" customHeight="1" x14ac:dyDescent="0.45">
      <c r="A502" s="27"/>
      <c r="B502" s="28"/>
      <c r="C502" s="28"/>
      <c r="D502" s="39"/>
      <c r="E502" s="30"/>
      <c r="F502" s="31"/>
      <c r="G502" s="32"/>
      <c r="H502" s="33"/>
      <c r="I502" s="28"/>
      <c r="J502" s="28"/>
      <c r="K502" s="35"/>
      <c r="L502" s="28"/>
      <c r="M502" s="28"/>
      <c r="N502" s="28"/>
      <c r="O502" s="28"/>
      <c r="P502" s="28"/>
      <c r="Q502" s="40"/>
      <c r="R502" s="41"/>
      <c r="S502" s="41"/>
      <c r="T502" s="28"/>
      <c r="U502" s="28"/>
      <c r="V502" s="41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</row>
    <row r="503" spans="1:40" ht="14.25" customHeight="1" x14ac:dyDescent="0.45">
      <c r="A503" s="27"/>
      <c r="B503" s="28"/>
      <c r="C503" s="28"/>
      <c r="D503" s="39"/>
      <c r="E503" s="30"/>
      <c r="F503" s="31"/>
      <c r="G503" s="32"/>
      <c r="H503" s="33"/>
      <c r="I503" s="28"/>
      <c r="J503" s="28"/>
      <c r="K503" s="35"/>
      <c r="L503" s="28"/>
      <c r="M503" s="28"/>
      <c r="N503" s="28"/>
      <c r="O503" s="28"/>
      <c r="P503" s="28"/>
      <c r="Q503" s="40"/>
      <c r="R503" s="41"/>
      <c r="S503" s="41"/>
      <c r="T503" s="28"/>
      <c r="U503" s="28"/>
      <c r="V503" s="41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</row>
    <row r="504" spans="1:40" ht="14.25" customHeight="1" x14ac:dyDescent="0.45">
      <c r="A504" s="27"/>
      <c r="B504" s="28"/>
      <c r="C504" s="28"/>
      <c r="D504" s="39"/>
      <c r="E504" s="30"/>
      <c r="F504" s="31"/>
      <c r="G504" s="32"/>
      <c r="H504" s="33"/>
      <c r="I504" s="28"/>
      <c r="J504" s="28"/>
      <c r="K504" s="35"/>
      <c r="L504" s="28"/>
      <c r="M504" s="28"/>
      <c r="N504" s="28"/>
      <c r="O504" s="28"/>
      <c r="P504" s="28"/>
      <c r="Q504" s="40"/>
      <c r="R504" s="41"/>
      <c r="S504" s="41"/>
      <c r="T504" s="28"/>
      <c r="U504" s="28"/>
      <c r="V504" s="41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</row>
    <row r="505" spans="1:40" ht="14.25" customHeight="1" x14ac:dyDescent="0.45">
      <c r="A505" s="27"/>
      <c r="B505" s="28"/>
      <c r="C505" s="28"/>
      <c r="D505" s="39"/>
      <c r="E505" s="30"/>
      <c r="F505" s="31"/>
      <c r="G505" s="32"/>
      <c r="H505" s="33"/>
      <c r="I505" s="28"/>
      <c r="J505" s="28"/>
      <c r="K505" s="35"/>
      <c r="L505" s="28"/>
      <c r="M505" s="28"/>
      <c r="N505" s="28"/>
      <c r="O505" s="28"/>
      <c r="P505" s="28"/>
      <c r="Q505" s="40"/>
      <c r="R505" s="41"/>
      <c r="S505" s="41"/>
      <c r="T505" s="28"/>
      <c r="U505" s="28"/>
      <c r="V505" s="41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</row>
    <row r="506" spans="1:40" ht="14.25" customHeight="1" x14ac:dyDescent="0.45">
      <c r="A506" s="27"/>
      <c r="B506" s="28"/>
      <c r="C506" s="28"/>
      <c r="D506" s="39"/>
      <c r="E506" s="30"/>
      <c r="F506" s="31"/>
      <c r="G506" s="32"/>
      <c r="H506" s="33"/>
      <c r="I506" s="28"/>
      <c r="J506" s="28"/>
      <c r="K506" s="35"/>
      <c r="L506" s="28"/>
      <c r="M506" s="28"/>
      <c r="N506" s="28"/>
      <c r="O506" s="28"/>
      <c r="P506" s="28"/>
      <c r="Q506" s="40"/>
      <c r="R506" s="41"/>
      <c r="S506" s="41"/>
      <c r="T506" s="28"/>
      <c r="U506" s="28"/>
      <c r="V506" s="41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</row>
    <row r="507" spans="1:40" ht="14.25" customHeight="1" x14ac:dyDescent="0.45">
      <c r="A507" s="27"/>
      <c r="B507" s="28"/>
      <c r="C507" s="28"/>
      <c r="D507" s="39"/>
      <c r="E507" s="30"/>
      <c r="F507" s="31"/>
      <c r="G507" s="32"/>
      <c r="H507" s="33"/>
      <c r="I507" s="28"/>
      <c r="J507" s="28"/>
      <c r="K507" s="35"/>
      <c r="L507" s="28"/>
      <c r="M507" s="28"/>
      <c r="N507" s="28"/>
      <c r="O507" s="28"/>
      <c r="P507" s="28"/>
      <c r="Q507" s="40"/>
      <c r="R507" s="41"/>
      <c r="S507" s="41"/>
      <c r="T507" s="28"/>
      <c r="U507" s="28"/>
      <c r="V507" s="41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</row>
    <row r="508" spans="1:40" ht="14.25" customHeight="1" x14ac:dyDescent="0.45">
      <c r="A508" s="27"/>
      <c r="B508" s="28"/>
      <c r="C508" s="28"/>
      <c r="D508" s="39"/>
      <c r="E508" s="30"/>
      <c r="F508" s="31"/>
      <c r="G508" s="32"/>
      <c r="H508" s="33"/>
      <c r="I508" s="28"/>
      <c r="J508" s="28"/>
      <c r="K508" s="35"/>
      <c r="L508" s="28"/>
      <c r="M508" s="28"/>
      <c r="N508" s="28"/>
      <c r="O508" s="28"/>
      <c r="P508" s="28"/>
      <c r="Q508" s="40"/>
      <c r="R508" s="41"/>
      <c r="S508" s="41"/>
      <c r="T508" s="28"/>
      <c r="U508" s="28"/>
      <c r="V508" s="41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</row>
    <row r="509" spans="1:40" ht="14.25" customHeight="1" x14ac:dyDescent="0.45">
      <c r="A509" s="27"/>
      <c r="B509" s="28"/>
      <c r="C509" s="28"/>
      <c r="D509" s="39"/>
      <c r="E509" s="30"/>
      <c r="F509" s="31"/>
      <c r="G509" s="32"/>
      <c r="H509" s="33"/>
      <c r="I509" s="28"/>
      <c r="J509" s="28"/>
      <c r="K509" s="35"/>
      <c r="L509" s="28"/>
      <c r="M509" s="28"/>
      <c r="N509" s="28"/>
      <c r="O509" s="28"/>
      <c r="P509" s="28"/>
      <c r="Q509" s="40"/>
      <c r="R509" s="41"/>
      <c r="S509" s="41"/>
      <c r="T509" s="28"/>
      <c r="U509" s="28"/>
      <c r="V509" s="41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</row>
    <row r="510" spans="1:40" ht="14.25" customHeight="1" x14ac:dyDescent="0.45">
      <c r="A510" s="27"/>
      <c r="B510" s="28"/>
      <c r="C510" s="28"/>
      <c r="D510" s="39"/>
      <c r="E510" s="30"/>
      <c r="F510" s="31"/>
      <c r="G510" s="32"/>
      <c r="H510" s="33"/>
      <c r="I510" s="28"/>
      <c r="J510" s="28"/>
      <c r="K510" s="35"/>
      <c r="L510" s="28"/>
      <c r="M510" s="28"/>
      <c r="N510" s="28"/>
      <c r="O510" s="28"/>
      <c r="P510" s="28"/>
      <c r="Q510" s="40"/>
      <c r="R510" s="41"/>
      <c r="S510" s="41"/>
      <c r="T510" s="28"/>
      <c r="U510" s="28"/>
      <c r="V510" s="41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</row>
    <row r="511" spans="1:40" ht="14.25" customHeight="1" x14ac:dyDescent="0.45">
      <c r="A511" s="27"/>
      <c r="B511" s="28"/>
      <c r="C511" s="28"/>
      <c r="D511" s="39"/>
      <c r="E511" s="30"/>
      <c r="F511" s="31"/>
      <c r="G511" s="32"/>
      <c r="H511" s="33"/>
      <c r="I511" s="28"/>
      <c r="J511" s="28"/>
      <c r="K511" s="35"/>
      <c r="L511" s="28"/>
      <c r="M511" s="28"/>
      <c r="N511" s="28"/>
      <c r="O511" s="28"/>
      <c r="P511" s="28"/>
      <c r="Q511" s="40"/>
      <c r="R511" s="41"/>
      <c r="S511" s="41"/>
      <c r="T511" s="28"/>
      <c r="U511" s="28"/>
      <c r="V511" s="41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</row>
    <row r="512" spans="1:40" ht="14.25" customHeight="1" x14ac:dyDescent="0.45">
      <c r="A512" s="27"/>
      <c r="B512" s="28"/>
      <c r="C512" s="28"/>
      <c r="D512" s="39"/>
      <c r="E512" s="30"/>
      <c r="F512" s="31"/>
      <c r="G512" s="32"/>
      <c r="H512" s="33"/>
      <c r="I512" s="28"/>
      <c r="J512" s="28"/>
      <c r="K512" s="35"/>
      <c r="L512" s="28"/>
      <c r="M512" s="28"/>
      <c r="N512" s="28"/>
      <c r="O512" s="28"/>
      <c r="P512" s="28"/>
      <c r="Q512" s="40"/>
      <c r="R512" s="41"/>
      <c r="S512" s="41"/>
      <c r="T512" s="28"/>
      <c r="U512" s="28"/>
      <c r="V512" s="41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</row>
    <row r="513" spans="1:40" ht="14.25" customHeight="1" x14ac:dyDescent="0.45">
      <c r="A513" s="27"/>
      <c r="B513" s="28"/>
      <c r="C513" s="28"/>
      <c r="D513" s="39"/>
      <c r="E513" s="30"/>
      <c r="F513" s="31"/>
      <c r="G513" s="32"/>
      <c r="H513" s="33"/>
      <c r="I513" s="28"/>
      <c r="J513" s="28"/>
      <c r="K513" s="35"/>
      <c r="L513" s="28"/>
      <c r="M513" s="28"/>
      <c r="N513" s="28"/>
      <c r="O513" s="28"/>
      <c r="P513" s="28"/>
      <c r="Q513" s="40"/>
      <c r="R513" s="41"/>
      <c r="S513" s="41"/>
      <c r="T513" s="28"/>
      <c r="U513" s="28"/>
      <c r="V513" s="41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</row>
    <row r="514" spans="1:40" ht="14.25" customHeight="1" x14ac:dyDescent="0.45">
      <c r="A514" s="27"/>
      <c r="B514" s="28"/>
      <c r="C514" s="28"/>
      <c r="D514" s="39"/>
      <c r="E514" s="30"/>
      <c r="F514" s="31"/>
      <c r="G514" s="32"/>
      <c r="H514" s="33"/>
      <c r="I514" s="28"/>
      <c r="J514" s="28"/>
      <c r="K514" s="35"/>
      <c r="L514" s="28"/>
      <c r="M514" s="28"/>
      <c r="N514" s="28"/>
      <c r="O514" s="28"/>
      <c r="P514" s="28"/>
      <c r="Q514" s="40"/>
      <c r="R514" s="41"/>
      <c r="S514" s="41"/>
      <c r="T514" s="28"/>
      <c r="U514" s="28"/>
      <c r="V514" s="41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</row>
    <row r="515" spans="1:40" ht="14.25" customHeight="1" x14ac:dyDescent="0.45">
      <c r="A515" s="27"/>
      <c r="B515" s="28"/>
      <c r="C515" s="28"/>
      <c r="D515" s="39"/>
      <c r="E515" s="30"/>
      <c r="F515" s="31"/>
      <c r="G515" s="32"/>
      <c r="H515" s="33"/>
      <c r="I515" s="28"/>
      <c r="J515" s="28"/>
      <c r="K515" s="35"/>
      <c r="L515" s="28"/>
      <c r="M515" s="28"/>
      <c r="N515" s="28"/>
      <c r="O515" s="28"/>
      <c r="P515" s="28"/>
      <c r="Q515" s="40"/>
      <c r="R515" s="41"/>
      <c r="S515" s="41"/>
      <c r="T515" s="28"/>
      <c r="U515" s="28"/>
      <c r="V515" s="41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</row>
    <row r="516" spans="1:40" ht="14.25" customHeight="1" x14ac:dyDescent="0.45">
      <c r="A516" s="27"/>
      <c r="B516" s="28"/>
      <c r="C516" s="28"/>
      <c r="D516" s="39"/>
      <c r="E516" s="30"/>
      <c r="F516" s="31"/>
      <c r="G516" s="32"/>
      <c r="H516" s="33"/>
      <c r="I516" s="28"/>
      <c r="J516" s="28"/>
      <c r="K516" s="35"/>
      <c r="L516" s="28"/>
      <c r="M516" s="28"/>
      <c r="N516" s="28"/>
      <c r="O516" s="28"/>
      <c r="P516" s="28"/>
      <c r="Q516" s="40"/>
      <c r="R516" s="41"/>
      <c r="S516" s="41"/>
      <c r="T516" s="28"/>
      <c r="U516" s="28"/>
      <c r="V516" s="41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</row>
    <row r="517" spans="1:40" ht="14.25" customHeight="1" x14ac:dyDescent="0.45">
      <c r="A517" s="27"/>
      <c r="B517" s="28"/>
      <c r="C517" s="28"/>
      <c r="D517" s="39"/>
      <c r="E517" s="30"/>
      <c r="F517" s="31"/>
      <c r="G517" s="32"/>
      <c r="H517" s="33"/>
      <c r="I517" s="28"/>
      <c r="J517" s="28"/>
      <c r="K517" s="35"/>
      <c r="L517" s="28"/>
      <c r="M517" s="28"/>
      <c r="N517" s="28"/>
      <c r="O517" s="28"/>
      <c r="P517" s="28"/>
      <c r="Q517" s="40"/>
      <c r="R517" s="41"/>
      <c r="S517" s="41"/>
      <c r="T517" s="28"/>
      <c r="U517" s="28"/>
      <c r="V517" s="41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</row>
    <row r="518" spans="1:40" ht="14.25" customHeight="1" x14ac:dyDescent="0.45">
      <c r="A518" s="27"/>
      <c r="B518" s="28"/>
      <c r="C518" s="28"/>
      <c r="D518" s="39"/>
      <c r="E518" s="30"/>
      <c r="F518" s="31"/>
      <c r="G518" s="32"/>
      <c r="H518" s="33"/>
      <c r="I518" s="28"/>
      <c r="J518" s="28"/>
      <c r="K518" s="35"/>
      <c r="L518" s="28"/>
      <c r="M518" s="28"/>
      <c r="N518" s="28"/>
      <c r="O518" s="28"/>
      <c r="P518" s="28"/>
      <c r="Q518" s="40"/>
      <c r="R518" s="41"/>
      <c r="S518" s="41"/>
      <c r="T518" s="28"/>
      <c r="U518" s="28"/>
      <c r="V518" s="41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</row>
    <row r="519" spans="1:40" ht="14.25" customHeight="1" x14ac:dyDescent="0.45">
      <c r="A519" s="27"/>
      <c r="B519" s="28"/>
      <c r="C519" s="28"/>
      <c r="D519" s="39"/>
      <c r="E519" s="30"/>
      <c r="F519" s="31"/>
      <c r="G519" s="32"/>
      <c r="H519" s="33"/>
      <c r="I519" s="28"/>
      <c r="J519" s="28"/>
      <c r="K519" s="35"/>
      <c r="L519" s="28"/>
      <c r="M519" s="28"/>
      <c r="N519" s="28"/>
      <c r="O519" s="28"/>
      <c r="P519" s="28"/>
      <c r="Q519" s="40"/>
      <c r="R519" s="41"/>
      <c r="S519" s="41"/>
      <c r="T519" s="28"/>
      <c r="U519" s="28"/>
      <c r="V519" s="41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</row>
    <row r="520" spans="1:40" ht="14.25" customHeight="1" x14ac:dyDescent="0.45">
      <c r="A520" s="27"/>
      <c r="B520" s="28"/>
      <c r="C520" s="28"/>
      <c r="D520" s="39"/>
      <c r="E520" s="30"/>
      <c r="F520" s="31"/>
      <c r="G520" s="32"/>
      <c r="H520" s="33"/>
      <c r="I520" s="28"/>
      <c r="J520" s="28"/>
      <c r="K520" s="35"/>
      <c r="L520" s="28"/>
      <c r="M520" s="28"/>
      <c r="N520" s="28"/>
      <c r="O520" s="28"/>
      <c r="P520" s="28"/>
      <c r="Q520" s="40"/>
      <c r="R520" s="41"/>
      <c r="S520" s="41"/>
      <c r="T520" s="28"/>
      <c r="U520" s="28"/>
      <c r="V520" s="41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</row>
    <row r="521" spans="1:40" ht="14.25" customHeight="1" x14ac:dyDescent="0.45">
      <c r="A521" s="27"/>
      <c r="B521" s="28"/>
      <c r="C521" s="28"/>
      <c r="D521" s="39"/>
      <c r="E521" s="30"/>
      <c r="F521" s="31"/>
      <c r="G521" s="32"/>
      <c r="H521" s="33"/>
      <c r="I521" s="28"/>
      <c r="J521" s="28"/>
      <c r="K521" s="35"/>
      <c r="L521" s="28"/>
      <c r="M521" s="28"/>
      <c r="N521" s="28"/>
      <c r="O521" s="28"/>
      <c r="P521" s="28"/>
      <c r="Q521" s="40"/>
      <c r="R521" s="41"/>
      <c r="S521" s="41"/>
      <c r="T521" s="28"/>
      <c r="U521" s="28"/>
      <c r="V521" s="41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</row>
    <row r="522" spans="1:40" ht="14.25" customHeight="1" x14ac:dyDescent="0.45">
      <c r="A522" s="27"/>
      <c r="B522" s="28"/>
      <c r="C522" s="28"/>
      <c r="D522" s="39"/>
      <c r="E522" s="30"/>
      <c r="F522" s="31"/>
      <c r="G522" s="32"/>
      <c r="H522" s="33"/>
      <c r="I522" s="28"/>
      <c r="J522" s="28"/>
      <c r="K522" s="35"/>
      <c r="L522" s="28"/>
      <c r="M522" s="28"/>
      <c r="N522" s="28"/>
      <c r="O522" s="28"/>
      <c r="P522" s="28"/>
      <c r="Q522" s="40"/>
      <c r="R522" s="41"/>
      <c r="S522" s="41"/>
      <c r="T522" s="28"/>
      <c r="U522" s="28"/>
      <c r="V522" s="41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</row>
    <row r="523" spans="1:40" ht="14.25" customHeight="1" x14ac:dyDescent="0.45">
      <c r="A523" s="27"/>
      <c r="B523" s="28"/>
      <c r="C523" s="28"/>
      <c r="D523" s="39"/>
      <c r="E523" s="30"/>
      <c r="F523" s="31"/>
      <c r="G523" s="32"/>
      <c r="H523" s="33"/>
      <c r="I523" s="28"/>
      <c r="J523" s="28"/>
      <c r="K523" s="35"/>
      <c r="L523" s="28"/>
      <c r="M523" s="28"/>
      <c r="N523" s="28"/>
      <c r="O523" s="28"/>
      <c r="P523" s="28"/>
      <c r="Q523" s="40"/>
      <c r="R523" s="41"/>
      <c r="S523" s="41"/>
      <c r="T523" s="28"/>
      <c r="U523" s="28"/>
      <c r="V523" s="41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</row>
    <row r="524" spans="1:40" ht="14.25" customHeight="1" x14ac:dyDescent="0.45">
      <c r="A524" s="27"/>
      <c r="B524" s="28"/>
      <c r="C524" s="28"/>
      <c r="D524" s="39"/>
      <c r="E524" s="30"/>
      <c r="F524" s="31"/>
      <c r="G524" s="32"/>
      <c r="H524" s="33"/>
      <c r="I524" s="28"/>
      <c r="J524" s="28"/>
      <c r="K524" s="35"/>
      <c r="L524" s="28"/>
      <c r="M524" s="28"/>
      <c r="N524" s="28"/>
      <c r="O524" s="28"/>
      <c r="P524" s="28"/>
      <c r="Q524" s="40"/>
      <c r="R524" s="41"/>
      <c r="S524" s="41"/>
      <c r="T524" s="28"/>
      <c r="U524" s="28"/>
      <c r="V524" s="41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</row>
    <row r="525" spans="1:40" ht="14.25" customHeight="1" x14ac:dyDescent="0.45">
      <c r="A525" s="27"/>
      <c r="B525" s="28"/>
      <c r="C525" s="28"/>
      <c r="D525" s="39"/>
      <c r="E525" s="30"/>
      <c r="F525" s="31"/>
      <c r="G525" s="32"/>
      <c r="H525" s="33"/>
      <c r="I525" s="28"/>
      <c r="J525" s="28"/>
      <c r="K525" s="35"/>
      <c r="L525" s="28"/>
      <c r="M525" s="28"/>
      <c r="N525" s="28"/>
      <c r="O525" s="28"/>
      <c r="P525" s="28"/>
      <c r="Q525" s="40"/>
      <c r="R525" s="41"/>
      <c r="S525" s="41"/>
      <c r="T525" s="28"/>
      <c r="U525" s="28"/>
      <c r="V525" s="41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</row>
    <row r="526" spans="1:40" ht="14.25" customHeight="1" x14ac:dyDescent="0.45">
      <c r="A526" s="27"/>
      <c r="B526" s="28"/>
      <c r="C526" s="28"/>
      <c r="D526" s="39"/>
      <c r="E526" s="30"/>
      <c r="F526" s="31"/>
      <c r="G526" s="32"/>
      <c r="H526" s="33"/>
      <c r="I526" s="28"/>
      <c r="J526" s="28"/>
      <c r="K526" s="35"/>
      <c r="L526" s="28"/>
      <c r="M526" s="28"/>
      <c r="N526" s="28"/>
      <c r="O526" s="28"/>
      <c r="P526" s="28"/>
      <c r="Q526" s="40"/>
      <c r="R526" s="41"/>
      <c r="S526" s="41"/>
      <c r="T526" s="28"/>
      <c r="U526" s="28"/>
      <c r="V526" s="41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</row>
    <row r="527" spans="1:40" ht="14.25" customHeight="1" x14ac:dyDescent="0.45">
      <c r="A527" s="27"/>
      <c r="B527" s="28"/>
      <c r="C527" s="28"/>
      <c r="D527" s="39"/>
      <c r="E527" s="30"/>
      <c r="F527" s="31"/>
      <c r="G527" s="32"/>
      <c r="H527" s="33"/>
      <c r="I527" s="28"/>
      <c r="J527" s="28"/>
      <c r="K527" s="35"/>
      <c r="L527" s="28"/>
      <c r="M527" s="28"/>
      <c r="N527" s="28"/>
      <c r="O527" s="28"/>
      <c r="P527" s="28"/>
      <c r="Q527" s="40"/>
      <c r="R527" s="41"/>
      <c r="S527" s="41"/>
      <c r="T527" s="28"/>
      <c r="U527" s="28"/>
      <c r="V527" s="41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</row>
    <row r="528" spans="1:40" ht="14.25" customHeight="1" x14ac:dyDescent="0.45">
      <c r="A528" s="27"/>
      <c r="B528" s="28"/>
      <c r="C528" s="28"/>
      <c r="D528" s="39"/>
      <c r="E528" s="30"/>
      <c r="F528" s="31"/>
      <c r="G528" s="32"/>
      <c r="H528" s="33"/>
      <c r="I528" s="28"/>
      <c r="J528" s="28"/>
      <c r="K528" s="35"/>
      <c r="L528" s="28"/>
      <c r="M528" s="28"/>
      <c r="N528" s="28"/>
      <c r="O528" s="28"/>
      <c r="P528" s="28"/>
      <c r="Q528" s="40"/>
      <c r="R528" s="41"/>
      <c r="S528" s="41"/>
      <c r="T528" s="28"/>
      <c r="U528" s="28"/>
      <c r="V528" s="41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</row>
    <row r="529" spans="1:40" ht="14.25" customHeight="1" x14ac:dyDescent="0.45">
      <c r="A529" s="27"/>
      <c r="B529" s="28"/>
      <c r="C529" s="28"/>
      <c r="D529" s="39"/>
      <c r="E529" s="30"/>
      <c r="F529" s="31"/>
      <c r="G529" s="32"/>
      <c r="H529" s="33"/>
      <c r="I529" s="28"/>
      <c r="J529" s="28"/>
      <c r="K529" s="35"/>
      <c r="L529" s="28"/>
      <c r="M529" s="28"/>
      <c r="N529" s="28"/>
      <c r="O529" s="28"/>
      <c r="P529" s="28"/>
      <c r="Q529" s="40"/>
      <c r="R529" s="41"/>
      <c r="S529" s="41"/>
      <c r="T529" s="28"/>
      <c r="U529" s="28"/>
      <c r="V529" s="41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</row>
    <row r="530" spans="1:40" ht="14.25" customHeight="1" x14ac:dyDescent="0.45">
      <c r="A530" s="27"/>
      <c r="B530" s="28"/>
      <c r="C530" s="28"/>
      <c r="D530" s="39"/>
      <c r="E530" s="30"/>
      <c r="F530" s="31"/>
      <c r="G530" s="32"/>
      <c r="H530" s="33"/>
      <c r="I530" s="28"/>
      <c r="J530" s="28"/>
      <c r="K530" s="35"/>
      <c r="L530" s="28"/>
      <c r="M530" s="28"/>
      <c r="N530" s="28"/>
      <c r="O530" s="28"/>
      <c r="P530" s="28"/>
      <c r="Q530" s="40"/>
      <c r="R530" s="41"/>
      <c r="S530" s="41"/>
      <c r="T530" s="28"/>
      <c r="U530" s="28"/>
      <c r="V530" s="41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</row>
    <row r="531" spans="1:40" ht="14.25" customHeight="1" x14ac:dyDescent="0.45">
      <c r="A531" s="27"/>
      <c r="B531" s="28"/>
      <c r="C531" s="28"/>
      <c r="D531" s="39"/>
      <c r="E531" s="30"/>
      <c r="F531" s="31"/>
      <c r="G531" s="32"/>
      <c r="H531" s="33"/>
      <c r="I531" s="28"/>
      <c r="J531" s="28"/>
      <c r="K531" s="35"/>
      <c r="L531" s="28"/>
      <c r="M531" s="28"/>
      <c r="N531" s="28"/>
      <c r="O531" s="28"/>
      <c r="P531" s="28"/>
      <c r="Q531" s="40"/>
      <c r="R531" s="41"/>
      <c r="S531" s="41"/>
      <c r="T531" s="28"/>
      <c r="U531" s="28"/>
      <c r="V531" s="41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</row>
    <row r="532" spans="1:40" ht="14.25" customHeight="1" x14ac:dyDescent="0.45">
      <c r="A532" s="27"/>
      <c r="B532" s="28"/>
      <c r="C532" s="28"/>
      <c r="D532" s="39"/>
      <c r="E532" s="30"/>
      <c r="F532" s="31"/>
      <c r="G532" s="32"/>
      <c r="H532" s="33"/>
      <c r="I532" s="28"/>
      <c r="J532" s="28"/>
      <c r="K532" s="35"/>
      <c r="L532" s="28"/>
      <c r="M532" s="28"/>
      <c r="N532" s="28"/>
      <c r="O532" s="28"/>
      <c r="P532" s="28"/>
      <c r="Q532" s="40"/>
      <c r="R532" s="41"/>
      <c r="S532" s="41"/>
      <c r="T532" s="28"/>
      <c r="U532" s="28"/>
      <c r="V532" s="41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</row>
    <row r="533" spans="1:40" ht="14.25" customHeight="1" x14ac:dyDescent="0.45">
      <c r="A533" s="27"/>
      <c r="B533" s="28"/>
      <c r="C533" s="28"/>
      <c r="D533" s="39"/>
      <c r="E533" s="30"/>
      <c r="F533" s="31"/>
      <c r="G533" s="32"/>
      <c r="H533" s="33"/>
      <c r="I533" s="28"/>
      <c r="J533" s="28"/>
      <c r="K533" s="35"/>
      <c r="L533" s="28"/>
      <c r="M533" s="28"/>
      <c r="N533" s="28"/>
      <c r="O533" s="28"/>
      <c r="P533" s="28"/>
      <c r="Q533" s="40"/>
      <c r="R533" s="41"/>
      <c r="S533" s="41"/>
      <c r="T533" s="28"/>
      <c r="U533" s="28"/>
      <c r="V533" s="41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</row>
    <row r="534" spans="1:40" ht="14.25" customHeight="1" x14ac:dyDescent="0.45">
      <c r="A534" s="27"/>
      <c r="B534" s="28"/>
      <c r="C534" s="28"/>
      <c r="D534" s="39"/>
      <c r="E534" s="30"/>
      <c r="F534" s="31"/>
      <c r="G534" s="32"/>
      <c r="H534" s="33"/>
      <c r="I534" s="28"/>
      <c r="J534" s="28"/>
      <c r="K534" s="35"/>
      <c r="L534" s="28"/>
      <c r="M534" s="28"/>
      <c r="N534" s="28"/>
      <c r="O534" s="28"/>
      <c r="P534" s="28"/>
      <c r="Q534" s="40"/>
      <c r="R534" s="41"/>
      <c r="S534" s="41"/>
      <c r="T534" s="28"/>
      <c r="U534" s="28"/>
      <c r="V534" s="41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</row>
    <row r="535" spans="1:40" ht="14.25" customHeight="1" x14ac:dyDescent="0.45">
      <c r="A535" s="27"/>
      <c r="B535" s="28"/>
      <c r="C535" s="28"/>
      <c r="D535" s="39"/>
      <c r="E535" s="30"/>
      <c r="F535" s="31"/>
      <c r="G535" s="32"/>
      <c r="H535" s="33"/>
      <c r="I535" s="28"/>
      <c r="J535" s="28"/>
      <c r="K535" s="35"/>
      <c r="L535" s="28"/>
      <c r="M535" s="28"/>
      <c r="N535" s="28"/>
      <c r="O535" s="28"/>
      <c r="P535" s="28"/>
      <c r="Q535" s="40"/>
      <c r="R535" s="41"/>
      <c r="S535" s="41"/>
      <c r="T535" s="28"/>
      <c r="U535" s="28"/>
      <c r="V535" s="41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</row>
    <row r="536" spans="1:40" ht="14.25" customHeight="1" x14ac:dyDescent="0.45">
      <c r="A536" s="27"/>
      <c r="B536" s="28"/>
      <c r="C536" s="28"/>
      <c r="D536" s="39"/>
      <c r="E536" s="30"/>
      <c r="F536" s="31"/>
      <c r="G536" s="32"/>
      <c r="H536" s="33"/>
      <c r="I536" s="28"/>
      <c r="J536" s="28"/>
      <c r="K536" s="35"/>
      <c r="L536" s="28"/>
      <c r="M536" s="28"/>
      <c r="N536" s="28"/>
      <c r="O536" s="28"/>
      <c r="P536" s="28"/>
      <c r="Q536" s="40"/>
      <c r="R536" s="41"/>
      <c r="S536" s="41"/>
      <c r="T536" s="28"/>
      <c r="U536" s="28"/>
      <c r="V536" s="41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</row>
    <row r="537" spans="1:40" ht="14.25" customHeight="1" x14ac:dyDescent="0.45">
      <c r="A537" s="27"/>
      <c r="B537" s="28"/>
      <c r="C537" s="28"/>
      <c r="D537" s="39"/>
      <c r="E537" s="30"/>
      <c r="F537" s="31"/>
      <c r="G537" s="32"/>
      <c r="H537" s="33"/>
      <c r="I537" s="28"/>
      <c r="J537" s="28"/>
      <c r="K537" s="35"/>
      <c r="L537" s="28"/>
      <c r="M537" s="28"/>
      <c r="N537" s="28"/>
      <c r="O537" s="28"/>
      <c r="P537" s="28"/>
      <c r="Q537" s="40"/>
      <c r="R537" s="41"/>
      <c r="S537" s="41"/>
      <c r="T537" s="28"/>
      <c r="U537" s="28"/>
      <c r="V537" s="41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</row>
    <row r="538" spans="1:40" ht="14.25" customHeight="1" x14ac:dyDescent="0.45">
      <c r="A538" s="27"/>
      <c r="B538" s="28"/>
      <c r="C538" s="28"/>
      <c r="D538" s="39"/>
      <c r="E538" s="30"/>
      <c r="F538" s="31"/>
      <c r="G538" s="32"/>
      <c r="H538" s="33"/>
      <c r="I538" s="28"/>
      <c r="J538" s="28"/>
      <c r="K538" s="35"/>
      <c r="L538" s="28"/>
      <c r="M538" s="28"/>
      <c r="N538" s="28"/>
      <c r="O538" s="28"/>
      <c r="P538" s="28"/>
      <c r="Q538" s="40"/>
      <c r="R538" s="41"/>
      <c r="S538" s="41"/>
      <c r="T538" s="28"/>
      <c r="U538" s="28"/>
      <c r="V538" s="41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</row>
    <row r="539" spans="1:40" ht="14.25" customHeight="1" x14ac:dyDescent="0.45">
      <c r="A539" s="27"/>
      <c r="B539" s="28"/>
      <c r="C539" s="28"/>
      <c r="D539" s="39"/>
      <c r="E539" s="30"/>
      <c r="F539" s="31"/>
      <c r="G539" s="32"/>
      <c r="H539" s="33"/>
      <c r="I539" s="28"/>
      <c r="J539" s="28"/>
      <c r="K539" s="35"/>
      <c r="L539" s="28"/>
      <c r="M539" s="28"/>
      <c r="N539" s="28"/>
      <c r="O539" s="28"/>
      <c r="P539" s="28"/>
      <c r="Q539" s="40"/>
      <c r="R539" s="41"/>
      <c r="S539" s="41"/>
      <c r="T539" s="28"/>
      <c r="U539" s="28"/>
      <c r="V539" s="41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</row>
    <row r="540" spans="1:40" ht="14.25" customHeight="1" x14ac:dyDescent="0.45">
      <c r="A540" s="27"/>
      <c r="B540" s="28"/>
      <c r="C540" s="28"/>
      <c r="D540" s="39"/>
      <c r="E540" s="30"/>
      <c r="F540" s="31"/>
      <c r="G540" s="32"/>
      <c r="H540" s="33"/>
      <c r="I540" s="28"/>
      <c r="J540" s="28"/>
      <c r="K540" s="35"/>
      <c r="L540" s="28"/>
      <c r="M540" s="28"/>
      <c r="N540" s="28"/>
      <c r="O540" s="28"/>
      <c r="P540" s="28"/>
      <c r="Q540" s="40"/>
      <c r="R540" s="41"/>
      <c r="S540" s="41"/>
      <c r="T540" s="28"/>
      <c r="U540" s="28"/>
      <c r="V540" s="41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</row>
    <row r="541" spans="1:40" ht="14.25" customHeight="1" x14ac:dyDescent="0.45">
      <c r="A541" s="27"/>
      <c r="B541" s="28"/>
      <c r="C541" s="28"/>
      <c r="D541" s="39"/>
      <c r="E541" s="30"/>
      <c r="F541" s="31"/>
      <c r="G541" s="32"/>
      <c r="H541" s="33"/>
      <c r="I541" s="28"/>
      <c r="J541" s="28"/>
      <c r="K541" s="35"/>
      <c r="L541" s="28"/>
      <c r="M541" s="28"/>
      <c r="N541" s="28"/>
      <c r="O541" s="28"/>
      <c r="P541" s="28"/>
      <c r="Q541" s="40"/>
      <c r="R541" s="41"/>
      <c r="S541" s="41"/>
      <c r="T541" s="28"/>
      <c r="U541" s="28"/>
      <c r="V541" s="41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</row>
    <row r="542" spans="1:40" ht="14.25" customHeight="1" x14ac:dyDescent="0.45">
      <c r="A542" s="27"/>
      <c r="B542" s="28"/>
      <c r="C542" s="28"/>
      <c r="D542" s="39"/>
      <c r="E542" s="30"/>
      <c r="F542" s="31"/>
      <c r="G542" s="32"/>
      <c r="H542" s="33"/>
      <c r="I542" s="28"/>
      <c r="J542" s="28"/>
      <c r="K542" s="35"/>
      <c r="L542" s="28"/>
      <c r="M542" s="28"/>
      <c r="N542" s="28"/>
      <c r="O542" s="28"/>
      <c r="P542" s="28"/>
      <c r="Q542" s="40"/>
      <c r="R542" s="41"/>
      <c r="S542" s="41"/>
      <c r="T542" s="28"/>
      <c r="U542" s="28"/>
      <c r="V542" s="41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</row>
    <row r="543" spans="1:40" ht="14.25" customHeight="1" x14ac:dyDescent="0.45">
      <c r="A543" s="27"/>
      <c r="B543" s="28"/>
      <c r="C543" s="28"/>
      <c r="D543" s="39"/>
      <c r="E543" s="30"/>
      <c r="F543" s="31"/>
      <c r="G543" s="32"/>
      <c r="H543" s="33"/>
      <c r="I543" s="28"/>
      <c r="J543" s="28"/>
      <c r="K543" s="35"/>
      <c r="L543" s="28"/>
      <c r="M543" s="28"/>
      <c r="N543" s="28"/>
      <c r="O543" s="28"/>
      <c r="P543" s="28"/>
      <c r="Q543" s="40"/>
      <c r="R543" s="41"/>
      <c r="S543" s="41"/>
      <c r="T543" s="28"/>
      <c r="U543" s="28"/>
      <c r="V543" s="41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</row>
    <row r="544" spans="1:40" ht="14.25" customHeight="1" x14ac:dyDescent="0.45">
      <c r="A544" s="27"/>
      <c r="B544" s="28"/>
      <c r="C544" s="28"/>
      <c r="D544" s="39"/>
      <c r="E544" s="30"/>
      <c r="F544" s="31"/>
      <c r="G544" s="32"/>
      <c r="H544" s="33"/>
      <c r="I544" s="28"/>
      <c r="J544" s="28"/>
      <c r="K544" s="35"/>
      <c r="L544" s="28"/>
      <c r="M544" s="28"/>
      <c r="N544" s="28"/>
      <c r="O544" s="28"/>
      <c r="P544" s="28"/>
      <c r="Q544" s="40"/>
      <c r="R544" s="41"/>
      <c r="S544" s="41"/>
      <c r="T544" s="28"/>
      <c r="U544" s="28"/>
      <c r="V544" s="41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</row>
    <row r="545" spans="1:40" ht="14.25" customHeight="1" x14ac:dyDescent="0.45">
      <c r="A545" s="27"/>
      <c r="B545" s="28"/>
      <c r="C545" s="28"/>
      <c r="D545" s="39"/>
      <c r="E545" s="30"/>
      <c r="F545" s="31"/>
      <c r="G545" s="32"/>
      <c r="H545" s="33"/>
      <c r="I545" s="28"/>
      <c r="J545" s="28"/>
      <c r="K545" s="35"/>
      <c r="L545" s="28"/>
      <c r="M545" s="28"/>
      <c r="N545" s="28"/>
      <c r="O545" s="28"/>
      <c r="P545" s="28"/>
      <c r="Q545" s="40"/>
      <c r="R545" s="41"/>
      <c r="S545" s="41"/>
      <c r="T545" s="28"/>
      <c r="U545" s="28"/>
      <c r="V545" s="41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</row>
    <row r="546" spans="1:40" ht="14.25" customHeight="1" x14ac:dyDescent="0.45">
      <c r="A546" s="27"/>
      <c r="B546" s="28"/>
      <c r="C546" s="28"/>
      <c r="D546" s="39"/>
      <c r="E546" s="30"/>
      <c r="F546" s="31"/>
      <c r="G546" s="32"/>
      <c r="H546" s="33"/>
      <c r="I546" s="28"/>
      <c r="J546" s="28"/>
      <c r="K546" s="35"/>
      <c r="L546" s="28"/>
      <c r="M546" s="28"/>
      <c r="N546" s="28"/>
      <c r="O546" s="28"/>
      <c r="P546" s="28"/>
      <c r="Q546" s="40"/>
      <c r="R546" s="41"/>
      <c r="S546" s="41"/>
      <c r="T546" s="28"/>
      <c r="U546" s="28"/>
      <c r="V546" s="41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</row>
    <row r="547" spans="1:40" ht="14.25" customHeight="1" x14ac:dyDescent="0.45">
      <c r="A547" s="27"/>
      <c r="B547" s="28"/>
      <c r="C547" s="28"/>
      <c r="D547" s="39"/>
      <c r="E547" s="30"/>
      <c r="F547" s="31"/>
      <c r="G547" s="32"/>
      <c r="H547" s="33"/>
      <c r="I547" s="28"/>
      <c r="J547" s="28"/>
      <c r="K547" s="35"/>
      <c r="L547" s="28"/>
      <c r="M547" s="28"/>
      <c r="N547" s="28"/>
      <c r="O547" s="28"/>
      <c r="P547" s="28"/>
      <c r="Q547" s="40"/>
      <c r="R547" s="41"/>
      <c r="S547" s="41"/>
      <c r="T547" s="28"/>
      <c r="U547" s="28"/>
      <c r="V547" s="41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</row>
    <row r="548" spans="1:40" ht="14.25" customHeight="1" x14ac:dyDescent="0.45">
      <c r="A548" s="27"/>
      <c r="B548" s="28"/>
      <c r="C548" s="28"/>
      <c r="D548" s="39"/>
      <c r="E548" s="30"/>
      <c r="F548" s="31"/>
      <c r="G548" s="32"/>
      <c r="H548" s="33"/>
      <c r="I548" s="28"/>
      <c r="J548" s="28"/>
      <c r="K548" s="35"/>
      <c r="L548" s="28"/>
      <c r="M548" s="28"/>
      <c r="N548" s="28"/>
      <c r="O548" s="28"/>
      <c r="P548" s="28"/>
      <c r="Q548" s="40"/>
      <c r="R548" s="41"/>
      <c r="S548" s="41"/>
      <c r="T548" s="28"/>
      <c r="U548" s="28"/>
      <c r="V548" s="41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</row>
    <row r="549" spans="1:40" ht="14.25" customHeight="1" x14ac:dyDescent="0.45">
      <c r="A549" s="27"/>
      <c r="B549" s="28"/>
      <c r="C549" s="28"/>
      <c r="D549" s="39"/>
      <c r="E549" s="30"/>
      <c r="F549" s="31"/>
      <c r="G549" s="32"/>
      <c r="H549" s="33"/>
      <c r="I549" s="28"/>
      <c r="J549" s="28"/>
      <c r="K549" s="35"/>
      <c r="L549" s="28"/>
      <c r="M549" s="28"/>
      <c r="N549" s="28"/>
      <c r="O549" s="28"/>
      <c r="P549" s="28"/>
      <c r="Q549" s="40"/>
      <c r="R549" s="41"/>
      <c r="S549" s="41"/>
      <c r="T549" s="28"/>
      <c r="U549" s="28"/>
      <c r="V549" s="41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</row>
    <row r="550" spans="1:40" ht="14.25" customHeight="1" x14ac:dyDescent="0.45">
      <c r="A550" s="27"/>
      <c r="B550" s="28"/>
      <c r="C550" s="28"/>
      <c r="D550" s="39"/>
      <c r="E550" s="30"/>
      <c r="F550" s="31"/>
      <c r="G550" s="32"/>
      <c r="H550" s="33"/>
      <c r="I550" s="28"/>
      <c r="J550" s="28"/>
      <c r="K550" s="35"/>
      <c r="L550" s="28"/>
      <c r="M550" s="28"/>
      <c r="N550" s="28"/>
      <c r="O550" s="28"/>
      <c r="P550" s="28"/>
      <c r="Q550" s="40"/>
      <c r="R550" s="41"/>
      <c r="S550" s="41"/>
      <c r="T550" s="28"/>
      <c r="U550" s="28"/>
      <c r="V550" s="41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</row>
    <row r="551" spans="1:40" ht="14.25" customHeight="1" x14ac:dyDescent="0.45">
      <c r="A551" s="27"/>
      <c r="B551" s="28"/>
      <c r="C551" s="28"/>
      <c r="D551" s="39"/>
      <c r="E551" s="30"/>
      <c r="F551" s="31"/>
      <c r="G551" s="32"/>
      <c r="H551" s="33"/>
      <c r="I551" s="28"/>
      <c r="J551" s="28"/>
      <c r="K551" s="35"/>
      <c r="L551" s="28"/>
      <c r="M551" s="28"/>
      <c r="N551" s="28"/>
      <c r="O551" s="28"/>
      <c r="P551" s="28"/>
      <c r="Q551" s="40"/>
      <c r="R551" s="41"/>
      <c r="S551" s="41"/>
      <c r="T551" s="28"/>
      <c r="U551" s="28"/>
      <c r="V551" s="41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</row>
    <row r="552" spans="1:40" ht="14.25" customHeight="1" x14ac:dyDescent="0.45">
      <c r="A552" s="27"/>
      <c r="B552" s="28"/>
      <c r="C552" s="28"/>
      <c r="D552" s="39"/>
      <c r="E552" s="30"/>
      <c r="F552" s="31"/>
      <c r="G552" s="32"/>
      <c r="H552" s="33"/>
      <c r="I552" s="28"/>
      <c r="J552" s="28"/>
      <c r="K552" s="35"/>
      <c r="L552" s="28"/>
      <c r="M552" s="28"/>
      <c r="N552" s="28"/>
      <c r="O552" s="28"/>
      <c r="P552" s="28"/>
      <c r="Q552" s="40"/>
      <c r="R552" s="41"/>
      <c r="S552" s="41"/>
      <c r="T552" s="28"/>
      <c r="U552" s="28"/>
      <c r="V552" s="41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</row>
    <row r="553" spans="1:40" ht="14.25" customHeight="1" x14ac:dyDescent="0.45">
      <c r="A553" s="27"/>
      <c r="B553" s="28"/>
      <c r="C553" s="28"/>
      <c r="D553" s="39"/>
      <c r="E553" s="30"/>
      <c r="F553" s="31"/>
      <c r="G553" s="32"/>
      <c r="H553" s="33"/>
      <c r="I553" s="28"/>
      <c r="J553" s="28"/>
      <c r="K553" s="35"/>
      <c r="L553" s="28"/>
      <c r="M553" s="28"/>
      <c r="N553" s="28"/>
      <c r="O553" s="28"/>
      <c r="P553" s="28"/>
      <c r="Q553" s="40"/>
      <c r="R553" s="41"/>
      <c r="S553" s="41"/>
      <c r="T553" s="28"/>
      <c r="U553" s="28"/>
      <c r="V553" s="41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</row>
    <row r="554" spans="1:40" ht="14.25" customHeight="1" x14ac:dyDescent="0.45">
      <c r="A554" s="27"/>
      <c r="B554" s="28"/>
      <c r="C554" s="28"/>
      <c r="D554" s="39"/>
      <c r="E554" s="30"/>
      <c r="F554" s="31"/>
      <c r="G554" s="32"/>
      <c r="H554" s="33"/>
      <c r="I554" s="28"/>
      <c r="J554" s="28"/>
      <c r="K554" s="35"/>
      <c r="L554" s="28"/>
      <c r="M554" s="28"/>
      <c r="N554" s="28"/>
      <c r="O554" s="28"/>
      <c r="P554" s="28"/>
      <c r="Q554" s="40"/>
      <c r="R554" s="41"/>
      <c r="S554" s="41"/>
      <c r="T554" s="28"/>
      <c r="U554" s="28"/>
      <c r="V554" s="41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</row>
    <row r="555" spans="1:40" ht="14.25" customHeight="1" x14ac:dyDescent="0.45">
      <c r="A555" s="27"/>
      <c r="B555" s="28"/>
      <c r="C555" s="28"/>
      <c r="D555" s="39"/>
      <c r="E555" s="30"/>
      <c r="F555" s="31"/>
      <c r="G555" s="32"/>
      <c r="H555" s="33"/>
      <c r="I555" s="28"/>
      <c r="J555" s="28"/>
      <c r="K555" s="35"/>
      <c r="L555" s="28"/>
      <c r="M555" s="28"/>
      <c r="N555" s="28"/>
      <c r="O555" s="28"/>
      <c r="P555" s="28"/>
      <c r="Q555" s="40"/>
      <c r="R555" s="41"/>
      <c r="S555" s="41"/>
      <c r="T555" s="28"/>
      <c r="U555" s="28"/>
      <c r="V555" s="41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</row>
    <row r="556" spans="1:40" ht="14.25" customHeight="1" x14ac:dyDescent="0.45">
      <c r="A556" s="27"/>
      <c r="B556" s="28"/>
      <c r="C556" s="28"/>
      <c r="D556" s="39"/>
      <c r="E556" s="30"/>
      <c r="F556" s="31"/>
      <c r="G556" s="32"/>
      <c r="H556" s="33"/>
      <c r="I556" s="28"/>
      <c r="J556" s="28"/>
      <c r="K556" s="35"/>
      <c r="L556" s="28"/>
      <c r="M556" s="28"/>
      <c r="N556" s="28"/>
      <c r="O556" s="28"/>
      <c r="P556" s="28"/>
      <c r="Q556" s="40"/>
      <c r="R556" s="41"/>
      <c r="S556" s="41"/>
      <c r="T556" s="28"/>
      <c r="U556" s="28"/>
      <c r="V556" s="41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</row>
    <row r="557" spans="1:40" ht="14.25" customHeight="1" x14ac:dyDescent="0.45">
      <c r="A557" s="27"/>
      <c r="B557" s="28"/>
      <c r="C557" s="28"/>
      <c r="D557" s="39"/>
      <c r="E557" s="30"/>
      <c r="F557" s="31"/>
      <c r="G557" s="32"/>
      <c r="H557" s="33"/>
      <c r="I557" s="28"/>
      <c r="J557" s="28"/>
      <c r="K557" s="35"/>
      <c r="L557" s="28"/>
      <c r="M557" s="28"/>
      <c r="N557" s="28"/>
      <c r="O557" s="28"/>
      <c r="P557" s="28"/>
      <c r="Q557" s="40"/>
      <c r="R557" s="41"/>
      <c r="S557" s="41"/>
      <c r="T557" s="28"/>
      <c r="U557" s="28"/>
      <c r="V557" s="41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</row>
    <row r="558" spans="1:40" ht="14.25" customHeight="1" x14ac:dyDescent="0.45">
      <c r="A558" s="27"/>
      <c r="B558" s="28"/>
      <c r="C558" s="28"/>
      <c r="D558" s="39"/>
      <c r="E558" s="30"/>
      <c r="F558" s="31"/>
      <c r="G558" s="32"/>
      <c r="H558" s="33"/>
      <c r="I558" s="28"/>
      <c r="J558" s="28"/>
      <c r="K558" s="35"/>
      <c r="L558" s="28"/>
      <c r="M558" s="28"/>
      <c r="N558" s="28"/>
      <c r="O558" s="28"/>
      <c r="P558" s="28"/>
      <c r="Q558" s="40"/>
      <c r="R558" s="41"/>
      <c r="S558" s="41"/>
      <c r="T558" s="28"/>
      <c r="U558" s="28"/>
      <c r="V558" s="41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</row>
    <row r="559" spans="1:40" ht="14.25" customHeight="1" x14ac:dyDescent="0.45">
      <c r="A559" s="27"/>
      <c r="B559" s="28"/>
      <c r="C559" s="28"/>
      <c r="D559" s="39"/>
      <c r="E559" s="30"/>
      <c r="F559" s="31"/>
      <c r="G559" s="32"/>
      <c r="H559" s="33"/>
      <c r="I559" s="28"/>
      <c r="J559" s="28"/>
      <c r="K559" s="35"/>
      <c r="L559" s="28"/>
      <c r="M559" s="28"/>
      <c r="N559" s="28"/>
      <c r="O559" s="28"/>
      <c r="P559" s="28"/>
      <c r="Q559" s="40"/>
      <c r="R559" s="41"/>
      <c r="S559" s="41"/>
      <c r="T559" s="28"/>
      <c r="U559" s="28"/>
      <c r="V559" s="41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</row>
    <row r="560" spans="1:40" ht="14.25" customHeight="1" x14ac:dyDescent="0.45">
      <c r="A560" s="27"/>
      <c r="B560" s="28"/>
      <c r="C560" s="28"/>
      <c r="D560" s="39"/>
      <c r="E560" s="30"/>
      <c r="F560" s="31"/>
      <c r="G560" s="32"/>
      <c r="H560" s="33"/>
      <c r="I560" s="28"/>
      <c r="J560" s="28"/>
      <c r="K560" s="35"/>
      <c r="L560" s="28"/>
      <c r="M560" s="28"/>
      <c r="N560" s="28"/>
      <c r="O560" s="28"/>
      <c r="P560" s="28"/>
      <c r="Q560" s="40"/>
      <c r="R560" s="41"/>
      <c r="S560" s="41"/>
      <c r="T560" s="28"/>
      <c r="U560" s="28"/>
      <c r="V560" s="41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</row>
    <row r="561" spans="1:40" ht="14.25" customHeight="1" x14ac:dyDescent="0.45">
      <c r="A561" s="27"/>
      <c r="B561" s="28"/>
      <c r="C561" s="28"/>
      <c r="D561" s="39"/>
      <c r="E561" s="30"/>
      <c r="F561" s="31"/>
      <c r="G561" s="32"/>
      <c r="H561" s="33"/>
      <c r="I561" s="28"/>
      <c r="J561" s="28"/>
      <c r="K561" s="35"/>
      <c r="L561" s="28"/>
      <c r="M561" s="28"/>
      <c r="N561" s="28"/>
      <c r="O561" s="28"/>
      <c r="P561" s="28"/>
      <c r="Q561" s="40"/>
      <c r="R561" s="41"/>
      <c r="S561" s="41"/>
      <c r="T561" s="28"/>
      <c r="U561" s="28"/>
      <c r="V561" s="41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</row>
    <row r="562" spans="1:40" ht="14.25" customHeight="1" x14ac:dyDescent="0.45">
      <c r="A562" s="27"/>
      <c r="B562" s="28"/>
      <c r="C562" s="28"/>
      <c r="D562" s="39"/>
      <c r="E562" s="30"/>
      <c r="F562" s="31"/>
      <c r="G562" s="32"/>
      <c r="H562" s="33"/>
      <c r="I562" s="28"/>
      <c r="J562" s="28"/>
      <c r="K562" s="35"/>
      <c r="L562" s="28"/>
      <c r="M562" s="28"/>
      <c r="N562" s="28"/>
      <c r="O562" s="28"/>
      <c r="P562" s="28"/>
      <c r="Q562" s="40"/>
      <c r="R562" s="41"/>
      <c r="S562" s="41"/>
      <c r="T562" s="28"/>
      <c r="U562" s="28"/>
      <c r="V562" s="41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</row>
    <row r="563" spans="1:40" ht="14.25" customHeight="1" x14ac:dyDescent="0.45">
      <c r="A563" s="27"/>
      <c r="B563" s="28"/>
      <c r="C563" s="28"/>
      <c r="D563" s="39"/>
      <c r="E563" s="30"/>
      <c r="F563" s="31"/>
      <c r="G563" s="32"/>
      <c r="H563" s="33"/>
      <c r="I563" s="28"/>
      <c r="J563" s="28"/>
      <c r="K563" s="35"/>
      <c r="L563" s="28"/>
      <c r="M563" s="28"/>
      <c r="N563" s="28"/>
      <c r="O563" s="28"/>
      <c r="P563" s="28"/>
      <c r="Q563" s="40"/>
      <c r="R563" s="41"/>
      <c r="S563" s="41"/>
      <c r="T563" s="28"/>
      <c r="U563" s="28"/>
      <c r="V563" s="41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</row>
    <row r="564" spans="1:40" ht="14.25" customHeight="1" x14ac:dyDescent="0.45">
      <c r="A564" s="27"/>
      <c r="B564" s="28"/>
      <c r="C564" s="28"/>
      <c r="D564" s="39"/>
      <c r="E564" s="30"/>
      <c r="F564" s="31"/>
      <c r="G564" s="32"/>
      <c r="H564" s="33"/>
      <c r="I564" s="28"/>
      <c r="J564" s="28"/>
      <c r="K564" s="35"/>
      <c r="L564" s="28"/>
      <c r="M564" s="28"/>
      <c r="N564" s="28"/>
      <c r="O564" s="28"/>
      <c r="P564" s="28"/>
      <c r="Q564" s="40"/>
      <c r="R564" s="41"/>
      <c r="S564" s="41"/>
      <c r="T564" s="28"/>
      <c r="U564" s="28"/>
      <c r="V564" s="41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</row>
    <row r="565" spans="1:40" ht="14.25" customHeight="1" x14ac:dyDescent="0.45">
      <c r="A565" s="27"/>
      <c r="B565" s="28"/>
      <c r="C565" s="28"/>
      <c r="D565" s="39"/>
      <c r="E565" s="30"/>
      <c r="F565" s="31"/>
      <c r="G565" s="32"/>
      <c r="H565" s="33"/>
      <c r="I565" s="28"/>
      <c r="J565" s="28"/>
      <c r="K565" s="35"/>
      <c r="L565" s="28"/>
      <c r="M565" s="28"/>
      <c r="N565" s="28"/>
      <c r="O565" s="28"/>
      <c r="P565" s="28"/>
      <c r="Q565" s="40"/>
      <c r="R565" s="41"/>
      <c r="S565" s="41"/>
      <c r="T565" s="28"/>
      <c r="U565" s="28"/>
      <c r="V565" s="41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</row>
    <row r="566" spans="1:40" ht="14.25" customHeight="1" x14ac:dyDescent="0.45">
      <c r="A566" s="27"/>
      <c r="B566" s="28"/>
      <c r="C566" s="28"/>
      <c r="D566" s="39"/>
      <c r="E566" s="30"/>
      <c r="F566" s="31"/>
      <c r="G566" s="32"/>
      <c r="H566" s="33"/>
      <c r="I566" s="28"/>
      <c r="J566" s="28"/>
      <c r="K566" s="35"/>
      <c r="L566" s="28"/>
      <c r="M566" s="28"/>
      <c r="N566" s="28"/>
      <c r="O566" s="28"/>
      <c r="P566" s="28"/>
      <c r="Q566" s="40"/>
      <c r="R566" s="41"/>
      <c r="S566" s="41"/>
      <c r="T566" s="28"/>
      <c r="U566" s="28"/>
      <c r="V566" s="41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</row>
    <row r="567" spans="1:40" ht="14.25" customHeight="1" x14ac:dyDescent="0.45">
      <c r="A567" s="27"/>
      <c r="B567" s="28"/>
      <c r="C567" s="28"/>
      <c r="D567" s="39"/>
      <c r="E567" s="30"/>
      <c r="F567" s="31"/>
      <c r="G567" s="32"/>
      <c r="H567" s="33"/>
      <c r="I567" s="28"/>
      <c r="J567" s="28"/>
      <c r="K567" s="35"/>
      <c r="L567" s="28"/>
      <c r="M567" s="28"/>
      <c r="N567" s="28"/>
      <c r="O567" s="28"/>
      <c r="P567" s="28"/>
      <c r="Q567" s="40"/>
      <c r="R567" s="41"/>
      <c r="S567" s="41"/>
      <c r="T567" s="28"/>
      <c r="U567" s="28"/>
      <c r="V567" s="41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</row>
    <row r="568" spans="1:40" ht="14.25" customHeight="1" x14ac:dyDescent="0.45">
      <c r="A568" s="27"/>
      <c r="B568" s="28"/>
      <c r="C568" s="28"/>
      <c r="D568" s="39"/>
      <c r="E568" s="30"/>
      <c r="F568" s="31"/>
      <c r="G568" s="32"/>
      <c r="H568" s="33"/>
      <c r="I568" s="28"/>
      <c r="J568" s="28"/>
      <c r="K568" s="35"/>
      <c r="L568" s="28"/>
      <c r="M568" s="28"/>
      <c r="N568" s="28"/>
      <c r="O568" s="28"/>
      <c r="P568" s="28"/>
      <c r="Q568" s="40"/>
      <c r="R568" s="41"/>
      <c r="S568" s="41"/>
      <c r="T568" s="28"/>
      <c r="U568" s="28"/>
      <c r="V568" s="41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</row>
    <row r="569" spans="1:40" ht="14.25" customHeight="1" x14ac:dyDescent="0.45">
      <c r="A569" s="27"/>
      <c r="B569" s="28"/>
      <c r="C569" s="28"/>
      <c r="D569" s="39"/>
      <c r="E569" s="30"/>
      <c r="F569" s="31"/>
      <c r="G569" s="32"/>
      <c r="H569" s="33"/>
      <c r="I569" s="28"/>
      <c r="J569" s="28"/>
      <c r="K569" s="35"/>
      <c r="L569" s="28"/>
      <c r="M569" s="28"/>
      <c r="N569" s="28"/>
      <c r="O569" s="28"/>
      <c r="P569" s="28"/>
      <c r="Q569" s="40"/>
      <c r="R569" s="41"/>
      <c r="S569" s="41"/>
      <c r="T569" s="28"/>
      <c r="U569" s="28"/>
      <c r="V569" s="41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</row>
    <row r="570" spans="1:40" ht="14.25" customHeight="1" x14ac:dyDescent="0.45">
      <c r="A570" s="27"/>
      <c r="B570" s="28"/>
      <c r="C570" s="28"/>
      <c r="D570" s="39"/>
      <c r="E570" s="30"/>
      <c r="F570" s="31"/>
      <c r="G570" s="32"/>
      <c r="H570" s="33"/>
      <c r="I570" s="28"/>
      <c r="J570" s="28"/>
      <c r="K570" s="35"/>
      <c r="L570" s="28"/>
      <c r="M570" s="28"/>
      <c r="N570" s="28"/>
      <c r="O570" s="28"/>
      <c r="P570" s="28"/>
      <c r="Q570" s="40"/>
      <c r="R570" s="41"/>
      <c r="S570" s="41"/>
      <c r="T570" s="28"/>
      <c r="U570" s="28"/>
      <c r="V570" s="41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</row>
    <row r="571" spans="1:40" ht="14.25" customHeight="1" x14ac:dyDescent="0.45">
      <c r="A571" s="27"/>
      <c r="B571" s="28"/>
      <c r="C571" s="28"/>
      <c r="D571" s="39"/>
      <c r="E571" s="30"/>
      <c r="F571" s="31"/>
      <c r="G571" s="32"/>
      <c r="H571" s="33"/>
      <c r="I571" s="28"/>
      <c r="J571" s="28"/>
      <c r="K571" s="35"/>
      <c r="L571" s="28"/>
      <c r="M571" s="28"/>
      <c r="N571" s="28"/>
      <c r="O571" s="28"/>
      <c r="P571" s="28"/>
      <c r="Q571" s="40"/>
      <c r="R571" s="41"/>
      <c r="S571" s="41"/>
      <c r="T571" s="28"/>
      <c r="U571" s="28"/>
      <c r="V571" s="41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</row>
    <row r="572" spans="1:40" ht="14.25" customHeight="1" x14ac:dyDescent="0.45">
      <c r="A572" s="27"/>
      <c r="B572" s="28"/>
      <c r="C572" s="28"/>
      <c r="D572" s="39"/>
      <c r="E572" s="30"/>
      <c r="F572" s="31"/>
      <c r="G572" s="32"/>
      <c r="H572" s="33"/>
      <c r="I572" s="28"/>
      <c r="J572" s="28"/>
      <c r="K572" s="35"/>
      <c r="L572" s="28"/>
      <c r="M572" s="28"/>
      <c r="N572" s="28"/>
      <c r="O572" s="28"/>
      <c r="P572" s="28"/>
      <c r="Q572" s="40"/>
      <c r="R572" s="41"/>
      <c r="S572" s="41"/>
      <c r="T572" s="28"/>
      <c r="U572" s="28"/>
      <c r="V572" s="41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</row>
    <row r="573" spans="1:40" ht="14.25" customHeight="1" x14ac:dyDescent="0.45">
      <c r="A573" s="27"/>
      <c r="B573" s="28"/>
      <c r="C573" s="28"/>
      <c r="D573" s="39"/>
      <c r="E573" s="30"/>
      <c r="F573" s="31"/>
      <c r="G573" s="32"/>
      <c r="H573" s="33"/>
      <c r="I573" s="28"/>
      <c r="J573" s="28"/>
      <c r="K573" s="35"/>
      <c r="L573" s="28"/>
      <c r="M573" s="28"/>
      <c r="N573" s="28"/>
      <c r="O573" s="28"/>
      <c r="P573" s="28"/>
      <c r="Q573" s="40"/>
      <c r="R573" s="41"/>
      <c r="S573" s="41"/>
      <c r="T573" s="28"/>
      <c r="U573" s="28"/>
      <c r="V573" s="41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</row>
    <row r="574" spans="1:40" ht="14.25" customHeight="1" x14ac:dyDescent="0.45">
      <c r="A574" s="27"/>
      <c r="B574" s="28"/>
      <c r="C574" s="28"/>
      <c r="D574" s="39"/>
      <c r="E574" s="30"/>
      <c r="F574" s="31"/>
      <c r="G574" s="32"/>
      <c r="H574" s="33"/>
      <c r="I574" s="28"/>
      <c r="J574" s="28"/>
      <c r="K574" s="35"/>
      <c r="L574" s="28"/>
      <c r="M574" s="28"/>
      <c r="N574" s="28"/>
      <c r="O574" s="28"/>
      <c r="P574" s="28"/>
      <c r="Q574" s="40"/>
      <c r="R574" s="41"/>
      <c r="S574" s="41"/>
      <c r="T574" s="28"/>
      <c r="U574" s="28"/>
      <c r="V574" s="41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</row>
    <row r="575" spans="1:40" ht="14.25" customHeight="1" x14ac:dyDescent="0.45">
      <c r="A575" s="27"/>
      <c r="B575" s="28"/>
      <c r="C575" s="28"/>
      <c r="D575" s="39"/>
      <c r="E575" s="30"/>
      <c r="F575" s="31"/>
      <c r="G575" s="32"/>
      <c r="H575" s="33"/>
      <c r="I575" s="28"/>
      <c r="J575" s="28"/>
      <c r="K575" s="35"/>
      <c r="L575" s="28"/>
      <c r="M575" s="28"/>
      <c r="N575" s="28"/>
      <c r="O575" s="28"/>
      <c r="P575" s="28"/>
      <c r="Q575" s="40"/>
      <c r="R575" s="41"/>
      <c r="S575" s="41"/>
      <c r="T575" s="28"/>
      <c r="U575" s="28"/>
      <c r="V575" s="41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</row>
    <row r="576" spans="1:40" ht="14.25" customHeight="1" x14ac:dyDescent="0.45">
      <c r="A576" s="27"/>
      <c r="B576" s="28"/>
      <c r="C576" s="28"/>
      <c r="D576" s="39"/>
      <c r="E576" s="30"/>
      <c r="F576" s="31"/>
      <c r="G576" s="32"/>
      <c r="H576" s="33"/>
      <c r="I576" s="28"/>
      <c r="J576" s="28"/>
      <c r="K576" s="35"/>
      <c r="L576" s="28"/>
      <c r="M576" s="28"/>
      <c r="N576" s="28"/>
      <c r="O576" s="28"/>
      <c r="P576" s="28"/>
      <c r="Q576" s="40"/>
      <c r="R576" s="41"/>
      <c r="S576" s="41"/>
      <c r="T576" s="28"/>
      <c r="U576" s="28"/>
      <c r="V576" s="41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</row>
    <row r="577" spans="1:40" ht="14.25" customHeight="1" x14ac:dyDescent="0.45">
      <c r="A577" s="27"/>
      <c r="B577" s="28"/>
      <c r="C577" s="28"/>
      <c r="D577" s="39"/>
      <c r="E577" s="30"/>
      <c r="F577" s="31"/>
      <c r="G577" s="32"/>
      <c r="H577" s="33"/>
      <c r="I577" s="28"/>
      <c r="J577" s="28"/>
      <c r="K577" s="35"/>
      <c r="L577" s="28"/>
      <c r="M577" s="28"/>
      <c r="N577" s="28"/>
      <c r="O577" s="28"/>
      <c r="P577" s="28"/>
      <c r="Q577" s="40"/>
      <c r="R577" s="41"/>
      <c r="S577" s="41"/>
      <c r="T577" s="28"/>
      <c r="U577" s="28"/>
      <c r="V577" s="41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</row>
    <row r="578" spans="1:40" ht="14.25" customHeight="1" x14ac:dyDescent="0.45">
      <c r="A578" s="27"/>
      <c r="B578" s="28"/>
      <c r="C578" s="28"/>
      <c r="D578" s="39"/>
      <c r="E578" s="30"/>
      <c r="F578" s="31"/>
      <c r="G578" s="32"/>
      <c r="H578" s="33"/>
      <c r="I578" s="28"/>
      <c r="J578" s="28"/>
      <c r="K578" s="35"/>
      <c r="L578" s="28"/>
      <c r="M578" s="28"/>
      <c r="N578" s="28"/>
      <c r="O578" s="28"/>
      <c r="P578" s="28"/>
      <c r="Q578" s="40"/>
      <c r="R578" s="41"/>
      <c r="S578" s="41"/>
      <c r="T578" s="28"/>
      <c r="U578" s="28"/>
      <c r="V578" s="41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</row>
    <row r="579" spans="1:40" ht="14.25" customHeight="1" x14ac:dyDescent="0.45">
      <c r="A579" s="27"/>
      <c r="B579" s="28"/>
      <c r="C579" s="28"/>
      <c r="D579" s="39"/>
      <c r="E579" s="30"/>
      <c r="F579" s="31"/>
      <c r="G579" s="32"/>
      <c r="H579" s="33"/>
      <c r="I579" s="28"/>
      <c r="J579" s="28"/>
      <c r="K579" s="35"/>
      <c r="L579" s="28"/>
      <c r="M579" s="28"/>
      <c r="N579" s="28"/>
      <c r="O579" s="28"/>
      <c r="P579" s="28"/>
      <c r="Q579" s="40"/>
      <c r="R579" s="41"/>
      <c r="S579" s="41"/>
      <c r="T579" s="28"/>
      <c r="U579" s="28"/>
      <c r="V579" s="41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</row>
    <row r="580" spans="1:40" ht="14.25" customHeight="1" x14ac:dyDescent="0.45">
      <c r="A580" s="27"/>
      <c r="B580" s="28"/>
      <c r="C580" s="28"/>
      <c r="D580" s="39"/>
      <c r="E580" s="30"/>
      <c r="F580" s="31"/>
      <c r="G580" s="32"/>
      <c r="H580" s="33"/>
      <c r="I580" s="28"/>
      <c r="J580" s="28"/>
      <c r="K580" s="35"/>
      <c r="L580" s="28"/>
      <c r="M580" s="28"/>
      <c r="N580" s="28"/>
      <c r="O580" s="28"/>
      <c r="P580" s="28"/>
      <c r="Q580" s="40"/>
      <c r="R580" s="41"/>
      <c r="S580" s="41"/>
      <c r="T580" s="28"/>
      <c r="U580" s="28"/>
      <c r="V580" s="41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</row>
    <row r="581" spans="1:40" ht="14.25" customHeight="1" x14ac:dyDescent="0.45">
      <c r="A581" s="27"/>
      <c r="B581" s="28"/>
      <c r="C581" s="28"/>
      <c r="D581" s="39"/>
      <c r="E581" s="30"/>
      <c r="F581" s="31"/>
      <c r="G581" s="32"/>
      <c r="H581" s="33"/>
      <c r="I581" s="28"/>
      <c r="J581" s="28"/>
      <c r="K581" s="35"/>
      <c r="L581" s="28"/>
      <c r="M581" s="28"/>
      <c r="N581" s="28"/>
      <c r="O581" s="28"/>
      <c r="P581" s="28"/>
      <c r="Q581" s="40"/>
      <c r="R581" s="41"/>
      <c r="S581" s="41"/>
      <c r="T581" s="28"/>
      <c r="U581" s="28"/>
      <c r="V581" s="41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</row>
    <row r="582" spans="1:40" ht="14.25" customHeight="1" x14ac:dyDescent="0.45">
      <c r="A582" s="27"/>
      <c r="B582" s="28"/>
      <c r="C582" s="28"/>
      <c r="D582" s="39"/>
      <c r="E582" s="30"/>
      <c r="F582" s="31"/>
      <c r="G582" s="32"/>
      <c r="H582" s="33"/>
      <c r="I582" s="28"/>
      <c r="J582" s="28"/>
      <c r="K582" s="35"/>
      <c r="L582" s="28"/>
      <c r="M582" s="28"/>
      <c r="N582" s="28"/>
      <c r="O582" s="28"/>
      <c r="P582" s="28"/>
      <c r="Q582" s="40"/>
      <c r="R582" s="41"/>
      <c r="S582" s="41"/>
      <c r="T582" s="28"/>
      <c r="U582" s="28"/>
      <c r="V582" s="41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</row>
    <row r="583" spans="1:40" ht="14.25" customHeight="1" x14ac:dyDescent="0.45">
      <c r="A583" s="27"/>
      <c r="B583" s="28"/>
      <c r="C583" s="28"/>
      <c r="D583" s="39"/>
      <c r="E583" s="30"/>
      <c r="F583" s="31"/>
      <c r="G583" s="32"/>
      <c r="H583" s="33"/>
      <c r="I583" s="28"/>
      <c r="J583" s="28"/>
      <c r="K583" s="35"/>
      <c r="L583" s="28"/>
      <c r="M583" s="28"/>
      <c r="N583" s="28"/>
      <c r="O583" s="28"/>
      <c r="P583" s="28"/>
      <c r="Q583" s="40"/>
      <c r="R583" s="41"/>
      <c r="S583" s="41"/>
      <c r="T583" s="28"/>
      <c r="U583" s="28"/>
      <c r="V583" s="41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</row>
    <row r="584" spans="1:40" ht="14.25" customHeight="1" x14ac:dyDescent="0.45">
      <c r="A584" s="27"/>
      <c r="B584" s="28"/>
      <c r="C584" s="28"/>
      <c r="D584" s="39"/>
      <c r="E584" s="30"/>
      <c r="F584" s="31"/>
      <c r="G584" s="32"/>
      <c r="H584" s="33"/>
      <c r="I584" s="28"/>
      <c r="J584" s="28"/>
      <c r="K584" s="35"/>
      <c r="L584" s="28"/>
      <c r="M584" s="28"/>
      <c r="N584" s="28"/>
      <c r="O584" s="28"/>
      <c r="P584" s="28"/>
      <c r="Q584" s="40"/>
      <c r="R584" s="41"/>
      <c r="S584" s="41"/>
      <c r="T584" s="28"/>
      <c r="U584" s="28"/>
      <c r="V584" s="41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</row>
    <row r="585" spans="1:40" ht="14.25" customHeight="1" x14ac:dyDescent="0.45">
      <c r="A585" s="27"/>
      <c r="B585" s="28"/>
      <c r="C585" s="28"/>
      <c r="D585" s="39"/>
      <c r="E585" s="30"/>
      <c r="F585" s="31"/>
      <c r="G585" s="32"/>
      <c r="H585" s="33"/>
      <c r="I585" s="28"/>
      <c r="J585" s="28"/>
      <c r="K585" s="35"/>
      <c r="L585" s="28"/>
      <c r="M585" s="28"/>
      <c r="N585" s="28"/>
      <c r="O585" s="28"/>
      <c r="P585" s="28"/>
      <c r="Q585" s="40"/>
      <c r="R585" s="41"/>
      <c r="S585" s="41"/>
      <c r="T585" s="28"/>
      <c r="U585" s="28"/>
      <c r="V585" s="41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</row>
    <row r="586" spans="1:40" ht="14.25" customHeight="1" x14ac:dyDescent="0.45">
      <c r="A586" s="27"/>
      <c r="B586" s="28"/>
      <c r="C586" s="28"/>
      <c r="D586" s="39"/>
      <c r="E586" s="30"/>
      <c r="F586" s="31"/>
      <c r="G586" s="32"/>
      <c r="H586" s="33"/>
      <c r="I586" s="28"/>
      <c r="J586" s="28"/>
      <c r="K586" s="35"/>
      <c r="L586" s="28"/>
      <c r="M586" s="28"/>
      <c r="N586" s="28"/>
      <c r="O586" s="28"/>
      <c r="P586" s="28"/>
      <c r="Q586" s="40"/>
      <c r="R586" s="41"/>
      <c r="S586" s="41"/>
      <c r="T586" s="28"/>
      <c r="U586" s="28"/>
      <c r="V586" s="41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</row>
    <row r="587" spans="1:40" ht="14.25" customHeight="1" x14ac:dyDescent="0.45">
      <c r="A587" s="27"/>
      <c r="B587" s="28"/>
      <c r="C587" s="28"/>
      <c r="D587" s="39"/>
      <c r="E587" s="30"/>
      <c r="F587" s="31"/>
      <c r="G587" s="32"/>
      <c r="H587" s="33"/>
      <c r="I587" s="28"/>
      <c r="J587" s="28"/>
      <c r="K587" s="35"/>
      <c r="L587" s="28"/>
      <c r="M587" s="28"/>
      <c r="N587" s="28"/>
      <c r="O587" s="28"/>
      <c r="P587" s="28"/>
      <c r="Q587" s="40"/>
      <c r="R587" s="41"/>
      <c r="S587" s="41"/>
      <c r="T587" s="28"/>
      <c r="U587" s="28"/>
      <c r="V587" s="41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</row>
    <row r="588" spans="1:40" ht="14.25" customHeight="1" x14ac:dyDescent="0.45">
      <c r="A588" s="27"/>
      <c r="B588" s="28"/>
      <c r="C588" s="28"/>
      <c r="D588" s="39"/>
      <c r="E588" s="30"/>
      <c r="F588" s="31"/>
      <c r="G588" s="32"/>
      <c r="H588" s="33"/>
      <c r="I588" s="28"/>
      <c r="J588" s="28"/>
      <c r="K588" s="35"/>
      <c r="L588" s="28"/>
      <c r="M588" s="28"/>
      <c r="N588" s="28"/>
      <c r="O588" s="28"/>
      <c r="P588" s="28"/>
      <c r="Q588" s="40"/>
      <c r="R588" s="41"/>
      <c r="S588" s="41"/>
      <c r="T588" s="28"/>
      <c r="U588" s="28"/>
      <c r="V588" s="41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</row>
    <row r="589" spans="1:40" ht="14.25" customHeight="1" x14ac:dyDescent="0.45">
      <c r="A589" s="27"/>
      <c r="B589" s="28"/>
      <c r="C589" s="28"/>
      <c r="D589" s="39"/>
      <c r="E589" s="30"/>
      <c r="F589" s="31"/>
      <c r="G589" s="32"/>
      <c r="H589" s="33"/>
      <c r="I589" s="28"/>
      <c r="J589" s="28"/>
      <c r="K589" s="35"/>
      <c r="L589" s="28"/>
      <c r="M589" s="28"/>
      <c r="N589" s="28"/>
      <c r="O589" s="28"/>
      <c r="P589" s="28"/>
      <c r="Q589" s="40"/>
      <c r="R589" s="41"/>
      <c r="S589" s="41"/>
      <c r="T589" s="28"/>
      <c r="U589" s="28"/>
      <c r="V589" s="41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</row>
    <row r="590" spans="1:40" ht="14.25" customHeight="1" x14ac:dyDescent="0.45">
      <c r="A590" s="27"/>
      <c r="B590" s="28"/>
      <c r="C590" s="28"/>
      <c r="D590" s="39"/>
      <c r="E590" s="30"/>
      <c r="F590" s="31"/>
      <c r="G590" s="32"/>
      <c r="H590" s="33"/>
      <c r="I590" s="28"/>
      <c r="J590" s="28"/>
      <c r="K590" s="35"/>
      <c r="L590" s="28"/>
      <c r="M590" s="28"/>
      <c r="N590" s="28"/>
      <c r="O590" s="28"/>
      <c r="P590" s="28"/>
      <c r="Q590" s="40"/>
      <c r="R590" s="41"/>
      <c r="S590" s="41"/>
      <c r="T590" s="28"/>
      <c r="U590" s="28"/>
      <c r="V590" s="41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</row>
    <row r="591" spans="1:40" ht="14.25" customHeight="1" x14ac:dyDescent="0.45">
      <c r="A591" s="27"/>
      <c r="B591" s="28"/>
      <c r="C591" s="28"/>
      <c r="D591" s="39"/>
      <c r="E591" s="30"/>
      <c r="F591" s="31"/>
      <c r="G591" s="32"/>
      <c r="H591" s="33"/>
      <c r="I591" s="28"/>
      <c r="J591" s="28"/>
      <c r="K591" s="35"/>
      <c r="L591" s="28"/>
      <c r="M591" s="28"/>
      <c r="N591" s="28"/>
      <c r="O591" s="28"/>
      <c r="P591" s="28"/>
      <c r="Q591" s="40"/>
      <c r="R591" s="41"/>
      <c r="S591" s="41"/>
      <c r="T591" s="28"/>
      <c r="U591" s="28"/>
      <c r="V591" s="41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</row>
    <row r="592" spans="1:40" ht="14.25" customHeight="1" x14ac:dyDescent="0.45">
      <c r="A592" s="27"/>
      <c r="B592" s="28"/>
      <c r="C592" s="28"/>
      <c r="D592" s="39"/>
      <c r="E592" s="30"/>
      <c r="F592" s="31"/>
      <c r="G592" s="32"/>
      <c r="H592" s="33"/>
      <c r="I592" s="28"/>
      <c r="J592" s="28"/>
      <c r="K592" s="35"/>
      <c r="L592" s="28"/>
      <c r="M592" s="28"/>
      <c r="N592" s="28"/>
      <c r="O592" s="28"/>
      <c r="P592" s="28"/>
      <c r="Q592" s="40"/>
      <c r="R592" s="41"/>
      <c r="S592" s="41"/>
      <c r="T592" s="28"/>
      <c r="U592" s="28"/>
      <c r="V592" s="41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</row>
    <row r="593" spans="1:40" ht="14.25" customHeight="1" x14ac:dyDescent="0.45">
      <c r="A593" s="27"/>
      <c r="B593" s="28"/>
      <c r="C593" s="28"/>
      <c r="D593" s="39"/>
      <c r="E593" s="30"/>
      <c r="F593" s="31"/>
      <c r="G593" s="32"/>
      <c r="H593" s="33"/>
      <c r="I593" s="28"/>
      <c r="J593" s="28"/>
      <c r="K593" s="35"/>
      <c r="L593" s="28"/>
      <c r="M593" s="28"/>
      <c r="N593" s="28"/>
      <c r="O593" s="28"/>
      <c r="P593" s="28"/>
      <c r="Q593" s="40"/>
      <c r="R593" s="41"/>
      <c r="S593" s="41"/>
      <c r="T593" s="28"/>
      <c r="U593" s="28"/>
      <c r="V593" s="41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</row>
    <row r="594" spans="1:40" ht="14.25" customHeight="1" x14ac:dyDescent="0.45">
      <c r="A594" s="27"/>
      <c r="B594" s="28"/>
      <c r="C594" s="28"/>
      <c r="D594" s="39"/>
      <c r="E594" s="30"/>
      <c r="F594" s="31"/>
      <c r="G594" s="32"/>
      <c r="H594" s="33"/>
      <c r="I594" s="28"/>
      <c r="J594" s="28"/>
      <c r="K594" s="35"/>
      <c r="L594" s="28"/>
      <c r="M594" s="28"/>
      <c r="N594" s="28"/>
      <c r="O594" s="28"/>
      <c r="P594" s="28"/>
      <c r="Q594" s="40"/>
      <c r="R594" s="41"/>
      <c r="S594" s="41"/>
      <c r="T594" s="28"/>
      <c r="U594" s="28"/>
      <c r="V594" s="41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</row>
    <row r="595" spans="1:40" ht="14.25" customHeight="1" x14ac:dyDescent="0.45">
      <c r="A595" s="27"/>
      <c r="B595" s="28"/>
      <c r="C595" s="28"/>
      <c r="D595" s="39"/>
      <c r="E595" s="30"/>
      <c r="F595" s="31"/>
      <c r="G595" s="32"/>
      <c r="H595" s="33"/>
      <c r="I595" s="28"/>
      <c r="J595" s="28"/>
      <c r="K595" s="35"/>
      <c r="L595" s="28"/>
      <c r="M595" s="28"/>
      <c r="N595" s="28"/>
      <c r="O595" s="28"/>
      <c r="P595" s="28"/>
      <c r="Q595" s="40"/>
      <c r="R595" s="41"/>
      <c r="S595" s="41"/>
      <c r="T595" s="28"/>
      <c r="U595" s="28"/>
      <c r="V595" s="41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</row>
    <row r="596" spans="1:40" ht="14.25" customHeight="1" x14ac:dyDescent="0.45">
      <c r="A596" s="27"/>
      <c r="B596" s="28"/>
      <c r="C596" s="28"/>
      <c r="D596" s="39"/>
      <c r="E596" s="30"/>
      <c r="F596" s="31"/>
      <c r="G596" s="32"/>
      <c r="H596" s="33"/>
      <c r="I596" s="28"/>
      <c r="J596" s="28"/>
      <c r="K596" s="35"/>
      <c r="L596" s="28"/>
      <c r="M596" s="28"/>
      <c r="N596" s="28"/>
      <c r="O596" s="28"/>
      <c r="P596" s="28"/>
      <c r="Q596" s="40"/>
      <c r="R596" s="41"/>
      <c r="S596" s="41"/>
      <c r="T596" s="28"/>
      <c r="U596" s="28"/>
      <c r="V596" s="41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</row>
    <row r="597" spans="1:40" ht="14.25" customHeight="1" x14ac:dyDescent="0.45">
      <c r="A597" s="27"/>
      <c r="B597" s="28"/>
      <c r="C597" s="28"/>
      <c r="D597" s="39"/>
      <c r="E597" s="30"/>
      <c r="F597" s="31"/>
      <c r="G597" s="32"/>
      <c r="H597" s="33"/>
      <c r="I597" s="28"/>
      <c r="J597" s="28"/>
      <c r="K597" s="35"/>
      <c r="L597" s="28"/>
      <c r="M597" s="28"/>
      <c r="N597" s="28"/>
      <c r="O597" s="28"/>
      <c r="P597" s="28"/>
      <c r="Q597" s="40"/>
      <c r="R597" s="41"/>
      <c r="S597" s="41"/>
      <c r="T597" s="28"/>
      <c r="U597" s="28"/>
      <c r="V597" s="41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</row>
    <row r="598" spans="1:40" ht="14.25" customHeight="1" x14ac:dyDescent="0.45">
      <c r="A598" s="27"/>
      <c r="B598" s="28"/>
      <c r="C598" s="28"/>
      <c r="D598" s="39"/>
      <c r="E598" s="30"/>
      <c r="F598" s="31"/>
      <c r="G598" s="32"/>
      <c r="H598" s="33"/>
      <c r="I598" s="28"/>
      <c r="J598" s="28"/>
      <c r="K598" s="35"/>
      <c r="L598" s="28"/>
      <c r="M598" s="28"/>
      <c r="N598" s="28"/>
      <c r="O598" s="28"/>
      <c r="P598" s="28"/>
      <c r="Q598" s="40"/>
      <c r="R598" s="41"/>
      <c r="S598" s="41"/>
      <c r="T598" s="28"/>
      <c r="U598" s="28"/>
      <c r="V598" s="41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</row>
    <row r="599" spans="1:40" ht="14.25" customHeight="1" x14ac:dyDescent="0.45">
      <c r="A599" s="27"/>
      <c r="B599" s="28"/>
      <c r="C599" s="28"/>
      <c r="D599" s="39"/>
      <c r="E599" s="30"/>
      <c r="F599" s="31"/>
      <c r="G599" s="32"/>
      <c r="H599" s="33"/>
      <c r="I599" s="28"/>
      <c r="J599" s="28"/>
      <c r="K599" s="35"/>
      <c r="L599" s="28"/>
      <c r="M599" s="28"/>
      <c r="N599" s="28"/>
      <c r="O599" s="28"/>
      <c r="P599" s="28"/>
      <c r="Q599" s="40"/>
      <c r="R599" s="41"/>
      <c r="S599" s="41"/>
      <c r="T599" s="28"/>
      <c r="U599" s="28"/>
      <c r="V599" s="41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</row>
    <row r="600" spans="1:40" ht="14.25" customHeight="1" x14ac:dyDescent="0.45">
      <c r="A600" s="27"/>
      <c r="B600" s="28"/>
      <c r="C600" s="28"/>
      <c r="D600" s="39"/>
      <c r="E600" s="30"/>
      <c r="F600" s="31"/>
      <c r="G600" s="32"/>
      <c r="H600" s="33"/>
      <c r="I600" s="28"/>
      <c r="J600" s="28"/>
      <c r="K600" s="35"/>
      <c r="L600" s="28"/>
      <c r="M600" s="28"/>
      <c r="N600" s="28"/>
      <c r="O600" s="28"/>
      <c r="P600" s="28"/>
      <c r="Q600" s="40"/>
      <c r="R600" s="41"/>
      <c r="S600" s="41"/>
      <c r="T600" s="28"/>
      <c r="U600" s="28"/>
      <c r="V600" s="41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</row>
    <row r="601" spans="1:40" ht="14.25" customHeight="1" x14ac:dyDescent="0.45">
      <c r="A601" s="27"/>
      <c r="B601" s="28"/>
      <c r="C601" s="28"/>
      <c r="D601" s="39"/>
      <c r="E601" s="30"/>
      <c r="F601" s="31"/>
      <c r="G601" s="32"/>
      <c r="H601" s="33"/>
      <c r="I601" s="28"/>
      <c r="J601" s="28"/>
      <c r="K601" s="35"/>
      <c r="L601" s="28"/>
      <c r="M601" s="28"/>
      <c r="N601" s="28"/>
      <c r="O601" s="28"/>
      <c r="P601" s="28"/>
      <c r="Q601" s="40"/>
      <c r="R601" s="41"/>
      <c r="S601" s="41"/>
      <c r="T601" s="28"/>
      <c r="U601" s="28"/>
      <c r="V601" s="41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</row>
    <row r="602" spans="1:40" ht="14.25" customHeight="1" x14ac:dyDescent="0.45">
      <c r="A602" s="27"/>
      <c r="B602" s="28"/>
      <c r="C602" s="28"/>
      <c r="D602" s="39"/>
      <c r="E602" s="30"/>
      <c r="F602" s="31"/>
      <c r="G602" s="32"/>
      <c r="H602" s="33"/>
      <c r="I602" s="28"/>
      <c r="J602" s="28"/>
      <c r="K602" s="35"/>
      <c r="L602" s="28"/>
      <c r="M602" s="28"/>
      <c r="N602" s="28"/>
      <c r="O602" s="28"/>
      <c r="P602" s="28"/>
      <c r="Q602" s="40"/>
      <c r="R602" s="41"/>
      <c r="S602" s="41"/>
      <c r="T602" s="28"/>
      <c r="U602" s="28"/>
      <c r="V602" s="41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</row>
    <row r="603" spans="1:40" ht="14.25" customHeight="1" x14ac:dyDescent="0.45">
      <c r="A603" s="27"/>
      <c r="B603" s="28"/>
      <c r="C603" s="28"/>
      <c r="D603" s="39"/>
      <c r="E603" s="30"/>
      <c r="F603" s="31"/>
      <c r="G603" s="32"/>
      <c r="H603" s="33"/>
      <c r="I603" s="28"/>
      <c r="J603" s="28"/>
      <c r="K603" s="35"/>
      <c r="L603" s="28"/>
      <c r="M603" s="28"/>
      <c r="N603" s="28"/>
      <c r="O603" s="28"/>
      <c r="P603" s="28"/>
      <c r="Q603" s="40"/>
      <c r="R603" s="41"/>
      <c r="S603" s="41"/>
      <c r="T603" s="28"/>
      <c r="U603" s="28"/>
      <c r="V603" s="41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</row>
    <row r="604" spans="1:40" ht="14.25" customHeight="1" x14ac:dyDescent="0.45">
      <c r="A604" s="27"/>
      <c r="B604" s="28"/>
      <c r="C604" s="28"/>
      <c r="D604" s="39"/>
      <c r="E604" s="30"/>
      <c r="F604" s="31"/>
      <c r="G604" s="32"/>
      <c r="H604" s="33"/>
      <c r="I604" s="28"/>
      <c r="J604" s="28"/>
      <c r="K604" s="35"/>
      <c r="L604" s="28"/>
      <c r="M604" s="28"/>
      <c r="N604" s="28"/>
      <c r="O604" s="28"/>
      <c r="P604" s="28"/>
      <c r="Q604" s="40"/>
      <c r="R604" s="41"/>
      <c r="S604" s="41"/>
      <c r="T604" s="28"/>
      <c r="U604" s="28"/>
      <c r="V604" s="41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</row>
    <row r="605" spans="1:40" ht="14.25" customHeight="1" x14ac:dyDescent="0.45">
      <c r="A605" s="27"/>
      <c r="B605" s="28"/>
      <c r="C605" s="28"/>
      <c r="D605" s="39"/>
      <c r="E605" s="30"/>
      <c r="F605" s="31"/>
      <c r="G605" s="32"/>
      <c r="H605" s="33"/>
      <c r="I605" s="28"/>
      <c r="J605" s="28"/>
      <c r="K605" s="35"/>
      <c r="L605" s="28"/>
      <c r="M605" s="28"/>
      <c r="N605" s="28"/>
      <c r="O605" s="28"/>
      <c r="P605" s="28"/>
      <c r="Q605" s="40"/>
      <c r="R605" s="41"/>
      <c r="S605" s="41"/>
      <c r="T605" s="28"/>
      <c r="U605" s="28"/>
      <c r="V605" s="41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</row>
    <row r="606" spans="1:40" ht="14.25" customHeight="1" x14ac:dyDescent="0.45">
      <c r="A606" s="27"/>
      <c r="B606" s="28"/>
      <c r="C606" s="28"/>
      <c r="D606" s="39"/>
      <c r="E606" s="30"/>
      <c r="F606" s="31"/>
      <c r="G606" s="32"/>
      <c r="H606" s="33"/>
      <c r="I606" s="28"/>
      <c r="J606" s="28"/>
      <c r="K606" s="35"/>
      <c r="L606" s="28"/>
      <c r="M606" s="28"/>
      <c r="N606" s="28"/>
      <c r="O606" s="28"/>
      <c r="P606" s="28"/>
      <c r="Q606" s="40"/>
      <c r="R606" s="41"/>
      <c r="S606" s="41"/>
      <c r="T606" s="28"/>
      <c r="U606" s="28"/>
      <c r="V606" s="41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</row>
    <row r="607" spans="1:40" ht="14.25" customHeight="1" x14ac:dyDescent="0.45">
      <c r="A607" s="27"/>
      <c r="B607" s="28"/>
      <c r="C607" s="28"/>
      <c r="D607" s="39"/>
      <c r="E607" s="30"/>
      <c r="F607" s="31"/>
      <c r="G607" s="32"/>
      <c r="H607" s="33"/>
      <c r="I607" s="28"/>
      <c r="J607" s="28"/>
      <c r="K607" s="35"/>
      <c r="L607" s="28"/>
      <c r="M607" s="28"/>
      <c r="N607" s="28"/>
      <c r="O607" s="28"/>
      <c r="P607" s="28"/>
      <c r="Q607" s="40"/>
      <c r="R607" s="41"/>
      <c r="S607" s="41"/>
      <c r="T607" s="28"/>
      <c r="U607" s="28"/>
      <c r="V607" s="41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</row>
    <row r="608" spans="1:40" ht="14.25" customHeight="1" x14ac:dyDescent="0.45">
      <c r="A608" s="27"/>
      <c r="B608" s="28"/>
      <c r="C608" s="28"/>
      <c r="D608" s="39"/>
      <c r="E608" s="30"/>
      <c r="F608" s="31"/>
      <c r="G608" s="32"/>
      <c r="H608" s="33"/>
      <c r="I608" s="28"/>
      <c r="J608" s="28"/>
      <c r="K608" s="35"/>
      <c r="L608" s="28"/>
      <c r="M608" s="28"/>
      <c r="N608" s="28"/>
      <c r="O608" s="28"/>
      <c r="P608" s="28"/>
      <c r="Q608" s="40"/>
      <c r="R608" s="41"/>
      <c r="S608" s="41"/>
      <c r="T608" s="28"/>
      <c r="U608" s="28"/>
      <c r="V608" s="41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</row>
    <row r="609" spans="1:40" ht="14.25" customHeight="1" x14ac:dyDescent="0.45">
      <c r="A609" s="27"/>
      <c r="B609" s="28"/>
      <c r="C609" s="28"/>
      <c r="D609" s="39"/>
      <c r="E609" s="30"/>
      <c r="F609" s="31"/>
      <c r="G609" s="32"/>
      <c r="H609" s="33"/>
      <c r="I609" s="28"/>
      <c r="J609" s="28"/>
      <c r="K609" s="35"/>
      <c r="L609" s="28"/>
      <c r="M609" s="28"/>
      <c r="N609" s="28"/>
      <c r="O609" s="28"/>
      <c r="P609" s="28"/>
      <c r="Q609" s="40"/>
      <c r="R609" s="41"/>
      <c r="S609" s="41"/>
      <c r="T609" s="28"/>
      <c r="U609" s="28"/>
      <c r="V609" s="41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</row>
    <row r="610" spans="1:40" ht="14.25" customHeight="1" x14ac:dyDescent="0.45">
      <c r="A610" s="27"/>
      <c r="B610" s="28"/>
      <c r="C610" s="28"/>
      <c r="D610" s="39"/>
      <c r="E610" s="30"/>
      <c r="F610" s="31"/>
      <c r="G610" s="32"/>
      <c r="H610" s="33"/>
      <c r="I610" s="28"/>
      <c r="J610" s="28"/>
      <c r="K610" s="35"/>
      <c r="L610" s="28"/>
      <c r="M610" s="28"/>
      <c r="N610" s="28"/>
      <c r="O610" s="28"/>
      <c r="P610" s="28"/>
      <c r="Q610" s="40"/>
      <c r="R610" s="41"/>
      <c r="S610" s="41"/>
      <c r="T610" s="28"/>
      <c r="U610" s="28"/>
      <c r="V610" s="41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</row>
    <row r="611" spans="1:40" ht="14.25" customHeight="1" x14ac:dyDescent="0.45">
      <c r="A611" s="27"/>
      <c r="B611" s="28"/>
      <c r="C611" s="28"/>
      <c r="D611" s="39"/>
      <c r="E611" s="30"/>
      <c r="F611" s="31"/>
      <c r="G611" s="32"/>
      <c r="H611" s="33"/>
      <c r="I611" s="28"/>
      <c r="J611" s="28"/>
      <c r="K611" s="35"/>
      <c r="L611" s="28"/>
      <c r="M611" s="28"/>
      <c r="N611" s="28"/>
      <c r="O611" s="28"/>
      <c r="P611" s="28"/>
      <c r="Q611" s="40"/>
      <c r="R611" s="41"/>
      <c r="S611" s="41"/>
      <c r="T611" s="28"/>
      <c r="U611" s="28"/>
      <c r="V611" s="41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</row>
    <row r="612" spans="1:40" ht="14.25" customHeight="1" x14ac:dyDescent="0.45">
      <c r="A612" s="27"/>
      <c r="B612" s="28"/>
      <c r="C612" s="28"/>
      <c r="D612" s="39"/>
      <c r="E612" s="30"/>
      <c r="F612" s="31"/>
      <c r="G612" s="32"/>
      <c r="H612" s="33"/>
      <c r="I612" s="28"/>
      <c r="J612" s="28"/>
      <c r="K612" s="35"/>
      <c r="L612" s="28"/>
      <c r="M612" s="28"/>
      <c r="N612" s="28"/>
      <c r="O612" s="28"/>
      <c r="P612" s="28"/>
      <c r="Q612" s="40"/>
      <c r="R612" s="41"/>
      <c r="S612" s="41"/>
      <c r="T612" s="28"/>
      <c r="U612" s="28"/>
      <c r="V612" s="41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</row>
    <row r="613" spans="1:40" ht="14.25" customHeight="1" x14ac:dyDescent="0.45">
      <c r="A613" s="27"/>
      <c r="B613" s="28"/>
      <c r="C613" s="28"/>
      <c r="D613" s="39"/>
      <c r="E613" s="30"/>
      <c r="F613" s="31"/>
      <c r="G613" s="32"/>
      <c r="H613" s="33"/>
      <c r="I613" s="28"/>
      <c r="J613" s="28"/>
      <c r="K613" s="35"/>
      <c r="L613" s="28"/>
      <c r="M613" s="28"/>
      <c r="N613" s="28"/>
      <c r="O613" s="28"/>
      <c r="P613" s="28"/>
      <c r="Q613" s="40"/>
      <c r="R613" s="41"/>
      <c r="S613" s="41"/>
      <c r="T613" s="28"/>
      <c r="U613" s="28"/>
      <c r="V613" s="41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</row>
    <row r="614" spans="1:40" ht="14.25" customHeight="1" x14ac:dyDescent="0.45">
      <c r="A614" s="27"/>
      <c r="B614" s="28"/>
      <c r="C614" s="28"/>
      <c r="D614" s="39"/>
      <c r="E614" s="30"/>
      <c r="F614" s="31"/>
      <c r="G614" s="32"/>
      <c r="H614" s="33"/>
      <c r="I614" s="28"/>
      <c r="J614" s="28"/>
      <c r="K614" s="35"/>
      <c r="L614" s="28"/>
      <c r="M614" s="28"/>
      <c r="N614" s="28"/>
      <c r="O614" s="28"/>
      <c r="P614" s="28"/>
      <c r="Q614" s="40"/>
      <c r="R614" s="41"/>
      <c r="S614" s="41"/>
      <c r="T614" s="28"/>
      <c r="U614" s="28"/>
      <c r="V614" s="41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</row>
    <row r="615" spans="1:40" ht="14.25" customHeight="1" x14ac:dyDescent="0.45">
      <c r="A615" s="27"/>
      <c r="B615" s="28"/>
      <c r="C615" s="28"/>
      <c r="D615" s="39"/>
      <c r="E615" s="30"/>
      <c r="F615" s="31"/>
      <c r="G615" s="32"/>
      <c r="H615" s="33"/>
      <c r="I615" s="28"/>
      <c r="J615" s="28"/>
      <c r="K615" s="35"/>
      <c r="L615" s="28"/>
      <c r="M615" s="28"/>
      <c r="N615" s="28"/>
      <c r="O615" s="28"/>
      <c r="P615" s="28"/>
      <c r="Q615" s="40"/>
      <c r="R615" s="41"/>
      <c r="S615" s="41"/>
      <c r="T615" s="28"/>
      <c r="U615" s="28"/>
      <c r="V615" s="41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</row>
    <row r="616" spans="1:40" ht="14.25" customHeight="1" x14ac:dyDescent="0.45">
      <c r="A616" s="27"/>
      <c r="B616" s="28"/>
      <c r="C616" s="28"/>
      <c r="D616" s="39"/>
      <c r="E616" s="30"/>
      <c r="F616" s="31"/>
      <c r="G616" s="32"/>
      <c r="H616" s="33"/>
      <c r="I616" s="28"/>
      <c r="J616" s="28"/>
      <c r="K616" s="35"/>
      <c r="L616" s="28"/>
      <c r="M616" s="28"/>
      <c r="N616" s="28"/>
      <c r="O616" s="28"/>
      <c r="P616" s="28"/>
      <c r="Q616" s="40"/>
      <c r="R616" s="41"/>
      <c r="S616" s="41"/>
      <c r="T616" s="28"/>
      <c r="U616" s="28"/>
      <c r="V616" s="41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</row>
    <row r="617" spans="1:40" ht="14.25" customHeight="1" x14ac:dyDescent="0.45">
      <c r="A617" s="27"/>
      <c r="B617" s="28"/>
      <c r="C617" s="28"/>
      <c r="D617" s="39"/>
      <c r="E617" s="30"/>
      <c r="F617" s="31"/>
      <c r="G617" s="32"/>
      <c r="H617" s="33"/>
      <c r="I617" s="28"/>
      <c r="J617" s="28"/>
      <c r="K617" s="35"/>
      <c r="L617" s="28"/>
      <c r="M617" s="28"/>
      <c r="N617" s="28"/>
      <c r="O617" s="28"/>
      <c r="P617" s="28"/>
      <c r="Q617" s="40"/>
      <c r="R617" s="41"/>
      <c r="S617" s="41"/>
      <c r="T617" s="28"/>
      <c r="U617" s="28"/>
      <c r="V617" s="41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</row>
    <row r="618" spans="1:40" ht="14.25" customHeight="1" x14ac:dyDescent="0.45">
      <c r="A618" s="27"/>
      <c r="B618" s="28"/>
      <c r="C618" s="28"/>
      <c r="D618" s="39"/>
      <c r="E618" s="30"/>
      <c r="F618" s="31"/>
      <c r="G618" s="32"/>
      <c r="H618" s="33"/>
      <c r="I618" s="28"/>
      <c r="J618" s="28"/>
      <c r="K618" s="35"/>
      <c r="L618" s="28"/>
      <c r="M618" s="28"/>
      <c r="N618" s="28"/>
      <c r="O618" s="28"/>
      <c r="P618" s="28"/>
      <c r="Q618" s="40"/>
      <c r="R618" s="41"/>
      <c r="S618" s="41"/>
      <c r="T618" s="28"/>
      <c r="U618" s="28"/>
      <c r="V618" s="41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</row>
    <row r="619" spans="1:40" ht="14.25" customHeight="1" x14ac:dyDescent="0.45">
      <c r="A619" s="27"/>
      <c r="B619" s="28"/>
      <c r="C619" s="28"/>
      <c r="D619" s="39"/>
      <c r="E619" s="30"/>
      <c r="F619" s="31"/>
      <c r="G619" s="32"/>
      <c r="H619" s="33"/>
      <c r="I619" s="28"/>
      <c r="J619" s="28"/>
      <c r="K619" s="35"/>
      <c r="L619" s="28"/>
      <c r="M619" s="28"/>
      <c r="N619" s="28"/>
      <c r="O619" s="28"/>
      <c r="P619" s="28"/>
      <c r="Q619" s="40"/>
      <c r="R619" s="41"/>
      <c r="S619" s="41"/>
      <c r="T619" s="28"/>
      <c r="U619" s="28"/>
      <c r="V619" s="41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</row>
    <row r="620" spans="1:40" ht="14.25" customHeight="1" x14ac:dyDescent="0.45">
      <c r="A620" s="27"/>
      <c r="B620" s="28"/>
      <c r="C620" s="28"/>
      <c r="D620" s="39"/>
      <c r="E620" s="30"/>
      <c r="F620" s="31"/>
      <c r="G620" s="32"/>
      <c r="H620" s="33"/>
      <c r="I620" s="28"/>
      <c r="J620" s="28"/>
      <c r="K620" s="35"/>
      <c r="L620" s="28"/>
      <c r="M620" s="28"/>
      <c r="N620" s="28"/>
      <c r="O620" s="28"/>
      <c r="P620" s="28"/>
      <c r="Q620" s="40"/>
      <c r="R620" s="41"/>
      <c r="S620" s="41"/>
      <c r="T620" s="28"/>
      <c r="U620" s="28"/>
      <c r="V620" s="41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</row>
    <row r="621" spans="1:40" ht="14.25" customHeight="1" x14ac:dyDescent="0.45">
      <c r="A621" s="27"/>
      <c r="B621" s="28"/>
      <c r="C621" s="28"/>
      <c r="D621" s="39"/>
      <c r="E621" s="30"/>
      <c r="F621" s="31"/>
      <c r="G621" s="32"/>
      <c r="H621" s="33"/>
      <c r="I621" s="28"/>
      <c r="J621" s="28"/>
      <c r="K621" s="35"/>
      <c r="L621" s="28"/>
      <c r="M621" s="28"/>
      <c r="N621" s="28"/>
      <c r="O621" s="28"/>
      <c r="P621" s="28"/>
      <c r="Q621" s="40"/>
      <c r="R621" s="41"/>
      <c r="S621" s="41"/>
      <c r="T621" s="28"/>
      <c r="U621" s="28"/>
      <c r="V621" s="41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</row>
    <row r="622" spans="1:40" ht="14.25" customHeight="1" x14ac:dyDescent="0.45">
      <c r="A622" s="27"/>
      <c r="B622" s="28"/>
      <c r="C622" s="28"/>
      <c r="D622" s="39"/>
      <c r="E622" s="30"/>
      <c r="F622" s="31"/>
      <c r="G622" s="32"/>
      <c r="H622" s="33"/>
      <c r="I622" s="28"/>
      <c r="J622" s="28"/>
      <c r="K622" s="35"/>
      <c r="L622" s="28"/>
      <c r="M622" s="28"/>
      <c r="N622" s="28"/>
      <c r="O622" s="28"/>
      <c r="P622" s="28"/>
      <c r="Q622" s="40"/>
      <c r="R622" s="41"/>
      <c r="S622" s="41"/>
      <c r="T622" s="28"/>
      <c r="U622" s="28"/>
      <c r="V622" s="41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</row>
    <row r="623" spans="1:40" ht="14.25" customHeight="1" x14ac:dyDescent="0.45">
      <c r="A623" s="27"/>
      <c r="B623" s="28"/>
      <c r="C623" s="28"/>
      <c r="D623" s="39"/>
      <c r="E623" s="30"/>
      <c r="F623" s="31"/>
      <c r="G623" s="32"/>
      <c r="H623" s="33"/>
      <c r="I623" s="28"/>
      <c r="J623" s="28"/>
      <c r="K623" s="35"/>
      <c r="L623" s="28"/>
      <c r="M623" s="28"/>
      <c r="N623" s="28"/>
      <c r="O623" s="28"/>
      <c r="P623" s="28"/>
      <c r="Q623" s="40"/>
      <c r="R623" s="41"/>
      <c r="S623" s="41"/>
      <c r="T623" s="28"/>
      <c r="U623" s="28"/>
      <c r="V623" s="41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</row>
    <row r="624" spans="1:40" ht="14.25" customHeight="1" x14ac:dyDescent="0.45">
      <c r="A624" s="27"/>
      <c r="B624" s="28"/>
      <c r="C624" s="28"/>
      <c r="D624" s="39"/>
      <c r="E624" s="30"/>
      <c r="F624" s="31"/>
      <c r="G624" s="32"/>
      <c r="H624" s="33"/>
      <c r="I624" s="28"/>
      <c r="J624" s="28"/>
      <c r="K624" s="35"/>
      <c r="L624" s="28"/>
      <c r="M624" s="28"/>
      <c r="N624" s="28"/>
      <c r="O624" s="28"/>
      <c r="P624" s="28"/>
      <c r="Q624" s="40"/>
      <c r="R624" s="41"/>
      <c r="S624" s="41"/>
      <c r="T624" s="28"/>
      <c r="U624" s="28"/>
      <c r="V624" s="41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</row>
    <row r="625" spans="1:40" ht="14.25" customHeight="1" x14ac:dyDescent="0.45">
      <c r="A625" s="27"/>
      <c r="B625" s="28"/>
      <c r="C625" s="28"/>
      <c r="D625" s="39"/>
      <c r="E625" s="30"/>
      <c r="F625" s="31"/>
      <c r="G625" s="32"/>
      <c r="H625" s="33"/>
      <c r="I625" s="28"/>
      <c r="J625" s="28"/>
      <c r="K625" s="35"/>
      <c r="L625" s="28"/>
      <c r="M625" s="28"/>
      <c r="N625" s="28"/>
      <c r="O625" s="28"/>
      <c r="P625" s="28"/>
      <c r="Q625" s="40"/>
      <c r="R625" s="41"/>
      <c r="S625" s="41"/>
      <c r="T625" s="28"/>
      <c r="U625" s="28"/>
      <c r="V625" s="41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</row>
    <row r="626" spans="1:40" ht="14.25" customHeight="1" x14ac:dyDescent="0.45">
      <c r="A626" s="27"/>
      <c r="B626" s="28"/>
      <c r="C626" s="28"/>
      <c r="D626" s="39"/>
      <c r="E626" s="30"/>
      <c r="F626" s="31"/>
      <c r="G626" s="32"/>
      <c r="H626" s="33"/>
      <c r="I626" s="28"/>
      <c r="J626" s="28"/>
      <c r="K626" s="35"/>
      <c r="L626" s="28"/>
      <c r="M626" s="28"/>
      <c r="N626" s="28"/>
      <c r="O626" s="28"/>
      <c r="P626" s="28"/>
      <c r="Q626" s="40"/>
      <c r="R626" s="41"/>
      <c r="S626" s="41"/>
      <c r="T626" s="28"/>
      <c r="U626" s="28"/>
      <c r="V626" s="41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</row>
    <row r="627" spans="1:40" ht="14.25" customHeight="1" x14ac:dyDescent="0.45">
      <c r="A627" s="27"/>
      <c r="B627" s="28"/>
      <c r="C627" s="28"/>
      <c r="D627" s="39"/>
      <c r="E627" s="30"/>
      <c r="F627" s="31"/>
      <c r="G627" s="32"/>
      <c r="H627" s="33"/>
      <c r="I627" s="28"/>
      <c r="J627" s="28"/>
      <c r="K627" s="35"/>
      <c r="L627" s="28"/>
      <c r="M627" s="28"/>
      <c r="N627" s="28"/>
      <c r="O627" s="28"/>
      <c r="P627" s="28"/>
      <c r="Q627" s="40"/>
      <c r="R627" s="41"/>
      <c r="S627" s="41"/>
      <c r="T627" s="28"/>
      <c r="U627" s="28"/>
      <c r="V627" s="41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</row>
    <row r="628" spans="1:40" ht="14.25" customHeight="1" x14ac:dyDescent="0.45">
      <c r="A628" s="27"/>
      <c r="B628" s="28"/>
      <c r="C628" s="28"/>
      <c r="D628" s="39"/>
      <c r="E628" s="30"/>
      <c r="F628" s="31"/>
      <c r="G628" s="32"/>
      <c r="H628" s="33"/>
      <c r="I628" s="28"/>
      <c r="J628" s="28"/>
      <c r="K628" s="35"/>
      <c r="L628" s="28"/>
      <c r="M628" s="28"/>
      <c r="N628" s="28"/>
      <c r="O628" s="28"/>
      <c r="P628" s="28"/>
      <c r="Q628" s="40"/>
      <c r="R628" s="41"/>
      <c r="S628" s="41"/>
      <c r="T628" s="28"/>
      <c r="U628" s="28"/>
      <c r="V628" s="41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</row>
    <row r="629" spans="1:40" ht="14.25" customHeight="1" x14ac:dyDescent="0.45">
      <c r="A629" s="27"/>
      <c r="B629" s="28"/>
      <c r="C629" s="28"/>
      <c r="D629" s="39"/>
      <c r="E629" s="30"/>
      <c r="F629" s="31"/>
      <c r="G629" s="32"/>
      <c r="H629" s="33"/>
      <c r="I629" s="28"/>
      <c r="J629" s="28"/>
      <c r="K629" s="35"/>
      <c r="L629" s="28"/>
      <c r="M629" s="28"/>
      <c r="N629" s="28"/>
      <c r="O629" s="28"/>
      <c r="P629" s="28"/>
      <c r="Q629" s="40"/>
      <c r="R629" s="41"/>
      <c r="S629" s="41"/>
      <c r="T629" s="28"/>
      <c r="U629" s="28"/>
      <c r="V629" s="41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</row>
    <row r="630" spans="1:40" ht="14.25" customHeight="1" x14ac:dyDescent="0.45">
      <c r="A630" s="27"/>
      <c r="B630" s="28"/>
      <c r="C630" s="28"/>
      <c r="D630" s="39"/>
      <c r="E630" s="30"/>
      <c r="F630" s="31"/>
      <c r="G630" s="32"/>
      <c r="H630" s="33"/>
      <c r="I630" s="28"/>
      <c r="J630" s="28"/>
      <c r="K630" s="35"/>
      <c r="L630" s="28"/>
      <c r="M630" s="28"/>
      <c r="N630" s="28"/>
      <c r="O630" s="28"/>
      <c r="P630" s="28"/>
      <c r="Q630" s="40"/>
      <c r="R630" s="41"/>
      <c r="S630" s="41"/>
      <c r="T630" s="28"/>
      <c r="U630" s="28"/>
      <c r="V630" s="41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</row>
    <row r="631" spans="1:40" ht="14.25" customHeight="1" x14ac:dyDescent="0.45">
      <c r="A631" s="27"/>
      <c r="B631" s="28"/>
      <c r="C631" s="28"/>
      <c r="D631" s="39"/>
      <c r="E631" s="30"/>
      <c r="F631" s="31"/>
      <c r="G631" s="32"/>
      <c r="H631" s="33"/>
      <c r="I631" s="28"/>
      <c r="J631" s="28"/>
      <c r="K631" s="35"/>
      <c r="L631" s="28"/>
      <c r="M631" s="28"/>
      <c r="N631" s="28"/>
      <c r="O631" s="28"/>
      <c r="P631" s="28"/>
      <c r="Q631" s="40"/>
      <c r="R631" s="41"/>
      <c r="S631" s="41"/>
      <c r="T631" s="28"/>
      <c r="U631" s="28"/>
      <c r="V631" s="41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</row>
    <row r="632" spans="1:40" ht="14.25" customHeight="1" x14ac:dyDescent="0.45">
      <c r="A632" s="27"/>
      <c r="B632" s="28"/>
      <c r="C632" s="28"/>
      <c r="D632" s="39"/>
      <c r="E632" s="30"/>
      <c r="F632" s="31"/>
      <c r="G632" s="32"/>
      <c r="H632" s="33"/>
      <c r="I632" s="28"/>
      <c r="J632" s="28"/>
      <c r="K632" s="35"/>
      <c r="L632" s="28"/>
      <c r="M632" s="28"/>
      <c r="N632" s="28"/>
      <c r="O632" s="28"/>
      <c r="P632" s="28"/>
      <c r="Q632" s="40"/>
      <c r="R632" s="41"/>
      <c r="S632" s="41"/>
      <c r="T632" s="28"/>
      <c r="U632" s="28"/>
      <c r="V632" s="41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</row>
    <row r="633" spans="1:40" ht="14.25" customHeight="1" x14ac:dyDescent="0.45">
      <c r="A633" s="27"/>
      <c r="B633" s="28"/>
      <c r="C633" s="28"/>
      <c r="D633" s="39"/>
      <c r="E633" s="30"/>
      <c r="F633" s="31"/>
      <c r="G633" s="32"/>
      <c r="H633" s="33"/>
      <c r="I633" s="28"/>
      <c r="J633" s="28"/>
      <c r="K633" s="35"/>
      <c r="L633" s="28"/>
      <c r="M633" s="28"/>
      <c r="N633" s="28"/>
      <c r="O633" s="28"/>
      <c r="P633" s="28"/>
      <c r="Q633" s="40"/>
      <c r="R633" s="41"/>
      <c r="S633" s="41"/>
      <c r="T633" s="28"/>
      <c r="U633" s="28"/>
      <c r="V633" s="41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</row>
    <row r="634" spans="1:40" ht="14.25" customHeight="1" x14ac:dyDescent="0.45">
      <c r="A634" s="27"/>
      <c r="B634" s="28"/>
      <c r="C634" s="28"/>
      <c r="D634" s="39"/>
      <c r="E634" s="30"/>
      <c r="F634" s="31"/>
      <c r="G634" s="32"/>
      <c r="H634" s="33"/>
      <c r="I634" s="28"/>
      <c r="J634" s="28"/>
      <c r="K634" s="35"/>
      <c r="L634" s="28"/>
      <c r="M634" s="28"/>
      <c r="N634" s="28"/>
      <c r="O634" s="28"/>
      <c r="P634" s="28"/>
      <c r="Q634" s="40"/>
      <c r="R634" s="41"/>
      <c r="S634" s="41"/>
      <c r="T634" s="28"/>
      <c r="U634" s="28"/>
      <c r="V634" s="41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</row>
    <row r="635" spans="1:40" ht="14.25" customHeight="1" x14ac:dyDescent="0.45">
      <c r="A635" s="27"/>
      <c r="B635" s="28"/>
      <c r="C635" s="28"/>
      <c r="D635" s="39"/>
      <c r="E635" s="30"/>
      <c r="F635" s="31"/>
      <c r="G635" s="32"/>
      <c r="H635" s="33"/>
      <c r="I635" s="28"/>
      <c r="J635" s="28"/>
      <c r="K635" s="35"/>
      <c r="L635" s="28"/>
      <c r="M635" s="28"/>
      <c r="N635" s="28"/>
      <c r="O635" s="28"/>
      <c r="P635" s="28"/>
      <c r="Q635" s="40"/>
      <c r="R635" s="41"/>
      <c r="S635" s="41"/>
      <c r="T635" s="28"/>
      <c r="U635" s="28"/>
      <c r="V635" s="41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</row>
    <row r="636" spans="1:40" ht="14.25" customHeight="1" x14ac:dyDescent="0.45">
      <c r="A636" s="27"/>
      <c r="B636" s="28"/>
      <c r="C636" s="28"/>
      <c r="D636" s="39"/>
      <c r="E636" s="30"/>
      <c r="F636" s="31"/>
      <c r="G636" s="32"/>
      <c r="H636" s="33"/>
      <c r="I636" s="28"/>
      <c r="J636" s="28"/>
      <c r="K636" s="35"/>
      <c r="L636" s="28"/>
      <c r="M636" s="28"/>
      <c r="N636" s="28"/>
      <c r="O636" s="28"/>
      <c r="P636" s="28"/>
      <c r="Q636" s="40"/>
      <c r="R636" s="41"/>
      <c r="S636" s="41"/>
      <c r="T636" s="28"/>
      <c r="U636" s="28"/>
      <c r="V636" s="41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</row>
    <row r="637" spans="1:40" ht="14.25" customHeight="1" x14ac:dyDescent="0.45">
      <c r="A637" s="27"/>
      <c r="B637" s="28"/>
      <c r="C637" s="28"/>
      <c r="D637" s="39"/>
      <c r="E637" s="30"/>
      <c r="F637" s="31"/>
      <c r="G637" s="32"/>
      <c r="H637" s="33"/>
      <c r="I637" s="28"/>
      <c r="J637" s="28"/>
      <c r="K637" s="35"/>
      <c r="L637" s="28"/>
      <c r="M637" s="28"/>
      <c r="N637" s="28"/>
      <c r="O637" s="28"/>
      <c r="P637" s="28"/>
      <c r="Q637" s="40"/>
      <c r="R637" s="41"/>
      <c r="S637" s="41"/>
      <c r="T637" s="28"/>
      <c r="U637" s="28"/>
      <c r="V637" s="41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</row>
    <row r="638" spans="1:40" ht="14.25" customHeight="1" x14ac:dyDescent="0.45">
      <c r="A638" s="27"/>
      <c r="B638" s="28"/>
      <c r="C638" s="28"/>
      <c r="D638" s="39"/>
      <c r="E638" s="30"/>
      <c r="F638" s="31"/>
      <c r="G638" s="32"/>
      <c r="H638" s="33"/>
      <c r="I638" s="28"/>
      <c r="J638" s="28"/>
      <c r="K638" s="35"/>
      <c r="L638" s="28"/>
      <c r="M638" s="28"/>
      <c r="N638" s="28"/>
      <c r="O638" s="28"/>
      <c r="P638" s="28"/>
      <c r="Q638" s="40"/>
      <c r="R638" s="41"/>
      <c r="S638" s="41"/>
      <c r="T638" s="28"/>
      <c r="U638" s="28"/>
      <c r="V638" s="41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</row>
    <row r="639" spans="1:40" ht="14.25" customHeight="1" x14ac:dyDescent="0.45">
      <c r="A639" s="27"/>
      <c r="B639" s="28"/>
      <c r="C639" s="28"/>
      <c r="D639" s="39"/>
      <c r="E639" s="30"/>
      <c r="F639" s="31"/>
      <c r="G639" s="32"/>
      <c r="H639" s="33"/>
      <c r="I639" s="28"/>
      <c r="J639" s="28"/>
      <c r="K639" s="35"/>
      <c r="L639" s="28"/>
      <c r="M639" s="28"/>
      <c r="N639" s="28"/>
      <c r="O639" s="28"/>
      <c r="P639" s="28"/>
      <c r="Q639" s="40"/>
      <c r="R639" s="41"/>
      <c r="S639" s="41"/>
      <c r="T639" s="28"/>
      <c r="U639" s="28"/>
      <c r="V639" s="41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</row>
    <row r="640" spans="1:40" ht="14.25" customHeight="1" x14ac:dyDescent="0.45">
      <c r="A640" s="27"/>
      <c r="B640" s="28"/>
      <c r="C640" s="28"/>
      <c r="D640" s="39"/>
      <c r="E640" s="30"/>
      <c r="F640" s="31"/>
      <c r="G640" s="32"/>
      <c r="H640" s="33"/>
      <c r="I640" s="28"/>
      <c r="J640" s="28"/>
      <c r="K640" s="35"/>
      <c r="L640" s="28"/>
      <c r="M640" s="28"/>
      <c r="N640" s="28"/>
      <c r="O640" s="28"/>
      <c r="P640" s="28"/>
      <c r="Q640" s="40"/>
      <c r="R640" s="41"/>
      <c r="S640" s="41"/>
      <c r="T640" s="28"/>
      <c r="U640" s="28"/>
      <c r="V640" s="41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</row>
    <row r="641" spans="1:40" ht="14.25" customHeight="1" x14ac:dyDescent="0.45">
      <c r="A641" s="27"/>
      <c r="B641" s="28"/>
      <c r="C641" s="28"/>
      <c r="D641" s="39"/>
      <c r="E641" s="30"/>
      <c r="F641" s="31"/>
      <c r="G641" s="32"/>
      <c r="H641" s="33"/>
      <c r="I641" s="28"/>
      <c r="J641" s="28"/>
      <c r="K641" s="35"/>
      <c r="L641" s="28"/>
      <c r="M641" s="28"/>
      <c r="N641" s="28"/>
      <c r="O641" s="28"/>
      <c r="P641" s="28"/>
      <c r="Q641" s="40"/>
      <c r="R641" s="41"/>
      <c r="S641" s="41"/>
      <c r="T641" s="28"/>
      <c r="U641" s="28"/>
      <c r="V641" s="41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</row>
    <row r="642" spans="1:40" ht="14.25" customHeight="1" x14ac:dyDescent="0.45">
      <c r="A642" s="27"/>
      <c r="B642" s="28"/>
      <c r="C642" s="28"/>
      <c r="D642" s="39"/>
      <c r="E642" s="30"/>
      <c r="F642" s="31"/>
      <c r="G642" s="32"/>
      <c r="H642" s="33"/>
      <c r="I642" s="28"/>
      <c r="J642" s="28"/>
      <c r="K642" s="35"/>
      <c r="L642" s="28"/>
      <c r="M642" s="28"/>
      <c r="N642" s="28"/>
      <c r="O642" s="28"/>
      <c r="P642" s="28"/>
      <c r="Q642" s="40"/>
      <c r="R642" s="41"/>
      <c r="S642" s="41"/>
      <c r="T642" s="28"/>
      <c r="U642" s="28"/>
      <c r="V642" s="41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</row>
    <row r="643" spans="1:40" ht="14.25" customHeight="1" x14ac:dyDescent="0.45">
      <c r="A643" s="27"/>
      <c r="B643" s="28"/>
      <c r="C643" s="28"/>
      <c r="D643" s="39"/>
      <c r="E643" s="30"/>
      <c r="F643" s="31"/>
      <c r="G643" s="32"/>
      <c r="H643" s="33"/>
      <c r="I643" s="28"/>
      <c r="J643" s="28"/>
      <c r="K643" s="35"/>
      <c r="L643" s="28"/>
      <c r="M643" s="28"/>
      <c r="N643" s="28"/>
      <c r="O643" s="28"/>
      <c r="P643" s="28"/>
      <c r="Q643" s="40"/>
      <c r="R643" s="41"/>
      <c r="S643" s="41"/>
      <c r="T643" s="28"/>
      <c r="U643" s="28"/>
      <c r="V643" s="41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</row>
    <row r="644" spans="1:40" ht="14.25" customHeight="1" x14ac:dyDescent="0.45">
      <c r="A644" s="27"/>
      <c r="B644" s="28"/>
      <c r="C644" s="28"/>
      <c r="D644" s="39"/>
      <c r="E644" s="30"/>
      <c r="F644" s="31"/>
      <c r="G644" s="32"/>
      <c r="H644" s="33"/>
      <c r="I644" s="28"/>
      <c r="J644" s="28"/>
      <c r="K644" s="35"/>
      <c r="L644" s="28"/>
      <c r="M644" s="28"/>
      <c r="N644" s="28"/>
      <c r="O644" s="28"/>
      <c r="P644" s="28"/>
      <c r="Q644" s="40"/>
      <c r="R644" s="41"/>
      <c r="S644" s="41"/>
      <c r="T644" s="28"/>
      <c r="U644" s="28"/>
      <c r="V644" s="41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</row>
    <row r="645" spans="1:40" ht="14.25" customHeight="1" x14ac:dyDescent="0.45">
      <c r="A645" s="27"/>
      <c r="B645" s="28"/>
      <c r="C645" s="28"/>
      <c r="D645" s="39"/>
      <c r="E645" s="30"/>
      <c r="F645" s="31"/>
      <c r="G645" s="32"/>
      <c r="H645" s="33"/>
      <c r="I645" s="28"/>
      <c r="J645" s="28"/>
      <c r="K645" s="35"/>
      <c r="L645" s="28"/>
      <c r="M645" s="28"/>
      <c r="N645" s="28"/>
      <c r="O645" s="28"/>
      <c r="P645" s="28"/>
      <c r="Q645" s="40"/>
      <c r="R645" s="41"/>
      <c r="S645" s="41"/>
      <c r="T645" s="28"/>
      <c r="U645" s="28"/>
      <c r="V645" s="41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</row>
    <row r="646" spans="1:40" ht="14.25" customHeight="1" x14ac:dyDescent="0.45">
      <c r="A646" s="27"/>
      <c r="B646" s="28"/>
      <c r="C646" s="28"/>
      <c r="D646" s="39"/>
      <c r="E646" s="30"/>
      <c r="F646" s="31"/>
      <c r="G646" s="32"/>
      <c r="H646" s="33"/>
      <c r="I646" s="28"/>
      <c r="J646" s="28"/>
      <c r="K646" s="35"/>
      <c r="L646" s="28"/>
      <c r="M646" s="28"/>
      <c r="N646" s="28"/>
      <c r="O646" s="28"/>
      <c r="P646" s="28"/>
      <c r="Q646" s="40"/>
      <c r="R646" s="41"/>
      <c r="S646" s="41"/>
      <c r="T646" s="28"/>
      <c r="U646" s="28"/>
      <c r="V646" s="41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</row>
    <row r="647" spans="1:40" ht="14.25" customHeight="1" x14ac:dyDescent="0.45">
      <c r="A647" s="27"/>
      <c r="B647" s="28"/>
      <c r="C647" s="28"/>
      <c r="D647" s="39"/>
      <c r="E647" s="30"/>
      <c r="F647" s="31"/>
      <c r="G647" s="32"/>
      <c r="H647" s="33"/>
      <c r="I647" s="28"/>
      <c r="J647" s="28"/>
      <c r="K647" s="35"/>
      <c r="L647" s="28"/>
      <c r="M647" s="28"/>
      <c r="N647" s="28"/>
      <c r="O647" s="28"/>
      <c r="P647" s="28"/>
      <c r="Q647" s="40"/>
      <c r="R647" s="41"/>
      <c r="S647" s="41"/>
      <c r="T647" s="28"/>
      <c r="U647" s="28"/>
      <c r="V647" s="41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</row>
    <row r="648" spans="1:40" ht="14.25" customHeight="1" x14ac:dyDescent="0.45">
      <c r="A648" s="27"/>
      <c r="B648" s="28"/>
      <c r="C648" s="28"/>
      <c r="D648" s="39"/>
      <c r="E648" s="30"/>
      <c r="F648" s="31"/>
      <c r="G648" s="32"/>
      <c r="H648" s="33"/>
      <c r="I648" s="28"/>
      <c r="J648" s="28"/>
      <c r="K648" s="35"/>
      <c r="L648" s="28"/>
      <c r="M648" s="28"/>
      <c r="N648" s="28"/>
      <c r="O648" s="28"/>
      <c r="P648" s="28"/>
      <c r="Q648" s="40"/>
      <c r="R648" s="41"/>
      <c r="S648" s="41"/>
      <c r="T648" s="28"/>
      <c r="U648" s="28"/>
      <c r="V648" s="41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</row>
    <row r="649" spans="1:40" ht="14.25" customHeight="1" x14ac:dyDescent="0.45">
      <c r="A649" s="27"/>
      <c r="B649" s="28"/>
      <c r="C649" s="28"/>
      <c r="D649" s="39"/>
      <c r="E649" s="30"/>
      <c r="F649" s="31"/>
      <c r="G649" s="32"/>
      <c r="H649" s="33"/>
      <c r="I649" s="28"/>
      <c r="J649" s="28"/>
      <c r="K649" s="35"/>
      <c r="L649" s="28"/>
      <c r="M649" s="28"/>
      <c r="N649" s="28"/>
      <c r="O649" s="28"/>
      <c r="P649" s="28"/>
      <c r="Q649" s="40"/>
      <c r="R649" s="41"/>
      <c r="S649" s="41"/>
      <c r="T649" s="28"/>
      <c r="U649" s="28"/>
      <c r="V649" s="41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</row>
    <row r="650" spans="1:40" ht="14.25" customHeight="1" x14ac:dyDescent="0.45">
      <c r="A650" s="27"/>
      <c r="B650" s="28"/>
      <c r="C650" s="28"/>
      <c r="D650" s="39"/>
      <c r="E650" s="30"/>
      <c r="F650" s="31"/>
      <c r="G650" s="32"/>
      <c r="H650" s="33"/>
      <c r="I650" s="28"/>
      <c r="J650" s="28"/>
      <c r="K650" s="35"/>
      <c r="L650" s="28"/>
      <c r="M650" s="28"/>
      <c r="N650" s="28"/>
      <c r="O650" s="28"/>
      <c r="P650" s="28"/>
      <c r="Q650" s="40"/>
      <c r="R650" s="41"/>
      <c r="S650" s="41"/>
      <c r="T650" s="28"/>
      <c r="U650" s="28"/>
      <c r="V650" s="41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</row>
    <row r="651" spans="1:40" ht="14.25" customHeight="1" x14ac:dyDescent="0.45">
      <c r="A651" s="27"/>
      <c r="B651" s="28"/>
      <c r="C651" s="28"/>
      <c r="D651" s="39"/>
      <c r="E651" s="30"/>
      <c r="F651" s="31"/>
      <c r="G651" s="32"/>
      <c r="H651" s="33"/>
      <c r="I651" s="28"/>
      <c r="J651" s="28"/>
      <c r="K651" s="35"/>
      <c r="L651" s="28"/>
      <c r="M651" s="28"/>
      <c r="N651" s="28"/>
      <c r="O651" s="28"/>
      <c r="P651" s="28"/>
      <c r="Q651" s="40"/>
      <c r="R651" s="41"/>
      <c r="S651" s="41"/>
      <c r="T651" s="28"/>
      <c r="U651" s="28"/>
      <c r="V651" s="41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</row>
    <row r="652" spans="1:40" ht="14.25" customHeight="1" x14ac:dyDescent="0.45">
      <c r="A652" s="27"/>
      <c r="B652" s="28"/>
      <c r="C652" s="28"/>
      <c r="D652" s="39"/>
      <c r="E652" s="30"/>
      <c r="F652" s="31"/>
      <c r="G652" s="32"/>
      <c r="H652" s="33"/>
      <c r="I652" s="28"/>
      <c r="J652" s="28"/>
      <c r="K652" s="35"/>
      <c r="L652" s="28"/>
      <c r="M652" s="28"/>
      <c r="N652" s="28"/>
      <c r="O652" s="28"/>
      <c r="P652" s="28"/>
      <c r="Q652" s="40"/>
      <c r="R652" s="41"/>
      <c r="S652" s="41"/>
      <c r="T652" s="28"/>
      <c r="U652" s="28"/>
      <c r="V652" s="41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</row>
    <row r="653" spans="1:40" ht="14.25" customHeight="1" x14ac:dyDescent="0.45">
      <c r="A653" s="27"/>
      <c r="B653" s="28"/>
      <c r="C653" s="28"/>
      <c r="D653" s="39"/>
      <c r="E653" s="30"/>
      <c r="F653" s="31"/>
      <c r="G653" s="32"/>
      <c r="H653" s="33"/>
      <c r="I653" s="28"/>
      <c r="J653" s="28"/>
      <c r="K653" s="35"/>
      <c r="L653" s="28"/>
      <c r="M653" s="28"/>
      <c r="N653" s="28"/>
      <c r="O653" s="28"/>
      <c r="P653" s="28"/>
      <c r="Q653" s="40"/>
      <c r="R653" s="41"/>
      <c r="S653" s="41"/>
      <c r="T653" s="28"/>
      <c r="U653" s="28"/>
      <c r="V653" s="41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</row>
    <row r="654" spans="1:40" ht="14.25" customHeight="1" x14ac:dyDescent="0.45">
      <c r="A654" s="27"/>
      <c r="B654" s="28"/>
      <c r="C654" s="28"/>
      <c r="D654" s="39"/>
      <c r="E654" s="30"/>
      <c r="F654" s="31"/>
      <c r="G654" s="32"/>
      <c r="H654" s="33"/>
      <c r="I654" s="28"/>
      <c r="J654" s="28"/>
      <c r="K654" s="35"/>
      <c r="L654" s="28"/>
      <c r="M654" s="28"/>
      <c r="N654" s="28"/>
      <c r="O654" s="28"/>
      <c r="P654" s="28"/>
      <c r="Q654" s="40"/>
      <c r="R654" s="41"/>
      <c r="S654" s="41"/>
      <c r="T654" s="28"/>
      <c r="U654" s="28"/>
      <c r="V654" s="41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</row>
    <row r="655" spans="1:40" ht="14.25" customHeight="1" x14ac:dyDescent="0.45">
      <c r="A655" s="27"/>
      <c r="B655" s="28"/>
      <c r="C655" s="28"/>
      <c r="D655" s="39"/>
      <c r="E655" s="30"/>
      <c r="F655" s="31"/>
      <c r="G655" s="32"/>
      <c r="H655" s="33"/>
      <c r="I655" s="28"/>
      <c r="J655" s="28"/>
      <c r="K655" s="35"/>
      <c r="L655" s="28"/>
      <c r="M655" s="28"/>
      <c r="N655" s="28"/>
      <c r="O655" s="28"/>
      <c r="P655" s="28"/>
      <c r="Q655" s="40"/>
      <c r="R655" s="41"/>
      <c r="S655" s="41"/>
      <c r="T655" s="28"/>
      <c r="U655" s="28"/>
      <c r="V655" s="41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</row>
    <row r="656" spans="1:40" ht="14.25" customHeight="1" x14ac:dyDescent="0.45">
      <c r="A656" s="27"/>
      <c r="B656" s="28"/>
      <c r="C656" s="28"/>
      <c r="D656" s="39"/>
      <c r="E656" s="30"/>
      <c r="F656" s="31"/>
      <c r="G656" s="32"/>
      <c r="H656" s="33"/>
      <c r="I656" s="28"/>
      <c r="J656" s="28"/>
      <c r="K656" s="35"/>
      <c r="L656" s="28"/>
      <c r="M656" s="28"/>
      <c r="N656" s="28"/>
      <c r="O656" s="28"/>
      <c r="P656" s="28"/>
      <c r="Q656" s="40"/>
      <c r="R656" s="41"/>
      <c r="S656" s="41"/>
      <c r="T656" s="28"/>
      <c r="U656" s="28"/>
      <c r="V656" s="41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</row>
    <row r="657" spans="1:40" ht="14.25" customHeight="1" x14ac:dyDescent="0.45">
      <c r="A657" s="27"/>
      <c r="B657" s="28"/>
      <c r="C657" s="28"/>
      <c r="D657" s="39"/>
      <c r="E657" s="30"/>
      <c r="F657" s="31"/>
      <c r="G657" s="32"/>
      <c r="H657" s="33"/>
      <c r="I657" s="28"/>
      <c r="J657" s="28"/>
      <c r="K657" s="35"/>
      <c r="L657" s="28"/>
      <c r="M657" s="28"/>
      <c r="N657" s="28"/>
      <c r="O657" s="28"/>
      <c r="P657" s="28"/>
      <c r="Q657" s="40"/>
      <c r="R657" s="41"/>
      <c r="S657" s="41"/>
      <c r="T657" s="28"/>
      <c r="U657" s="28"/>
      <c r="V657" s="41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</row>
    <row r="658" spans="1:40" ht="14.25" customHeight="1" x14ac:dyDescent="0.45">
      <c r="A658" s="27"/>
      <c r="B658" s="28"/>
      <c r="C658" s="28"/>
      <c r="D658" s="39"/>
      <c r="E658" s="30"/>
      <c r="F658" s="31"/>
      <c r="G658" s="32"/>
      <c r="H658" s="33"/>
      <c r="I658" s="28"/>
      <c r="J658" s="28"/>
      <c r="K658" s="35"/>
      <c r="L658" s="28"/>
      <c r="M658" s="28"/>
      <c r="N658" s="28"/>
      <c r="O658" s="28"/>
      <c r="P658" s="28"/>
      <c r="Q658" s="40"/>
      <c r="R658" s="41"/>
      <c r="S658" s="41"/>
      <c r="T658" s="28"/>
      <c r="U658" s="28"/>
      <c r="V658" s="41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</row>
    <row r="659" spans="1:40" ht="14.25" customHeight="1" x14ac:dyDescent="0.45">
      <c r="A659" s="27"/>
      <c r="B659" s="28"/>
      <c r="C659" s="28"/>
      <c r="D659" s="39"/>
      <c r="E659" s="30"/>
      <c r="F659" s="31"/>
      <c r="G659" s="32"/>
      <c r="H659" s="33"/>
      <c r="I659" s="28"/>
      <c r="J659" s="28"/>
      <c r="K659" s="35"/>
      <c r="L659" s="28"/>
      <c r="M659" s="28"/>
      <c r="N659" s="28"/>
      <c r="O659" s="28"/>
      <c r="P659" s="28"/>
      <c r="Q659" s="40"/>
      <c r="R659" s="41"/>
      <c r="S659" s="41"/>
      <c r="T659" s="28"/>
      <c r="U659" s="28"/>
      <c r="V659" s="41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</row>
    <row r="660" spans="1:40" ht="14.25" customHeight="1" x14ac:dyDescent="0.45">
      <c r="A660" s="27"/>
      <c r="B660" s="28"/>
      <c r="C660" s="28"/>
      <c r="D660" s="39"/>
      <c r="E660" s="30"/>
      <c r="F660" s="31"/>
      <c r="G660" s="32"/>
      <c r="H660" s="33"/>
      <c r="I660" s="28"/>
      <c r="J660" s="28"/>
      <c r="K660" s="35"/>
      <c r="L660" s="28"/>
      <c r="M660" s="28"/>
      <c r="N660" s="28"/>
      <c r="O660" s="28"/>
      <c r="P660" s="28"/>
      <c r="Q660" s="40"/>
      <c r="R660" s="41"/>
      <c r="S660" s="41"/>
      <c r="T660" s="28"/>
      <c r="U660" s="28"/>
      <c r="V660" s="41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</row>
    <row r="661" spans="1:40" ht="14.25" customHeight="1" x14ac:dyDescent="0.45">
      <c r="A661" s="27"/>
      <c r="B661" s="28"/>
      <c r="C661" s="28"/>
      <c r="D661" s="39"/>
      <c r="E661" s="30"/>
      <c r="F661" s="31"/>
      <c r="G661" s="32"/>
      <c r="H661" s="33"/>
      <c r="I661" s="28"/>
      <c r="J661" s="28"/>
      <c r="K661" s="35"/>
      <c r="L661" s="28"/>
      <c r="M661" s="28"/>
      <c r="N661" s="28"/>
      <c r="O661" s="28"/>
      <c r="P661" s="28"/>
      <c r="Q661" s="40"/>
      <c r="R661" s="41"/>
      <c r="S661" s="41"/>
      <c r="T661" s="28"/>
      <c r="U661" s="28"/>
      <c r="V661" s="41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</row>
    <row r="662" spans="1:40" ht="14.25" customHeight="1" x14ac:dyDescent="0.45">
      <c r="A662" s="27"/>
      <c r="B662" s="28"/>
      <c r="C662" s="28"/>
      <c r="D662" s="39"/>
      <c r="E662" s="30"/>
      <c r="F662" s="31"/>
      <c r="G662" s="32"/>
      <c r="H662" s="33"/>
      <c r="I662" s="28"/>
      <c r="J662" s="28"/>
      <c r="K662" s="35"/>
      <c r="L662" s="28"/>
      <c r="M662" s="28"/>
      <c r="N662" s="28"/>
      <c r="O662" s="28"/>
      <c r="P662" s="28"/>
      <c r="Q662" s="40"/>
      <c r="R662" s="41"/>
      <c r="S662" s="41"/>
      <c r="T662" s="28"/>
      <c r="U662" s="28"/>
      <c r="V662" s="41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</row>
    <row r="663" spans="1:40" ht="14.25" customHeight="1" x14ac:dyDescent="0.45">
      <c r="A663" s="27"/>
      <c r="B663" s="28"/>
      <c r="C663" s="28"/>
      <c r="D663" s="39"/>
      <c r="E663" s="30"/>
      <c r="F663" s="31"/>
      <c r="G663" s="32"/>
      <c r="H663" s="33"/>
      <c r="I663" s="28"/>
      <c r="J663" s="28"/>
      <c r="K663" s="35"/>
      <c r="L663" s="28"/>
      <c r="M663" s="28"/>
      <c r="N663" s="28"/>
      <c r="O663" s="28"/>
      <c r="P663" s="28"/>
      <c r="Q663" s="40"/>
      <c r="R663" s="41"/>
      <c r="S663" s="41"/>
      <c r="T663" s="28"/>
      <c r="U663" s="28"/>
      <c r="V663" s="41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</row>
    <row r="664" spans="1:40" ht="14.25" customHeight="1" x14ac:dyDescent="0.45">
      <c r="A664" s="27"/>
      <c r="B664" s="28"/>
      <c r="C664" s="28"/>
      <c r="D664" s="39"/>
      <c r="E664" s="30"/>
      <c r="F664" s="31"/>
      <c r="G664" s="32"/>
      <c r="H664" s="33"/>
      <c r="I664" s="28"/>
      <c r="J664" s="28"/>
      <c r="K664" s="35"/>
      <c r="L664" s="28"/>
      <c r="M664" s="28"/>
      <c r="N664" s="28"/>
      <c r="O664" s="28"/>
      <c r="P664" s="28"/>
      <c r="Q664" s="40"/>
      <c r="R664" s="41"/>
      <c r="S664" s="41"/>
      <c r="T664" s="28"/>
      <c r="U664" s="28"/>
      <c r="V664" s="41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</row>
    <row r="665" spans="1:40" ht="14.25" customHeight="1" x14ac:dyDescent="0.45">
      <c r="A665" s="27"/>
      <c r="B665" s="28"/>
      <c r="C665" s="28"/>
      <c r="D665" s="39"/>
      <c r="E665" s="30"/>
      <c r="F665" s="31"/>
      <c r="G665" s="32"/>
      <c r="H665" s="33"/>
      <c r="I665" s="28"/>
      <c r="J665" s="28"/>
      <c r="K665" s="35"/>
      <c r="L665" s="28"/>
      <c r="M665" s="28"/>
      <c r="N665" s="28"/>
      <c r="O665" s="28"/>
      <c r="P665" s="28"/>
      <c r="Q665" s="40"/>
      <c r="R665" s="41"/>
      <c r="S665" s="41"/>
      <c r="T665" s="28"/>
      <c r="U665" s="28"/>
      <c r="V665" s="41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</row>
    <row r="666" spans="1:40" ht="14.25" customHeight="1" x14ac:dyDescent="0.45">
      <c r="A666" s="27"/>
      <c r="B666" s="28"/>
      <c r="C666" s="28"/>
      <c r="D666" s="39"/>
      <c r="E666" s="30"/>
      <c r="F666" s="31"/>
      <c r="G666" s="32"/>
      <c r="H666" s="33"/>
      <c r="I666" s="28"/>
      <c r="J666" s="28"/>
      <c r="K666" s="35"/>
      <c r="L666" s="28"/>
      <c r="M666" s="28"/>
      <c r="N666" s="28"/>
      <c r="O666" s="28"/>
      <c r="P666" s="28"/>
      <c r="Q666" s="40"/>
      <c r="R666" s="41"/>
      <c r="S666" s="41"/>
      <c r="T666" s="28"/>
      <c r="U666" s="28"/>
      <c r="V666" s="41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</row>
    <row r="667" spans="1:40" ht="14.25" customHeight="1" x14ac:dyDescent="0.45">
      <c r="A667" s="27"/>
      <c r="B667" s="28"/>
      <c r="C667" s="28"/>
      <c r="D667" s="39"/>
      <c r="E667" s="30"/>
      <c r="F667" s="31"/>
      <c r="G667" s="32"/>
      <c r="H667" s="33"/>
      <c r="I667" s="28"/>
      <c r="J667" s="28"/>
      <c r="K667" s="35"/>
      <c r="L667" s="28"/>
      <c r="M667" s="28"/>
      <c r="N667" s="28"/>
      <c r="O667" s="28"/>
      <c r="P667" s="28"/>
      <c r="Q667" s="40"/>
      <c r="R667" s="41"/>
      <c r="S667" s="41"/>
      <c r="T667" s="28"/>
      <c r="U667" s="28"/>
      <c r="V667" s="41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</row>
    <row r="668" spans="1:40" ht="14.25" customHeight="1" x14ac:dyDescent="0.45">
      <c r="A668" s="27"/>
      <c r="B668" s="28"/>
      <c r="C668" s="28"/>
      <c r="D668" s="39"/>
      <c r="E668" s="30"/>
      <c r="F668" s="31"/>
      <c r="G668" s="32"/>
      <c r="H668" s="33"/>
      <c r="I668" s="28"/>
      <c r="J668" s="28"/>
      <c r="K668" s="35"/>
      <c r="L668" s="28"/>
      <c r="M668" s="28"/>
      <c r="N668" s="28"/>
      <c r="O668" s="28"/>
      <c r="P668" s="28"/>
      <c r="Q668" s="40"/>
      <c r="R668" s="41"/>
      <c r="S668" s="41"/>
      <c r="T668" s="28"/>
      <c r="U668" s="28"/>
      <c r="V668" s="41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</row>
    <row r="669" spans="1:40" ht="14.25" customHeight="1" x14ac:dyDescent="0.45">
      <c r="A669" s="27"/>
      <c r="B669" s="28"/>
      <c r="C669" s="28"/>
      <c r="D669" s="39"/>
      <c r="E669" s="30"/>
      <c r="F669" s="31"/>
      <c r="G669" s="32"/>
      <c r="H669" s="33"/>
      <c r="I669" s="28"/>
      <c r="J669" s="28"/>
      <c r="K669" s="35"/>
      <c r="L669" s="28"/>
      <c r="M669" s="28"/>
      <c r="N669" s="28"/>
      <c r="O669" s="28"/>
      <c r="P669" s="28"/>
      <c r="Q669" s="40"/>
      <c r="R669" s="41"/>
      <c r="S669" s="41"/>
      <c r="T669" s="28"/>
      <c r="U669" s="28"/>
      <c r="V669" s="41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</row>
    <row r="670" spans="1:40" ht="14.25" customHeight="1" x14ac:dyDescent="0.45">
      <c r="A670" s="27"/>
      <c r="B670" s="28"/>
      <c r="C670" s="28"/>
      <c r="D670" s="39"/>
      <c r="E670" s="30"/>
      <c r="F670" s="31"/>
      <c r="G670" s="32"/>
      <c r="H670" s="33"/>
      <c r="I670" s="28"/>
      <c r="J670" s="28"/>
      <c r="K670" s="35"/>
      <c r="L670" s="28"/>
      <c r="M670" s="28"/>
      <c r="N670" s="28"/>
      <c r="O670" s="28"/>
      <c r="P670" s="28"/>
      <c r="Q670" s="40"/>
      <c r="R670" s="41"/>
      <c r="S670" s="41"/>
      <c r="T670" s="28"/>
      <c r="U670" s="28"/>
      <c r="V670" s="41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</row>
    <row r="671" spans="1:40" ht="14.25" customHeight="1" x14ac:dyDescent="0.45">
      <c r="A671" s="27"/>
      <c r="B671" s="28"/>
      <c r="C671" s="28"/>
      <c r="D671" s="39"/>
      <c r="E671" s="30"/>
      <c r="F671" s="31"/>
      <c r="G671" s="32"/>
      <c r="H671" s="33"/>
      <c r="I671" s="28"/>
      <c r="J671" s="28"/>
      <c r="K671" s="35"/>
      <c r="L671" s="28"/>
      <c r="M671" s="28"/>
      <c r="N671" s="28"/>
      <c r="O671" s="28"/>
      <c r="P671" s="28"/>
      <c r="Q671" s="40"/>
      <c r="R671" s="41"/>
      <c r="S671" s="41"/>
      <c r="T671" s="28"/>
      <c r="U671" s="28"/>
      <c r="V671" s="41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</row>
    <row r="672" spans="1:40" ht="14.25" customHeight="1" x14ac:dyDescent="0.45">
      <c r="A672" s="27"/>
      <c r="B672" s="28"/>
      <c r="C672" s="28"/>
      <c r="D672" s="39"/>
      <c r="E672" s="30"/>
      <c r="F672" s="31"/>
      <c r="G672" s="32"/>
      <c r="H672" s="33"/>
      <c r="I672" s="28"/>
      <c r="J672" s="28"/>
      <c r="K672" s="35"/>
      <c r="L672" s="28"/>
      <c r="M672" s="28"/>
      <c r="N672" s="28"/>
      <c r="O672" s="28"/>
      <c r="P672" s="28"/>
      <c r="Q672" s="40"/>
      <c r="R672" s="41"/>
      <c r="S672" s="41"/>
      <c r="T672" s="28"/>
      <c r="U672" s="28"/>
      <c r="V672" s="41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</row>
    <row r="673" spans="1:40" ht="14.25" customHeight="1" x14ac:dyDescent="0.45">
      <c r="A673" s="27"/>
      <c r="B673" s="28"/>
      <c r="C673" s="28"/>
      <c r="D673" s="39"/>
      <c r="E673" s="30"/>
      <c r="F673" s="31"/>
      <c r="G673" s="32"/>
      <c r="H673" s="33"/>
      <c r="I673" s="28"/>
      <c r="J673" s="28"/>
      <c r="K673" s="35"/>
      <c r="L673" s="28"/>
      <c r="M673" s="28"/>
      <c r="N673" s="28"/>
      <c r="O673" s="28"/>
      <c r="P673" s="28"/>
      <c r="Q673" s="40"/>
      <c r="R673" s="41"/>
      <c r="S673" s="41"/>
      <c r="T673" s="28"/>
      <c r="U673" s="28"/>
      <c r="V673" s="41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</row>
    <row r="674" spans="1:40" ht="14.25" customHeight="1" x14ac:dyDescent="0.45">
      <c r="A674" s="27"/>
      <c r="B674" s="28"/>
      <c r="C674" s="28"/>
      <c r="D674" s="39"/>
      <c r="E674" s="30"/>
      <c r="F674" s="31"/>
      <c r="G674" s="32"/>
      <c r="H674" s="33"/>
      <c r="I674" s="28"/>
      <c r="J674" s="28"/>
      <c r="K674" s="35"/>
      <c r="L674" s="28"/>
      <c r="M674" s="28"/>
      <c r="N674" s="28"/>
      <c r="O674" s="28"/>
      <c r="P674" s="28"/>
      <c r="Q674" s="40"/>
      <c r="R674" s="41"/>
      <c r="S674" s="41"/>
      <c r="T674" s="28"/>
      <c r="U674" s="28"/>
      <c r="V674" s="41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</row>
    <row r="675" spans="1:40" ht="14.25" customHeight="1" x14ac:dyDescent="0.45">
      <c r="A675" s="27"/>
      <c r="B675" s="28"/>
      <c r="C675" s="28"/>
      <c r="D675" s="39"/>
      <c r="E675" s="30"/>
      <c r="F675" s="31"/>
      <c r="G675" s="32"/>
      <c r="H675" s="33"/>
      <c r="I675" s="28"/>
      <c r="J675" s="28"/>
      <c r="K675" s="35"/>
      <c r="L675" s="28"/>
      <c r="M675" s="28"/>
      <c r="N675" s="28"/>
      <c r="O675" s="28"/>
      <c r="P675" s="28"/>
      <c r="Q675" s="40"/>
      <c r="R675" s="41"/>
      <c r="S675" s="41"/>
      <c r="T675" s="28"/>
      <c r="U675" s="28"/>
      <c r="V675" s="41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</row>
    <row r="676" spans="1:40" ht="14.25" customHeight="1" x14ac:dyDescent="0.45">
      <c r="A676" s="27"/>
      <c r="B676" s="28"/>
      <c r="C676" s="28"/>
      <c r="D676" s="39"/>
      <c r="E676" s="30"/>
      <c r="F676" s="31"/>
      <c r="G676" s="32"/>
      <c r="H676" s="33"/>
      <c r="I676" s="28"/>
      <c r="J676" s="28"/>
      <c r="K676" s="35"/>
      <c r="L676" s="28"/>
      <c r="M676" s="28"/>
      <c r="N676" s="28"/>
      <c r="O676" s="28"/>
      <c r="P676" s="28"/>
      <c r="Q676" s="40"/>
      <c r="R676" s="41"/>
      <c r="S676" s="41"/>
      <c r="T676" s="28"/>
      <c r="U676" s="28"/>
      <c r="V676" s="41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</row>
    <row r="677" spans="1:40" ht="14.25" customHeight="1" x14ac:dyDescent="0.45">
      <c r="A677" s="27"/>
      <c r="B677" s="28"/>
      <c r="C677" s="28"/>
      <c r="D677" s="39"/>
      <c r="E677" s="30"/>
      <c r="F677" s="31"/>
      <c r="G677" s="32"/>
      <c r="H677" s="33"/>
      <c r="I677" s="28"/>
      <c r="J677" s="28"/>
      <c r="K677" s="35"/>
      <c r="L677" s="28"/>
      <c r="M677" s="28"/>
      <c r="N677" s="28"/>
      <c r="O677" s="28"/>
      <c r="P677" s="28"/>
      <c r="Q677" s="40"/>
      <c r="R677" s="41"/>
      <c r="S677" s="41"/>
      <c r="T677" s="28"/>
      <c r="U677" s="28"/>
      <c r="V677" s="41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</row>
    <row r="678" spans="1:40" ht="14.25" customHeight="1" x14ac:dyDescent="0.45">
      <c r="A678" s="27"/>
      <c r="B678" s="28"/>
      <c r="C678" s="28"/>
      <c r="D678" s="39"/>
      <c r="E678" s="30"/>
      <c r="F678" s="31"/>
      <c r="G678" s="32"/>
      <c r="H678" s="33"/>
      <c r="I678" s="28"/>
      <c r="J678" s="28"/>
      <c r="K678" s="35"/>
      <c r="L678" s="28"/>
      <c r="M678" s="28"/>
      <c r="N678" s="28"/>
      <c r="O678" s="28"/>
      <c r="P678" s="28"/>
      <c r="Q678" s="40"/>
      <c r="R678" s="41"/>
      <c r="S678" s="41"/>
      <c r="T678" s="28"/>
      <c r="U678" s="28"/>
      <c r="V678" s="41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</row>
    <row r="679" spans="1:40" ht="14.25" customHeight="1" x14ac:dyDescent="0.45">
      <c r="A679" s="27"/>
      <c r="B679" s="28"/>
      <c r="C679" s="28"/>
      <c r="D679" s="39"/>
      <c r="E679" s="30"/>
      <c r="F679" s="31"/>
      <c r="G679" s="32"/>
      <c r="H679" s="33"/>
      <c r="I679" s="28"/>
      <c r="J679" s="28"/>
      <c r="K679" s="35"/>
      <c r="L679" s="28"/>
      <c r="M679" s="28"/>
      <c r="N679" s="28"/>
      <c r="O679" s="28"/>
      <c r="P679" s="28"/>
      <c r="Q679" s="40"/>
      <c r="R679" s="41"/>
      <c r="S679" s="41"/>
      <c r="T679" s="28"/>
      <c r="U679" s="28"/>
      <c r="V679" s="41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</row>
    <row r="680" spans="1:40" ht="14.25" customHeight="1" x14ac:dyDescent="0.45">
      <c r="A680" s="27"/>
      <c r="B680" s="28"/>
      <c r="C680" s="28"/>
      <c r="D680" s="39"/>
      <c r="E680" s="30"/>
      <c r="F680" s="31"/>
      <c r="G680" s="32"/>
      <c r="H680" s="33"/>
      <c r="I680" s="28"/>
      <c r="J680" s="28"/>
      <c r="K680" s="35"/>
      <c r="L680" s="28"/>
      <c r="M680" s="28"/>
      <c r="N680" s="28"/>
      <c r="O680" s="28"/>
      <c r="P680" s="28"/>
      <c r="Q680" s="40"/>
      <c r="R680" s="41"/>
      <c r="S680" s="41"/>
      <c r="T680" s="28"/>
      <c r="U680" s="28"/>
      <c r="V680" s="41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</row>
    <row r="681" spans="1:40" ht="14.25" customHeight="1" x14ac:dyDescent="0.45">
      <c r="A681" s="27"/>
      <c r="B681" s="28"/>
      <c r="C681" s="28"/>
      <c r="D681" s="39"/>
      <c r="E681" s="30"/>
      <c r="F681" s="31"/>
      <c r="G681" s="32"/>
      <c r="H681" s="33"/>
      <c r="I681" s="28"/>
      <c r="J681" s="28"/>
      <c r="K681" s="35"/>
      <c r="L681" s="28"/>
      <c r="M681" s="28"/>
      <c r="N681" s="28"/>
      <c r="O681" s="28"/>
      <c r="P681" s="28"/>
      <c r="Q681" s="40"/>
      <c r="R681" s="41"/>
      <c r="S681" s="41"/>
      <c r="T681" s="28"/>
      <c r="U681" s="28"/>
      <c r="V681" s="41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</row>
    <row r="682" spans="1:40" ht="14.25" customHeight="1" x14ac:dyDescent="0.45">
      <c r="A682" s="27"/>
      <c r="B682" s="28"/>
      <c r="C682" s="28"/>
      <c r="D682" s="39"/>
      <c r="E682" s="30"/>
      <c r="F682" s="31"/>
      <c r="G682" s="32"/>
      <c r="H682" s="33"/>
      <c r="I682" s="28"/>
      <c r="J682" s="28"/>
      <c r="K682" s="35"/>
      <c r="L682" s="28"/>
      <c r="M682" s="28"/>
      <c r="N682" s="28"/>
      <c r="O682" s="28"/>
      <c r="P682" s="28"/>
      <c r="Q682" s="40"/>
      <c r="R682" s="41"/>
      <c r="S682" s="41"/>
      <c r="T682" s="28"/>
      <c r="U682" s="28"/>
      <c r="V682" s="41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</row>
    <row r="683" spans="1:40" ht="14.25" customHeight="1" x14ac:dyDescent="0.45">
      <c r="A683" s="27"/>
      <c r="B683" s="28"/>
      <c r="C683" s="28"/>
      <c r="D683" s="39"/>
      <c r="E683" s="30"/>
      <c r="F683" s="31"/>
      <c r="G683" s="32"/>
      <c r="H683" s="33"/>
      <c r="I683" s="28"/>
      <c r="J683" s="28"/>
      <c r="K683" s="35"/>
      <c r="L683" s="28"/>
      <c r="M683" s="28"/>
      <c r="N683" s="28"/>
      <c r="O683" s="28"/>
      <c r="P683" s="28"/>
      <c r="Q683" s="40"/>
      <c r="R683" s="41"/>
      <c r="S683" s="41"/>
      <c r="T683" s="28"/>
      <c r="U683" s="28"/>
      <c r="V683" s="41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</row>
    <row r="684" spans="1:40" ht="14.25" customHeight="1" x14ac:dyDescent="0.45">
      <c r="A684" s="27"/>
      <c r="B684" s="28"/>
      <c r="C684" s="28"/>
      <c r="D684" s="39"/>
      <c r="E684" s="30"/>
      <c r="F684" s="31"/>
      <c r="G684" s="32"/>
      <c r="H684" s="33"/>
      <c r="I684" s="28"/>
      <c r="J684" s="28"/>
      <c r="K684" s="35"/>
      <c r="L684" s="28"/>
      <c r="M684" s="28"/>
      <c r="N684" s="28"/>
      <c r="O684" s="28"/>
      <c r="P684" s="28"/>
      <c r="Q684" s="40"/>
      <c r="R684" s="41"/>
      <c r="S684" s="41"/>
      <c r="T684" s="28"/>
      <c r="U684" s="28"/>
      <c r="V684" s="41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</row>
    <row r="685" spans="1:40" ht="14.25" customHeight="1" x14ac:dyDescent="0.45">
      <c r="A685" s="27"/>
      <c r="B685" s="28"/>
      <c r="C685" s="28"/>
      <c r="D685" s="39"/>
      <c r="E685" s="30"/>
      <c r="F685" s="31"/>
      <c r="G685" s="32"/>
      <c r="H685" s="33"/>
      <c r="I685" s="28"/>
      <c r="J685" s="28"/>
      <c r="K685" s="35"/>
      <c r="L685" s="28"/>
      <c r="M685" s="28"/>
      <c r="N685" s="28"/>
      <c r="O685" s="28"/>
      <c r="P685" s="28"/>
      <c r="Q685" s="40"/>
      <c r="R685" s="41"/>
      <c r="S685" s="41"/>
      <c r="T685" s="28"/>
      <c r="U685" s="28"/>
      <c r="V685" s="41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</row>
    <row r="686" spans="1:40" ht="14.25" customHeight="1" x14ac:dyDescent="0.45">
      <c r="A686" s="27"/>
      <c r="B686" s="28"/>
      <c r="C686" s="28"/>
      <c r="D686" s="39"/>
      <c r="E686" s="30"/>
      <c r="F686" s="31"/>
      <c r="G686" s="32"/>
      <c r="H686" s="33"/>
      <c r="I686" s="28"/>
      <c r="J686" s="28"/>
      <c r="K686" s="35"/>
      <c r="L686" s="28"/>
      <c r="M686" s="28"/>
      <c r="N686" s="28"/>
      <c r="O686" s="28"/>
      <c r="P686" s="28"/>
      <c r="Q686" s="40"/>
      <c r="R686" s="41"/>
      <c r="S686" s="41"/>
      <c r="T686" s="28"/>
      <c r="U686" s="28"/>
      <c r="V686" s="41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</row>
    <row r="687" spans="1:40" ht="14.25" customHeight="1" x14ac:dyDescent="0.45">
      <c r="A687" s="27"/>
      <c r="B687" s="28"/>
      <c r="C687" s="28"/>
      <c r="D687" s="39"/>
      <c r="E687" s="30"/>
      <c r="F687" s="31"/>
      <c r="G687" s="32"/>
      <c r="H687" s="33"/>
      <c r="I687" s="28"/>
      <c r="J687" s="28"/>
      <c r="K687" s="35"/>
      <c r="L687" s="28"/>
      <c r="M687" s="28"/>
      <c r="N687" s="28"/>
      <c r="O687" s="28"/>
      <c r="P687" s="28"/>
      <c r="Q687" s="40"/>
      <c r="R687" s="41"/>
      <c r="S687" s="41"/>
      <c r="T687" s="28"/>
      <c r="U687" s="28"/>
      <c r="V687" s="41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</row>
    <row r="688" spans="1:40" ht="14.25" customHeight="1" x14ac:dyDescent="0.45">
      <c r="A688" s="27"/>
      <c r="B688" s="28"/>
      <c r="C688" s="28"/>
      <c r="D688" s="39"/>
      <c r="E688" s="30"/>
      <c r="F688" s="31"/>
      <c r="G688" s="32"/>
      <c r="H688" s="33"/>
      <c r="I688" s="28"/>
      <c r="J688" s="28"/>
      <c r="K688" s="35"/>
      <c r="L688" s="28"/>
      <c r="M688" s="28"/>
      <c r="N688" s="28"/>
      <c r="O688" s="28"/>
      <c r="P688" s="28"/>
      <c r="Q688" s="40"/>
      <c r="R688" s="41"/>
      <c r="S688" s="41"/>
      <c r="T688" s="28"/>
      <c r="U688" s="28"/>
      <c r="V688" s="41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</row>
    <row r="689" spans="1:40" ht="14.25" customHeight="1" x14ac:dyDescent="0.45">
      <c r="A689" s="27"/>
      <c r="B689" s="28"/>
      <c r="C689" s="28"/>
      <c r="D689" s="39"/>
      <c r="E689" s="30"/>
      <c r="F689" s="31"/>
      <c r="G689" s="32"/>
      <c r="H689" s="33"/>
      <c r="I689" s="28"/>
      <c r="J689" s="28"/>
      <c r="K689" s="35"/>
      <c r="L689" s="28"/>
      <c r="M689" s="28"/>
      <c r="N689" s="28"/>
      <c r="O689" s="28"/>
      <c r="P689" s="28"/>
      <c r="Q689" s="40"/>
      <c r="R689" s="41"/>
      <c r="S689" s="41"/>
      <c r="T689" s="28"/>
      <c r="U689" s="28"/>
      <c r="V689" s="41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</row>
    <row r="690" spans="1:40" ht="14.25" customHeight="1" x14ac:dyDescent="0.45">
      <c r="A690" s="27"/>
      <c r="B690" s="28"/>
      <c r="C690" s="28"/>
      <c r="D690" s="39"/>
      <c r="E690" s="30"/>
      <c r="F690" s="31"/>
      <c r="G690" s="32"/>
      <c r="H690" s="33"/>
      <c r="I690" s="28"/>
      <c r="J690" s="28"/>
      <c r="K690" s="35"/>
      <c r="L690" s="28"/>
      <c r="M690" s="28"/>
      <c r="N690" s="28"/>
      <c r="O690" s="28"/>
      <c r="P690" s="28"/>
      <c r="Q690" s="40"/>
      <c r="R690" s="41"/>
      <c r="S690" s="41"/>
      <c r="T690" s="28"/>
      <c r="U690" s="28"/>
      <c r="V690" s="41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</row>
    <row r="691" spans="1:40" ht="14.25" customHeight="1" x14ac:dyDescent="0.45">
      <c r="A691" s="27"/>
      <c r="B691" s="28"/>
      <c r="C691" s="28"/>
      <c r="D691" s="39"/>
      <c r="E691" s="30"/>
      <c r="F691" s="31"/>
      <c r="G691" s="32"/>
      <c r="H691" s="33"/>
      <c r="I691" s="28"/>
      <c r="J691" s="28"/>
      <c r="K691" s="35"/>
      <c r="L691" s="28"/>
      <c r="M691" s="28"/>
      <c r="N691" s="28"/>
      <c r="O691" s="28"/>
      <c r="P691" s="28"/>
      <c r="Q691" s="40"/>
      <c r="R691" s="41"/>
      <c r="S691" s="41"/>
      <c r="T691" s="28"/>
      <c r="U691" s="28"/>
      <c r="V691" s="41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</row>
    <row r="692" spans="1:40" ht="14.25" customHeight="1" x14ac:dyDescent="0.45">
      <c r="A692" s="27"/>
      <c r="B692" s="28"/>
      <c r="C692" s="28"/>
      <c r="D692" s="39"/>
      <c r="E692" s="30"/>
      <c r="F692" s="31"/>
      <c r="G692" s="32"/>
      <c r="H692" s="33"/>
      <c r="I692" s="28"/>
      <c r="J692" s="28"/>
      <c r="K692" s="35"/>
      <c r="L692" s="28"/>
      <c r="M692" s="28"/>
      <c r="N692" s="28"/>
      <c r="O692" s="28"/>
      <c r="P692" s="28"/>
      <c r="Q692" s="40"/>
      <c r="R692" s="41"/>
      <c r="S692" s="41"/>
      <c r="T692" s="28"/>
      <c r="U692" s="28"/>
      <c r="V692" s="41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</row>
    <row r="693" spans="1:40" ht="14.25" customHeight="1" x14ac:dyDescent="0.45">
      <c r="A693" s="27"/>
      <c r="B693" s="28"/>
      <c r="C693" s="28"/>
      <c r="D693" s="39"/>
      <c r="E693" s="30"/>
      <c r="F693" s="31"/>
      <c r="G693" s="32"/>
      <c r="H693" s="33"/>
      <c r="I693" s="28"/>
      <c r="J693" s="28"/>
      <c r="K693" s="35"/>
      <c r="L693" s="28"/>
      <c r="M693" s="28"/>
      <c r="N693" s="28"/>
      <c r="O693" s="28"/>
      <c r="P693" s="28"/>
      <c r="Q693" s="40"/>
      <c r="R693" s="41"/>
      <c r="S693" s="41"/>
      <c r="T693" s="28"/>
      <c r="U693" s="28"/>
      <c r="V693" s="41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</row>
    <row r="694" spans="1:40" ht="14.25" customHeight="1" x14ac:dyDescent="0.45">
      <c r="A694" s="27"/>
      <c r="B694" s="28"/>
      <c r="C694" s="28"/>
      <c r="D694" s="39"/>
      <c r="E694" s="30"/>
      <c r="F694" s="31"/>
      <c r="G694" s="32"/>
      <c r="H694" s="33"/>
      <c r="I694" s="28"/>
      <c r="J694" s="28"/>
      <c r="K694" s="35"/>
      <c r="L694" s="28"/>
      <c r="M694" s="28"/>
      <c r="N694" s="28"/>
      <c r="O694" s="28"/>
      <c r="P694" s="28"/>
      <c r="Q694" s="40"/>
      <c r="R694" s="41"/>
      <c r="S694" s="41"/>
      <c r="T694" s="28"/>
      <c r="U694" s="28"/>
      <c r="V694" s="41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</row>
    <row r="695" spans="1:40" ht="14.25" customHeight="1" x14ac:dyDescent="0.45">
      <c r="A695" s="27"/>
      <c r="B695" s="28"/>
      <c r="C695" s="28"/>
      <c r="D695" s="39"/>
      <c r="E695" s="30"/>
      <c r="F695" s="31"/>
      <c r="G695" s="32"/>
      <c r="H695" s="33"/>
      <c r="I695" s="28"/>
      <c r="J695" s="28"/>
      <c r="K695" s="35"/>
      <c r="L695" s="28"/>
      <c r="M695" s="28"/>
      <c r="N695" s="28"/>
      <c r="O695" s="28"/>
      <c r="P695" s="28"/>
      <c r="Q695" s="40"/>
      <c r="R695" s="41"/>
      <c r="S695" s="41"/>
      <c r="T695" s="28"/>
      <c r="U695" s="28"/>
      <c r="V695" s="41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</row>
    <row r="696" spans="1:40" ht="14.25" customHeight="1" x14ac:dyDescent="0.45">
      <c r="A696" s="27"/>
      <c r="B696" s="28"/>
      <c r="C696" s="28"/>
      <c r="D696" s="39"/>
      <c r="E696" s="30"/>
      <c r="F696" s="31"/>
      <c r="G696" s="32"/>
      <c r="H696" s="33"/>
      <c r="I696" s="28"/>
      <c r="J696" s="28"/>
      <c r="K696" s="35"/>
      <c r="L696" s="28"/>
      <c r="M696" s="28"/>
      <c r="N696" s="28"/>
      <c r="O696" s="28"/>
      <c r="P696" s="28"/>
      <c r="Q696" s="40"/>
      <c r="R696" s="41"/>
      <c r="S696" s="41"/>
      <c r="T696" s="28"/>
      <c r="U696" s="28"/>
      <c r="V696" s="41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</row>
    <row r="697" spans="1:40" ht="14.25" customHeight="1" x14ac:dyDescent="0.45">
      <c r="A697" s="27"/>
      <c r="B697" s="28"/>
      <c r="C697" s="28"/>
      <c r="D697" s="39"/>
      <c r="E697" s="30"/>
      <c r="F697" s="31"/>
      <c r="G697" s="32"/>
      <c r="H697" s="33"/>
      <c r="I697" s="28"/>
      <c r="J697" s="28"/>
      <c r="K697" s="35"/>
      <c r="L697" s="28"/>
      <c r="M697" s="28"/>
      <c r="N697" s="28"/>
      <c r="O697" s="28"/>
      <c r="P697" s="28"/>
      <c r="Q697" s="40"/>
      <c r="R697" s="41"/>
      <c r="S697" s="41"/>
      <c r="T697" s="28"/>
      <c r="U697" s="28"/>
      <c r="V697" s="41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</row>
    <row r="698" spans="1:40" ht="14.25" customHeight="1" x14ac:dyDescent="0.45">
      <c r="A698" s="27"/>
      <c r="B698" s="28"/>
      <c r="C698" s="28"/>
      <c r="D698" s="39"/>
      <c r="E698" s="30"/>
      <c r="F698" s="31"/>
      <c r="G698" s="32"/>
      <c r="H698" s="33"/>
      <c r="I698" s="28"/>
      <c r="J698" s="28"/>
      <c r="K698" s="35"/>
      <c r="L698" s="28"/>
      <c r="M698" s="28"/>
      <c r="N698" s="28"/>
      <c r="O698" s="28"/>
      <c r="P698" s="28"/>
      <c r="Q698" s="40"/>
      <c r="R698" s="41"/>
      <c r="S698" s="41"/>
      <c r="T698" s="28"/>
      <c r="U698" s="28"/>
      <c r="V698" s="41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</row>
    <row r="699" spans="1:40" ht="14.25" customHeight="1" x14ac:dyDescent="0.45">
      <c r="A699" s="27"/>
      <c r="B699" s="28"/>
      <c r="C699" s="28"/>
      <c r="D699" s="39"/>
      <c r="E699" s="30"/>
      <c r="F699" s="31"/>
      <c r="G699" s="32"/>
      <c r="H699" s="33"/>
      <c r="I699" s="28"/>
      <c r="J699" s="28"/>
      <c r="K699" s="35"/>
      <c r="L699" s="28"/>
      <c r="M699" s="28"/>
      <c r="N699" s="28"/>
      <c r="O699" s="28"/>
      <c r="P699" s="28"/>
      <c r="Q699" s="40"/>
      <c r="R699" s="41"/>
      <c r="S699" s="41"/>
      <c r="T699" s="28"/>
      <c r="U699" s="28"/>
      <c r="V699" s="41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</row>
    <row r="700" spans="1:40" ht="14.25" customHeight="1" x14ac:dyDescent="0.45">
      <c r="A700" s="27"/>
      <c r="B700" s="28"/>
      <c r="C700" s="28"/>
      <c r="D700" s="39"/>
      <c r="E700" s="30"/>
      <c r="F700" s="31"/>
      <c r="G700" s="32"/>
      <c r="H700" s="33"/>
      <c r="I700" s="28"/>
      <c r="J700" s="28"/>
      <c r="K700" s="35"/>
      <c r="L700" s="28"/>
      <c r="M700" s="28"/>
      <c r="N700" s="28"/>
      <c r="O700" s="28"/>
      <c r="P700" s="28"/>
      <c r="Q700" s="40"/>
      <c r="R700" s="41"/>
      <c r="S700" s="41"/>
      <c r="T700" s="28"/>
      <c r="U700" s="28"/>
      <c r="V700" s="41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</row>
    <row r="701" spans="1:40" ht="14.25" customHeight="1" x14ac:dyDescent="0.45">
      <c r="A701" s="27"/>
      <c r="B701" s="28"/>
      <c r="C701" s="28"/>
      <c r="D701" s="39"/>
      <c r="E701" s="30"/>
      <c r="F701" s="31"/>
      <c r="G701" s="32"/>
      <c r="H701" s="33"/>
      <c r="I701" s="28"/>
      <c r="J701" s="28"/>
      <c r="K701" s="35"/>
      <c r="L701" s="28"/>
      <c r="M701" s="28"/>
      <c r="N701" s="28"/>
      <c r="O701" s="28"/>
      <c r="P701" s="28"/>
      <c r="Q701" s="40"/>
      <c r="R701" s="41"/>
      <c r="S701" s="41"/>
      <c r="T701" s="28"/>
      <c r="U701" s="28"/>
      <c r="V701" s="41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</row>
    <row r="702" spans="1:40" ht="14.25" customHeight="1" x14ac:dyDescent="0.45">
      <c r="A702" s="27"/>
      <c r="B702" s="28"/>
      <c r="C702" s="28"/>
      <c r="D702" s="39"/>
      <c r="E702" s="30"/>
      <c r="F702" s="31"/>
      <c r="G702" s="32"/>
      <c r="H702" s="33"/>
      <c r="I702" s="28"/>
      <c r="J702" s="28"/>
      <c r="K702" s="35"/>
      <c r="L702" s="28"/>
      <c r="M702" s="28"/>
      <c r="N702" s="28"/>
      <c r="O702" s="28"/>
      <c r="P702" s="28"/>
      <c r="Q702" s="40"/>
      <c r="R702" s="41"/>
      <c r="S702" s="41"/>
      <c r="T702" s="28"/>
      <c r="U702" s="28"/>
      <c r="V702" s="41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</row>
    <row r="703" spans="1:40" ht="14.25" customHeight="1" x14ac:dyDescent="0.45">
      <c r="A703" s="27"/>
      <c r="B703" s="28"/>
      <c r="C703" s="28"/>
      <c r="D703" s="39"/>
      <c r="E703" s="30"/>
      <c r="F703" s="31"/>
      <c r="G703" s="32"/>
      <c r="H703" s="33"/>
      <c r="I703" s="28"/>
      <c r="J703" s="28"/>
      <c r="K703" s="35"/>
      <c r="L703" s="28"/>
      <c r="M703" s="28"/>
      <c r="N703" s="28"/>
      <c r="O703" s="28"/>
      <c r="P703" s="28"/>
      <c r="Q703" s="40"/>
      <c r="R703" s="41"/>
      <c r="S703" s="41"/>
      <c r="T703" s="28"/>
      <c r="U703" s="28"/>
      <c r="V703" s="41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</row>
    <row r="704" spans="1:40" ht="14.25" customHeight="1" x14ac:dyDescent="0.45">
      <c r="A704" s="27"/>
      <c r="B704" s="28"/>
      <c r="C704" s="28"/>
      <c r="D704" s="39"/>
      <c r="E704" s="30"/>
      <c r="F704" s="31"/>
      <c r="G704" s="32"/>
      <c r="H704" s="33"/>
      <c r="I704" s="28"/>
      <c r="J704" s="28"/>
      <c r="K704" s="35"/>
      <c r="L704" s="28"/>
      <c r="M704" s="28"/>
      <c r="N704" s="28"/>
      <c r="O704" s="28"/>
      <c r="P704" s="28"/>
      <c r="Q704" s="40"/>
      <c r="R704" s="41"/>
      <c r="S704" s="41"/>
      <c r="T704" s="28"/>
      <c r="U704" s="28"/>
      <c r="V704" s="41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</row>
    <row r="705" spans="1:40" ht="14.25" customHeight="1" x14ac:dyDescent="0.45">
      <c r="A705" s="27"/>
      <c r="B705" s="28"/>
      <c r="C705" s="28"/>
      <c r="D705" s="39"/>
      <c r="E705" s="30"/>
      <c r="F705" s="31"/>
      <c r="G705" s="32"/>
      <c r="H705" s="33"/>
      <c r="I705" s="28"/>
      <c r="J705" s="28"/>
      <c r="K705" s="35"/>
      <c r="L705" s="28"/>
      <c r="M705" s="28"/>
      <c r="N705" s="28"/>
      <c r="O705" s="28"/>
      <c r="P705" s="28"/>
      <c r="Q705" s="40"/>
      <c r="R705" s="41"/>
      <c r="S705" s="41"/>
      <c r="T705" s="28"/>
      <c r="U705" s="28"/>
      <c r="V705" s="41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</row>
    <row r="706" spans="1:40" ht="14.25" customHeight="1" x14ac:dyDescent="0.45">
      <c r="A706" s="27"/>
      <c r="B706" s="28"/>
      <c r="C706" s="28"/>
      <c r="D706" s="39"/>
      <c r="E706" s="30"/>
      <c r="F706" s="31"/>
      <c r="G706" s="32"/>
      <c r="H706" s="33"/>
      <c r="I706" s="28"/>
      <c r="J706" s="28"/>
      <c r="K706" s="35"/>
      <c r="L706" s="28"/>
      <c r="M706" s="28"/>
      <c r="N706" s="28"/>
      <c r="O706" s="28"/>
      <c r="P706" s="28"/>
      <c r="Q706" s="40"/>
      <c r="R706" s="41"/>
      <c r="S706" s="41"/>
      <c r="T706" s="28"/>
      <c r="U706" s="28"/>
      <c r="V706" s="41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</row>
    <row r="707" spans="1:40" ht="14.25" customHeight="1" x14ac:dyDescent="0.45">
      <c r="A707" s="27"/>
      <c r="B707" s="28"/>
      <c r="C707" s="28"/>
      <c r="D707" s="39"/>
      <c r="E707" s="30"/>
      <c r="F707" s="31"/>
      <c r="G707" s="32"/>
      <c r="H707" s="33"/>
      <c r="I707" s="28"/>
      <c r="J707" s="28"/>
      <c r="K707" s="35"/>
      <c r="L707" s="28"/>
      <c r="M707" s="28"/>
      <c r="N707" s="28"/>
      <c r="O707" s="28"/>
      <c r="P707" s="28"/>
      <c r="Q707" s="40"/>
      <c r="R707" s="41"/>
      <c r="S707" s="41"/>
      <c r="T707" s="28"/>
      <c r="U707" s="28"/>
      <c r="V707" s="41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</row>
    <row r="708" spans="1:40" ht="14.25" customHeight="1" x14ac:dyDescent="0.45">
      <c r="A708" s="27"/>
      <c r="B708" s="28"/>
      <c r="C708" s="28"/>
      <c r="D708" s="39"/>
      <c r="E708" s="30"/>
      <c r="F708" s="31"/>
      <c r="G708" s="32"/>
      <c r="H708" s="33"/>
      <c r="I708" s="28"/>
      <c r="J708" s="28"/>
      <c r="K708" s="35"/>
      <c r="L708" s="28"/>
      <c r="M708" s="28"/>
      <c r="N708" s="28"/>
      <c r="O708" s="28"/>
      <c r="P708" s="28"/>
      <c r="Q708" s="40"/>
      <c r="R708" s="41"/>
      <c r="S708" s="41"/>
      <c r="T708" s="28"/>
      <c r="U708" s="28"/>
      <c r="V708" s="41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</row>
    <row r="709" spans="1:40" ht="14.25" customHeight="1" x14ac:dyDescent="0.45">
      <c r="A709" s="27"/>
      <c r="B709" s="28"/>
      <c r="C709" s="28"/>
      <c r="D709" s="39"/>
      <c r="E709" s="30"/>
      <c r="F709" s="31"/>
      <c r="G709" s="32"/>
      <c r="H709" s="33"/>
      <c r="I709" s="28"/>
      <c r="J709" s="28"/>
      <c r="K709" s="35"/>
      <c r="L709" s="28"/>
      <c r="M709" s="28"/>
      <c r="N709" s="28"/>
      <c r="O709" s="28"/>
      <c r="P709" s="28"/>
      <c r="Q709" s="40"/>
      <c r="R709" s="41"/>
      <c r="S709" s="41"/>
      <c r="T709" s="28"/>
      <c r="U709" s="28"/>
      <c r="V709" s="41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</row>
    <row r="710" spans="1:40" ht="14.25" customHeight="1" x14ac:dyDescent="0.45">
      <c r="A710" s="27"/>
      <c r="B710" s="28"/>
      <c r="C710" s="28"/>
      <c r="D710" s="39"/>
      <c r="E710" s="30"/>
      <c r="F710" s="31"/>
      <c r="G710" s="32"/>
      <c r="H710" s="33"/>
      <c r="I710" s="28"/>
      <c r="J710" s="28"/>
      <c r="K710" s="35"/>
      <c r="L710" s="28"/>
      <c r="M710" s="28"/>
      <c r="N710" s="28"/>
      <c r="O710" s="28"/>
      <c r="P710" s="28"/>
      <c r="Q710" s="40"/>
      <c r="R710" s="41"/>
      <c r="S710" s="41"/>
      <c r="T710" s="28"/>
      <c r="U710" s="28"/>
      <c r="V710" s="41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</row>
    <row r="711" spans="1:40" ht="14.25" customHeight="1" x14ac:dyDescent="0.45">
      <c r="A711" s="27"/>
      <c r="B711" s="28"/>
      <c r="C711" s="28"/>
      <c r="D711" s="39"/>
      <c r="E711" s="30"/>
      <c r="F711" s="31"/>
      <c r="G711" s="32"/>
      <c r="H711" s="33"/>
      <c r="I711" s="28"/>
      <c r="J711" s="28"/>
      <c r="K711" s="35"/>
      <c r="L711" s="28"/>
      <c r="M711" s="28"/>
      <c r="N711" s="28"/>
      <c r="O711" s="28"/>
      <c r="P711" s="28"/>
      <c r="Q711" s="40"/>
      <c r="R711" s="41"/>
      <c r="S711" s="41"/>
      <c r="T711" s="28"/>
      <c r="U711" s="28"/>
      <c r="V711" s="41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</row>
    <row r="712" spans="1:40" ht="14.25" customHeight="1" x14ac:dyDescent="0.45">
      <c r="A712" s="27"/>
      <c r="B712" s="28"/>
      <c r="C712" s="28"/>
      <c r="D712" s="39"/>
      <c r="E712" s="30"/>
      <c r="F712" s="31"/>
      <c r="G712" s="32"/>
      <c r="H712" s="33"/>
      <c r="I712" s="28"/>
      <c r="J712" s="28"/>
      <c r="K712" s="35"/>
      <c r="L712" s="28"/>
      <c r="M712" s="28"/>
      <c r="N712" s="28"/>
      <c r="O712" s="28"/>
      <c r="P712" s="28"/>
      <c r="Q712" s="40"/>
      <c r="R712" s="41"/>
      <c r="S712" s="41"/>
      <c r="T712" s="28"/>
      <c r="U712" s="28"/>
      <c r="V712" s="41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</row>
    <row r="713" spans="1:40" ht="14.25" customHeight="1" x14ac:dyDescent="0.45">
      <c r="A713" s="27"/>
      <c r="B713" s="28"/>
      <c r="C713" s="28"/>
      <c r="D713" s="39"/>
      <c r="E713" s="30"/>
      <c r="F713" s="31"/>
      <c r="G713" s="32"/>
      <c r="H713" s="33"/>
      <c r="I713" s="28"/>
      <c r="J713" s="28"/>
      <c r="K713" s="35"/>
      <c r="L713" s="28"/>
      <c r="M713" s="28"/>
      <c r="N713" s="28"/>
      <c r="O713" s="28"/>
      <c r="P713" s="28"/>
      <c r="Q713" s="40"/>
      <c r="R713" s="41"/>
      <c r="S713" s="41"/>
      <c r="T713" s="28"/>
      <c r="U713" s="28"/>
      <c r="V713" s="41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</row>
    <row r="714" spans="1:40" ht="14.25" customHeight="1" x14ac:dyDescent="0.45">
      <c r="A714" s="27"/>
      <c r="B714" s="28"/>
      <c r="C714" s="28"/>
      <c r="D714" s="39"/>
      <c r="E714" s="30"/>
      <c r="F714" s="31"/>
      <c r="G714" s="32"/>
      <c r="H714" s="33"/>
      <c r="I714" s="28"/>
      <c r="J714" s="28"/>
      <c r="K714" s="35"/>
      <c r="L714" s="28"/>
      <c r="M714" s="28"/>
      <c r="N714" s="28"/>
      <c r="O714" s="28"/>
      <c r="P714" s="28"/>
      <c r="Q714" s="40"/>
      <c r="R714" s="41"/>
      <c r="S714" s="41"/>
      <c r="T714" s="28"/>
      <c r="U714" s="28"/>
      <c r="V714" s="41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</row>
    <row r="715" spans="1:40" ht="14.25" customHeight="1" x14ac:dyDescent="0.45">
      <c r="A715" s="27"/>
      <c r="B715" s="28"/>
      <c r="C715" s="28"/>
      <c r="D715" s="39"/>
      <c r="E715" s="30"/>
      <c r="F715" s="31"/>
      <c r="G715" s="32"/>
      <c r="H715" s="33"/>
      <c r="I715" s="28"/>
      <c r="J715" s="28"/>
      <c r="K715" s="35"/>
      <c r="L715" s="28"/>
      <c r="M715" s="28"/>
      <c r="N715" s="28"/>
      <c r="O715" s="28"/>
      <c r="P715" s="28"/>
      <c r="Q715" s="40"/>
      <c r="R715" s="41"/>
      <c r="S715" s="41"/>
      <c r="T715" s="28"/>
      <c r="U715" s="28"/>
      <c r="V715" s="41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</row>
    <row r="716" spans="1:40" ht="14.25" customHeight="1" x14ac:dyDescent="0.45">
      <c r="A716" s="27"/>
      <c r="B716" s="28"/>
      <c r="C716" s="28"/>
      <c r="D716" s="39"/>
      <c r="E716" s="30"/>
      <c r="F716" s="31"/>
      <c r="G716" s="32"/>
      <c r="H716" s="33"/>
      <c r="I716" s="28"/>
      <c r="J716" s="28"/>
      <c r="K716" s="35"/>
      <c r="L716" s="28"/>
      <c r="M716" s="28"/>
      <c r="N716" s="28"/>
      <c r="O716" s="28"/>
      <c r="P716" s="28"/>
      <c r="Q716" s="40"/>
      <c r="R716" s="41"/>
      <c r="S716" s="41"/>
      <c r="T716" s="28"/>
      <c r="U716" s="28"/>
      <c r="V716" s="41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</row>
    <row r="717" spans="1:40" ht="14.25" customHeight="1" x14ac:dyDescent="0.45">
      <c r="A717" s="27"/>
      <c r="B717" s="28"/>
      <c r="C717" s="28"/>
      <c r="D717" s="39"/>
      <c r="E717" s="30"/>
      <c r="F717" s="31"/>
      <c r="G717" s="32"/>
      <c r="H717" s="33"/>
      <c r="I717" s="28"/>
      <c r="J717" s="28"/>
      <c r="K717" s="35"/>
      <c r="L717" s="28"/>
      <c r="M717" s="28"/>
      <c r="N717" s="28"/>
      <c r="O717" s="28"/>
      <c r="P717" s="28"/>
      <c r="Q717" s="40"/>
      <c r="R717" s="41"/>
      <c r="S717" s="41"/>
      <c r="T717" s="28"/>
      <c r="U717" s="28"/>
      <c r="V717" s="41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</row>
    <row r="718" spans="1:40" ht="14.25" customHeight="1" x14ac:dyDescent="0.45">
      <c r="A718" s="27"/>
      <c r="B718" s="28"/>
      <c r="C718" s="28"/>
      <c r="D718" s="39"/>
      <c r="E718" s="30"/>
      <c r="F718" s="31"/>
      <c r="G718" s="32"/>
      <c r="H718" s="33"/>
      <c r="I718" s="28"/>
      <c r="J718" s="28"/>
      <c r="K718" s="35"/>
      <c r="L718" s="28"/>
      <c r="M718" s="28"/>
      <c r="N718" s="28"/>
      <c r="O718" s="28"/>
      <c r="P718" s="28"/>
      <c r="Q718" s="40"/>
      <c r="R718" s="41"/>
      <c r="S718" s="41"/>
      <c r="T718" s="28"/>
      <c r="U718" s="28"/>
      <c r="V718" s="41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</row>
    <row r="719" spans="1:40" ht="14.25" customHeight="1" x14ac:dyDescent="0.45">
      <c r="A719" s="27"/>
      <c r="B719" s="28"/>
      <c r="C719" s="28"/>
      <c r="D719" s="39"/>
      <c r="E719" s="30"/>
      <c r="F719" s="31"/>
      <c r="G719" s="32"/>
      <c r="H719" s="33"/>
      <c r="I719" s="28"/>
      <c r="J719" s="28"/>
      <c r="K719" s="35"/>
      <c r="L719" s="28"/>
      <c r="M719" s="28"/>
      <c r="N719" s="28"/>
      <c r="O719" s="28"/>
      <c r="P719" s="28"/>
      <c r="Q719" s="40"/>
      <c r="R719" s="41"/>
      <c r="S719" s="41"/>
      <c r="T719" s="28"/>
      <c r="U719" s="28"/>
      <c r="V719" s="41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</row>
    <row r="720" spans="1:40" ht="14.25" customHeight="1" x14ac:dyDescent="0.45">
      <c r="A720" s="27"/>
      <c r="B720" s="28"/>
      <c r="C720" s="28"/>
      <c r="D720" s="39"/>
      <c r="E720" s="30"/>
      <c r="F720" s="31"/>
      <c r="G720" s="32"/>
      <c r="H720" s="33"/>
      <c r="I720" s="28"/>
      <c r="J720" s="28"/>
      <c r="K720" s="35"/>
      <c r="L720" s="28"/>
      <c r="M720" s="28"/>
      <c r="N720" s="28"/>
      <c r="O720" s="28"/>
      <c r="P720" s="28"/>
      <c r="Q720" s="40"/>
      <c r="R720" s="41"/>
      <c r="S720" s="41"/>
      <c r="T720" s="28"/>
      <c r="U720" s="28"/>
      <c r="V720" s="41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</row>
    <row r="721" spans="1:40" ht="14.25" customHeight="1" x14ac:dyDescent="0.45">
      <c r="A721" s="27"/>
      <c r="B721" s="28"/>
      <c r="C721" s="28"/>
      <c r="D721" s="39"/>
      <c r="E721" s="30"/>
      <c r="F721" s="31"/>
      <c r="G721" s="32"/>
      <c r="H721" s="33"/>
      <c r="I721" s="28"/>
      <c r="J721" s="28"/>
      <c r="K721" s="35"/>
      <c r="L721" s="28"/>
      <c r="M721" s="28"/>
      <c r="N721" s="28"/>
      <c r="O721" s="28"/>
      <c r="P721" s="28"/>
      <c r="Q721" s="40"/>
      <c r="R721" s="41"/>
      <c r="S721" s="41"/>
      <c r="T721" s="28"/>
      <c r="U721" s="28"/>
      <c r="V721" s="41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</row>
    <row r="722" spans="1:40" ht="14.25" customHeight="1" x14ac:dyDescent="0.45">
      <c r="A722" s="27"/>
      <c r="B722" s="28"/>
      <c r="C722" s="28"/>
      <c r="D722" s="39"/>
      <c r="E722" s="30"/>
      <c r="F722" s="31"/>
      <c r="G722" s="32"/>
      <c r="H722" s="33"/>
      <c r="I722" s="28"/>
      <c r="J722" s="28"/>
      <c r="K722" s="35"/>
      <c r="L722" s="28"/>
      <c r="M722" s="28"/>
      <c r="N722" s="28"/>
      <c r="O722" s="28"/>
      <c r="P722" s="28"/>
      <c r="Q722" s="40"/>
      <c r="R722" s="41"/>
      <c r="S722" s="41"/>
      <c r="T722" s="28"/>
      <c r="U722" s="28"/>
      <c r="V722" s="41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</row>
    <row r="723" spans="1:40" ht="14.25" customHeight="1" x14ac:dyDescent="0.45">
      <c r="A723" s="27"/>
      <c r="B723" s="28"/>
      <c r="C723" s="28"/>
      <c r="D723" s="39"/>
      <c r="E723" s="30"/>
      <c r="F723" s="31"/>
      <c r="G723" s="32"/>
      <c r="H723" s="33"/>
      <c r="I723" s="28"/>
      <c r="J723" s="28"/>
      <c r="K723" s="35"/>
      <c r="L723" s="28"/>
      <c r="M723" s="28"/>
      <c r="N723" s="28"/>
      <c r="O723" s="28"/>
      <c r="P723" s="28"/>
      <c r="Q723" s="40"/>
      <c r="R723" s="41"/>
      <c r="S723" s="41"/>
      <c r="T723" s="28"/>
      <c r="U723" s="28"/>
      <c r="V723" s="41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</row>
    <row r="724" spans="1:40" ht="14.25" customHeight="1" x14ac:dyDescent="0.45">
      <c r="A724" s="27"/>
      <c r="B724" s="28"/>
      <c r="C724" s="28"/>
      <c r="D724" s="39"/>
      <c r="E724" s="30"/>
      <c r="F724" s="31"/>
      <c r="G724" s="32"/>
      <c r="H724" s="33"/>
      <c r="I724" s="28"/>
      <c r="J724" s="28"/>
      <c r="K724" s="35"/>
      <c r="L724" s="28"/>
      <c r="M724" s="28"/>
      <c r="N724" s="28"/>
      <c r="O724" s="28"/>
      <c r="P724" s="28"/>
      <c r="Q724" s="40"/>
      <c r="R724" s="41"/>
      <c r="S724" s="41"/>
      <c r="T724" s="28"/>
      <c r="U724" s="28"/>
      <c r="V724" s="41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</row>
    <row r="725" spans="1:40" ht="14.25" customHeight="1" x14ac:dyDescent="0.45">
      <c r="A725" s="27"/>
      <c r="B725" s="28"/>
      <c r="C725" s="28"/>
      <c r="D725" s="39"/>
      <c r="E725" s="30"/>
      <c r="F725" s="31"/>
      <c r="G725" s="32"/>
      <c r="H725" s="33"/>
      <c r="I725" s="28"/>
      <c r="J725" s="28"/>
      <c r="K725" s="35"/>
      <c r="L725" s="28"/>
      <c r="M725" s="28"/>
      <c r="N725" s="28"/>
      <c r="O725" s="28"/>
      <c r="P725" s="28"/>
      <c r="Q725" s="40"/>
      <c r="R725" s="41"/>
      <c r="S725" s="41"/>
      <c r="T725" s="28"/>
      <c r="U725" s="28"/>
      <c r="V725" s="41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</row>
    <row r="726" spans="1:40" ht="14.25" customHeight="1" x14ac:dyDescent="0.45">
      <c r="A726" s="27"/>
      <c r="B726" s="28"/>
      <c r="C726" s="28"/>
      <c r="D726" s="39"/>
      <c r="E726" s="30"/>
      <c r="F726" s="31"/>
      <c r="G726" s="32"/>
      <c r="H726" s="33"/>
      <c r="I726" s="28"/>
      <c r="J726" s="28"/>
      <c r="K726" s="35"/>
      <c r="L726" s="28"/>
      <c r="M726" s="28"/>
      <c r="N726" s="28"/>
      <c r="O726" s="28"/>
      <c r="P726" s="28"/>
      <c r="Q726" s="40"/>
      <c r="R726" s="41"/>
      <c r="S726" s="41"/>
      <c r="T726" s="28"/>
      <c r="U726" s="28"/>
      <c r="V726" s="41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</row>
    <row r="727" spans="1:40" ht="14.25" customHeight="1" x14ac:dyDescent="0.45">
      <c r="A727" s="27"/>
      <c r="B727" s="28"/>
      <c r="C727" s="28"/>
      <c r="D727" s="39"/>
      <c r="E727" s="30"/>
      <c r="F727" s="31"/>
      <c r="G727" s="32"/>
      <c r="H727" s="33"/>
      <c r="I727" s="28"/>
      <c r="J727" s="28"/>
      <c r="K727" s="35"/>
      <c r="L727" s="28"/>
      <c r="M727" s="28"/>
      <c r="N727" s="28"/>
      <c r="O727" s="28"/>
      <c r="P727" s="28"/>
      <c r="Q727" s="40"/>
      <c r="R727" s="41"/>
      <c r="S727" s="41"/>
      <c r="T727" s="28"/>
      <c r="U727" s="28"/>
      <c r="V727" s="41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</row>
    <row r="728" spans="1:40" ht="14.25" customHeight="1" x14ac:dyDescent="0.45">
      <c r="A728" s="27"/>
      <c r="B728" s="28"/>
      <c r="C728" s="28"/>
      <c r="D728" s="39"/>
      <c r="E728" s="30"/>
      <c r="F728" s="31"/>
      <c r="G728" s="32"/>
      <c r="H728" s="33"/>
      <c r="I728" s="28"/>
      <c r="J728" s="28"/>
      <c r="K728" s="35"/>
      <c r="L728" s="28"/>
      <c r="M728" s="28"/>
      <c r="N728" s="28"/>
      <c r="O728" s="28"/>
      <c r="P728" s="28"/>
      <c r="Q728" s="40"/>
      <c r="R728" s="41"/>
      <c r="S728" s="41"/>
      <c r="T728" s="28"/>
      <c r="U728" s="28"/>
      <c r="V728" s="41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</row>
    <row r="729" spans="1:40" ht="14.25" customHeight="1" x14ac:dyDescent="0.45">
      <c r="A729" s="27"/>
      <c r="B729" s="28"/>
      <c r="C729" s="28"/>
      <c r="D729" s="39"/>
      <c r="E729" s="30"/>
      <c r="F729" s="31"/>
      <c r="G729" s="32"/>
      <c r="H729" s="33"/>
      <c r="I729" s="28"/>
      <c r="J729" s="28"/>
      <c r="K729" s="35"/>
      <c r="L729" s="28"/>
      <c r="M729" s="28"/>
      <c r="N729" s="28"/>
      <c r="O729" s="28"/>
      <c r="P729" s="28"/>
      <c r="Q729" s="40"/>
      <c r="R729" s="41"/>
      <c r="S729" s="41"/>
      <c r="T729" s="28"/>
      <c r="U729" s="28"/>
      <c r="V729" s="41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</row>
    <row r="730" spans="1:40" ht="14.25" customHeight="1" x14ac:dyDescent="0.45">
      <c r="A730" s="27"/>
      <c r="B730" s="28"/>
      <c r="C730" s="28"/>
      <c r="D730" s="39"/>
      <c r="E730" s="30"/>
      <c r="F730" s="31"/>
      <c r="G730" s="32"/>
      <c r="H730" s="33"/>
      <c r="I730" s="28"/>
      <c r="J730" s="28"/>
      <c r="K730" s="35"/>
      <c r="L730" s="28"/>
      <c r="M730" s="28"/>
      <c r="N730" s="28"/>
      <c r="O730" s="28"/>
      <c r="P730" s="28"/>
      <c r="Q730" s="40"/>
      <c r="R730" s="41"/>
      <c r="S730" s="41"/>
      <c r="T730" s="28"/>
      <c r="U730" s="28"/>
      <c r="V730" s="41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</row>
    <row r="731" spans="1:40" ht="14.25" customHeight="1" x14ac:dyDescent="0.45">
      <c r="A731" s="27"/>
      <c r="B731" s="28"/>
      <c r="C731" s="28"/>
      <c r="D731" s="39"/>
      <c r="E731" s="30"/>
      <c r="F731" s="31"/>
      <c r="G731" s="32"/>
      <c r="H731" s="33"/>
      <c r="I731" s="28"/>
      <c r="J731" s="28"/>
      <c r="K731" s="35"/>
      <c r="L731" s="28"/>
      <c r="M731" s="28"/>
      <c r="N731" s="28"/>
      <c r="O731" s="28"/>
      <c r="P731" s="28"/>
      <c r="Q731" s="40"/>
      <c r="R731" s="41"/>
      <c r="S731" s="41"/>
      <c r="T731" s="28"/>
      <c r="U731" s="28"/>
      <c r="V731" s="41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</row>
    <row r="732" spans="1:40" ht="14.25" customHeight="1" x14ac:dyDescent="0.45">
      <c r="A732" s="27"/>
      <c r="B732" s="28"/>
      <c r="C732" s="28"/>
      <c r="D732" s="39"/>
      <c r="E732" s="30"/>
      <c r="F732" s="31"/>
      <c r="G732" s="32"/>
      <c r="H732" s="33"/>
      <c r="I732" s="28"/>
      <c r="J732" s="28"/>
      <c r="K732" s="35"/>
      <c r="L732" s="28"/>
      <c r="M732" s="28"/>
      <c r="N732" s="28"/>
      <c r="O732" s="28"/>
      <c r="P732" s="28"/>
      <c r="Q732" s="40"/>
      <c r="R732" s="41"/>
      <c r="S732" s="41"/>
      <c r="T732" s="28"/>
      <c r="U732" s="28"/>
      <c r="V732" s="41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</row>
    <row r="733" spans="1:40" ht="14.25" customHeight="1" x14ac:dyDescent="0.45">
      <c r="A733" s="27"/>
      <c r="B733" s="28"/>
      <c r="C733" s="28"/>
      <c r="D733" s="39"/>
      <c r="E733" s="30"/>
      <c r="F733" s="31"/>
      <c r="G733" s="32"/>
      <c r="H733" s="33"/>
      <c r="I733" s="28"/>
      <c r="J733" s="28"/>
      <c r="K733" s="35"/>
      <c r="L733" s="28"/>
      <c r="M733" s="28"/>
      <c r="N733" s="28"/>
      <c r="O733" s="28"/>
      <c r="P733" s="28"/>
      <c r="Q733" s="40"/>
      <c r="R733" s="41"/>
      <c r="S733" s="41"/>
      <c r="T733" s="28"/>
      <c r="U733" s="28"/>
      <c r="V733" s="41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</row>
    <row r="734" spans="1:40" ht="14.25" customHeight="1" x14ac:dyDescent="0.45">
      <c r="A734" s="27"/>
      <c r="B734" s="28"/>
      <c r="C734" s="28"/>
      <c r="D734" s="39"/>
      <c r="E734" s="30"/>
      <c r="F734" s="31"/>
      <c r="G734" s="32"/>
      <c r="H734" s="33"/>
      <c r="I734" s="28"/>
      <c r="J734" s="28"/>
      <c r="K734" s="35"/>
      <c r="L734" s="28"/>
      <c r="M734" s="28"/>
      <c r="N734" s="28"/>
      <c r="O734" s="28"/>
      <c r="P734" s="28"/>
      <c r="Q734" s="40"/>
      <c r="R734" s="41"/>
      <c r="S734" s="41"/>
      <c r="T734" s="28"/>
      <c r="U734" s="28"/>
      <c r="V734" s="41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</row>
    <row r="735" spans="1:40" ht="14.25" customHeight="1" x14ac:dyDescent="0.45">
      <c r="A735" s="27"/>
      <c r="B735" s="28"/>
      <c r="C735" s="28"/>
      <c r="D735" s="39"/>
      <c r="E735" s="30"/>
      <c r="F735" s="31"/>
      <c r="G735" s="32"/>
      <c r="H735" s="33"/>
      <c r="I735" s="28"/>
      <c r="J735" s="28"/>
      <c r="K735" s="35"/>
      <c r="L735" s="28"/>
      <c r="M735" s="28"/>
      <c r="N735" s="28"/>
      <c r="O735" s="28"/>
      <c r="P735" s="28"/>
      <c r="Q735" s="40"/>
      <c r="R735" s="41"/>
      <c r="S735" s="41"/>
      <c r="T735" s="28"/>
      <c r="U735" s="28"/>
      <c r="V735" s="41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</row>
    <row r="736" spans="1:40" ht="14.25" customHeight="1" x14ac:dyDescent="0.45">
      <c r="A736" s="27"/>
      <c r="B736" s="28"/>
      <c r="C736" s="28"/>
      <c r="D736" s="39"/>
      <c r="E736" s="30"/>
      <c r="F736" s="31"/>
      <c r="G736" s="32"/>
      <c r="H736" s="33"/>
      <c r="I736" s="28"/>
      <c r="J736" s="28"/>
      <c r="K736" s="35"/>
      <c r="L736" s="28"/>
      <c r="M736" s="28"/>
      <c r="N736" s="28"/>
      <c r="O736" s="28"/>
      <c r="P736" s="28"/>
      <c r="Q736" s="40"/>
      <c r="R736" s="41"/>
      <c r="S736" s="41"/>
      <c r="T736" s="28"/>
      <c r="U736" s="28"/>
      <c r="V736" s="41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</row>
    <row r="737" spans="1:40" ht="14.25" customHeight="1" x14ac:dyDescent="0.45">
      <c r="A737" s="27"/>
      <c r="B737" s="28"/>
      <c r="C737" s="28"/>
      <c r="D737" s="39"/>
      <c r="E737" s="30"/>
      <c r="F737" s="31"/>
      <c r="G737" s="32"/>
      <c r="H737" s="33"/>
      <c r="I737" s="28"/>
      <c r="J737" s="28"/>
      <c r="K737" s="35"/>
      <c r="L737" s="28"/>
      <c r="M737" s="28"/>
      <c r="N737" s="28"/>
      <c r="O737" s="28"/>
      <c r="P737" s="28"/>
      <c r="Q737" s="40"/>
      <c r="R737" s="41"/>
      <c r="S737" s="41"/>
      <c r="T737" s="28"/>
      <c r="U737" s="28"/>
      <c r="V737" s="41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</row>
    <row r="738" spans="1:40" ht="14.25" customHeight="1" x14ac:dyDescent="0.45">
      <c r="A738" s="27"/>
      <c r="B738" s="28"/>
      <c r="C738" s="28"/>
      <c r="D738" s="39"/>
      <c r="E738" s="30"/>
      <c r="F738" s="31"/>
      <c r="G738" s="32"/>
      <c r="H738" s="33"/>
      <c r="I738" s="28"/>
      <c r="J738" s="28"/>
      <c r="K738" s="35"/>
      <c r="L738" s="28"/>
      <c r="M738" s="28"/>
      <c r="N738" s="28"/>
      <c r="O738" s="28"/>
      <c r="P738" s="28"/>
      <c r="Q738" s="40"/>
      <c r="R738" s="41"/>
      <c r="S738" s="41"/>
      <c r="T738" s="28"/>
      <c r="U738" s="28"/>
      <c r="V738" s="41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</row>
    <row r="739" spans="1:40" ht="14.25" customHeight="1" x14ac:dyDescent="0.45">
      <c r="A739" s="27"/>
      <c r="B739" s="28"/>
      <c r="C739" s="28"/>
      <c r="D739" s="39"/>
      <c r="E739" s="30"/>
      <c r="F739" s="31"/>
      <c r="G739" s="32"/>
      <c r="H739" s="33"/>
      <c r="I739" s="28"/>
      <c r="J739" s="28"/>
      <c r="K739" s="35"/>
      <c r="L739" s="28"/>
      <c r="M739" s="28"/>
      <c r="N739" s="28"/>
      <c r="O739" s="28"/>
      <c r="P739" s="28"/>
      <c r="Q739" s="40"/>
      <c r="R739" s="41"/>
      <c r="S739" s="41"/>
      <c r="T739" s="28"/>
      <c r="U739" s="28"/>
      <c r="V739" s="41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</row>
    <row r="740" spans="1:40" ht="14.25" customHeight="1" x14ac:dyDescent="0.45">
      <c r="A740" s="27"/>
      <c r="B740" s="28"/>
      <c r="C740" s="28"/>
      <c r="D740" s="39"/>
      <c r="E740" s="30"/>
      <c r="F740" s="31"/>
      <c r="G740" s="32"/>
      <c r="H740" s="33"/>
      <c r="I740" s="28"/>
      <c r="J740" s="28"/>
      <c r="K740" s="35"/>
      <c r="L740" s="28"/>
      <c r="M740" s="28"/>
      <c r="N740" s="28"/>
      <c r="O740" s="28"/>
      <c r="P740" s="28"/>
      <c r="Q740" s="40"/>
      <c r="R740" s="41"/>
      <c r="S740" s="41"/>
      <c r="T740" s="28"/>
      <c r="U740" s="28"/>
      <c r="V740" s="41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</row>
    <row r="741" spans="1:40" ht="14.25" customHeight="1" x14ac:dyDescent="0.45">
      <c r="A741" s="27"/>
      <c r="B741" s="28"/>
      <c r="C741" s="28"/>
      <c r="D741" s="39"/>
      <c r="E741" s="30"/>
      <c r="F741" s="31"/>
      <c r="G741" s="32"/>
      <c r="H741" s="33"/>
      <c r="I741" s="28"/>
      <c r="J741" s="28"/>
      <c r="K741" s="35"/>
      <c r="L741" s="28"/>
      <c r="M741" s="28"/>
      <c r="N741" s="28"/>
      <c r="O741" s="28"/>
      <c r="P741" s="28"/>
      <c r="Q741" s="40"/>
      <c r="R741" s="41"/>
      <c r="S741" s="41"/>
      <c r="T741" s="28"/>
      <c r="U741" s="28"/>
      <c r="V741" s="41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</row>
    <row r="742" spans="1:40" ht="14.25" customHeight="1" x14ac:dyDescent="0.45">
      <c r="A742" s="27"/>
      <c r="B742" s="28"/>
      <c r="C742" s="28"/>
      <c r="D742" s="39"/>
      <c r="E742" s="30"/>
      <c r="F742" s="31"/>
      <c r="G742" s="32"/>
      <c r="H742" s="33"/>
      <c r="I742" s="28"/>
      <c r="J742" s="28"/>
      <c r="K742" s="35"/>
      <c r="L742" s="28"/>
      <c r="M742" s="28"/>
      <c r="N742" s="28"/>
      <c r="O742" s="28"/>
      <c r="P742" s="28"/>
      <c r="Q742" s="40"/>
      <c r="R742" s="41"/>
      <c r="S742" s="41"/>
      <c r="T742" s="28"/>
      <c r="U742" s="28"/>
      <c r="V742" s="41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</row>
    <row r="743" spans="1:40" ht="14.25" customHeight="1" x14ac:dyDescent="0.45">
      <c r="A743" s="27"/>
      <c r="B743" s="28"/>
      <c r="C743" s="28"/>
      <c r="D743" s="39"/>
      <c r="E743" s="30"/>
      <c r="F743" s="31"/>
      <c r="G743" s="32"/>
      <c r="H743" s="33"/>
      <c r="I743" s="28"/>
      <c r="J743" s="28"/>
      <c r="K743" s="35"/>
      <c r="L743" s="28"/>
      <c r="M743" s="28"/>
      <c r="N743" s="28"/>
      <c r="O743" s="28"/>
      <c r="P743" s="28"/>
      <c r="Q743" s="40"/>
      <c r="R743" s="41"/>
      <c r="S743" s="41"/>
      <c r="T743" s="28"/>
      <c r="U743" s="28"/>
      <c r="V743" s="41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</row>
    <row r="744" spans="1:40" ht="14.25" customHeight="1" x14ac:dyDescent="0.45">
      <c r="A744" s="27"/>
      <c r="B744" s="28"/>
      <c r="C744" s="28"/>
      <c r="D744" s="39"/>
      <c r="E744" s="30"/>
      <c r="F744" s="31"/>
      <c r="G744" s="32"/>
      <c r="H744" s="33"/>
      <c r="I744" s="28"/>
      <c r="J744" s="28"/>
      <c r="K744" s="35"/>
      <c r="L744" s="28"/>
      <c r="M744" s="28"/>
      <c r="N744" s="28"/>
      <c r="O744" s="28"/>
      <c r="P744" s="28"/>
      <c r="Q744" s="40"/>
      <c r="R744" s="41"/>
      <c r="S744" s="41"/>
      <c r="T744" s="28"/>
      <c r="U744" s="28"/>
      <c r="V744" s="41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</row>
    <row r="745" spans="1:40" ht="14.25" customHeight="1" x14ac:dyDescent="0.45">
      <c r="A745" s="27"/>
      <c r="B745" s="28"/>
      <c r="C745" s="28"/>
      <c r="D745" s="39"/>
      <c r="E745" s="30"/>
      <c r="F745" s="31"/>
      <c r="G745" s="32"/>
      <c r="H745" s="33"/>
      <c r="I745" s="28"/>
      <c r="J745" s="28"/>
      <c r="K745" s="35"/>
      <c r="L745" s="28"/>
      <c r="M745" s="28"/>
      <c r="N745" s="28"/>
      <c r="O745" s="28"/>
      <c r="P745" s="28"/>
      <c r="Q745" s="40"/>
      <c r="R745" s="41"/>
      <c r="S745" s="41"/>
      <c r="T745" s="28"/>
      <c r="U745" s="28"/>
      <c r="V745" s="41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</row>
    <row r="746" spans="1:40" ht="14.25" customHeight="1" x14ac:dyDescent="0.45">
      <c r="A746" s="27"/>
      <c r="B746" s="28"/>
      <c r="C746" s="28"/>
      <c r="D746" s="39"/>
      <c r="E746" s="30"/>
      <c r="F746" s="31"/>
      <c r="G746" s="32"/>
      <c r="H746" s="33"/>
      <c r="I746" s="28"/>
      <c r="J746" s="28"/>
      <c r="K746" s="35"/>
      <c r="L746" s="28"/>
      <c r="M746" s="28"/>
      <c r="N746" s="28"/>
      <c r="O746" s="28"/>
      <c r="P746" s="28"/>
      <c r="Q746" s="40"/>
      <c r="R746" s="41"/>
      <c r="S746" s="41"/>
      <c r="T746" s="28"/>
      <c r="U746" s="28"/>
      <c r="V746" s="41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</row>
    <row r="747" spans="1:40" ht="14.25" customHeight="1" x14ac:dyDescent="0.45">
      <c r="A747" s="27"/>
      <c r="B747" s="28"/>
      <c r="C747" s="28"/>
      <c r="D747" s="39"/>
      <c r="E747" s="30"/>
      <c r="F747" s="31"/>
      <c r="G747" s="32"/>
      <c r="H747" s="33"/>
      <c r="I747" s="28"/>
      <c r="J747" s="28"/>
      <c r="K747" s="35"/>
      <c r="L747" s="28"/>
      <c r="M747" s="28"/>
      <c r="N747" s="28"/>
      <c r="O747" s="28"/>
      <c r="P747" s="28"/>
      <c r="Q747" s="40"/>
      <c r="R747" s="41"/>
      <c r="S747" s="41"/>
      <c r="T747" s="28"/>
      <c r="U747" s="28"/>
      <c r="V747" s="41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</row>
    <row r="748" spans="1:40" ht="14.25" customHeight="1" x14ac:dyDescent="0.45">
      <c r="A748" s="27"/>
      <c r="B748" s="28"/>
      <c r="C748" s="28"/>
      <c r="D748" s="39"/>
      <c r="E748" s="30"/>
      <c r="F748" s="31"/>
      <c r="G748" s="32"/>
      <c r="H748" s="33"/>
      <c r="I748" s="28"/>
      <c r="J748" s="28"/>
      <c r="K748" s="35"/>
      <c r="L748" s="28"/>
      <c r="M748" s="28"/>
      <c r="N748" s="28"/>
      <c r="O748" s="28"/>
      <c r="P748" s="28"/>
      <c r="Q748" s="40"/>
      <c r="R748" s="41"/>
      <c r="S748" s="41"/>
      <c r="T748" s="28"/>
      <c r="U748" s="28"/>
      <c r="V748" s="41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</row>
    <row r="749" spans="1:40" ht="14.25" customHeight="1" x14ac:dyDescent="0.45">
      <c r="A749" s="27"/>
      <c r="B749" s="28"/>
      <c r="C749" s="28"/>
      <c r="D749" s="39"/>
      <c r="E749" s="30"/>
      <c r="F749" s="31"/>
      <c r="G749" s="32"/>
      <c r="H749" s="33"/>
      <c r="I749" s="28"/>
      <c r="J749" s="28"/>
      <c r="K749" s="35"/>
      <c r="L749" s="28"/>
      <c r="M749" s="28"/>
      <c r="N749" s="28"/>
      <c r="O749" s="28"/>
      <c r="P749" s="28"/>
      <c r="Q749" s="40"/>
      <c r="R749" s="41"/>
      <c r="S749" s="41"/>
      <c r="T749" s="28"/>
      <c r="U749" s="28"/>
      <c r="V749" s="41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</row>
    <row r="750" spans="1:40" ht="14.25" customHeight="1" x14ac:dyDescent="0.45">
      <c r="A750" s="27"/>
      <c r="B750" s="28"/>
      <c r="C750" s="28"/>
      <c r="D750" s="39"/>
      <c r="E750" s="30"/>
      <c r="F750" s="31"/>
      <c r="G750" s="32"/>
      <c r="H750" s="33"/>
      <c r="I750" s="28"/>
      <c r="J750" s="28"/>
      <c r="K750" s="35"/>
      <c r="L750" s="28"/>
      <c r="M750" s="28"/>
      <c r="N750" s="28"/>
      <c r="O750" s="28"/>
      <c r="P750" s="28"/>
      <c r="Q750" s="40"/>
      <c r="R750" s="41"/>
      <c r="S750" s="41"/>
      <c r="T750" s="28"/>
      <c r="U750" s="28"/>
      <c r="V750" s="41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</row>
    <row r="751" spans="1:40" ht="14.25" customHeight="1" x14ac:dyDescent="0.45">
      <c r="A751" s="27"/>
      <c r="B751" s="28"/>
      <c r="C751" s="28"/>
      <c r="D751" s="39"/>
      <c r="E751" s="30"/>
      <c r="F751" s="31"/>
      <c r="G751" s="32"/>
      <c r="H751" s="33"/>
      <c r="I751" s="28"/>
      <c r="J751" s="28"/>
      <c r="K751" s="35"/>
      <c r="L751" s="28"/>
      <c r="M751" s="28"/>
      <c r="N751" s="28"/>
      <c r="O751" s="28"/>
      <c r="P751" s="28"/>
      <c r="Q751" s="40"/>
      <c r="R751" s="41"/>
      <c r="S751" s="41"/>
      <c r="T751" s="28"/>
      <c r="U751" s="28"/>
      <c r="V751" s="41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</row>
    <row r="752" spans="1:40" ht="14.25" customHeight="1" x14ac:dyDescent="0.45">
      <c r="A752" s="27"/>
      <c r="B752" s="28"/>
      <c r="C752" s="28"/>
      <c r="D752" s="39"/>
      <c r="E752" s="30"/>
      <c r="F752" s="31"/>
      <c r="G752" s="32"/>
      <c r="H752" s="33"/>
      <c r="I752" s="28"/>
      <c r="J752" s="28"/>
      <c r="K752" s="35"/>
      <c r="L752" s="28"/>
      <c r="M752" s="28"/>
      <c r="N752" s="28"/>
      <c r="O752" s="28"/>
      <c r="P752" s="28"/>
      <c r="Q752" s="40"/>
      <c r="R752" s="41"/>
      <c r="S752" s="41"/>
      <c r="T752" s="28"/>
      <c r="U752" s="28"/>
      <c r="V752" s="41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</row>
    <row r="753" spans="1:40" ht="14.25" customHeight="1" x14ac:dyDescent="0.45">
      <c r="A753" s="27"/>
      <c r="B753" s="28"/>
      <c r="C753" s="28"/>
      <c r="D753" s="39"/>
      <c r="E753" s="30"/>
      <c r="F753" s="31"/>
      <c r="G753" s="32"/>
      <c r="H753" s="33"/>
      <c r="I753" s="28"/>
      <c r="J753" s="28"/>
      <c r="K753" s="35"/>
      <c r="L753" s="28"/>
      <c r="M753" s="28"/>
      <c r="N753" s="28"/>
      <c r="O753" s="28"/>
      <c r="P753" s="28"/>
      <c r="Q753" s="40"/>
      <c r="R753" s="41"/>
      <c r="S753" s="41"/>
      <c r="T753" s="28"/>
      <c r="U753" s="28"/>
      <c r="V753" s="41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</row>
    <row r="754" spans="1:40" ht="14.25" customHeight="1" x14ac:dyDescent="0.45">
      <c r="A754" s="27"/>
      <c r="B754" s="28"/>
      <c r="C754" s="28"/>
      <c r="D754" s="39"/>
      <c r="E754" s="30"/>
      <c r="F754" s="31"/>
      <c r="G754" s="32"/>
      <c r="H754" s="33"/>
      <c r="I754" s="28"/>
      <c r="J754" s="28"/>
      <c r="K754" s="35"/>
      <c r="L754" s="28"/>
      <c r="M754" s="28"/>
      <c r="N754" s="28"/>
      <c r="O754" s="28"/>
      <c r="P754" s="28"/>
      <c r="Q754" s="40"/>
      <c r="R754" s="41"/>
      <c r="S754" s="41"/>
      <c r="T754" s="28"/>
      <c r="U754" s="28"/>
      <c r="V754" s="41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</row>
    <row r="755" spans="1:40" ht="14.25" customHeight="1" x14ac:dyDescent="0.45">
      <c r="A755" s="27"/>
      <c r="B755" s="28"/>
      <c r="C755" s="28"/>
      <c r="D755" s="39"/>
      <c r="E755" s="30"/>
      <c r="F755" s="31"/>
      <c r="G755" s="32"/>
      <c r="H755" s="33"/>
      <c r="I755" s="28"/>
      <c r="J755" s="28"/>
      <c r="K755" s="35"/>
      <c r="L755" s="28"/>
      <c r="M755" s="28"/>
      <c r="N755" s="28"/>
      <c r="O755" s="28"/>
      <c r="P755" s="28"/>
      <c r="Q755" s="40"/>
      <c r="R755" s="41"/>
      <c r="S755" s="41"/>
      <c r="T755" s="28"/>
      <c r="U755" s="28"/>
      <c r="V755" s="41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</row>
    <row r="756" spans="1:40" ht="14.25" customHeight="1" x14ac:dyDescent="0.45">
      <c r="A756" s="27"/>
      <c r="B756" s="28"/>
      <c r="C756" s="28"/>
      <c r="D756" s="39"/>
      <c r="E756" s="30"/>
      <c r="F756" s="31"/>
      <c r="G756" s="32"/>
      <c r="H756" s="33"/>
      <c r="I756" s="28"/>
      <c r="J756" s="28"/>
      <c r="K756" s="35"/>
      <c r="L756" s="28"/>
      <c r="M756" s="28"/>
      <c r="N756" s="28"/>
      <c r="O756" s="28"/>
      <c r="P756" s="28"/>
      <c r="Q756" s="40"/>
      <c r="R756" s="41"/>
      <c r="S756" s="41"/>
      <c r="T756" s="28"/>
      <c r="U756" s="28"/>
      <c r="V756" s="41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</row>
    <row r="757" spans="1:40" ht="14.25" customHeight="1" x14ac:dyDescent="0.45">
      <c r="A757" s="27"/>
      <c r="B757" s="28"/>
      <c r="C757" s="28"/>
      <c r="D757" s="39"/>
      <c r="E757" s="30"/>
      <c r="F757" s="31"/>
      <c r="G757" s="32"/>
      <c r="H757" s="33"/>
      <c r="I757" s="28"/>
      <c r="J757" s="28"/>
      <c r="K757" s="35"/>
      <c r="L757" s="28"/>
      <c r="M757" s="28"/>
      <c r="N757" s="28"/>
      <c r="O757" s="28"/>
      <c r="P757" s="28"/>
      <c r="Q757" s="40"/>
      <c r="R757" s="41"/>
      <c r="S757" s="41"/>
      <c r="T757" s="28"/>
      <c r="U757" s="28"/>
      <c r="V757" s="41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</row>
    <row r="758" spans="1:40" ht="14.25" customHeight="1" x14ac:dyDescent="0.45">
      <c r="A758" s="27"/>
      <c r="B758" s="28"/>
      <c r="C758" s="28"/>
      <c r="D758" s="39"/>
      <c r="E758" s="30"/>
      <c r="F758" s="31"/>
      <c r="G758" s="32"/>
      <c r="H758" s="33"/>
      <c r="I758" s="28"/>
      <c r="J758" s="28"/>
      <c r="K758" s="35"/>
      <c r="L758" s="28"/>
      <c r="M758" s="28"/>
      <c r="N758" s="28"/>
      <c r="O758" s="28"/>
      <c r="P758" s="28"/>
      <c r="Q758" s="40"/>
      <c r="R758" s="41"/>
      <c r="S758" s="41"/>
      <c r="T758" s="28"/>
      <c r="U758" s="28"/>
      <c r="V758" s="41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</row>
    <row r="759" spans="1:40" ht="14.25" customHeight="1" x14ac:dyDescent="0.45">
      <c r="A759" s="27"/>
      <c r="B759" s="28"/>
      <c r="C759" s="28"/>
      <c r="D759" s="39"/>
      <c r="E759" s="30"/>
      <c r="F759" s="31"/>
      <c r="G759" s="32"/>
      <c r="H759" s="33"/>
      <c r="I759" s="28"/>
      <c r="J759" s="28"/>
      <c r="K759" s="35"/>
      <c r="L759" s="28"/>
      <c r="M759" s="28"/>
      <c r="N759" s="28"/>
      <c r="O759" s="28"/>
      <c r="P759" s="28"/>
      <c r="Q759" s="40"/>
      <c r="R759" s="41"/>
      <c r="S759" s="41"/>
      <c r="T759" s="28"/>
      <c r="U759" s="28"/>
      <c r="V759" s="41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</row>
    <row r="760" spans="1:40" ht="14.25" customHeight="1" x14ac:dyDescent="0.45">
      <c r="A760" s="27"/>
      <c r="B760" s="28"/>
      <c r="C760" s="28"/>
      <c r="D760" s="39"/>
      <c r="E760" s="30"/>
      <c r="F760" s="31"/>
      <c r="G760" s="32"/>
      <c r="H760" s="33"/>
      <c r="I760" s="28"/>
      <c r="J760" s="28"/>
      <c r="K760" s="35"/>
      <c r="L760" s="28"/>
      <c r="M760" s="28"/>
      <c r="N760" s="28"/>
      <c r="O760" s="28"/>
      <c r="P760" s="28"/>
      <c r="Q760" s="40"/>
      <c r="R760" s="41"/>
      <c r="S760" s="41"/>
      <c r="T760" s="28"/>
      <c r="U760" s="28"/>
      <c r="V760" s="41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</row>
    <row r="761" spans="1:40" ht="14.25" customHeight="1" x14ac:dyDescent="0.45">
      <c r="A761" s="27"/>
      <c r="B761" s="28"/>
      <c r="C761" s="28"/>
      <c r="D761" s="39"/>
      <c r="E761" s="30"/>
      <c r="F761" s="31"/>
      <c r="G761" s="32"/>
      <c r="H761" s="33"/>
      <c r="I761" s="28"/>
      <c r="J761" s="28"/>
      <c r="K761" s="35"/>
      <c r="L761" s="28"/>
      <c r="M761" s="28"/>
      <c r="N761" s="28"/>
      <c r="O761" s="28"/>
      <c r="P761" s="28"/>
      <c r="Q761" s="40"/>
      <c r="R761" s="41"/>
      <c r="S761" s="41"/>
      <c r="T761" s="28"/>
      <c r="U761" s="28"/>
      <c r="V761" s="41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</row>
    <row r="762" spans="1:40" ht="14.25" customHeight="1" x14ac:dyDescent="0.45">
      <c r="A762" s="27"/>
      <c r="B762" s="28"/>
      <c r="C762" s="28"/>
      <c r="D762" s="39"/>
      <c r="E762" s="30"/>
      <c r="F762" s="31"/>
      <c r="G762" s="32"/>
      <c r="H762" s="33"/>
      <c r="I762" s="28"/>
      <c r="J762" s="28"/>
      <c r="K762" s="35"/>
      <c r="L762" s="28"/>
      <c r="M762" s="28"/>
      <c r="N762" s="28"/>
      <c r="O762" s="28"/>
      <c r="P762" s="28"/>
      <c r="Q762" s="40"/>
      <c r="R762" s="41"/>
      <c r="S762" s="41"/>
      <c r="T762" s="28"/>
      <c r="U762" s="28"/>
      <c r="V762" s="41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</row>
    <row r="763" spans="1:40" ht="14.25" customHeight="1" x14ac:dyDescent="0.45">
      <c r="A763" s="27"/>
      <c r="B763" s="28"/>
      <c r="C763" s="28"/>
      <c r="D763" s="39"/>
      <c r="E763" s="30"/>
      <c r="F763" s="31"/>
      <c r="G763" s="32"/>
      <c r="H763" s="33"/>
      <c r="I763" s="28"/>
      <c r="J763" s="28"/>
      <c r="K763" s="35"/>
      <c r="L763" s="28"/>
      <c r="M763" s="28"/>
      <c r="N763" s="28"/>
      <c r="O763" s="28"/>
      <c r="P763" s="28"/>
      <c r="Q763" s="40"/>
      <c r="R763" s="41"/>
      <c r="S763" s="41"/>
      <c r="T763" s="28"/>
      <c r="U763" s="28"/>
      <c r="V763" s="41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</row>
    <row r="764" spans="1:40" ht="14.25" customHeight="1" x14ac:dyDescent="0.45">
      <c r="A764" s="27"/>
      <c r="B764" s="28"/>
      <c r="C764" s="28"/>
      <c r="D764" s="39"/>
      <c r="E764" s="30"/>
      <c r="F764" s="31"/>
      <c r="G764" s="32"/>
      <c r="H764" s="33"/>
      <c r="I764" s="28"/>
      <c r="J764" s="28"/>
      <c r="K764" s="35"/>
      <c r="L764" s="28"/>
      <c r="M764" s="28"/>
      <c r="N764" s="28"/>
      <c r="O764" s="28"/>
      <c r="P764" s="28"/>
      <c r="Q764" s="40"/>
      <c r="R764" s="41"/>
      <c r="S764" s="41"/>
      <c r="T764" s="28"/>
      <c r="U764" s="28"/>
      <c r="V764" s="41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</row>
    <row r="765" spans="1:40" ht="14.25" customHeight="1" x14ac:dyDescent="0.45">
      <c r="A765" s="27"/>
      <c r="B765" s="28"/>
      <c r="C765" s="28"/>
      <c r="D765" s="39"/>
      <c r="E765" s="30"/>
      <c r="F765" s="31"/>
      <c r="G765" s="32"/>
      <c r="H765" s="33"/>
      <c r="I765" s="28"/>
      <c r="J765" s="28"/>
      <c r="K765" s="35"/>
      <c r="L765" s="28"/>
      <c r="M765" s="28"/>
      <c r="N765" s="28"/>
      <c r="O765" s="28"/>
      <c r="P765" s="28"/>
      <c r="Q765" s="40"/>
      <c r="R765" s="41"/>
      <c r="S765" s="41"/>
      <c r="T765" s="28"/>
      <c r="U765" s="28"/>
      <c r="V765" s="41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</row>
    <row r="766" spans="1:40" ht="14.25" customHeight="1" x14ac:dyDescent="0.45">
      <c r="A766" s="27"/>
      <c r="B766" s="28"/>
      <c r="C766" s="28"/>
      <c r="D766" s="39"/>
      <c r="E766" s="30"/>
      <c r="F766" s="31"/>
      <c r="G766" s="32"/>
      <c r="H766" s="33"/>
      <c r="I766" s="28"/>
      <c r="J766" s="28"/>
      <c r="K766" s="35"/>
      <c r="L766" s="28"/>
      <c r="M766" s="28"/>
      <c r="N766" s="28"/>
      <c r="O766" s="28"/>
      <c r="P766" s="28"/>
      <c r="Q766" s="40"/>
      <c r="R766" s="41"/>
      <c r="S766" s="41"/>
      <c r="T766" s="28"/>
      <c r="U766" s="28"/>
      <c r="V766" s="41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</row>
    <row r="767" spans="1:40" ht="14.25" customHeight="1" x14ac:dyDescent="0.45">
      <c r="A767" s="27"/>
      <c r="B767" s="28"/>
      <c r="C767" s="28"/>
      <c r="D767" s="39"/>
      <c r="E767" s="30"/>
      <c r="F767" s="31"/>
      <c r="G767" s="32"/>
      <c r="H767" s="33"/>
      <c r="I767" s="28"/>
      <c r="J767" s="28"/>
      <c r="K767" s="35"/>
      <c r="L767" s="28"/>
      <c r="M767" s="28"/>
      <c r="N767" s="28"/>
      <c r="O767" s="28"/>
      <c r="P767" s="28"/>
      <c r="Q767" s="40"/>
      <c r="R767" s="41"/>
      <c r="S767" s="41"/>
      <c r="T767" s="28"/>
      <c r="U767" s="28"/>
      <c r="V767" s="41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</row>
    <row r="768" spans="1:40" ht="14.25" customHeight="1" x14ac:dyDescent="0.45">
      <c r="A768" s="27"/>
      <c r="B768" s="28"/>
      <c r="C768" s="28"/>
      <c r="D768" s="39"/>
      <c r="E768" s="30"/>
      <c r="F768" s="31"/>
      <c r="G768" s="32"/>
      <c r="H768" s="33"/>
      <c r="I768" s="28"/>
      <c r="J768" s="28"/>
      <c r="K768" s="35"/>
      <c r="L768" s="28"/>
      <c r="M768" s="28"/>
      <c r="N768" s="28"/>
      <c r="O768" s="28"/>
      <c r="P768" s="28"/>
      <c r="Q768" s="40"/>
      <c r="R768" s="41"/>
      <c r="S768" s="41"/>
      <c r="T768" s="28"/>
      <c r="U768" s="28"/>
      <c r="V768" s="41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</row>
    <row r="769" spans="1:40" ht="14.25" customHeight="1" x14ac:dyDescent="0.45">
      <c r="A769" s="27"/>
      <c r="B769" s="28"/>
      <c r="C769" s="28"/>
      <c r="D769" s="39"/>
      <c r="E769" s="30"/>
      <c r="F769" s="31"/>
      <c r="G769" s="32"/>
      <c r="H769" s="33"/>
      <c r="I769" s="28"/>
      <c r="J769" s="28"/>
      <c r="K769" s="35"/>
      <c r="L769" s="28"/>
      <c r="M769" s="28"/>
      <c r="N769" s="28"/>
      <c r="O769" s="28"/>
      <c r="P769" s="28"/>
      <c r="Q769" s="40"/>
      <c r="R769" s="41"/>
      <c r="S769" s="41"/>
      <c r="T769" s="28"/>
      <c r="U769" s="28"/>
      <c r="V769" s="41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</row>
    <row r="770" spans="1:40" ht="14.25" customHeight="1" x14ac:dyDescent="0.45">
      <c r="A770" s="27"/>
      <c r="B770" s="28"/>
      <c r="C770" s="28"/>
      <c r="D770" s="39"/>
      <c r="E770" s="30"/>
      <c r="F770" s="31"/>
      <c r="G770" s="32"/>
      <c r="H770" s="33"/>
      <c r="I770" s="28"/>
      <c r="J770" s="28"/>
      <c r="K770" s="35"/>
      <c r="L770" s="28"/>
      <c r="M770" s="28"/>
      <c r="N770" s="28"/>
      <c r="O770" s="28"/>
      <c r="P770" s="28"/>
      <c r="Q770" s="40"/>
      <c r="R770" s="41"/>
      <c r="S770" s="41"/>
      <c r="T770" s="28"/>
      <c r="U770" s="28"/>
      <c r="V770" s="41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</row>
    <row r="771" spans="1:40" ht="14.25" customHeight="1" x14ac:dyDescent="0.45">
      <c r="A771" s="27"/>
      <c r="B771" s="28"/>
      <c r="C771" s="28"/>
      <c r="D771" s="39"/>
      <c r="E771" s="30"/>
      <c r="F771" s="31"/>
      <c r="G771" s="32"/>
      <c r="H771" s="33"/>
      <c r="I771" s="28"/>
      <c r="J771" s="28"/>
      <c r="K771" s="35"/>
      <c r="L771" s="28"/>
      <c r="M771" s="28"/>
      <c r="N771" s="28"/>
      <c r="O771" s="28"/>
      <c r="P771" s="28"/>
      <c r="Q771" s="40"/>
      <c r="R771" s="41"/>
      <c r="S771" s="41"/>
      <c r="T771" s="28"/>
      <c r="U771" s="28"/>
      <c r="V771" s="41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</row>
    <row r="772" spans="1:40" ht="14.25" customHeight="1" x14ac:dyDescent="0.45">
      <c r="A772" s="27"/>
      <c r="B772" s="28"/>
      <c r="C772" s="28"/>
      <c r="D772" s="39"/>
      <c r="E772" s="30"/>
      <c r="F772" s="31"/>
      <c r="G772" s="32"/>
      <c r="H772" s="33"/>
      <c r="I772" s="28"/>
      <c r="J772" s="28"/>
      <c r="K772" s="35"/>
      <c r="L772" s="28"/>
      <c r="M772" s="28"/>
      <c r="N772" s="28"/>
      <c r="O772" s="28"/>
      <c r="P772" s="28"/>
      <c r="Q772" s="40"/>
      <c r="R772" s="41"/>
      <c r="S772" s="41"/>
      <c r="T772" s="28"/>
      <c r="U772" s="28"/>
      <c r="V772" s="41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</row>
    <row r="773" spans="1:40" ht="14.25" customHeight="1" x14ac:dyDescent="0.45">
      <c r="A773" s="27"/>
      <c r="B773" s="28"/>
      <c r="C773" s="28"/>
      <c r="D773" s="39"/>
      <c r="E773" s="30"/>
      <c r="F773" s="31"/>
      <c r="G773" s="32"/>
      <c r="H773" s="33"/>
      <c r="I773" s="28"/>
      <c r="J773" s="28"/>
      <c r="K773" s="35"/>
      <c r="L773" s="28"/>
      <c r="M773" s="28"/>
      <c r="N773" s="28"/>
      <c r="O773" s="28"/>
      <c r="P773" s="28"/>
      <c r="Q773" s="40"/>
      <c r="R773" s="41"/>
      <c r="S773" s="41"/>
      <c r="T773" s="28"/>
      <c r="U773" s="28"/>
      <c r="V773" s="41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</row>
    <row r="774" spans="1:40" ht="14.25" customHeight="1" x14ac:dyDescent="0.45">
      <c r="A774" s="27"/>
      <c r="B774" s="28"/>
      <c r="C774" s="28"/>
      <c r="D774" s="39"/>
      <c r="E774" s="30"/>
      <c r="F774" s="31"/>
      <c r="G774" s="32"/>
      <c r="H774" s="33"/>
      <c r="I774" s="28"/>
      <c r="J774" s="28"/>
      <c r="K774" s="35"/>
      <c r="L774" s="28"/>
      <c r="M774" s="28"/>
      <c r="N774" s="28"/>
      <c r="O774" s="28"/>
      <c r="P774" s="28"/>
      <c r="Q774" s="40"/>
      <c r="R774" s="41"/>
      <c r="S774" s="41"/>
      <c r="T774" s="28"/>
      <c r="U774" s="28"/>
      <c r="V774" s="41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</row>
    <row r="775" spans="1:40" ht="14.25" customHeight="1" x14ac:dyDescent="0.45">
      <c r="A775" s="27"/>
      <c r="B775" s="28"/>
      <c r="C775" s="28"/>
      <c r="D775" s="39"/>
      <c r="E775" s="30"/>
      <c r="F775" s="31"/>
      <c r="G775" s="32"/>
      <c r="H775" s="33"/>
      <c r="I775" s="28"/>
      <c r="J775" s="28"/>
      <c r="K775" s="35"/>
      <c r="L775" s="28"/>
      <c r="M775" s="28"/>
      <c r="N775" s="28"/>
      <c r="O775" s="28"/>
      <c r="P775" s="28"/>
      <c r="Q775" s="40"/>
      <c r="R775" s="41"/>
      <c r="S775" s="41"/>
      <c r="T775" s="28"/>
      <c r="U775" s="28"/>
      <c r="V775" s="41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</row>
    <row r="776" spans="1:40" ht="14.25" customHeight="1" x14ac:dyDescent="0.45">
      <c r="A776" s="27"/>
      <c r="B776" s="28"/>
      <c r="C776" s="28"/>
      <c r="D776" s="39"/>
      <c r="E776" s="30"/>
      <c r="F776" s="31"/>
      <c r="G776" s="32"/>
      <c r="H776" s="33"/>
      <c r="I776" s="28"/>
      <c r="J776" s="28"/>
      <c r="K776" s="35"/>
      <c r="L776" s="28"/>
      <c r="M776" s="28"/>
      <c r="N776" s="28"/>
      <c r="O776" s="28"/>
      <c r="P776" s="28"/>
      <c r="Q776" s="40"/>
      <c r="R776" s="41"/>
      <c r="S776" s="41"/>
      <c r="T776" s="28"/>
      <c r="U776" s="28"/>
      <c r="V776" s="41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</row>
    <row r="777" spans="1:40" ht="14.25" customHeight="1" x14ac:dyDescent="0.45">
      <c r="A777" s="27"/>
      <c r="B777" s="28"/>
      <c r="C777" s="28"/>
      <c r="D777" s="39"/>
      <c r="E777" s="30"/>
      <c r="F777" s="31"/>
      <c r="G777" s="32"/>
      <c r="H777" s="33"/>
      <c r="I777" s="28"/>
      <c r="J777" s="28"/>
      <c r="K777" s="35"/>
      <c r="L777" s="28"/>
      <c r="M777" s="28"/>
      <c r="N777" s="28"/>
      <c r="O777" s="28"/>
      <c r="P777" s="28"/>
      <c r="Q777" s="40"/>
      <c r="R777" s="41"/>
      <c r="S777" s="41"/>
      <c r="T777" s="28"/>
      <c r="U777" s="28"/>
      <c r="V777" s="41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</row>
    <row r="778" spans="1:40" ht="14.25" customHeight="1" x14ac:dyDescent="0.45">
      <c r="A778" s="27"/>
      <c r="B778" s="28"/>
      <c r="C778" s="28"/>
      <c r="D778" s="39"/>
      <c r="E778" s="30"/>
      <c r="F778" s="31"/>
      <c r="G778" s="32"/>
      <c r="H778" s="33"/>
      <c r="I778" s="28"/>
      <c r="J778" s="28"/>
      <c r="K778" s="35"/>
      <c r="L778" s="28"/>
      <c r="M778" s="28"/>
      <c r="N778" s="28"/>
      <c r="O778" s="28"/>
      <c r="P778" s="28"/>
      <c r="Q778" s="40"/>
      <c r="R778" s="41"/>
      <c r="S778" s="41"/>
      <c r="T778" s="28"/>
      <c r="U778" s="28"/>
      <c r="V778" s="41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</row>
    <row r="779" spans="1:40" ht="14.25" customHeight="1" x14ac:dyDescent="0.45">
      <c r="A779" s="27"/>
      <c r="B779" s="28"/>
      <c r="C779" s="28"/>
      <c r="D779" s="39"/>
      <c r="E779" s="30"/>
      <c r="F779" s="31"/>
      <c r="G779" s="32"/>
      <c r="H779" s="33"/>
      <c r="I779" s="28"/>
      <c r="J779" s="28"/>
      <c r="K779" s="35"/>
      <c r="L779" s="28"/>
      <c r="M779" s="28"/>
      <c r="N779" s="28"/>
      <c r="O779" s="28"/>
      <c r="P779" s="28"/>
      <c r="Q779" s="40"/>
      <c r="R779" s="41"/>
      <c r="S779" s="41"/>
      <c r="T779" s="28"/>
      <c r="U779" s="28"/>
      <c r="V779" s="41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</row>
    <row r="780" spans="1:40" ht="14.25" customHeight="1" x14ac:dyDescent="0.45">
      <c r="A780" s="27"/>
      <c r="B780" s="28"/>
      <c r="C780" s="28"/>
      <c r="D780" s="39"/>
      <c r="E780" s="30"/>
      <c r="F780" s="31"/>
      <c r="G780" s="32"/>
      <c r="H780" s="33"/>
      <c r="I780" s="28"/>
      <c r="J780" s="28"/>
      <c r="K780" s="35"/>
      <c r="L780" s="28"/>
      <c r="M780" s="28"/>
      <c r="N780" s="28"/>
      <c r="O780" s="28"/>
      <c r="P780" s="28"/>
      <c r="Q780" s="40"/>
      <c r="R780" s="41"/>
      <c r="S780" s="41"/>
      <c r="T780" s="28"/>
      <c r="U780" s="28"/>
      <c r="V780" s="41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</row>
    <row r="781" spans="1:40" ht="14.25" customHeight="1" x14ac:dyDescent="0.45">
      <c r="A781" s="27"/>
      <c r="B781" s="28"/>
      <c r="C781" s="28"/>
      <c r="D781" s="39"/>
      <c r="E781" s="30"/>
      <c r="F781" s="31"/>
      <c r="G781" s="32"/>
      <c r="H781" s="33"/>
      <c r="I781" s="28"/>
      <c r="J781" s="28"/>
      <c r="K781" s="35"/>
      <c r="L781" s="28"/>
      <c r="M781" s="28"/>
      <c r="N781" s="28"/>
      <c r="O781" s="28"/>
      <c r="P781" s="28"/>
      <c r="Q781" s="40"/>
      <c r="R781" s="41"/>
      <c r="S781" s="41"/>
      <c r="T781" s="28"/>
      <c r="U781" s="28"/>
      <c r="V781" s="41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</row>
    <row r="782" spans="1:40" ht="14.25" customHeight="1" x14ac:dyDescent="0.45">
      <c r="A782" s="27"/>
      <c r="B782" s="28"/>
      <c r="C782" s="28"/>
      <c r="D782" s="39"/>
      <c r="E782" s="30"/>
      <c r="F782" s="31"/>
      <c r="G782" s="32"/>
      <c r="H782" s="33"/>
      <c r="I782" s="28"/>
      <c r="J782" s="28"/>
      <c r="K782" s="35"/>
      <c r="L782" s="28"/>
      <c r="M782" s="28"/>
      <c r="N782" s="28"/>
      <c r="O782" s="28"/>
      <c r="P782" s="28"/>
      <c r="Q782" s="40"/>
      <c r="R782" s="41"/>
      <c r="S782" s="41"/>
      <c r="T782" s="28"/>
      <c r="U782" s="28"/>
      <c r="V782" s="41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</row>
    <row r="783" spans="1:40" ht="14.25" customHeight="1" x14ac:dyDescent="0.45">
      <c r="A783" s="27"/>
      <c r="B783" s="28"/>
      <c r="C783" s="28"/>
      <c r="D783" s="39"/>
      <c r="E783" s="30"/>
      <c r="F783" s="31"/>
      <c r="G783" s="32"/>
      <c r="H783" s="33"/>
      <c r="I783" s="28"/>
      <c r="J783" s="28"/>
      <c r="K783" s="35"/>
      <c r="L783" s="28"/>
      <c r="M783" s="28"/>
      <c r="N783" s="28"/>
      <c r="O783" s="28"/>
      <c r="P783" s="28"/>
      <c r="Q783" s="40"/>
      <c r="R783" s="41"/>
      <c r="S783" s="41"/>
      <c r="T783" s="28"/>
      <c r="U783" s="28"/>
      <c r="V783" s="41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</row>
    <row r="784" spans="1:40" ht="14.25" customHeight="1" x14ac:dyDescent="0.45">
      <c r="A784" s="27"/>
      <c r="B784" s="28"/>
      <c r="C784" s="28"/>
      <c r="D784" s="39"/>
      <c r="E784" s="30"/>
      <c r="F784" s="31"/>
      <c r="G784" s="32"/>
      <c r="H784" s="33"/>
      <c r="I784" s="28"/>
      <c r="J784" s="28"/>
      <c r="K784" s="35"/>
      <c r="L784" s="28"/>
      <c r="M784" s="28"/>
      <c r="N784" s="28"/>
      <c r="O784" s="28"/>
      <c r="P784" s="28"/>
      <c r="Q784" s="40"/>
      <c r="R784" s="41"/>
      <c r="S784" s="41"/>
      <c r="T784" s="28"/>
      <c r="U784" s="28"/>
      <c r="V784" s="41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</row>
    <row r="785" spans="1:40" ht="14.25" customHeight="1" x14ac:dyDescent="0.45">
      <c r="A785" s="27"/>
      <c r="B785" s="28"/>
      <c r="C785" s="28"/>
      <c r="D785" s="39"/>
      <c r="E785" s="30"/>
      <c r="F785" s="31"/>
      <c r="G785" s="32"/>
      <c r="H785" s="33"/>
      <c r="I785" s="28"/>
      <c r="J785" s="28"/>
      <c r="K785" s="35"/>
      <c r="L785" s="28"/>
      <c r="M785" s="28"/>
      <c r="N785" s="28"/>
      <c r="O785" s="28"/>
      <c r="P785" s="28"/>
      <c r="Q785" s="40"/>
      <c r="R785" s="41"/>
      <c r="S785" s="41"/>
      <c r="T785" s="28"/>
      <c r="U785" s="28"/>
      <c r="V785" s="41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</row>
    <row r="786" spans="1:40" ht="14.25" customHeight="1" x14ac:dyDescent="0.45">
      <c r="A786" s="27"/>
      <c r="B786" s="28"/>
      <c r="C786" s="28"/>
      <c r="D786" s="39"/>
      <c r="E786" s="30"/>
      <c r="F786" s="31"/>
      <c r="G786" s="32"/>
      <c r="H786" s="33"/>
      <c r="I786" s="28"/>
      <c r="J786" s="28"/>
      <c r="K786" s="35"/>
      <c r="L786" s="28"/>
      <c r="M786" s="28"/>
      <c r="N786" s="28"/>
      <c r="O786" s="28"/>
      <c r="P786" s="28"/>
      <c r="Q786" s="40"/>
      <c r="R786" s="41"/>
      <c r="S786" s="41"/>
      <c r="T786" s="28"/>
      <c r="U786" s="28"/>
      <c r="V786" s="41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</row>
    <row r="787" spans="1:40" ht="14.25" customHeight="1" x14ac:dyDescent="0.45">
      <c r="A787" s="27"/>
      <c r="B787" s="28"/>
      <c r="C787" s="28"/>
      <c r="D787" s="39"/>
      <c r="E787" s="30"/>
      <c r="F787" s="31"/>
      <c r="G787" s="32"/>
      <c r="H787" s="33"/>
      <c r="I787" s="28"/>
      <c r="J787" s="28"/>
      <c r="K787" s="35"/>
      <c r="L787" s="28"/>
      <c r="M787" s="28"/>
      <c r="N787" s="28"/>
      <c r="O787" s="28"/>
      <c r="P787" s="28"/>
      <c r="Q787" s="40"/>
      <c r="R787" s="41"/>
      <c r="S787" s="41"/>
      <c r="T787" s="28"/>
      <c r="U787" s="28"/>
      <c r="V787" s="41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</row>
    <row r="788" spans="1:40" ht="14.25" customHeight="1" x14ac:dyDescent="0.45">
      <c r="A788" s="27"/>
      <c r="B788" s="28"/>
      <c r="C788" s="28"/>
      <c r="D788" s="39"/>
      <c r="E788" s="30"/>
      <c r="F788" s="31"/>
      <c r="G788" s="32"/>
      <c r="H788" s="33"/>
      <c r="I788" s="28"/>
      <c r="J788" s="28"/>
      <c r="K788" s="35"/>
      <c r="L788" s="28"/>
      <c r="M788" s="28"/>
      <c r="N788" s="28"/>
      <c r="O788" s="28"/>
      <c r="P788" s="28"/>
      <c r="Q788" s="40"/>
      <c r="R788" s="41"/>
      <c r="S788" s="41"/>
      <c r="T788" s="28"/>
      <c r="U788" s="28"/>
      <c r="V788" s="41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</row>
    <row r="789" spans="1:40" ht="14.25" customHeight="1" x14ac:dyDescent="0.45">
      <c r="A789" s="27"/>
      <c r="B789" s="28"/>
      <c r="C789" s="28"/>
      <c r="D789" s="39"/>
      <c r="E789" s="30"/>
      <c r="F789" s="31"/>
      <c r="G789" s="32"/>
      <c r="H789" s="33"/>
      <c r="I789" s="28"/>
      <c r="J789" s="28"/>
      <c r="K789" s="35"/>
      <c r="L789" s="28"/>
      <c r="M789" s="28"/>
      <c r="N789" s="28"/>
      <c r="O789" s="28"/>
      <c r="P789" s="28"/>
      <c r="Q789" s="40"/>
      <c r="R789" s="41"/>
      <c r="S789" s="41"/>
      <c r="T789" s="28"/>
      <c r="U789" s="28"/>
      <c r="V789" s="41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</row>
    <row r="790" spans="1:40" ht="14.25" customHeight="1" x14ac:dyDescent="0.45">
      <c r="A790" s="27"/>
      <c r="B790" s="28"/>
      <c r="C790" s="28"/>
      <c r="D790" s="39"/>
      <c r="E790" s="30"/>
      <c r="F790" s="31"/>
      <c r="G790" s="32"/>
      <c r="H790" s="33"/>
      <c r="I790" s="28"/>
      <c r="J790" s="28"/>
      <c r="K790" s="35"/>
      <c r="L790" s="28"/>
      <c r="M790" s="28"/>
      <c r="N790" s="28"/>
      <c r="O790" s="28"/>
      <c r="P790" s="28"/>
      <c r="Q790" s="40"/>
      <c r="R790" s="41"/>
      <c r="S790" s="41"/>
      <c r="T790" s="28"/>
      <c r="U790" s="28"/>
      <c r="V790" s="41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</row>
    <row r="791" spans="1:40" ht="14.25" customHeight="1" x14ac:dyDescent="0.45">
      <c r="A791" s="27"/>
      <c r="B791" s="28"/>
      <c r="C791" s="28"/>
      <c r="D791" s="39"/>
      <c r="E791" s="30"/>
      <c r="F791" s="31"/>
      <c r="G791" s="32"/>
      <c r="H791" s="33"/>
      <c r="I791" s="28"/>
      <c r="J791" s="28"/>
      <c r="K791" s="35"/>
      <c r="L791" s="28"/>
      <c r="M791" s="28"/>
      <c r="N791" s="28"/>
      <c r="O791" s="28"/>
      <c r="P791" s="28"/>
      <c r="Q791" s="40"/>
      <c r="R791" s="41"/>
      <c r="S791" s="41"/>
      <c r="T791" s="28"/>
      <c r="U791" s="28"/>
      <c r="V791" s="41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</row>
    <row r="792" spans="1:40" ht="14.25" customHeight="1" x14ac:dyDescent="0.45">
      <c r="A792" s="27"/>
      <c r="B792" s="28"/>
      <c r="C792" s="28"/>
      <c r="D792" s="39"/>
      <c r="E792" s="30"/>
      <c r="F792" s="31"/>
      <c r="G792" s="32"/>
      <c r="H792" s="33"/>
      <c r="I792" s="28"/>
      <c r="J792" s="28"/>
      <c r="K792" s="35"/>
      <c r="L792" s="28"/>
      <c r="M792" s="28"/>
      <c r="N792" s="28"/>
      <c r="O792" s="28"/>
      <c r="P792" s="28"/>
      <c r="Q792" s="40"/>
      <c r="R792" s="41"/>
      <c r="S792" s="41"/>
      <c r="T792" s="28"/>
      <c r="U792" s="28"/>
      <c r="V792" s="41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</row>
    <row r="793" spans="1:40" ht="14.25" customHeight="1" x14ac:dyDescent="0.45">
      <c r="A793" s="27"/>
      <c r="B793" s="28"/>
      <c r="C793" s="28"/>
      <c r="D793" s="39"/>
      <c r="E793" s="30"/>
      <c r="F793" s="31"/>
      <c r="G793" s="32"/>
      <c r="H793" s="33"/>
      <c r="I793" s="28"/>
      <c r="J793" s="28"/>
      <c r="K793" s="35"/>
      <c r="L793" s="28"/>
      <c r="M793" s="28"/>
      <c r="N793" s="28"/>
      <c r="O793" s="28"/>
      <c r="P793" s="28"/>
      <c r="Q793" s="40"/>
      <c r="R793" s="41"/>
      <c r="S793" s="41"/>
      <c r="T793" s="28"/>
      <c r="U793" s="28"/>
      <c r="V793" s="41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</row>
    <row r="794" spans="1:40" ht="14.25" customHeight="1" x14ac:dyDescent="0.45">
      <c r="A794" s="27"/>
      <c r="B794" s="28"/>
      <c r="C794" s="28"/>
      <c r="D794" s="39"/>
      <c r="E794" s="30"/>
      <c r="F794" s="31"/>
      <c r="G794" s="32"/>
      <c r="H794" s="33"/>
      <c r="I794" s="28"/>
      <c r="J794" s="28"/>
      <c r="K794" s="35"/>
      <c r="L794" s="28"/>
      <c r="M794" s="28"/>
      <c r="N794" s="28"/>
      <c r="O794" s="28"/>
      <c r="P794" s="28"/>
      <c r="Q794" s="40"/>
      <c r="R794" s="41"/>
      <c r="S794" s="41"/>
      <c r="T794" s="28"/>
      <c r="U794" s="28"/>
      <c r="V794" s="41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</row>
    <row r="795" spans="1:40" ht="14.25" customHeight="1" x14ac:dyDescent="0.45">
      <c r="A795" s="27"/>
      <c r="B795" s="28"/>
      <c r="C795" s="28"/>
      <c r="D795" s="39"/>
      <c r="E795" s="30"/>
      <c r="F795" s="31"/>
      <c r="G795" s="32"/>
      <c r="H795" s="33"/>
      <c r="I795" s="28"/>
      <c r="J795" s="28"/>
      <c r="K795" s="35"/>
      <c r="L795" s="28"/>
      <c r="M795" s="28"/>
      <c r="N795" s="28"/>
      <c r="O795" s="28"/>
      <c r="P795" s="28"/>
      <c r="Q795" s="40"/>
      <c r="R795" s="41"/>
      <c r="S795" s="41"/>
      <c r="T795" s="28"/>
      <c r="U795" s="28"/>
      <c r="V795" s="41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</row>
    <row r="796" spans="1:40" ht="14.25" customHeight="1" x14ac:dyDescent="0.45">
      <c r="A796" s="27"/>
      <c r="B796" s="28"/>
      <c r="C796" s="28"/>
      <c r="D796" s="39"/>
      <c r="E796" s="30"/>
      <c r="F796" s="31"/>
      <c r="G796" s="32"/>
      <c r="H796" s="33"/>
      <c r="I796" s="28"/>
      <c r="J796" s="28"/>
      <c r="K796" s="35"/>
      <c r="L796" s="28"/>
      <c r="M796" s="28"/>
      <c r="N796" s="28"/>
      <c r="O796" s="28"/>
      <c r="P796" s="28"/>
      <c r="Q796" s="40"/>
      <c r="R796" s="41"/>
      <c r="S796" s="41"/>
      <c r="T796" s="28"/>
      <c r="U796" s="28"/>
      <c r="V796" s="41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</row>
    <row r="797" spans="1:40" ht="14.25" customHeight="1" x14ac:dyDescent="0.45">
      <c r="A797" s="27"/>
      <c r="B797" s="28"/>
      <c r="C797" s="28"/>
      <c r="D797" s="39"/>
      <c r="E797" s="30"/>
      <c r="F797" s="31"/>
      <c r="G797" s="32"/>
      <c r="H797" s="33"/>
      <c r="I797" s="28"/>
      <c r="J797" s="28"/>
      <c r="K797" s="35"/>
      <c r="L797" s="28"/>
      <c r="M797" s="28"/>
      <c r="N797" s="28"/>
      <c r="O797" s="28"/>
      <c r="P797" s="28"/>
      <c r="Q797" s="40"/>
      <c r="R797" s="41"/>
      <c r="S797" s="41"/>
      <c r="T797" s="28"/>
      <c r="U797" s="28"/>
      <c r="V797" s="41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</row>
    <row r="798" spans="1:40" ht="14.25" customHeight="1" x14ac:dyDescent="0.45">
      <c r="A798" s="27"/>
      <c r="B798" s="28"/>
      <c r="C798" s="28"/>
      <c r="D798" s="39"/>
      <c r="E798" s="30"/>
      <c r="F798" s="31"/>
      <c r="G798" s="32"/>
      <c r="H798" s="33"/>
      <c r="I798" s="28"/>
      <c r="J798" s="28"/>
      <c r="K798" s="35"/>
      <c r="L798" s="28"/>
      <c r="M798" s="28"/>
      <c r="N798" s="28"/>
      <c r="O798" s="28"/>
      <c r="P798" s="28"/>
      <c r="Q798" s="40"/>
      <c r="R798" s="41"/>
      <c r="S798" s="41"/>
      <c r="T798" s="28"/>
      <c r="U798" s="28"/>
      <c r="V798" s="41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</row>
    <row r="799" spans="1:40" ht="14.25" customHeight="1" x14ac:dyDescent="0.45">
      <c r="A799" s="27"/>
      <c r="B799" s="28"/>
      <c r="C799" s="28"/>
      <c r="D799" s="39"/>
      <c r="E799" s="30"/>
      <c r="F799" s="31"/>
      <c r="G799" s="32"/>
      <c r="H799" s="33"/>
      <c r="I799" s="28"/>
      <c r="J799" s="28"/>
      <c r="K799" s="35"/>
      <c r="L799" s="28"/>
      <c r="M799" s="28"/>
      <c r="N799" s="28"/>
      <c r="O799" s="28"/>
      <c r="P799" s="28"/>
      <c r="Q799" s="40"/>
      <c r="R799" s="41"/>
      <c r="S799" s="41"/>
      <c r="T799" s="28"/>
      <c r="U799" s="28"/>
      <c r="V799" s="41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</row>
    <row r="800" spans="1:40" ht="14.25" customHeight="1" x14ac:dyDescent="0.45">
      <c r="A800" s="27"/>
      <c r="B800" s="28"/>
      <c r="C800" s="28"/>
      <c r="D800" s="39"/>
      <c r="E800" s="30"/>
      <c r="F800" s="31"/>
      <c r="G800" s="32"/>
      <c r="H800" s="33"/>
      <c r="I800" s="28"/>
      <c r="J800" s="28"/>
      <c r="K800" s="35"/>
      <c r="L800" s="28"/>
      <c r="M800" s="28"/>
      <c r="N800" s="28"/>
      <c r="O800" s="28"/>
      <c r="P800" s="28"/>
      <c r="Q800" s="40"/>
      <c r="R800" s="41"/>
      <c r="S800" s="41"/>
      <c r="T800" s="28"/>
      <c r="U800" s="28"/>
      <c r="V800" s="41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</row>
    <row r="801" spans="1:40" ht="14.25" customHeight="1" x14ac:dyDescent="0.45">
      <c r="A801" s="27"/>
      <c r="B801" s="28"/>
      <c r="C801" s="28"/>
      <c r="D801" s="39"/>
      <c r="E801" s="30"/>
      <c r="F801" s="31"/>
      <c r="G801" s="32"/>
      <c r="H801" s="33"/>
      <c r="I801" s="28"/>
      <c r="J801" s="28"/>
      <c r="K801" s="35"/>
      <c r="L801" s="28"/>
      <c r="M801" s="28"/>
      <c r="N801" s="28"/>
      <c r="O801" s="28"/>
      <c r="P801" s="28"/>
      <c r="Q801" s="40"/>
      <c r="R801" s="41"/>
      <c r="S801" s="41"/>
      <c r="T801" s="28"/>
      <c r="U801" s="28"/>
      <c r="V801" s="41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</row>
    <row r="802" spans="1:40" ht="14.25" customHeight="1" x14ac:dyDescent="0.45">
      <c r="A802" s="27"/>
      <c r="B802" s="28"/>
      <c r="C802" s="28"/>
      <c r="D802" s="39"/>
      <c r="E802" s="30"/>
      <c r="F802" s="31"/>
      <c r="G802" s="32"/>
      <c r="H802" s="33"/>
      <c r="I802" s="28"/>
      <c r="J802" s="28"/>
      <c r="K802" s="35"/>
      <c r="L802" s="28"/>
      <c r="M802" s="28"/>
      <c r="N802" s="28"/>
      <c r="O802" s="28"/>
      <c r="P802" s="28"/>
      <c r="Q802" s="40"/>
      <c r="R802" s="41"/>
      <c r="S802" s="41"/>
      <c r="T802" s="28"/>
      <c r="U802" s="28"/>
      <c r="V802" s="41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</row>
    <row r="803" spans="1:40" ht="14.25" customHeight="1" x14ac:dyDescent="0.45">
      <c r="A803" s="27"/>
      <c r="B803" s="28"/>
      <c r="C803" s="28"/>
      <c r="D803" s="39"/>
      <c r="E803" s="30"/>
      <c r="F803" s="31"/>
      <c r="G803" s="32"/>
      <c r="H803" s="33"/>
      <c r="I803" s="28"/>
      <c r="J803" s="28"/>
      <c r="K803" s="35"/>
      <c r="L803" s="28"/>
      <c r="M803" s="28"/>
      <c r="N803" s="28"/>
      <c r="O803" s="28"/>
      <c r="P803" s="28"/>
      <c r="Q803" s="40"/>
      <c r="R803" s="41"/>
      <c r="S803" s="41"/>
      <c r="T803" s="28"/>
      <c r="U803" s="28"/>
      <c r="V803" s="41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</row>
    <row r="804" spans="1:40" ht="14.25" customHeight="1" x14ac:dyDescent="0.45">
      <c r="A804" s="27"/>
      <c r="B804" s="28"/>
      <c r="C804" s="28"/>
      <c r="D804" s="39"/>
      <c r="E804" s="30"/>
      <c r="F804" s="31"/>
      <c r="G804" s="32"/>
      <c r="H804" s="33"/>
      <c r="I804" s="28"/>
      <c r="J804" s="28"/>
      <c r="K804" s="35"/>
      <c r="L804" s="28"/>
      <c r="M804" s="28"/>
      <c r="N804" s="28"/>
      <c r="O804" s="28"/>
      <c r="P804" s="28"/>
      <c r="Q804" s="40"/>
      <c r="R804" s="41"/>
      <c r="S804" s="41"/>
      <c r="T804" s="28"/>
      <c r="U804" s="28"/>
      <c r="V804" s="41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</row>
    <row r="805" spans="1:40" ht="14.25" customHeight="1" x14ac:dyDescent="0.45">
      <c r="A805" s="27"/>
      <c r="B805" s="28"/>
      <c r="C805" s="28"/>
      <c r="D805" s="39"/>
      <c r="E805" s="30"/>
      <c r="F805" s="31"/>
      <c r="G805" s="32"/>
      <c r="H805" s="33"/>
      <c r="I805" s="28"/>
      <c r="J805" s="28"/>
      <c r="K805" s="35"/>
      <c r="L805" s="28"/>
      <c r="M805" s="28"/>
      <c r="N805" s="28"/>
      <c r="O805" s="28"/>
      <c r="P805" s="28"/>
      <c r="Q805" s="40"/>
      <c r="R805" s="41"/>
      <c r="S805" s="41"/>
      <c r="T805" s="28"/>
      <c r="U805" s="28"/>
      <c r="V805" s="41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</row>
    <row r="806" spans="1:40" ht="14.25" customHeight="1" x14ac:dyDescent="0.45">
      <c r="A806" s="27"/>
      <c r="B806" s="28"/>
      <c r="C806" s="28"/>
      <c r="D806" s="39"/>
      <c r="E806" s="30"/>
      <c r="F806" s="31"/>
      <c r="G806" s="32"/>
      <c r="H806" s="33"/>
      <c r="I806" s="28"/>
      <c r="J806" s="28"/>
      <c r="K806" s="35"/>
      <c r="L806" s="28"/>
      <c r="M806" s="28"/>
      <c r="N806" s="28"/>
      <c r="O806" s="28"/>
      <c r="P806" s="28"/>
      <c r="Q806" s="40"/>
      <c r="R806" s="41"/>
      <c r="S806" s="41"/>
      <c r="T806" s="28"/>
      <c r="U806" s="28"/>
      <c r="V806" s="41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</row>
    <row r="807" spans="1:40" ht="14.25" customHeight="1" x14ac:dyDescent="0.45">
      <c r="A807" s="27"/>
      <c r="B807" s="28"/>
      <c r="C807" s="28"/>
      <c r="D807" s="39"/>
      <c r="E807" s="30"/>
      <c r="F807" s="31"/>
      <c r="G807" s="32"/>
      <c r="H807" s="33"/>
      <c r="I807" s="28"/>
      <c r="J807" s="28"/>
      <c r="K807" s="35"/>
      <c r="L807" s="28"/>
      <c r="M807" s="28"/>
      <c r="N807" s="28"/>
      <c r="O807" s="28"/>
      <c r="P807" s="28"/>
      <c r="Q807" s="40"/>
      <c r="R807" s="41"/>
      <c r="S807" s="41"/>
      <c r="T807" s="28"/>
      <c r="U807" s="28"/>
      <c r="V807" s="41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</row>
    <row r="808" spans="1:40" ht="14.25" customHeight="1" x14ac:dyDescent="0.45">
      <c r="A808" s="27"/>
      <c r="B808" s="28"/>
      <c r="C808" s="28"/>
      <c r="D808" s="39"/>
      <c r="E808" s="30"/>
      <c r="F808" s="31"/>
      <c r="G808" s="32"/>
      <c r="H808" s="33"/>
      <c r="I808" s="28"/>
      <c r="J808" s="28"/>
      <c r="K808" s="35"/>
      <c r="L808" s="28"/>
      <c r="M808" s="28"/>
      <c r="N808" s="28"/>
      <c r="O808" s="28"/>
      <c r="P808" s="28"/>
      <c r="Q808" s="40"/>
      <c r="R808" s="41"/>
      <c r="S808" s="41"/>
      <c r="T808" s="28"/>
      <c r="U808" s="28"/>
      <c r="V808" s="41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</row>
    <row r="809" spans="1:40" ht="14.25" customHeight="1" x14ac:dyDescent="0.45">
      <c r="A809" s="27"/>
      <c r="B809" s="28"/>
      <c r="C809" s="28"/>
      <c r="D809" s="39"/>
      <c r="E809" s="30"/>
      <c r="F809" s="31"/>
      <c r="G809" s="32"/>
      <c r="H809" s="33"/>
      <c r="I809" s="28"/>
      <c r="J809" s="28"/>
      <c r="K809" s="35"/>
      <c r="L809" s="28"/>
      <c r="M809" s="28"/>
      <c r="N809" s="28"/>
      <c r="O809" s="28"/>
      <c r="P809" s="28"/>
      <c r="Q809" s="40"/>
      <c r="R809" s="41"/>
      <c r="S809" s="41"/>
      <c r="T809" s="28"/>
      <c r="U809" s="28"/>
      <c r="V809" s="41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</row>
    <row r="810" spans="1:40" ht="14.25" customHeight="1" x14ac:dyDescent="0.45">
      <c r="A810" s="27"/>
      <c r="B810" s="28"/>
      <c r="C810" s="28"/>
      <c r="D810" s="39"/>
      <c r="E810" s="30"/>
      <c r="F810" s="31"/>
      <c r="G810" s="32"/>
      <c r="H810" s="33"/>
      <c r="I810" s="28"/>
      <c r="J810" s="28"/>
      <c r="K810" s="35"/>
      <c r="L810" s="28"/>
      <c r="M810" s="28"/>
      <c r="N810" s="28"/>
      <c r="O810" s="28"/>
      <c r="P810" s="28"/>
      <c r="Q810" s="40"/>
      <c r="R810" s="41"/>
      <c r="S810" s="41"/>
      <c r="T810" s="28"/>
      <c r="U810" s="28"/>
      <c r="V810" s="41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</row>
    <row r="811" spans="1:40" ht="14.25" customHeight="1" x14ac:dyDescent="0.45">
      <c r="A811" s="27"/>
      <c r="B811" s="28"/>
      <c r="C811" s="28"/>
      <c r="D811" s="39"/>
      <c r="E811" s="30"/>
      <c r="F811" s="31"/>
      <c r="G811" s="32"/>
      <c r="H811" s="33"/>
      <c r="I811" s="28"/>
      <c r="J811" s="28"/>
      <c r="K811" s="35"/>
      <c r="L811" s="28"/>
      <c r="M811" s="28"/>
      <c r="N811" s="28"/>
      <c r="O811" s="28"/>
      <c r="P811" s="28"/>
      <c r="Q811" s="40"/>
      <c r="R811" s="41"/>
      <c r="S811" s="41"/>
      <c r="T811" s="28"/>
      <c r="U811" s="28"/>
      <c r="V811" s="41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</row>
    <row r="812" spans="1:40" ht="14.25" customHeight="1" x14ac:dyDescent="0.45">
      <c r="A812" s="27"/>
      <c r="B812" s="28"/>
      <c r="C812" s="28"/>
      <c r="D812" s="39"/>
      <c r="E812" s="30"/>
      <c r="F812" s="31"/>
      <c r="G812" s="32"/>
      <c r="H812" s="33"/>
      <c r="I812" s="28"/>
      <c r="J812" s="28"/>
      <c r="K812" s="35"/>
      <c r="L812" s="28"/>
      <c r="M812" s="28"/>
      <c r="N812" s="28"/>
      <c r="O812" s="28"/>
      <c r="P812" s="28"/>
      <c r="Q812" s="40"/>
      <c r="R812" s="41"/>
      <c r="S812" s="41"/>
      <c r="T812" s="28"/>
      <c r="U812" s="28"/>
      <c r="V812" s="41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</row>
    <row r="813" spans="1:40" ht="14.25" customHeight="1" x14ac:dyDescent="0.45">
      <c r="A813" s="27"/>
      <c r="B813" s="28"/>
      <c r="C813" s="28"/>
      <c r="D813" s="39"/>
      <c r="E813" s="30"/>
      <c r="F813" s="31"/>
      <c r="G813" s="32"/>
      <c r="H813" s="33"/>
      <c r="I813" s="28"/>
      <c r="J813" s="28"/>
      <c r="K813" s="35"/>
      <c r="L813" s="28"/>
      <c r="M813" s="28"/>
      <c r="N813" s="28"/>
      <c r="O813" s="28"/>
      <c r="P813" s="28"/>
      <c r="Q813" s="40"/>
      <c r="R813" s="41"/>
      <c r="S813" s="41"/>
      <c r="T813" s="28"/>
      <c r="U813" s="28"/>
      <c r="V813" s="41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</row>
    <row r="814" spans="1:40" ht="14.25" customHeight="1" x14ac:dyDescent="0.45">
      <c r="A814" s="27"/>
      <c r="B814" s="28"/>
      <c r="C814" s="28"/>
      <c r="D814" s="39"/>
      <c r="E814" s="30"/>
      <c r="F814" s="31"/>
      <c r="G814" s="32"/>
      <c r="H814" s="33"/>
      <c r="I814" s="28"/>
      <c r="J814" s="28"/>
      <c r="K814" s="35"/>
      <c r="L814" s="28"/>
      <c r="M814" s="28"/>
      <c r="N814" s="28"/>
      <c r="O814" s="28"/>
      <c r="P814" s="28"/>
      <c r="Q814" s="40"/>
      <c r="R814" s="41"/>
      <c r="S814" s="41"/>
      <c r="T814" s="28"/>
      <c r="U814" s="28"/>
      <c r="V814" s="41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</row>
    <row r="815" spans="1:40" ht="14.25" customHeight="1" x14ac:dyDescent="0.45">
      <c r="A815" s="27"/>
      <c r="B815" s="28"/>
      <c r="C815" s="28"/>
      <c r="D815" s="39"/>
      <c r="E815" s="30"/>
      <c r="F815" s="31"/>
      <c r="G815" s="32"/>
      <c r="H815" s="33"/>
      <c r="I815" s="28"/>
      <c r="J815" s="28"/>
      <c r="K815" s="35"/>
      <c r="L815" s="28"/>
      <c r="M815" s="28"/>
      <c r="N815" s="28"/>
      <c r="O815" s="28"/>
      <c r="P815" s="28"/>
      <c r="Q815" s="40"/>
      <c r="R815" s="41"/>
      <c r="S815" s="41"/>
      <c r="T815" s="28"/>
      <c r="U815" s="28"/>
      <c r="V815" s="41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</row>
    <row r="816" spans="1:40" ht="14.25" customHeight="1" x14ac:dyDescent="0.45">
      <c r="A816" s="27"/>
      <c r="B816" s="28"/>
      <c r="C816" s="28"/>
      <c r="D816" s="39"/>
      <c r="E816" s="30"/>
      <c r="F816" s="31"/>
      <c r="G816" s="32"/>
      <c r="H816" s="33"/>
      <c r="I816" s="28"/>
      <c r="J816" s="28"/>
      <c r="K816" s="35"/>
      <c r="L816" s="28"/>
      <c r="M816" s="28"/>
      <c r="N816" s="28"/>
      <c r="O816" s="28"/>
      <c r="P816" s="28"/>
      <c r="Q816" s="40"/>
      <c r="R816" s="41"/>
      <c r="S816" s="41"/>
      <c r="T816" s="28"/>
      <c r="U816" s="28"/>
      <c r="V816" s="41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</row>
    <row r="817" spans="1:40" ht="14.25" customHeight="1" x14ac:dyDescent="0.45">
      <c r="A817" s="27"/>
      <c r="B817" s="28"/>
      <c r="C817" s="28"/>
      <c r="D817" s="39"/>
      <c r="E817" s="30"/>
      <c r="F817" s="31"/>
      <c r="G817" s="32"/>
      <c r="H817" s="33"/>
      <c r="I817" s="28"/>
      <c r="J817" s="28"/>
      <c r="K817" s="35"/>
      <c r="L817" s="28"/>
      <c r="M817" s="28"/>
      <c r="N817" s="28"/>
      <c r="O817" s="28"/>
      <c r="P817" s="28"/>
      <c r="Q817" s="40"/>
      <c r="R817" s="41"/>
      <c r="S817" s="41"/>
      <c r="T817" s="28"/>
      <c r="U817" s="28"/>
      <c r="V817" s="41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</row>
    <row r="818" spans="1:40" ht="14.25" customHeight="1" x14ac:dyDescent="0.45">
      <c r="A818" s="27"/>
      <c r="B818" s="28"/>
      <c r="C818" s="28"/>
      <c r="D818" s="39"/>
      <c r="E818" s="30"/>
      <c r="F818" s="31"/>
      <c r="G818" s="32"/>
      <c r="H818" s="33"/>
      <c r="I818" s="28"/>
      <c r="J818" s="28"/>
      <c r="K818" s="35"/>
      <c r="L818" s="28"/>
      <c r="M818" s="28"/>
      <c r="N818" s="28"/>
      <c r="O818" s="28"/>
      <c r="P818" s="28"/>
      <c r="Q818" s="40"/>
      <c r="R818" s="41"/>
      <c r="S818" s="41"/>
      <c r="T818" s="28"/>
      <c r="U818" s="28"/>
      <c r="V818" s="41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</row>
    <row r="819" spans="1:40" ht="14.25" customHeight="1" x14ac:dyDescent="0.45">
      <c r="A819" s="27"/>
      <c r="B819" s="28"/>
      <c r="C819" s="28"/>
      <c r="D819" s="39"/>
      <c r="E819" s="30"/>
      <c r="F819" s="31"/>
      <c r="G819" s="32"/>
      <c r="H819" s="33"/>
      <c r="I819" s="28"/>
      <c r="J819" s="28"/>
      <c r="K819" s="35"/>
      <c r="L819" s="28"/>
      <c r="M819" s="28"/>
      <c r="N819" s="28"/>
      <c r="O819" s="28"/>
      <c r="P819" s="28"/>
      <c r="Q819" s="40"/>
      <c r="R819" s="41"/>
      <c r="S819" s="41"/>
      <c r="T819" s="28"/>
      <c r="U819" s="28"/>
      <c r="V819" s="41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</row>
    <row r="820" spans="1:40" ht="14.25" customHeight="1" x14ac:dyDescent="0.45">
      <c r="A820" s="27"/>
      <c r="B820" s="28"/>
      <c r="C820" s="28"/>
      <c r="D820" s="39"/>
      <c r="E820" s="30"/>
      <c r="F820" s="31"/>
      <c r="G820" s="32"/>
      <c r="H820" s="33"/>
      <c r="I820" s="28"/>
      <c r="J820" s="28"/>
      <c r="K820" s="35"/>
      <c r="L820" s="28"/>
      <c r="M820" s="28"/>
      <c r="N820" s="28"/>
      <c r="O820" s="28"/>
      <c r="P820" s="28"/>
      <c r="Q820" s="40"/>
      <c r="R820" s="41"/>
      <c r="S820" s="41"/>
      <c r="T820" s="28"/>
      <c r="U820" s="28"/>
      <c r="V820" s="41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</row>
    <row r="821" spans="1:40" ht="14.25" customHeight="1" x14ac:dyDescent="0.45">
      <c r="A821" s="27"/>
      <c r="B821" s="28"/>
      <c r="C821" s="28"/>
      <c r="D821" s="39"/>
      <c r="E821" s="30"/>
      <c r="F821" s="31"/>
      <c r="G821" s="32"/>
      <c r="H821" s="33"/>
      <c r="I821" s="28"/>
      <c r="J821" s="28"/>
      <c r="K821" s="35"/>
      <c r="L821" s="28"/>
      <c r="M821" s="28"/>
      <c r="N821" s="28"/>
      <c r="O821" s="28"/>
      <c r="P821" s="28"/>
      <c r="Q821" s="40"/>
      <c r="R821" s="41"/>
      <c r="S821" s="41"/>
      <c r="T821" s="28"/>
      <c r="U821" s="28"/>
      <c r="V821" s="41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</row>
    <row r="822" spans="1:40" ht="14.25" customHeight="1" x14ac:dyDescent="0.45">
      <c r="A822" s="27"/>
      <c r="B822" s="28"/>
      <c r="C822" s="28"/>
      <c r="D822" s="39"/>
      <c r="E822" s="30"/>
      <c r="F822" s="31"/>
      <c r="G822" s="32"/>
      <c r="H822" s="33"/>
      <c r="I822" s="28"/>
      <c r="J822" s="28"/>
      <c r="K822" s="35"/>
      <c r="L822" s="28"/>
      <c r="M822" s="28"/>
      <c r="N822" s="28"/>
      <c r="O822" s="28"/>
      <c r="P822" s="28"/>
      <c r="Q822" s="40"/>
      <c r="R822" s="41"/>
      <c r="S822" s="41"/>
      <c r="T822" s="28"/>
      <c r="U822" s="28"/>
      <c r="V822" s="41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</row>
    <row r="823" spans="1:40" ht="14.25" customHeight="1" x14ac:dyDescent="0.45">
      <c r="A823" s="27"/>
      <c r="B823" s="28"/>
      <c r="C823" s="28"/>
      <c r="D823" s="39"/>
      <c r="E823" s="30"/>
      <c r="F823" s="31"/>
      <c r="G823" s="32"/>
      <c r="H823" s="33"/>
      <c r="I823" s="28"/>
      <c r="J823" s="28"/>
      <c r="K823" s="35"/>
      <c r="L823" s="28"/>
      <c r="M823" s="28"/>
      <c r="N823" s="28"/>
      <c r="O823" s="28"/>
      <c r="P823" s="28"/>
      <c r="Q823" s="40"/>
      <c r="R823" s="41"/>
      <c r="S823" s="41"/>
      <c r="T823" s="28"/>
      <c r="U823" s="28"/>
      <c r="V823" s="41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</row>
    <row r="824" spans="1:40" ht="14.25" customHeight="1" x14ac:dyDescent="0.45">
      <c r="A824" s="27"/>
      <c r="B824" s="28"/>
      <c r="C824" s="28"/>
      <c r="D824" s="39"/>
      <c r="E824" s="30"/>
      <c r="F824" s="31"/>
      <c r="G824" s="32"/>
      <c r="H824" s="33"/>
      <c r="I824" s="28"/>
      <c r="J824" s="28"/>
      <c r="K824" s="35"/>
      <c r="L824" s="28"/>
      <c r="M824" s="28"/>
      <c r="N824" s="28"/>
      <c r="O824" s="28"/>
      <c r="P824" s="28"/>
      <c r="Q824" s="40"/>
      <c r="R824" s="41"/>
      <c r="S824" s="41"/>
      <c r="T824" s="28"/>
      <c r="U824" s="28"/>
      <c r="V824" s="41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</row>
    <row r="825" spans="1:40" ht="14.25" customHeight="1" x14ac:dyDescent="0.45">
      <c r="A825" s="27"/>
      <c r="B825" s="28"/>
      <c r="C825" s="28"/>
      <c r="D825" s="39"/>
      <c r="E825" s="30"/>
      <c r="F825" s="31"/>
      <c r="G825" s="32"/>
      <c r="H825" s="33"/>
      <c r="I825" s="28"/>
      <c r="J825" s="28"/>
      <c r="K825" s="35"/>
      <c r="L825" s="28"/>
      <c r="M825" s="28"/>
      <c r="N825" s="28"/>
      <c r="O825" s="28"/>
      <c r="P825" s="28"/>
      <c r="Q825" s="40"/>
      <c r="R825" s="41"/>
      <c r="S825" s="41"/>
      <c r="T825" s="28"/>
      <c r="U825" s="28"/>
      <c r="V825" s="41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</row>
    <row r="826" spans="1:40" ht="14.25" customHeight="1" x14ac:dyDescent="0.45">
      <c r="A826" s="27"/>
      <c r="B826" s="28"/>
      <c r="C826" s="28"/>
      <c r="D826" s="39"/>
      <c r="E826" s="30"/>
      <c r="F826" s="31"/>
      <c r="G826" s="32"/>
      <c r="H826" s="33"/>
      <c r="I826" s="28"/>
      <c r="J826" s="28"/>
      <c r="K826" s="35"/>
      <c r="L826" s="28"/>
      <c r="M826" s="28"/>
      <c r="N826" s="28"/>
      <c r="O826" s="28"/>
      <c r="P826" s="28"/>
      <c r="Q826" s="40"/>
      <c r="R826" s="41"/>
      <c r="S826" s="41"/>
      <c r="T826" s="28"/>
      <c r="U826" s="28"/>
      <c r="V826" s="41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</row>
    <row r="827" spans="1:40" ht="14.25" customHeight="1" x14ac:dyDescent="0.45">
      <c r="A827" s="27"/>
      <c r="B827" s="28"/>
      <c r="C827" s="28"/>
      <c r="D827" s="39"/>
      <c r="E827" s="30"/>
      <c r="F827" s="31"/>
      <c r="G827" s="32"/>
      <c r="H827" s="33"/>
      <c r="I827" s="28"/>
      <c r="J827" s="28"/>
      <c r="K827" s="35"/>
      <c r="L827" s="28"/>
      <c r="M827" s="28"/>
      <c r="N827" s="28"/>
      <c r="O827" s="28"/>
      <c r="P827" s="28"/>
      <c r="Q827" s="40"/>
      <c r="R827" s="41"/>
      <c r="S827" s="41"/>
      <c r="T827" s="28"/>
      <c r="U827" s="28"/>
      <c r="V827" s="41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</row>
    <row r="828" spans="1:40" ht="14.25" customHeight="1" x14ac:dyDescent="0.45">
      <c r="A828" s="27"/>
      <c r="B828" s="28"/>
      <c r="C828" s="28"/>
      <c r="D828" s="39"/>
      <c r="E828" s="30"/>
      <c r="F828" s="31"/>
      <c r="G828" s="32"/>
      <c r="H828" s="33"/>
      <c r="I828" s="28"/>
      <c r="J828" s="28"/>
      <c r="K828" s="35"/>
      <c r="L828" s="28"/>
      <c r="M828" s="28"/>
      <c r="N828" s="28"/>
      <c r="O828" s="28"/>
      <c r="P828" s="28"/>
      <c r="Q828" s="40"/>
      <c r="R828" s="41"/>
      <c r="S828" s="41"/>
      <c r="T828" s="28"/>
      <c r="U828" s="28"/>
      <c r="V828" s="41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</row>
    <row r="829" spans="1:40" ht="14.25" customHeight="1" x14ac:dyDescent="0.45">
      <c r="A829" s="27"/>
      <c r="B829" s="28"/>
      <c r="C829" s="28"/>
      <c r="D829" s="39"/>
      <c r="E829" s="30"/>
      <c r="F829" s="31"/>
      <c r="G829" s="32"/>
      <c r="H829" s="33"/>
      <c r="I829" s="28"/>
      <c r="J829" s="28"/>
      <c r="K829" s="35"/>
      <c r="L829" s="28"/>
      <c r="M829" s="28"/>
      <c r="N829" s="28"/>
      <c r="O829" s="28"/>
      <c r="P829" s="28"/>
      <c r="Q829" s="40"/>
      <c r="R829" s="41"/>
      <c r="S829" s="41"/>
      <c r="T829" s="28"/>
      <c r="U829" s="28"/>
      <c r="V829" s="41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</row>
    <row r="830" spans="1:40" ht="14.25" customHeight="1" x14ac:dyDescent="0.45">
      <c r="A830" s="27"/>
      <c r="B830" s="28"/>
      <c r="C830" s="28"/>
      <c r="D830" s="39"/>
      <c r="E830" s="30"/>
      <c r="F830" s="31"/>
      <c r="G830" s="32"/>
      <c r="H830" s="33"/>
      <c r="I830" s="28"/>
      <c r="J830" s="28"/>
      <c r="K830" s="35"/>
      <c r="L830" s="28"/>
      <c r="M830" s="28"/>
      <c r="N830" s="28"/>
      <c r="O830" s="28"/>
      <c r="P830" s="28"/>
      <c r="Q830" s="40"/>
      <c r="R830" s="41"/>
      <c r="S830" s="41"/>
      <c r="T830" s="28"/>
      <c r="U830" s="28"/>
      <c r="V830" s="41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</row>
    <row r="831" spans="1:40" ht="14.25" customHeight="1" x14ac:dyDescent="0.45">
      <c r="A831" s="27"/>
      <c r="B831" s="28"/>
      <c r="C831" s="28"/>
      <c r="D831" s="39"/>
      <c r="E831" s="30"/>
      <c r="F831" s="31"/>
      <c r="G831" s="32"/>
      <c r="H831" s="33"/>
      <c r="I831" s="28"/>
      <c r="J831" s="28"/>
      <c r="K831" s="35"/>
      <c r="L831" s="28"/>
      <c r="M831" s="28"/>
      <c r="N831" s="28"/>
      <c r="O831" s="28"/>
      <c r="P831" s="28"/>
      <c r="Q831" s="40"/>
      <c r="R831" s="41"/>
      <c r="S831" s="41"/>
      <c r="T831" s="28"/>
      <c r="U831" s="28"/>
      <c r="V831" s="41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</row>
    <row r="832" spans="1:40" ht="14.25" customHeight="1" x14ac:dyDescent="0.45">
      <c r="A832" s="27"/>
      <c r="B832" s="28"/>
      <c r="C832" s="28"/>
      <c r="D832" s="39"/>
      <c r="E832" s="30"/>
      <c r="F832" s="31"/>
      <c r="G832" s="32"/>
      <c r="H832" s="33"/>
      <c r="I832" s="28"/>
      <c r="J832" s="28"/>
      <c r="K832" s="35"/>
      <c r="L832" s="28"/>
      <c r="M832" s="28"/>
      <c r="N832" s="28"/>
      <c r="O832" s="28"/>
      <c r="P832" s="28"/>
      <c r="Q832" s="40"/>
      <c r="R832" s="41"/>
      <c r="S832" s="41"/>
      <c r="T832" s="28"/>
      <c r="U832" s="28"/>
      <c r="V832" s="41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</row>
    <row r="833" spans="1:40" ht="14.25" customHeight="1" x14ac:dyDescent="0.45">
      <c r="A833" s="27"/>
      <c r="B833" s="28"/>
      <c r="C833" s="28"/>
      <c r="D833" s="39"/>
      <c r="E833" s="30"/>
      <c r="F833" s="31"/>
      <c r="G833" s="32"/>
      <c r="H833" s="33"/>
      <c r="I833" s="28"/>
      <c r="J833" s="28"/>
      <c r="K833" s="35"/>
      <c r="L833" s="28"/>
      <c r="M833" s="28"/>
      <c r="N833" s="28"/>
      <c r="O833" s="28"/>
      <c r="P833" s="28"/>
      <c r="Q833" s="40"/>
      <c r="R833" s="41"/>
      <c r="S833" s="41"/>
      <c r="T833" s="28"/>
      <c r="U833" s="28"/>
      <c r="V833" s="41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</row>
    <row r="834" spans="1:40" ht="14.25" customHeight="1" x14ac:dyDescent="0.45">
      <c r="A834" s="27"/>
      <c r="B834" s="28"/>
      <c r="C834" s="28"/>
      <c r="D834" s="39"/>
      <c r="E834" s="30"/>
      <c r="F834" s="31"/>
      <c r="G834" s="32"/>
      <c r="H834" s="33"/>
      <c r="I834" s="28"/>
      <c r="J834" s="28"/>
      <c r="K834" s="35"/>
      <c r="L834" s="28"/>
      <c r="M834" s="28"/>
      <c r="N834" s="28"/>
      <c r="O834" s="28"/>
      <c r="P834" s="28"/>
      <c r="Q834" s="40"/>
      <c r="R834" s="41"/>
      <c r="S834" s="41"/>
      <c r="T834" s="28"/>
      <c r="U834" s="28"/>
      <c r="V834" s="41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</row>
    <row r="835" spans="1:40" ht="14.25" customHeight="1" x14ac:dyDescent="0.45">
      <c r="A835" s="27"/>
      <c r="B835" s="28"/>
      <c r="C835" s="28"/>
      <c r="D835" s="39"/>
      <c r="E835" s="30"/>
      <c r="F835" s="31"/>
      <c r="G835" s="32"/>
      <c r="H835" s="33"/>
      <c r="I835" s="28"/>
      <c r="J835" s="28"/>
      <c r="K835" s="35"/>
      <c r="L835" s="28"/>
      <c r="M835" s="28"/>
      <c r="N835" s="28"/>
      <c r="O835" s="28"/>
      <c r="P835" s="28"/>
      <c r="Q835" s="40"/>
      <c r="R835" s="41"/>
      <c r="S835" s="41"/>
      <c r="T835" s="28"/>
      <c r="U835" s="28"/>
      <c r="V835" s="41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</row>
    <row r="836" spans="1:40" ht="14.25" customHeight="1" x14ac:dyDescent="0.45">
      <c r="A836" s="27"/>
      <c r="B836" s="28"/>
      <c r="C836" s="28"/>
      <c r="D836" s="39"/>
      <c r="E836" s="30"/>
      <c r="F836" s="31"/>
      <c r="G836" s="32"/>
      <c r="H836" s="33"/>
      <c r="I836" s="28"/>
      <c r="J836" s="28"/>
      <c r="K836" s="35"/>
      <c r="L836" s="28"/>
      <c r="M836" s="28"/>
      <c r="N836" s="28"/>
      <c r="O836" s="28"/>
      <c r="P836" s="28"/>
      <c r="Q836" s="40"/>
      <c r="R836" s="41"/>
      <c r="S836" s="41"/>
      <c r="T836" s="28"/>
      <c r="U836" s="28"/>
      <c r="V836" s="41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</row>
    <row r="837" spans="1:40" ht="14.25" customHeight="1" x14ac:dyDescent="0.45">
      <c r="A837" s="27"/>
      <c r="B837" s="28"/>
      <c r="C837" s="28"/>
      <c r="D837" s="39"/>
      <c r="E837" s="30"/>
      <c r="F837" s="31"/>
      <c r="G837" s="32"/>
      <c r="H837" s="33"/>
      <c r="I837" s="28"/>
      <c r="J837" s="28"/>
      <c r="K837" s="35"/>
      <c r="L837" s="28"/>
      <c r="M837" s="28"/>
      <c r="N837" s="28"/>
      <c r="O837" s="28"/>
      <c r="P837" s="28"/>
      <c r="Q837" s="40"/>
      <c r="R837" s="41"/>
      <c r="S837" s="41"/>
      <c r="T837" s="28"/>
      <c r="U837" s="28"/>
      <c r="V837" s="41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</row>
    <row r="838" spans="1:40" ht="14.25" customHeight="1" x14ac:dyDescent="0.45">
      <c r="A838" s="27"/>
      <c r="B838" s="28"/>
      <c r="C838" s="28"/>
      <c r="D838" s="39"/>
      <c r="E838" s="30"/>
      <c r="F838" s="31"/>
      <c r="G838" s="32"/>
      <c r="H838" s="33"/>
      <c r="I838" s="28"/>
      <c r="J838" s="28"/>
      <c r="K838" s="35"/>
      <c r="L838" s="28"/>
      <c r="M838" s="28"/>
      <c r="N838" s="28"/>
      <c r="O838" s="28"/>
      <c r="P838" s="28"/>
      <c r="Q838" s="40"/>
      <c r="R838" s="41"/>
      <c r="S838" s="41"/>
      <c r="T838" s="28"/>
      <c r="U838" s="28"/>
      <c r="V838" s="41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</row>
    <row r="839" spans="1:40" ht="14.25" customHeight="1" x14ac:dyDescent="0.45">
      <c r="A839" s="27"/>
      <c r="B839" s="28"/>
      <c r="C839" s="28"/>
      <c r="D839" s="39"/>
      <c r="E839" s="30"/>
      <c r="F839" s="31"/>
      <c r="G839" s="32"/>
      <c r="H839" s="33"/>
      <c r="I839" s="28"/>
      <c r="J839" s="28"/>
      <c r="K839" s="35"/>
      <c r="L839" s="28"/>
      <c r="M839" s="28"/>
      <c r="N839" s="28"/>
      <c r="O839" s="28"/>
      <c r="P839" s="28"/>
      <c r="Q839" s="40"/>
      <c r="R839" s="41"/>
      <c r="S839" s="41"/>
      <c r="T839" s="28"/>
      <c r="U839" s="28"/>
      <c r="V839" s="41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</row>
    <row r="840" spans="1:40" ht="14.25" customHeight="1" x14ac:dyDescent="0.45">
      <c r="A840" s="27"/>
      <c r="B840" s="28"/>
      <c r="C840" s="28"/>
      <c r="D840" s="39"/>
      <c r="E840" s="30"/>
      <c r="F840" s="31"/>
      <c r="G840" s="32"/>
      <c r="H840" s="33"/>
      <c r="I840" s="28"/>
      <c r="J840" s="28"/>
      <c r="K840" s="35"/>
      <c r="L840" s="28"/>
      <c r="M840" s="28"/>
      <c r="N840" s="28"/>
      <c r="O840" s="28"/>
      <c r="P840" s="28"/>
      <c r="Q840" s="40"/>
      <c r="R840" s="41"/>
      <c r="S840" s="41"/>
      <c r="T840" s="28"/>
      <c r="U840" s="28"/>
      <c r="V840" s="41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</row>
    <row r="841" spans="1:40" ht="14.25" customHeight="1" x14ac:dyDescent="0.45">
      <c r="A841" s="27"/>
      <c r="B841" s="28"/>
      <c r="C841" s="28"/>
      <c r="D841" s="39"/>
      <c r="E841" s="30"/>
      <c r="F841" s="31"/>
      <c r="G841" s="32"/>
      <c r="H841" s="33"/>
      <c r="I841" s="28"/>
      <c r="J841" s="28"/>
      <c r="K841" s="35"/>
      <c r="L841" s="28"/>
      <c r="M841" s="28"/>
      <c r="N841" s="28"/>
      <c r="O841" s="28"/>
      <c r="P841" s="28"/>
      <c r="Q841" s="40"/>
      <c r="R841" s="41"/>
      <c r="S841" s="41"/>
      <c r="T841" s="28"/>
      <c r="U841" s="28"/>
      <c r="V841" s="41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</row>
    <row r="842" spans="1:40" ht="14.25" customHeight="1" x14ac:dyDescent="0.45">
      <c r="A842" s="27"/>
      <c r="B842" s="28"/>
      <c r="C842" s="28"/>
      <c r="D842" s="39"/>
      <c r="E842" s="30"/>
      <c r="F842" s="31"/>
      <c r="G842" s="32"/>
      <c r="H842" s="33"/>
      <c r="I842" s="28"/>
      <c r="J842" s="28"/>
      <c r="K842" s="35"/>
      <c r="L842" s="28"/>
      <c r="M842" s="28"/>
      <c r="N842" s="28"/>
      <c r="O842" s="28"/>
      <c r="P842" s="28"/>
      <c r="Q842" s="40"/>
      <c r="R842" s="41"/>
      <c r="S842" s="41"/>
      <c r="T842" s="28"/>
      <c r="U842" s="28"/>
      <c r="V842" s="41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</row>
    <row r="843" spans="1:40" ht="14.25" customHeight="1" x14ac:dyDescent="0.45">
      <c r="A843" s="27"/>
      <c r="B843" s="28"/>
      <c r="C843" s="28"/>
      <c r="D843" s="39"/>
      <c r="E843" s="30"/>
      <c r="F843" s="31"/>
      <c r="G843" s="32"/>
      <c r="H843" s="33"/>
      <c r="I843" s="28"/>
      <c r="J843" s="28"/>
      <c r="K843" s="35"/>
      <c r="L843" s="28"/>
      <c r="M843" s="28"/>
      <c r="N843" s="28"/>
      <c r="O843" s="28"/>
      <c r="P843" s="28"/>
      <c r="Q843" s="40"/>
      <c r="R843" s="41"/>
      <c r="S843" s="41"/>
      <c r="T843" s="28"/>
      <c r="U843" s="28"/>
      <c r="V843" s="41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</row>
    <row r="844" spans="1:40" ht="14.25" customHeight="1" x14ac:dyDescent="0.45">
      <c r="A844" s="27"/>
      <c r="B844" s="28"/>
      <c r="C844" s="28"/>
      <c r="D844" s="39"/>
      <c r="E844" s="30"/>
      <c r="F844" s="31"/>
      <c r="G844" s="32"/>
      <c r="H844" s="33"/>
      <c r="I844" s="28"/>
      <c r="J844" s="28"/>
      <c r="K844" s="35"/>
      <c r="L844" s="28"/>
      <c r="M844" s="28"/>
      <c r="N844" s="28"/>
      <c r="O844" s="28"/>
      <c r="P844" s="28"/>
      <c r="Q844" s="40"/>
      <c r="R844" s="41"/>
      <c r="S844" s="41"/>
      <c r="T844" s="28"/>
      <c r="U844" s="28"/>
      <c r="V844" s="41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</row>
    <row r="845" spans="1:40" ht="14.25" customHeight="1" x14ac:dyDescent="0.45">
      <c r="A845" s="27"/>
      <c r="B845" s="28"/>
      <c r="C845" s="28"/>
      <c r="D845" s="39"/>
      <c r="E845" s="30"/>
      <c r="F845" s="31"/>
      <c r="G845" s="32"/>
      <c r="H845" s="33"/>
      <c r="I845" s="28"/>
      <c r="J845" s="28"/>
      <c r="K845" s="35"/>
      <c r="L845" s="28"/>
      <c r="M845" s="28"/>
      <c r="N845" s="28"/>
      <c r="O845" s="28"/>
      <c r="P845" s="28"/>
      <c r="Q845" s="40"/>
      <c r="R845" s="41"/>
      <c r="S845" s="41"/>
      <c r="T845" s="28"/>
      <c r="U845" s="28"/>
      <c r="V845" s="41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</row>
    <row r="846" spans="1:40" ht="14.25" customHeight="1" x14ac:dyDescent="0.45">
      <c r="A846" s="27"/>
      <c r="B846" s="28"/>
      <c r="C846" s="28"/>
      <c r="D846" s="39"/>
      <c r="E846" s="30"/>
      <c r="F846" s="31"/>
      <c r="G846" s="32"/>
      <c r="H846" s="33"/>
      <c r="I846" s="28"/>
      <c r="J846" s="28"/>
      <c r="K846" s="35"/>
      <c r="L846" s="28"/>
      <c r="M846" s="28"/>
      <c r="N846" s="28"/>
      <c r="O846" s="28"/>
      <c r="P846" s="28"/>
      <c r="Q846" s="40"/>
      <c r="R846" s="41"/>
      <c r="S846" s="41"/>
      <c r="T846" s="28"/>
      <c r="U846" s="28"/>
      <c r="V846" s="41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</row>
    <row r="847" spans="1:40" ht="14.25" customHeight="1" x14ac:dyDescent="0.45">
      <c r="A847" s="27"/>
      <c r="B847" s="28"/>
      <c r="C847" s="28"/>
      <c r="D847" s="39"/>
      <c r="E847" s="30"/>
      <c r="F847" s="31"/>
      <c r="G847" s="32"/>
      <c r="H847" s="33"/>
      <c r="I847" s="28"/>
      <c r="J847" s="28"/>
      <c r="K847" s="35"/>
      <c r="L847" s="28"/>
      <c r="M847" s="28"/>
      <c r="N847" s="28"/>
      <c r="O847" s="28"/>
      <c r="P847" s="28"/>
      <c r="Q847" s="40"/>
      <c r="R847" s="41"/>
      <c r="S847" s="41"/>
      <c r="T847" s="28"/>
      <c r="U847" s="28"/>
      <c r="V847" s="41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</row>
    <row r="848" spans="1:40" ht="14.25" customHeight="1" x14ac:dyDescent="0.45">
      <c r="A848" s="27"/>
      <c r="B848" s="28"/>
      <c r="C848" s="28"/>
      <c r="D848" s="39"/>
      <c r="E848" s="30"/>
      <c r="F848" s="31"/>
      <c r="G848" s="32"/>
      <c r="H848" s="33"/>
      <c r="I848" s="28"/>
      <c r="J848" s="28"/>
      <c r="K848" s="35"/>
      <c r="L848" s="28"/>
      <c r="M848" s="28"/>
      <c r="N848" s="28"/>
      <c r="O848" s="28"/>
      <c r="P848" s="28"/>
      <c r="Q848" s="40"/>
      <c r="R848" s="41"/>
      <c r="S848" s="41"/>
      <c r="T848" s="28"/>
      <c r="U848" s="28"/>
      <c r="V848" s="41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</row>
    <row r="849" spans="1:40" ht="14.25" customHeight="1" x14ac:dyDescent="0.45">
      <c r="A849" s="27"/>
      <c r="B849" s="28"/>
      <c r="C849" s="28"/>
      <c r="D849" s="39"/>
      <c r="E849" s="30"/>
      <c r="F849" s="31"/>
      <c r="G849" s="32"/>
      <c r="H849" s="33"/>
      <c r="I849" s="28"/>
      <c r="J849" s="28"/>
      <c r="K849" s="35"/>
      <c r="L849" s="28"/>
      <c r="M849" s="28"/>
      <c r="N849" s="28"/>
      <c r="O849" s="28"/>
      <c r="P849" s="28"/>
      <c r="Q849" s="40"/>
      <c r="R849" s="41"/>
      <c r="S849" s="41"/>
      <c r="T849" s="28"/>
      <c r="U849" s="28"/>
      <c r="V849" s="41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</row>
    <row r="850" spans="1:40" ht="14.25" customHeight="1" x14ac:dyDescent="0.45">
      <c r="A850" s="27"/>
      <c r="B850" s="28"/>
      <c r="C850" s="28"/>
      <c r="D850" s="39"/>
      <c r="E850" s="30"/>
      <c r="F850" s="31"/>
      <c r="G850" s="32"/>
      <c r="H850" s="33"/>
      <c r="I850" s="28"/>
      <c r="J850" s="28"/>
      <c r="K850" s="35"/>
      <c r="L850" s="28"/>
      <c r="M850" s="28"/>
      <c r="N850" s="28"/>
      <c r="O850" s="28"/>
      <c r="P850" s="28"/>
      <c r="Q850" s="40"/>
      <c r="R850" s="41"/>
      <c r="S850" s="41"/>
      <c r="T850" s="28"/>
      <c r="U850" s="28"/>
      <c r="V850" s="41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</row>
    <row r="851" spans="1:40" ht="14.25" customHeight="1" x14ac:dyDescent="0.45">
      <c r="A851" s="27"/>
      <c r="B851" s="28"/>
      <c r="C851" s="28"/>
      <c r="D851" s="39"/>
      <c r="E851" s="30"/>
      <c r="F851" s="31"/>
      <c r="G851" s="32"/>
      <c r="H851" s="33"/>
      <c r="I851" s="28"/>
      <c r="J851" s="28"/>
      <c r="K851" s="35"/>
      <c r="L851" s="28"/>
      <c r="M851" s="28"/>
      <c r="N851" s="28"/>
      <c r="O851" s="28"/>
      <c r="P851" s="28"/>
      <c r="Q851" s="40"/>
      <c r="R851" s="41"/>
      <c r="S851" s="41"/>
      <c r="T851" s="28"/>
      <c r="U851" s="28"/>
      <c r="V851" s="41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</row>
    <row r="852" spans="1:40" ht="14.25" customHeight="1" x14ac:dyDescent="0.45">
      <c r="A852" s="27"/>
      <c r="B852" s="28"/>
      <c r="C852" s="28"/>
      <c r="D852" s="39"/>
      <c r="E852" s="30"/>
      <c r="F852" s="31"/>
      <c r="G852" s="32"/>
      <c r="H852" s="33"/>
      <c r="I852" s="28"/>
      <c r="J852" s="28"/>
      <c r="K852" s="35"/>
      <c r="L852" s="28"/>
      <c r="M852" s="28"/>
      <c r="N852" s="28"/>
      <c r="O852" s="28"/>
      <c r="P852" s="28"/>
      <c r="Q852" s="40"/>
      <c r="R852" s="41"/>
      <c r="S852" s="41"/>
      <c r="T852" s="28"/>
      <c r="U852" s="28"/>
      <c r="V852" s="41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</row>
    <row r="853" spans="1:40" ht="14.25" customHeight="1" x14ac:dyDescent="0.45">
      <c r="A853" s="27"/>
      <c r="B853" s="28"/>
      <c r="C853" s="28"/>
      <c r="D853" s="39"/>
      <c r="E853" s="30"/>
      <c r="F853" s="31"/>
      <c r="G853" s="32"/>
      <c r="H853" s="33"/>
      <c r="I853" s="28"/>
      <c r="J853" s="28"/>
      <c r="K853" s="35"/>
      <c r="L853" s="28"/>
      <c r="M853" s="28"/>
      <c r="N853" s="28"/>
      <c r="O853" s="28"/>
      <c r="P853" s="28"/>
      <c r="Q853" s="40"/>
      <c r="R853" s="41"/>
      <c r="S853" s="41"/>
      <c r="T853" s="28"/>
      <c r="U853" s="28"/>
      <c r="V853" s="41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</row>
    <row r="854" spans="1:40" ht="14.25" customHeight="1" x14ac:dyDescent="0.45">
      <c r="A854" s="27"/>
      <c r="B854" s="28"/>
      <c r="C854" s="28"/>
      <c r="D854" s="39"/>
      <c r="E854" s="30"/>
      <c r="F854" s="31"/>
      <c r="G854" s="32"/>
      <c r="H854" s="33"/>
      <c r="I854" s="28"/>
      <c r="J854" s="28"/>
      <c r="K854" s="35"/>
      <c r="L854" s="28"/>
      <c r="M854" s="28"/>
      <c r="N854" s="28"/>
      <c r="O854" s="28"/>
      <c r="P854" s="28"/>
      <c r="Q854" s="40"/>
      <c r="R854" s="41"/>
      <c r="S854" s="41"/>
      <c r="T854" s="28"/>
      <c r="U854" s="28"/>
      <c r="V854" s="41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</row>
    <row r="855" spans="1:40" ht="14.25" customHeight="1" x14ac:dyDescent="0.45">
      <c r="A855" s="27"/>
      <c r="B855" s="28"/>
      <c r="C855" s="28"/>
      <c r="D855" s="39"/>
      <c r="E855" s="30"/>
      <c r="F855" s="31"/>
      <c r="G855" s="32"/>
      <c r="H855" s="33"/>
      <c r="I855" s="28"/>
      <c r="J855" s="28"/>
      <c r="K855" s="35"/>
      <c r="L855" s="28"/>
      <c r="M855" s="28"/>
      <c r="N855" s="28"/>
      <c r="O855" s="28"/>
      <c r="P855" s="28"/>
      <c r="Q855" s="40"/>
      <c r="R855" s="41"/>
      <c r="S855" s="41"/>
      <c r="T855" s="28"/>
      <c r="U855" s="28"/>
      <c r="V855" s="41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</row>
    <row r="856" spans="1:40" ht="14.25" customHeight="1" x14ac:dyDescent="0.45">
      <c r="A856" s="27"/>
      <c r="B856" s="28"/>
      <c r="C856" s="28"/>
      <c r="D856" s="39"/>
      <c r="E856" s="30"/>
      <c r="F856" s="31"/>
      <c r="G856" s="32"/>
      <c r="H856" s="33"/>
      <c r="I856" s="28"/>
      <c r="J856" s="28"/>
      <c r="K856" s="35"/>
      <c r="L856" s="28"/>
      <c r="M856" s="28"/>
      <c r="N856" s="28"/>
      <c r="O856" s="28"/>
      <c r="P856" s="28"/>
      <c r="Q856" s="40"/>
      <c r="R856" s="41"/>
      <c r="S856" s="41"/>
      <c r="T856" s="28"/>
      <c r="U856" s="28"/>
      <c r="V856" s="41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</row>
    <row r="857" spans="1:40" ht="14.25" customHeight="1" x14ac:dyDescent="0.45">
      <c r="A857" s="27"/>
      <c r="B857" s="28"/>
      <c r="C857" s="28"/>
      <c r="D857" s="39"/>
      <c r="E857" s="30"/>
      <c r="F857" s="31"/>
      <c r="G857" s="32"/>
      <c r="H857" s="33"/>
      <c r="I857" s="28"/>
      <c r="J857" s="28"/>
      <c r="K857" s="35"/>
      <c r="L857" s="28"/>
      <c r="M857" s="28"/>
      <c r="N857" s="28"/>
      <c r="O857" s="28"/>
      <c r="P857" s="28"/>
      <c r="Q857" s="40"/>
      <c r="R857" s="41"/>
      <c r="S857" s="41"/>
      <c r="T857" s="28"/>
      <c r="U857" s="28"/>
      <c r="V857" s="41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</row>
    <row r="858" spans="1:40" ht="14.25" customHeight="1" x14ac:dyDescent="0.45">
      <c r="A858" s="27"/>
      <c r="B858" s="28"/>
      <c r="C858" s="28"/>
      <c r="D858" s="39"/>
      <c r="E858" s="30"/>
      <c r="F858" s="31"/>
      <c r="G858" s="32"/>
      <c r="H858" s="33"/>
      <c r="I858" s="28"/>
      <c r="J858" s="28"/>
      <c r="K858" s="35"/>
      <c r="L858" s="28"/>
      <c r="M858" s="28"/>
      <c r="N858" s="28"/>
      <c r="O858" s="28"/>
      <c r="P858" s="28"/>
      <c r="Q858" s="40"/>
      <c r="R858" s="41"/>
      <c r="S858" s="41"/>
      <c r="T858" s="28"/>
      <c r="U858" s="28"/>
      <c r="V858" s="41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</row>
    <row r="859" spans="1:40" ht="14.25" customHeight="1" x14ac:dyDescent="0.45">
      <c r="A859" s="27"/>
      <c r="B859" s="28"/>
      <c r="C859" s="28"/>
      <c r="D859" s="39"/>
      <c r="E859" s="30"/>
      <c r="F859" s="31"/>
      <c r="G859" s="32"/>
      <c r="H859" s="33"/>
      <c r="I859" s="28"/>
      <c r="J859" s="28"/>
      <c r="K859" s="35"/>
      <c r="L859" s="28"/>
      <c r="M859" s="28"/>
      <c r="N859" s="28"/>
      <c r="O859" s="28"/>
      <c r="P859" s="28"/>
      <c r="Q859" s="40"/>
      <c r="R859" s="41"/>
      <c r="S859" s="41"/>
      <c r="T859" s="28"/>
      <c r="U859" s="28"/>
      <c r="V859" s="41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</row>
    <row r="860" spans="1:40" ht="14.25" customHeight="1" x14ac:dyDescent="0.45">
      <c r="A860" s="27"/>
      <c r="B860" s="28"/>
      <c r="C860" s="28"/>
      <c r="D860" s="39"/>
      <c r="E860" s="30"/>
      <c r="F860" s="31"/>
      <c r="G860" s="32"/>
      <c r="H860" s="33"/>
      <c r="I860" s="28"/>
      <c r="J860" s="28"/>
      <c r="K860" s="35"/>
      <c r="L860" s="28"/>
      <c r="M860" s="28"/>
      <c r="N860" s="28"/>
      <c r="O860" s="28"/>
      <c r="P860" s="28"/>
      <c r="Q860" s="40"/>
      <c r="R860" s="41"/>
      <c r="S860" s="41"/>
      <c r="T860" s="28"/>
      <c r="U860" s="28"/>
      <c r="V860" s="41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</row>
    <row r="861" spans="1:40" ht="14.25" customHeight="1" x14ac:dyDescent="0.45">
      <c r="A861" s="27"/>
      <c r="B861" s="28"/>
      <c r="C861" s="28"/>
      <c r="D861" s="39"/>
      <c r="E861" s="30"/>
      <c r="F861" s="31"/>
      <c r="G861" s="32"/>
      <c r="H861" s="33"/>
      <c r="I861" s="28"/>
      <c r="J861" s="28"/>
      <c r="K861" s="35"/>
      <c r="L861" s="28"/>
      <c r="M861" s="28"/>
      <c r="N861" s="28"/>
      <c r="O861" s="28"/>
      <c r="P861" s="28"/>
      <c r="Q861" s="40"/>
      <c r="R861" s="41"/>
      <c r="S861" s="41"/>
      <c r="T861" s="28"/>
      <c r="U861" s="28"/>
      <c r="V861" s="41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</row>
    <row r="862" spans="1:40" ht="14.25" customHeight="1" x14ac:dyDescent="0.45">
      <c r="A862" s="27"/>
      <c r="B862" s="28"/>
      <c r="C862" s="28"/>
      <c r="D862" s="39"/>
      <c r="E862" s="30"/>
      <c r="F862" s="31"/>
      <c r="G862" s="32"/>
      <c r="H862" s="33"/>
      <c r="I862" s="28"/>
      <c r="J862" s="28"/>
      <c r="K862" s="35"/>
      <c r="L862" s="28"/>
      <c r="M862" s="28"/>
      <c r="N862" s="28"/>
      <c r="O862" s="28"/>
      <c r="P862" s="28"/>
      <c r="Q862" s="40"/>
      <c r="R862" s="41"/>
      <c r="S862" s="41"/>
      <c r="T862" s="28"/>
      <c r="U862" s="28"/>
      <c r="V862" s="41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</row>
    <row r="863" spans="1:40" ht="14.25" customHeight="1" x14ac:dyDescent="0.45">
      <c r="A863" s="27"/>
      <c r="B863" s="28"/>
      <c r="C863" s="28"/>
      <c r="D863" s="39"/>
      <c r="E863" s="30"/>
      <c r="F863" s="31"/>
      <c r="G863" s="32"/>
      <c r="H863" s="33"/>
      <c r="I863" s="28"/>
      <c r="J863" s="28"/>
      <c r="K863" s="35"/>
      <c r="L863" s="28"/>
      <c r="M863" s="28"/>
      <c r="N863" s="28"/>
      <c r="O863" s="28"/>
      <c r="P863" s="28"/>
      <c r="Q863" s="40"/>
      <c r="R863" s="41"/>
      <c r="S863" s="41"/>
      <c r="T863" s="28"/>
      <c r="U863" s="28"/>
      <c r="V863" s="41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</row>
    <row r="864" spans="1:40" ht="14.25" customHeight="1" x14ac:dyDescent="0.45">
      <c r="A864" s="27"/>
      <c r="B864" s="28"/>
      <c r="C864" s="28"/>
      <c r="D864" s="39"/>
      <c r="E864" s="30"/>
      <c r="F864" s="31"/>
      <c r="G864" s="32"/>
      <c r="H864" s="33"/>
      <c r="I864" s="28"/>
      <c r="J864" s="28"/>
      <c r="K864" s="35"/>
      <c r="L864" s="28"/>
      <c r="M864" s="28"/>
      <c r="N864" s="28"/>
      <c r="O864" s="28"/>
      <c r="P864" s="28"/>
      <c r="Q864" s="40"/>
      <c r="R864" s="41"/>
      <c r="S864" s="41"/>
      <c r="T864" s="28"/>
      <c r="U864" s="28"/>
      <c r="V864" s="41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</row>
    <row r="865" spans="1:40" ht="14.25" customHeight="1" x14ac:dyDescent="0.45">
      <c r="A865" s="27"/>
      <c r="B865" s="28"/>
      <c r="C865" s="28"/>
      <c r="D865" s="39"/>
      <c r="E865" s="30"/>
      <c r="F865" s="31"/>
      <c r="G865" s="32"/>
      <c r="H865" s="33"/>
      <c r="I865" s="28"/>
      <c r="J865" s="28"/>
      <c r="K865" s="35"/>
      <c r="L865" s="28"/>
      <c r="M865" s="28"/>
      <c r="N865" s="28"/>
      <c r="O865" s="28"/>
      <c r="P865" s="28"/>
      <c r="Q865" s="40"/>
      <c r="R865" s="41"/>
      <c r="S865" s="41"/>
      <c r="T865" s="28"/>
      <c r="U865" s="28"/>
      <c r="V865" s="41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</row>
    <row r="866" spans="1:40" ht="14.25" customHeight="1" x14ac:dyDescent="0.45">
      <c r="A866" s="27"/>
      <c r="B866" s="28"/>
      <c r="C866" s="28"/>
      <c r="D866" s="39"/>
      <c r="E866" s="30"/>
      <c r="F866" s="31"/>
      <c r="G866" s="32"/>
      <c r="H866" s="33"/>
      <c r="I866" s="28"/>
      <c r="J866" s="28"/>
      <c r="K866" s="35"/>
      <c r="L866" s="28"/>
      <c r="M866" s="28"/>
      <c r="N866" s="28"/>
      <c r="O866" s="28"/>
      <c r="P866" s="28"/>
      <c r="Q866" s="40"/>
      <c r="R866" s="41"/>
      <c r="S866" s="41"/>
      <c r="T866" s="28"/>
      <c r="U866" s="28"/>
      <c r="V866" s="41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</row>
    <row r="867" spans="1:40" ht="14.25" customHeight="1" x14ac:dyDescent="0.45">
      <c r="A867" s="27"/>
      <c r="B867" s="28"/>
      <c r="C867" s="28"/>
      <c r="D867" s="39"/>
      <c r="E867" s="30"/>
      <c r="F867" s="31"/>
      <c r="G867" s="32"/>
      <c r="H867" s="33"/>
      <c r="I867" s="28"/>
      <c r="J867" s="28"/>
      <c r="K867" s="35"/>
      <c r="L867" s="28"/>
      <c r="M867" s="28"/>
      <c r="N867" s="28"/>
      <c r="O867" s="28"/>
      <c r="P867" s="28"/>
      <c r="Q867" s="40"/>
      <c r="R867" s="41"/>
      <c r="S867" s="41"/>
      <c r="T867" s="28"/>
      <c r="U867" s="28"/>
      <c r="V867" s="41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</row>
    <row r="868" spans="1:40" ht="14.25" customHeight="1" x14ac:dyDescent="0.45">
      <c r="A868" s="27"/>
      <c r="B868" s="28"/>
      <c r="C868" s="28"/>
      <c r="D868" s="39"/>
      <c r="E868" s="30"/>
      <c r="F868" s="31"/>
      <c r="G868" s="32"/>
      <c r="H868" s="33"/>
      <c r="I868" s="28"/>
      <c r="J868" s="28"/>
      <c r="K868" s="35"/>
      <c r="L868" s="28"/>
      <c r="M868" s="28"/>
      <c r="N868" s="28"/>
      <c r="O868" s="28"/>
      <c r="P868" s="28"/>
      <c r="Q868" s="40"/>
      <c r="R868" s="41"/>
      <c r="S868" s="41"/>
      <c r="T868" s="28"/>
      <c r="U868" s="28"/>
      <c r="V868" s="41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</row>
    <row r="869" spans="1:40" ht="14.25" customHeight="1" x14ac:dyDescent="0.45">
      <c r="A869" s="27"/>
      <c r="B869" s="28"/>
      <c r="C869" s="28"/>
      <c r="D869" s="39"/>
      <c r="E869" s="30"/>
      <c r="F869" s="31"/>
      <c r="G869" s="32"/>
      <c r="H869" s="33"/>
      <c r="I869" s="28"/>
      <c r="J869" s="28"/>
      <c r="K869" s="35"/>
      <c r="L869" s="28"/>
      <c r="M869" s="28"/>
      <c r="N869" s="28"/>
      <c r="O869" s="28"/>
      <c r="P869" s="28"/>
      <c r="Q869" s="40"/>
      <c r="R869" s="41"/>
      <c r="S869" s="41"/>
      <c r="T869" s="28"/>
      <c r="U869" s="28"/>
      <c r="V869" s="41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</row>
    <row r="870" spans="1:40" ht="14.25" customHeight="1" x14ac:dyDescent="0.45">
      <c r="A870" s="27"/>
      <c r="B870" s="28"/>
      <c r="C870" s="28"/>
      <c r="D870" s="39"/>
      <c r="E870" s="30"/>
      <c r="F870" s="31"/>
      <c r="G870" s="32"/>
      <c r="H870" s="33"/>
      <c r="I870" s="28"/>
      <c r="J870" s="28"/>
      <c r="K870" s="35"/>
      <c r="L870" s="28"/>
      <c r="M870" s="28"/>
      <c r="N870" s="28"/>
      <c r="O870" s="28"/>
      <c r="P870" s="28"/>
      <c r="Q870" s="40"/>
      <c r="R870" s="41"/>
      <c r="S870" s="41"/>
      <c r="T870" s="28"/>
      <c r="U870" s="28"/>
      <c r="V870" s="41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</row>
    <row r="871" spans="1:40" ht="14.25" customHeight="1" x14ac:dyDescent="0.45">
      <c r="A871" s="27"/>
      <c r="B871" s="28"/>
      <c r="C871" s="28"/>
      <c r="D871" s="39"/>
      <c r="E871" s="30"/>
      <c r="F871" s="31"/>
      <c r="G871" s="32"/>
      <c r="H871" s="33"/>
      <c r="I871" s="28"/>
      <c r="J871" s="28"/>
      <c r="K871" s="35"/>
      <c r="L871" s="28"/>
      <c r="M871" s="28"/>
      <c r="N871" s="28"/>
      <c r="O871" s="28"/>
      <c r="P871" s="28"/>
      <c r="Q871" s="40"/>
      <c r="R871" s="41"/>
      <c r="S871" s="41"/>
      <c r="T871" s="28"/>
      <c r="U871" s="28"/>
      <c r="V871" s="41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</row>
    <row r="872" spans="1:40" ht="14.25" customHeight="1" x14ac:dyDescent="0.45">
      <c r="A872" s="27"/>
      <c r="B872" s="28"/>
      <c r="C872" s="28"/>
      <c r="D872" s="39"/>
      <c r="E872" s="30"/>
      <c r="F872" s="31"/>
      <c r="G872" s="32"/>
      <c r="H872" s="33"/>
      <c r="I872" s="28"/>
      <c r="J872" s="28"/>
      <c r="K872" s="35"/>
      <c r="L872" s="28"/>
      <c r="M872" s="28"/>
      <c r="N872" s="28"/>
      <c r="O872" s="28"/>
      <c r="P872" s="28"/>
      <c r="Q872" s="40"/>
      <c r="R872" s="41"/>
      <c r="S872" s="41"/>
      <c r="T872" s="28"/>
      <c r="U872" s="28"/>
      <c r="V872" s="41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</row>
    <row r="873" spans="1:40" ht="14.25" customHeight="1" x14ac:dyDescent="0.45">
      <c r="A873" s="27"/>
      <c r="B873" s="28"/>
      <c r="C873" s="28"/>
      <c r="D873" s="39"/>
      <c r="E873" s="30"/>
      <c r="F873" s="31"/>
      <c r="G873" s="32"/>
      <c r="H873" s="33"/>
      <c r="I873" s="28"/>
      <c r="J873" s="28"/>
      <c r="K873" s="35"/>
      <c r="L873" s="28"/>
      <c r="M873" s="28"/>
      <c r="N873" s="28"/>
      <c r="O873" s="28"/>
      <c r="P873" s="28"/>
      <c r="Q873" s="40"/>
      <c r="R873" s="41"/>
      <c r="S873" s="41"/>
      <c r="T873" s="28"/>
      <c r="U873" s="28"/>
      <c r="V873" s="41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</row>
    <row r="874" spans="1:40" ht="14.25" customHeight="1" x14ac:dyDescent="0.45">
      <c r="A874" s="27"/>
      <c r="B874" s="28"/>
      <c r="C874" s="28"/>
      <c r="D874" s="39"/>
      <c r="E874" s="30"/>
      <c r="F874" s="31"/>
      <c r="G874" s="32"/>
      <c r="H874" s="33"/>
      <c r="I874" s="28"/>
      <c r="J874" s="28"/>
      <c r="K874" s="35"/>
      <c r="L874" s="28"/>
      <c r="M874" s="28"/>
      <c r="N874" s="28"/>
      <c r="O874" s="28"/>
      <c r="P874" s="28"/>
      <c r="Q874" s="40"/>
      <c r="R874" s="41"/>
      <c r="S874" s="41"/>
      <c r="T874" s="28"/>
      <c r="U874" s="28"/>
      <c r="V874" s="41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</row>
    <row r="875" spans="1:40" ht="14.25" customHeight="1" x14ac:dyDescent="0.45">
      <c r="A875" s="27"/>
      <c r="B875" s="28"/>
      <c r="C875" s="28"/>
      <c r="D875" s="39"/>
      <c r="E875" s="30"/>
      <c r="F875" s="31"/>
      <c r="G875" s="32"/>
      <c r="H875" s="33"/>
      <c r="I875" s="28"/>
      <c r="J875" s="28"/>
      <c r="K875" s="35"/>
      <c r="L875" s="28"/>
      <c r="M875" s="28"/>
      <c r="N875" s="28"/>
      <c r="O875" s="28"/>
      <c r="P875" s="28"/>
      <c r="Q875" s="40"/>
      <c r="R875" s="41"/>
      <c r="S875" s="41"/>
      <c r="T875" s="28"/>
      <c r="U875" s="28"/>
      <c r="V875" s="41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</row>
    <row r="876" spans="1:40" ht="14.25" customHeight="1" x14ac:dyDescent="0.45">
      <c r="A876" s="27"/>
      <c r="B876" s="28"/>
      <c r="C876" s="28"/>
      <c r="D876" s="39"/>
      <c r="E876" s="30"/>
      <c r="F876" s="31"/>
      <c r="G876" s="32"/>
      <c r="H876" s="33"/>
      <c r="I876" s="28"/>
      <c r="J876" s="28"/>
      <c r="K876" s="35"/>
      <c r="L876" s="28"/>
      <c r="M876" s="28"/>
      <c r="N876" s="28"/>
      <c r="O876" s="28"/>
      <c r="P876" s="28"/>
      <c r="Q876" s="40"/>
      <c r="R876" s="41"/>
      <c r="S876" s="41"/>
      <c r="T876" s="28"/>
      <c r="U876" s="28"/>
      <c r="V876" s="41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</row>
    <row r="877" spans="1:40" ht="14.25" customHeight="1" x14ac:dyDescent="0.45">
      <c r="A877" s="27"/>
      <c r="B877" s="28"/>
      <c r="C877" s="28"/>
      <c r="D877" s="39"/>
      <c r="E877" s="30"/>
      <c r="F877" s="31"/>
      <c r="G877" s="32"/>
      <c r="H877" s="33"/>
      <c r="I877" s="28"/>
      <c r="J877" s="28"/>
      <c r="K877" s="35"/>
      <c r="L877" s="28"/>
      <c r="M877" s="28"/>
      <c r="N877" s="28"/>
      <c r="O877" s="28"/>
      <c r="P877" s="28"/>
      <c r="Q877" s="40"/>
      <c r="R877" s="41"/>
      <c r="S877" s="41"/>
      <c r="T877" s="28"/>
      <c r="U877" s="28"/>
      <c r="V877" s="41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</row>
    <row r="878" spans="1:40" ht="14.25" customHeight="1" x14ac:dyDescent="0.45">
      <c r="A878" s="27"/>
      <c r="B878" s="28"/>
      <c r="C878" s="28"/>
      <c r="D878" s="39"/>
      <c r="E878" s="30"/>
      <c r="F878" s="31"/>
      <c r="G878" s="32"/>
      <c r="H878" s="33"/>
      <c r="I878" s="28"/>
      <c r="J878" s="28"/>
      <c r="K878" s="35"/>
      <c r="L878" s="28"/>
      <c r="M878" s="28"/>
      <c r="N878" s="28"/>
      <c r="O878" s="28"/>
      <c r="P878" s="28"/>
      <c r="Q878" s="40"/>
      <c r="R878" s="41"/>
      <c r="S878" s="41"/>
      <c r="T878" s="28"/>
      <c r="U878" s="28"/>
      <c r="V878" s="41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</row>
    <row r="879" spans="1:40" ht="14.25" customHeight="1" x14ac:dyDescent="0.45">
      <c r="A879" s="27"/>
      <c r="B879" s="28"/>
      <c r="C879" s="28"/>
      <c r="D879" s="39"/>
      <c r="E879" s="30"/>
      <c r="F879" s="31"/>
      <c r="G879" s="32"/>
      <c r="H879" s="33"/>
      <c r="I879" s="28"/>
      <c r="J879" s="28"/>
      <c r="K879" s="35"/>
      <c r="L879" s="28"/>
      <c r="M879" s="28"/>
      <c r="N879" s="28"/>
      <c r="O879" s="28"/>
      <c r="P879" s="28"/>
      <c r="Q879" s="40"/>
      <c r="R879" s="41"/>
      <c r="S879" s="41"/>
      <c r="T879" s="28"/>
      <c r="U879" s="28"/>
      <c r="V879" s="41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</row>
    <row r="880" spans="1:40" ht="14.25" customHeight="1" x14ac:dyDescent="0.45">
      <c r="A880" s="27"/>
      <c r="B880" s="28"/>
      <c r="C880" s="28"/>
      <c r="D880" s="39"/>
      <c r="E880" s="30"/>
      <c r="F880" s="31"/>
      <c r="G880" s="32"/>
      <c r="H880" s="33"/>
      <c r="I880" s="28"/>
      <c r="J880" s="28"/>
      <c r="K880" s="35"/>
      <c r="L880" s="28"/>
      <c r="M880" s="28"/>
      <c r="N880" s="28"/>
      <c r="O880" s="28"/>
      <c r="P880" s="28"/>
      <c r="Q880" s="40"/>
      <c r="R880" s="41"/>
      <c r="S880" s="41"/>
      <c r="T880" s="28"/>
      <c r="U880" s="28"/>
      <c r="V880" s="41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</row>
    <row r="881" spans="1:40" ht="14.25" customHeight="1" x14ac:dyDescent="0.45">
      <c r="A881" s="27"/>
      <c r="B881" s="28"/>
      <c r="C881" s="28"/>
      <c r="D881" s="39"/>
      <c r="E881" s="30"/>
      <c r="F881" s="31"/>
      <c r="G881" s="32"/>
      <c r="H881" s="33"/>
      <c r="I881" s="28"/>
      <c r="J881" s="28"/>
      <c r="K881" s="35"/>
      <c r="L881" s="28"/>
      <c r="M881" s="28"/>
      <c r="N881" s="28"/>
      <c r="O881" s="28"/>
      <c r="P881" s="28"/>
      <c r="Q881" s="40"/>
      <c r="R881" s="41"/>
      <c r="S881" s="41"/>
      <c r="T881" s="28"/>
      <c r="U881" s="28"/>
      <c r="V881" s="41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</row>
    <row r="882" spans="1:40" ht="14.25" customHeight="1" x14ac:dyDescent="0.45">
      <c r="A882" s="27"/>
      <c r="B882" s="28"/>
      <c r="C882" s="28"/>
      <c r="D882" s="39"/>
      <c r="E882" s="30"/>
      <c r="F882" s="31"/>
      <c r="G882" s="32"/>
      <c r="H882" s="33"/>
      <c r="I882" s="28"/>
      <c r="J882" s="28"/>
      <c r="K882" s="35"/>
      <c r="L882" s="28"/>
      <c r="M882" s="28"/>
      <c r="N882" s="28"/>
      <c r="O882" s="28"/>
      <c r="P882" s="28"/>
      <c r="Q882" s="40"/>
      <c r="R882" s="41"/>
      <c r="S882" s="41"/>
      <c r="T882" s="28"/>
      <c r="U882" s="28"/>
      <c r="V882" s="41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</row>
    <row r="883" spans="1:40" ht="14.25" customHeight="1" x14ac:dyDescent="0.45">
      <c r="A883" s="27"/>
      <c r="B883" s="28"/>
      <c r="C883" s="28"/>
      <c r="D883" s="39"/>
      <c r="E883" s="30"/>
      <c r="F883" s="31"/>
      <c r="G883" s="32"/>
      <c r="H883" s="33"/>
      <c r="I883" s="28"/>
      <c r="J883" s="28"/>
      <c r="K883" s="35"/>
      <c r="L883" s="28"/>
      <c r="M883" s="28"/>
      <c r="N883" s="28"/>
      <c r="O883" s="28"/>
      <c r="P883" s="28"/>
      <c r="Q883" s="40"/>
      <c r="R883" s="41"/>
      <c r="S883" s="41"/>
      <c r="T883" s="28"/>
      <c r="U883" s="28"/>
      <c r="V883" s="41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</row>
    <row r="884" spans="1:40" ht="14.25" customHeight="1" x14ac:dyDescent="0.45">
      <c r="A884" s="27"/>
      <c r="B884" s="28"/>
      <c r="C884" s="28"/>
      <c r="D884" s="39"/>
      <c r="E884" s="30"/>
      <c r="F884" s="31"/>
      <c r="G884" s="32"/>
      <c r="H884" s="33"/>
      <c r="I884" s="28"/>
      <c r="J884" s="28"/>
      <c r="K884" s="35"/>
      <c r="L884" s="28"/>
      <c r="M884" s="28"/>
      <c r="N884" s="28"/>
      <c r="O884" s="28"/>
      <c r="P884" s="28"/>
      <c r="Q884" s="40"/>
      <c r="R884" s="41"/>
      <c r="S884" s="41"/>
      <c r="T884" s="28"/>
      <c r="U884" s="28"/>
      <c r="V884" s="41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</row>
    <row r="885" spans="1:40" ht="14.25" customHeight="1" x14ac:dyDescent="0.45">
      <c r="A885" s="27"/>
      <c r="B885" s="28"/>
      <c r="C885" s="28"/>
      <c r="D885" s="39"/>
      <c r="E885" s="30"/>
      <c r="F885" s="31"/>
      <c r="G885" s="32"/>
      <c r="H885" s="33"/>
      <c r="I885" s="28"/>
      <c r="J885" s="28"/>
      <c r="K885" s="35"/>
      <c r="L885" s="28"/>
      <c r="M885" s="28"/>
      <c r="N885" s="28"/>
      <c r="O885" s="28"/>
      <c r="P885" s="28"/>
      <c r="Q885" s="40"/>
      <c r="R885" s="41"/>
      <c r="S885" s="41"/>
      <c r="T885" s="28"/>
      <c r="U885" s="28"/>
      <c r="V885" s="41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</row>
    <row r="886" spans="1:40" ht="14.25" customHeight="1" x14ac:dyDescent="0.45">
      <c r="A886" s="27"/>
      <c r="B886" s="28"/>
      <c r="C886" s="28"/>
      <c r="D886" s="39"/>
      <c r="E886" s="30"/>
      <c r="F886" s="31"/>
      <c r="G886" s="32"/>
      <c r="H886" s="33"/>
      <c r="I886" s="28"/>
      <c r="J886" s="28"/>
      <c r="K886" s="35"/>
      <c r="L886" s="28"/>
      <c r="M886" s="28"/>
      <c r="N886" s="28"/>
      <c r="O886" s="28"/>
      <c r="P886" s="28"/>
      <c r="Q886" s="40"/>
      <c r="R886" s="41"/>
      <c r="S886" s="41"/>
      <c r="T886" s="28"/>
      <c r="U886" s="28"/>
      <c r="V886" s="41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</row>
    <row r="887" spans="1:40" ht="14.25" customHeight="1" x14ac:dyDescent="0.45">
      <c r="A887" s="27"/>
      <c r="B887" s="28"/>
      <c r="C887" s="28"/>
      <c r="D887" s="39"/>
      <c r="E887" s="30"/>
      <c r="F887" s="31"/>
      <c r="G887" s="32"/>
      <c r="H887" s="33"/>
      <c r="I887" s="28"/>
      <c r="J887" s="28"/>
      <c r="K887" s="35"/>
      <c r="L887" s="28"/>
      <c r="M887" s="28"/>
      <c r="N887" s="28"/>
      <c r="O887" s="28"/>
      <c r="P887" s="28"/>
      <c r="Q887" s="40"/>
      <c r="R887" s="41"/>
      <c r="S887" s="41"/>
      <c r="T887" s="28"/>
      <c r="U887" s="28"/>
      <c r="V887" s="41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</row>
    <row r="888" spans="1:40" ht="14.25" customHeight="1" x14ac:dyDescent="0.45">
      <c r="A888" s="27"/>
      <c r="B888" s="28"/>
      <c r="C888" s="28"/>
      <c r="D888" s="39"/>
      <c r="E888" s="30"/>
      <c r="F888" s="31"/>
      <c r="G888" s="32"/>
      <c r="H888" s="33"/>
      <c r="I888" s="28"/>
      <c r="J888" s="28"/>
      <c r="K888" s="35"/>
      <c r="L888" s="28"/>
      <c r="M888" s="28"/>
      <c r="N888" s="28"/>
      <c r="O888" s="28"/>
      <c r="P888" s="28"/>
      <c r="Q888" s="40"/>
      <c r="R888" s="41"/>
      <c r="S888" s="41"/>
      <c r="T888" s="28"/>
      <c r="U888" s="28"/>
      <c r="V888" s="41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</row>
    <row r="889" spans="1:40" ht="14.25" customHeight="1" x14ac:dyDescent="0.45">
      <c r="A889" s="27"/>
      <c r="B889" s="28"/>
      <c r="C889" s="28"/>
      <c r="D889" s="39"/>
      <c r="E889" s="30"/>
      <c r="F889" s="31"/>
      <c r="G889" s="32"/>
      <c r="H889" s="33"/>
      <c r="I889" s="28"/>
      <c r="J889" s="28"/>
      <c r="K889" s="35"/>
      <c r="L889" s="28"/>
      <c r="M889" s="28"/>
      <c r="N889" s="28"/>
      <c r="O889" s="28"/>
      <c r="P889" s="28"/>
      <c r="Q889" s="40"/>
      <c r="R889" s="41"/>
      <c r="S889" s="41"/>
      <c r="T889" s="28"/>
      <c r="U889" s="28"/>
      <c r="V889" s="41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</row>
    <row r="890" spans="1:40" ht="14.25" customHeight="1" x14ac:dyDescent="0.45">
      <c r="A890" s="27"/>
      <c r="B890" s="28"/>
      <c r="C890" s="28"/>
      <c r="D890" s="39"/>
      <c r="E890" s="30"/>
      <c r="F890" s="31"/>
      <c r="G890" s="32"/>
      <c r="H890" s="33"/>
      <c r="I890" s="28"/>
      <c r="J890" s="28"/>
      <c r="K890" s="35"/>
      <c r="L890" s="28"/>
      <c r="M890" s="28"/>
      <c r="N890" s="28"/>
      <c r="O890" s="28"/>
      <c r="P890" s="28"/>
      <c r="Q890" s="40"/>
      <c r="R890" s="41"/>
      <c r="S890" s="41"/>
      <c r="T890" s="28"/>
      <c r="U890" s="28"/>
      <c r="V890" s="41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</row>
    <row r="891" spans="1:40" ht="14.25" customHeight="1" x14ac:dyDescent="0.45">
      <c r="A891" s="27"/>
      <c r="B891" s="28"/>
      <c r="C891" s="28"/>
      <c r="D891" s="39"/>
      <c r="E891" s="30"/>
      <c r="F891" s="31"/>
      <c r="G891" s="32"/>
      <c r="H891" s="33"/>
      <c r="I891" s="28"/>
      <c r="J891" s="28"/>
      <c r="K891" s="35"/>
      <c r="L891" s="28"/>
      <c r="M891" s="28"/>
      <c r="N891" s="28"/>
      <c r="O891" s="28"/>
      <c r="P891" s="28"/>
      <c r="Q891" s="40"/>
      <c r="R891" s="41"/>
      <c r="S891" s="41"/>
      <c r="T891" s="28"/>
      <c r="U891" s="28"/>
      <c r="V891" s="41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</row>
    <row r="892" spans="1:40" ht="14.25" customHeight="1" x14ac:dyDescent="0.45">
      <c r="A892" s="27"/>
      <c r="B892" s="28"/>
      <c r="C892" s="28"/>
      <c r="D892" s="39"/>
      <c r="E892" s="30"/>
      <c r="F892" s="31"/>
      <c r="G892" s="32"/>
      <c r="H892" s="33"/>
      <c r="I892" s="28"/>
      <c r="J892" s="28"/>
      <c r="K892" s="35"/>
      <c r="L892" s="28"/>
      <c r="M892" s="28"/>
      <c r="N892" s="28"/>
      <c r="O892" s="28"/>
      <c r="P892" s="28"/>
      <c r="Q892" s="40"/>
      <c r="R892" s="41"/>
      <c r="S892" s="41"/>
      <c r="T892" s="28"/>
      <c r="U892" s="28"/>
      <c r="V892" s="41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</row>
    <row r="893" spans="1:40" ht="14.25" customHeight="1" x14ac:dyDescent="0.45">
      <c r="A893" s="27"/>
      <c r="B893" s="28"/>
      <c r="C893" s="28"/>
      <c r="D893" s="39"/>
      <c r="E893" s="30"/>
      <c r="F893" s="31"/>
      <c r="G893" s="32"/>
      <c r="H893" s="33"/>
      <c r="I893" s="28"/>
      <c r="J893" s="28"/>
      <c r="K893" s="35"/>
      <c r="L893" s="28"/>
      <c r="M893" s="28"/>
      <c r="N893" s="28"/>
      <c r="O893" s="28"/>
      <c r="P893" s="28"/>
      <c r="Q893" s="40"/>
      <c r="R893" s="41"/>
      <c r="S893" s="41"/>
      <c r="T893" s="28"/>
      <c r="U893" s="28"/>
      <c r="V893" s="41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</row>
    <row r="894" spans="1:40" ht="14.25" customHeight="1" x14ac:dyDescent="0.45">
      <c r="A894" s="27"/>
      <c r="B894" s="28"/>
      <c r="C894" s="28"/>
      <c r="D894" s="39"/>
      <c r="E894" s="30"/>
      <c r="F894" s="31"/>
      <c r="G894" s="32"/>
      <c r="H894" s="33"/>
      <c r="I894" s="28"/>
      <c r="J894" s="28"/>
      <c r="K894" s="35"/>
      <c r="L894" s="28"/>
      <c r="M894" s="28"/>
      <c r="N894" s="28"/>
      <c r="O894" s="28"/>
      <c r="P894" s="28"/>
      <c r="Q894" s="40"/>
      <c r="R894" s="41"/>
      <c r="S894" s="41"/>
      <c r="T894" s="28"/>
      <c r="U894" s="28"/>
      <c r="V894" s="41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</row>
    <row r="895" spans="1:40" ht="14.25" customHeight="1" x14ac:dyDescent="0.45">
      <c r="A895" s="27"/>
      <c r="B895" s="28"/>
      <c r="C895" s="28"/>
      <c r="D895" s="39"/>
      <c r="E895" s="30"/>
      <c r="F895" s="31"/>
      <c r="G895" s="32"/>
      <c r="H895" s="33"/>
      <c r="I895" s="28"/>
      <c r="J895" s="28"/>
      <c r="K895" s="35"/>
      <c r="L895" s="28"/>
      <c r="M895" s="28"/>
      <c r="N895" s="28"/>
      <c r="O895" s="28"/>
      <c r="P895" s="28"/>
      <c r="Q895" s="40"/>
      <c r="R895" s="41"/>
      <c r="S895" s="41"/>
      <c r="T895" s="28"/>
      <c r="U895" s="28"/>
      <c r="V895" s="41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</row>
    <row r="896" spans="1:40" ht="14.25" customHeight="1" x14ac:dyDescent="0.45">
      <c r="A896" s="27"/>
      <c r="B896" s="28"/>
      <c r="C896" s="28"/>
      <c r="D896" s="39"/>
      <c r="E896" s="30"/>
      <c r="F896" s="31"/>
      <c r="G896" s="32"/>
      <c r="H896" s="33"/>
      <c r="I896" s="28"/>
      <c r="J896" s="28"/>
      <c r="K896" s="35"/>
      <c r="L896" s="28"/>
      <c r="M896" s="28"/>
      <c r="N896" s="28"/>
      <c r="O896" s="28"/>
      <c r="P896" s="28"/>
      <c r="Q896" s="40"/>
      <c r="R896" s="41"/>
      <c r="S896" s="41"/>
      <c r="T896" s="28"/>
      <c r="U896" s="28"/>
      <c r="V896" s="41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</row>
    <row r="897" spans="1:40" ht="14.25" customHeight="1" x14ac:dyDescent="0.45">
      <c r="A897" s="27"/>
      <c r="B897" s="28"/>
      <c r="C897" s="28"/>
      <c r="D897" s="39"/>
      <c r="E897" s="30"/>
      <c r="F897" s="31"/>
      <c r="G897" s="32"/>
      <c r="H897" s="33"/>
      <c r="I897" s="28"/>
      <c r="J897" s="28"/>
      <c r="K897" s="35"/>
      <c r="L897" s="28"/>
      <c r="M897" s="28"/>
      <c r="N897" s="28"/>
      <c r="O897" s="28"/>
      <c r="P897" s="28"/>
      <c r="Q897" s="40"/>
      <c r="R897" s="41"/>
      <c r="S897" s="41"/>
      <c r="T897" s="28"/>
      <c r="U897" s="28"/>
      <c r="V897" s="41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</row>
    <row r="898" spans="1:40" ht="14.25" customHeight="1" x14ac:dyDescent="0.45">
      <c r="A898" s="27"/>
      <c r="B898" s="28"/>
      <c r="C898" s="28"/>
      <c r="D898" s="39"/>
      <c r="E898" s="30"/>
      <c r="F898" s="31"/>
      <c r="G898" s="32"/>
      <c r="H898" s="33"/>
      <c r="I898" s="28"/>
      <c r="J898" s="28"/>
      <c r="K898" s="35"/>
      <c r="L898" s="28"/>
      <c r="M898" s="28"/>
      <c r="N898" s="28"/>
      <c r="O898" s="28"/>
      <c r="P898" s="28"/>
      <c r="Q898" s="40"/>
      <c r="R898" s="41"/>
      <c r="S898" s="41"/>
      <c r="T898" s="28"/>
      <c r="U898" s="28"/>
      <c r="V898" s="41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</row>
    <row r="899" spans="1:40" ht="14.25" customHeight="1" x14ac:dyDescent="0.45">
      <c r="A899" s="27"/>
      <c r="B899" s="28"/>
      <c r="C899" s="28"/>
      <c r="D899" s="39"/>
      <c r="E899" s="30"/>
      <c r="F899" s="31"/>
      <c r="G899" s="32"/>
      <c r="H899" s="33"/>
      <c r="I899" s="28"/>
      <c r="J899" s="28"/>
      <c r="K899" s="35"/>
      <c r="L899" s="28"/>
      <c r="M899" s="28"/>
      <c r="N899" s="28"/>
      <c r="O899" s="28"/>
      <c r="P899" s="28"/>
      <c r="Q899" s="40"/>
      <c r="R899" s="41"/>
      <c r="S899" s="41"/>
      <c r="T899" s="28"/>
      <c r="U899" s="28"/>
      <c r="V899" s="41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</row>
    <row r="900" spans="1:40" ht="14.25" customHeight="1" x14ac:dyDescent="0.45">
      <c r="A900" s="27"/>
      <c r="B900" s="28"/>
      <c r="C900" s="28"/>
      <c r="D900" s="39"/>
      <c r="E900" s="30"/>
      <c r="F900" s="31"/>
      <c r="G900" s="32"/>
      <c r="H900" s="33"/>
      <c r="I900" s="28"/>
      <c r="J900" s="28"/>
      <c r="K900" s="35"/>
      <c r="L900" s="28"/>
      <c r="M900" s="28"/>
      <c r="N900" s="28"/>
      <c r="O900" s="28"/>
      <c r="P900" s="28"/>
      <c r="Q900" s="40"/>
      <c r="R900" s="41"/>
      <c r="S900" s="41"/>
      <c r="T900" s="28"/>
      <c r="U900" s="28"/>
      <c r="V900" s="41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</row>
    <row r="901" spans="1:40" ht="14.25" customHeight="1" x14ac:dyDescent="0.45">
      <c r="A901" s="27"/>
      <c r="B901" s="28"/>
      <c r="C901" s="28"/>
      <c r="D901" s="39"/>
      <c r="E901" s="30"/>
      <c r="F901" s="31"/>
      <c r="G901" s="32"/>
      <c r="H901" s="33"/>
      <c r="I901" s="28"/>
      <c r="J901" s="28"/>
      <c r="K901" s="35"/>
      <c r="L901" s="28"/>
      <c r="M901" s="28"/>
      <c r="N901" s="28"/>
      <c r="O901" s="28"/>
      <c r="P901" s="28"/>
      <c r="Q901" s="40"/>
      <c r="R901" s="41"/>
      <c r="S901" s="41"/>
      <c r="T901" s="28"/>
      <c r="U901" s="28"/>
      <c r="V901" s="41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</row>
    <row r="902" spans="1:40" ht="14.25" customHeight="1" x14ac:dyDescent="0.45">
      <c r="A902" s="27"/>
      <c r="B902" s="28"/>
      <c r="C902" s="28"/>
      <c r="D902" s="39"/>
      <c r="E902" s="30"/>
      <c r="F902" s="31"/>
      <c r="G902" s="32"/>
      <c r="H902" s="33"/>
      <c r="I902" s="28"/>
      <c r="J902" s="28"/>
      <c r="K902" s="35"/>
      <c r="L902" s="28"/>
      <c r="M902" s="28"/>
      <c r="N902" s="28"/>
      <c r="O902" s="28"/>
      <c r="P902" s="28"/>
      <c r="Q902" s="40"/>
      <c r="R902" s="41"/>
      <c r="S902" s="41"/>
      <c r="T902" s="28"/>
      <c r="U902" s="28"/>
      <c r="V902" s="41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</row>
    <row r="903" spans="1:40" ht="14.25" customHeight="1" x14ac:dyDescent="0.45">
      <c r="A903" s="27"/>
      <c r="B903" s="28"/>
      <c r="C903" s="28"/>
      <c r="D903" s="39"/>
      <c r="E903" s="30"/>
      <c r="F903" s="31"/>
      <c r="G903" s="32"/>
      <c r="H903" s="33"/>
      <c r="I903" s="28"/>
      <c r="J903" s="28"/>
      <c r="K903" s="35"/>
      <c r="L903" s="28"/>
      <c r="M903" s="28"/>
      <c r="N903" s="28"/>
      <c r="O903" s="28"/>
      <c r="P903" s="28"/>
      <c r="Q903" s="40"/>
      <c r="R903" s="41"/>
      <c r="S903" s="41"/>
      <c r="T903" s="28"/>
      <c r="U903" s="28"/>
      <c r="V903" s="41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</row>
    <row r="904" spans="1:40" ht="14.25" customHeight="1" x14ac:dyDescent="0.45">
      <c r="A904" s="27"/>
      <c r="B904" s="28"/>
      <c r="C904" s="28"/>
      <c r="D904" s="39"/>
      <c r="E904" s="30"/>
      <c r="F904" s="31"/>
      <c r="G904" s="32"/>
      <c r="H904" s="33"/>
      <c r="I904" s="28"/>
      <c r="J904" s="28"/>
      <c r="K904" s="35"/>
      <c r="L904" s="28"/>
      <c r="M904" s="28"/>
      <c r="N904" s="28"/>
      <c r="O904" s="28"/>
      <c r="P904" s="28"/>
      <c r="Q904" s="40"/>
      <c r="R904" s="41"/>
      <c r="S904" s="41"/>
      <c r="T904" s="28"/>
      <c r="U904" s="28"/>
      <c r="V904" s="41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</row>
    <row r="905" spans="1:40" ht="14.25" customHeight="1" x14ac:dyDescent="0.45">
      <c r="A905" s="27"/>
      <c r="B905" s="28"/>
      <c r="C905" s="28"/>
      <c r="D905" s="39"/>
      <c r="E905" s="30"/>
      <c r="F905" s="31"/>
      <c r="G905" s="32"/>
      <c r="H905" s="33"/>
      <c r="I905" s="28"/>
      <c r="J905" s="28"/>
      <c r="K905" s="35"/>
      <c r="L905" s="28"/>
      <c r="M905" s="28"/>
      <c r="N905" s="28"/>
      <c r="O905" s="28"/>
      <c r="P905" s="28"/>
      <c r="Q905" s="40"/>
      <c r="R905" s="41"/>
      <c r="S905" s="41"/>
      <c r="T905" s="28"/>
      <c r="U905" s="28"/>
      <c r="V905" s="41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</row>
    <row r="906" spans="1:40" ht="14.25" customHeight="1" x14ac:dyDescent="0.45">
      <c r="A906" s="27"/>
      <c r="B906" s="28"/>
      <c r="C906" s="28"/>
      <c r="D906" s="39"/>
      <c r="E906" s="30"/>
      <c r="F906" s="31"/>
      <c r="G906" s="32"/>
      <c r="H906" s="33"/>
      <c r="I906" s="28"/>
      <c r="J906" s="28"/>
      <c r="K906" s="35"/>
      <c r="L906" s="28"/>
      <c r="M906" s="28"/>
      <c r="N906" s="28"/>
      <c r="O906" s="28"/>
      <c r="P906" s="28"/>
      <c r="Q906" s="40"/>
      <c r="R906" s="41"/>
      <c r="S906" s="41"/>
      <c r="T906" s="28"/>
      <c r="U906" s="28"/>
      <c r="V906" s="41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</row>
    <row r="907" spans="1:40" ht="14.25" customHeight="1" x14ac:dyDescent="0.45">
      <c r="A907" s="27"/>
      <c r="B907" s="28"/>
      <c r="C907" s="28"/>
      <c r="D907" s="39"/>
      <c r="E907" s="30"/>
      <c r="F907" s="31"/>
      <c r="G907" s="32"/>
      <c r="H907" s="33"/>
      <c r="I907" s="28"/>
      <c r="J907" s="28"/>
      <c r="K907" s="35"/>
      <c r="L907" s="28"/>
      <c r="M907" s="28"/>
      <c r="N907" s="28"/>
      <c r="O907" s="28"/>
      <c r="P907" s="28"/>
      <c r="Q907" s="40"/>
      <c r="R907" s="41"/>
      <c r="S907" s="41"/>
      <c r="T907" s="28"/>
      <c r="U907" s="28"/>
      <c r="V907" s="41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</row>
    <row r="908" spans="1:40" ht="14.25" customHeight="1" x14ac:dyDescent="0.45">
      <c r="A908" s="27"/>
      <c r="B908" s="28"/>
      <c r="C908" s="28"/>
      <c r="D908" s="39"/>
      <c r="E908" s="30"/>
      <c r="F908" s="31"/>
      <c r="G908" s="32"/>
      <c r="H908" s="33"/>
      <c r="I908" s="28"/>
      <c r="J908" s="28"/>
      <c r="K908" s="35"/>
      <c r="L908" s="28"/>
      <c r="M908" s="28"/>
      <c r="N908" s="28"/>
      <c r="O908" s="28"/>
      <c r="P908" s="28"/>
      <c r="Q908" s="40"/>
      <c r="R908" s="41"/>
      <c r="S908" s="41"/>
      <c r="T908" s="28"/>
      <c r="U908" s="28"/>
      <c r="V908" s="41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</row>
    <row r="909" spans="1:40" ht="14.25" customHeight="1" x14ac:dyDescent="0.45">
      <c r="A909" s="27"/>
      <c r="B909" s="28"/>
      <c r="C909" s="28"/>
      <c r="D909" s="39"/>
      <c r="E909" s="30"/>
      <c r="F909" s="31"/>
      <c r="G909" s="32"/>
      <c r="H909" s="33"/>
      <c r="I909" s="28"/>
      <c r="J909" s="28"/>
      <c r="K909" s="35"/>
      <c r="L909" s="28"/>
      <c r="M909" s="28"/>
      <c r="N909" s="28"/>
      <c r="O909" s="28"/>
      <c r="P909" s="28"/>
      <c r="Q909" s="40"/>
      <c r="R909" s="41"/>
      <c r="S909" s="41"/>
      <c r="T909" s="28"/>
      <c r="U909" s="28"/>
      <c r="V909" s="41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</row>
    <row r="910" spans="1:40" ht="14.25" customHeight="1" x14ac:dyDescent="0.45">
      <c r="A910" s="27"/>
      <c r="B910" s="28"/>
      <c r="C910" s="28"/>
      <c r="D910" s="39"/>
      <c r="E910" s="30"/>
      <c r="F910" s="31"/>
      <c r="G910" s="32"/>
      <c r="H910" s="33"/>
      <c r="I910" s="28"/>
      <c r="J910" s="28"/>
      <c r="K910" s="35"/>
      <c r="L910" s="28"/>
      <c r="M910" s="28"/>
      <c r="N910" s="28"/>
      <c r="O910" s="28"/>
      <c r="P910" s="28"/>
      <c r="Q910" s="40"/>
      <c r="R910" s="41"/>
      <c r="S910" s="41"/>
      <c r="T910" s="28"/>
      <c r="U910" s="28"/>
      <c r="V910" s="41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</row>
    <row r="911" spans="1:40" ht="14.25" customHeight="1" x14ac:dyDescent="0.45">
      <c r="A911" s="27"/>
      <c r="B911" s="28"/>
      <c r="C911" s="28"/>
      <c r="D911" s="39"/>
      <c r="E911" s="30"/>
      <c r="F911" s="31"/>
      <c r="G911" s="32"/>
      <c r="H911" s="33"/>
      <c r="I911" s="28"/>
      <c r="J911" s="28"/>
      <c r="K911" s="35"/>
      <c r="L911" s="28"/>
      <c r="M911" s="28"/>
      <c r="N911" s="28"/>
      <c r="O911" s="28"/>
      <c r="P911" s="28"/>
      <c r="Q911" s="40"/>
      <c r="R911" s="41"/>
      <c r="S911" s="41"/>
      <c r="T911" s="28"/>
      <c r="U911" s="28"/>
      <c r="V911" s="41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</row>
    <row r="912" spans="1:40" ht="14.25" customHeight="1" x14ac:dyDescent="0.45">
      <c r="A912" s="27"/>
      <c r="B912" s="28"/>
      <c r="C912" s="28"/>
      <c r="D912" s="39"/>
      <c r="E912" s="30"/>
      <c r="F912" s="31"/>
      <c r="G912" s="32"/>
      <c r="H912" s="33"/>
      <c r="I912" s="28"/>
      <c r="J912" s="28"/>
      <c r="K912" s="35"/>
      <c r="L912" s="28"/>
      <c r="M912" s="28"/>
      <c r="N912" s="28"/>
      <c r="O912" s="28"/>
      <c r="P912" s="28"/>
      <c r="Q912" s="40"/>
      <c r="R912" s="41"/>
      <c r="S912" s="41"/>
      <c r="T912" s="28"/>
      <c r="U912" s="28"/>
      <c r="V912" s="41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</row>
    <row r="913" spans="1:40" ht="14.25" customHeight="1" x14ac:dyDescent="0.45">
      <c r="A913" s="27"/>
      <c r="B913" s="28"/>
      <c r="C913" s="28"/>
      <c r="D913" s="39"/>
      <c r="E913" s="30"/>
      <c r="F913" s="31"/>
      <c r="G913" s="32"/>
      <c r="H913" s="33"/>
      <c r="I913" s="28"/>
      <c r="J913" s="28"/>
      <c r="K913" s="35"/>
      <c r="L913" s="28"/>
      <c r="M913" s="28"/>
      <c r="N913" s="28"/>
      <c r="O913" s="28"/>
      <c r="P913" s="28"/>
      <c r="Q913" s="40"/>
      <c r="R913" s="41"/>
      <c r="S913" s="41"/>
      <c r="T913" s="28"/>
      <c r="U913" s="28"/>
      <c r="V913" s="41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</row>
    <row r="914" spans="1:40" ht="14.25" customHeight="1" x14ac:dyDescent="0.45">
      <c r="A914" s="27"/>
      <c r="B914" s="28"/>
      <c r="C914" s="28"/>
      <c r="D914" s="39"/>
      <c r="E914" s="30"/>
      <c r="F914" s="31"/>
      <c r="G914" s="32"/>
      <c r="H914" s="33"/>
      <c r="I914" s="28"/>
      <c r="J914" s="28"/>
      <c r="K914" s="35"/>
      <c r="L914" s="28"/>
      <c r="M914" s="28"/>
      <c r="N914" s="28"/>
      <c r="O914" s="28"/>
      <c r="P914" s="28"/>
      <c r="Q914" s="40"/>
      <c r="R914" s="41"/>
      <c r="S914" s="41"/>
      <c r="T914" s="28"/>
      <c r="U914" s="28"/>
      <c r="V914" s="41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</row>
    <row r="915" spans="1:40" ht="14.25" customHeight="1" x14ac:dyDescent="0.45">
      <c r="A915" s="27"/>
      <c r="B915" s="28"/>
      <c r="C915" s="28"/>
      <c r="D915" s="39"/>
      <c r="E915" s="30"/>
      <c r="F915" s="31"/>
      <c r="G915" s="32"/>
      <c r="H915" s="33"/>
      <c r="I915" s="28"/>
      <c r="J915" s="28"/>
      <c r="K915" s="35"/>
      <c r="L915" s="28"/>
      <c r="M915" s="28"/>
      <c r="N915" s="28"/>
      <c r="O915" s="28"/>
      <c r="P915" s="28"/>
      <c r="Q915" s="40"/>
      <c r="R915" s="41"/>
      <c r="S915" s="41"/>
      <c r="T915" s="28"/>
      <c r="U915" s="28"/>
      <c r="V915" s="41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</row>
    <row r="916" spans="1:40" ht="14.25" customHeight="1" x14ac:dyDescent="0.45">
      <c r="A916" s="27"/>
      <c r="B916" s="28"/>
      <c r="C916" s="28"/>
      <c r="D916" s="39"/>
      <c r="E916" s="30"/>
      <c r="F916" s="31"/>
      <c r="G916" s="32"/>
      <c r="H916" s="33"/>
      <c r="I916" s="28"/>
      <c r="J916" s="28"/>
      <c r="K916" s="35"/>
      <c r="L916" s="28"/>
      <c r="M916" s="28"/>
      <c r="N916" s="28"/>
      <c r="O916" s="28"/>
      <c r="P916" s="28"/>
      <c r="Q916" s="40"/>
      <c r="R916" s="41"/>
      <c r="S916" s="41"/>
      <c r="T916" s="28"/>
      <c r="U916" s="28"/>
      <c r="V916" s="41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</row>
    <row r="917" spans="1:40" ht="14.25" customHeight="1" x14ac:dyDescent="0.45">
      <c r="A917" s="27"/>
      <c r="B917" s="28"/>
      <c r="C917" s="28"/>
      <c r="D917" s="39"/>
      <c r="E917" s="30"/>
      <c r="F917" s="31"/>
      <c r="G917" s="32"/>
      <c r="H917" s="33"/>
      <c r="I917" s="28"/>
      <c r="J917" s="28"/>
      <c r="K917" s="35"/>
      <c r="L917" s="28"/>
      <c r="M917" s="28"/>
      <c r="N917" s="28"/>
      <c r="O917" s="28"/>
      <c r="P917" s="28"/>
      <c r="Q917" s="40"/>
      <c r="R917" s="41"/>
      <c r="S917" s="41"/>
      <c r="T917" s="28"/>
      <c r="U917" s="28"/>
      <c r="V917" s="41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</row>
    <row r="918" spans="1:40" ht="14.25" customHeight="1" x14ac:dyDescent="0.45">
      <c r="A918" s="27"/>
      <c r="B918" s="28"/>
      <c r="C918" s="28"/>
      <c r="D918" s="39"/>
      <c r="E918" s="30"/>
      <c r="F918" s="31"/>
      <c r="G918" s="32"/>
      <c r="H918" s="33"/>
      <c r="I918" s="28"/>
      <c r="J918" s="28"/>
      <c r="K918" s="35"/>
      <c r="L918" s="28"/>
      <c r="M918" s="28"/>
      <c r="N918" s="28"/>
      <c r="O918" s="28"/>
      <c r="P918" s="28"/>
      <c r="Q918" s="40"/>
      <c r="R918" s="41"/>
      <c r="S918" s="41"/>
      <c r="T918" s="28"/>
      <c r="U918" s="28"/>
      <c r="V918" s="41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</row>
    <row r="919" spans="1:40" ht="14.25" customHeight="1" x14ac:dyDescent="0.45">
      <c r="A919" s="27"/>
      <c r="B919" s="28"/>
      <c r="C919" s="28"/>
      <c r="D919" s="39"/>
      <c r="E919" s="30"/>
      <c r="F919" s="31"/>
      <c r="G919" s="32"/>
      <c r="H919" s="33"/>
      <c r="I919" s="28"/>
      <c r="J919" s="28"/>
      <c r="K919" s="35"/>
      <c r="L919" s="28"/>
      <c r="M919" s="28"/>
      <c r="N919" s="28"/>
      <c r="O919" s="28"/>
      <c r="P919" s="28"/>
      <c r="Q919" s="40"/>
      <c r="R919" s="41"/>
      <c r="S919" s="41"/>
      <c r="T919" s="28"/>
      <c r="U919" s="28"/>
      <c r="V919" s="41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</row>
    <row r="920" spans="1:40" ht="14.25" customHeight="1" x14ac:dyDescent="0.45">
      <c r="A920" s="27"/>
      <c r="B920" s="28"/>
      <c r="C920" s="28"/>
      <c r="D920" s="39"/>
      <c r="E920" s="30"/>
      <c r="F920" s="31"/>
      <c r="G920" s="32"/>
      <c r="H920" s="33"/>
      <c r="I920" s="28"/>
      <c r="J920" s="28"/>
      <c r="K920" s="35"/>
      <c r="L920" s="28"/>
      <c r="M920" s="28"/>
      <c r="N920" s="28"/>
      <c r="O920" s="28"/>
      <c r="P920" s="28"/>
      <c r="Q920" s="40"/>
      <c r="R920" s="41"/>
      <c r="S920" s="41"/>
      <c r="T920" s="28"/>
      <c r="U920" s="28"/>
      <c r="V920" s="41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</row>
    <row r="921" spans="1:40" ht="14.25" customHeight="1" x14ac:dyDescent="0.45">
      <c r="A921" s="27"/>
      <c r="B921" s="28"/>
      <c r="C921" s="28"/>
      <c r="D921" s="39"/>
      <c r="E921" s="30"/>
      <c r="F921" s="31"/>
      <c r="G921" s="32"/>
      <c r="H921" s="33"/>
      <c r="I921" s="28"/>
      <c r="J921" s="28"/>
      <c r="K921" s="35"/>
      <c r="L921" s="28"/>
      <c r="M921" s="28"/>
      <c r="N921" s="28"/>
      <c r="O921" s="28"/>
      <c r="P921" s="28"/>
      <c r="Q921" s="40"/>
      <c r="R921" s="41"/>
      <c r="S921" s="41"/>
      <c r="T921" s="28"/>
      <c r="U921" s="28"/>
      <c r="V921" s="41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</row>
    <row r="922" spans="1:40" ht="14.25" customHeight="1" x14ac:dyDescent="0.45">
      <c r="A922" s="27"/>
      <c r="B922" s="28"/>
      <c r="C922" s="28"/>
      <c r="D922" s="39"/>
      <c r="E922" s="30"/>
      <c r="F922" s="31"/>
      <c r="G922" s="32"/>
      <c r="H922" s="33"/>
      <c r="I922" s="28"/>
      <c r="J922" s="28"/>
      <c r="K922" s="35"/>
      <c r="L922" s="28"/>
      <c r="M922" s="28"/>
      <c r="N922" s="28"/>
      <c r="O922" s="28"/>
      <c r="P922" s="28"/>
      <c r="Q922" s="40"/>
      <c r="R922" s="41"/>
      <c r="S922" s="41"/>
      <c r="T922" s="28"/>
      <c r="U922" s="28"/>
      <c r="V922" s="41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</row>
    <row r="923" spans="1:40" ht="14.25" customHeight="1" x14ac:dyDescent="0.45">
      <c r="A923" s="27"/>
      <c r="B923" s="28"/>
      <c r="C923" s="28"/>
      <c r="D923" s="39"/>
      <c r="E923" s="30"/>
      <c r="F923" s="31"/>
      <c r="G923" s="32"/>
      <c r="H923" s="33"/>
      <c r="I923" s="28"/>
      <c r="J923" s="28"/>
      <c r="K923" s="35"/>
      <c r="L923" s="28"/>
      <c r="M923" s="28"/>
      <c r="N923" s="28"/>
      <c r="O923" s="28"/>
      <c r="P923" s="28"/>
      <c r="Q923" s="40"/>
      <c r="R923" s="41"/>
      <c r="S923" s="41"/>
      <c r="T923" s="28"/>
      <c r="U923" s="28"/>
      <c r="V923" s="41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</row>
    <row r="924" spans="1:40" ht="14.25" customHeight="1" x14ac:dyDescent="0.45">
      <c r="A924" s="27"/>
      <c r="B924" s="28"/>
      <c r="C924" s="28"/>
      <c r="D924" s="39"/>
      <c r="E924" s="30"/>
      <c r="F924" s="31"/>
      <c r="G924" s="32"/>
      <c r="H924" s="33"/>
      <c r="I924" s="28"/>
      <c r="J924" s="28"/>
      <c r="K924" s="35"/>
      <c r="L924" s="28"/>
      <c r="M924" s="28"/>
      <c r="N924" s="28"/>
      <c r="O924" s="28"/>
      <c r="P924" s="28"/>
      <c r="Q924" s="40"/>
      <c r="R924" s="41"/>
      <c r="S924" s="41"/>
      <c r="T924" s="28"/>
      <c r="U924" s="28"/>
      <c r="V924" s="41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</row>
    <row r="925" spans="1:40" ht="14.25" customHeight="1" x14ac:dyDescent="0.45">
      <c r="A925" s="27"/>
      <c r="B925" s="28"/>
      <c r="C925" s="28"/>
      <c r="D925" s="39"/>
      <c r="E925" s="30"/>
      <c r="F925" s="31"/>
      <c r="G925" s="32"/>
      <c r="H925" s="33"/>
      <c r="I925" s="28"/>
      <c r="J925" s="28"/>
      <c r="K925" s="35"/>
      <c r="L925" s="28"/>
      <c r="M925" s="28"/>
      <c r="N925" s="28"/>
      <c r="O925" s="28"/>
      <c r="P925" s="28"/>
      <c r="Q925" s="40"/>
      <c r="R925" s="41"/>
      <c r="S925" s="41"/>
      <c r="T925" s="28"/>
      <c r="U925" s="28"/>
      <c r="V925" s="41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</row>
    <row r="926" spans="1:40" ht="14.25" customHeight="1" x14ac:dyDescent="0.45">
      <c r="A926" s="27"/>
      <c r="B926" s="28"/>
      <c r="C926" s="28"/>
      <c r="D926" s="39"/>
      <c r="E926" s="30"/>
      <c r="F926" s="31"/>
      <c r="G926" s="32"/>
      <c r="H926" s="33"/>
      <c r="I926" s="28"/>
      <c r="J926" s="28"/>
      <c r="K926" s="35"/>
      <c r="L926" s="28"/>
      <c r="M926" s="28"/>
      <c r="N926" s="28"/>
      <c r="O926" s="28"/>
      <c r="P926" s="28"/>
      <c r="Q926" s="40"/>
      <c r="R926" s="41"/>
      <c r="S926" s="41"/>
      <c r="T926" s="28"/>
      <c r="U926" s="28"/>
      <c r="V926" s="41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</row>
    <row r="927" spans="1:40" ht="14.25" customHeight="1" x14ac:dyDescent="0.45">
      <c r="A927" s="27"/>
      <c r="B927" s="28"/>
      <c r="C927" s="28"/>
      <c r="D927" s="39"/>
      <c r="E927" s="30"/>
      <c r="F927" s="31"/>
      <c r="G927" s="32"/>
      <c r="H927" s="33"/>
      <c r="I927" s="28"/>
      <c r="J927" s="28"/>
      <c r="K927" s="35"/>
      <c r="L927" s="28"/>
      <c r="M927" s="28"/>
      <c r="N927" s="28"/>
      <c r="O927" s="28"/>
      <c r="P927" s="28"/>
      <c r="Q927" s="40"/>
      <c r="R927" s="41"/>
      <c r="S927" s="41"/>
      <c r="T927" s="28"/>
      <c r="U927" s="28"/>
      <c r="V927" s="41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</row>
    <row r="928" spans="1:40" ht="14.25" customHeight="1" x14ac:dyDescent="0.45">
      <c r="A928" s="27"/>
      <c r="B928" s="28"/>
      <c r="C928" s="28"/>
      <c r="D928" s="39"/>
      <c r="E928" s="30"/>
      <c r="F928" s="31"/>
      <c r="G928" s="32"/>
      <c r="H928" s="33"/>
      <c r="I928" s="28"/>
      <c r="J928" s="28"/>
      <c r="K928" s="35"/>
      <c r="L928" s="28"/>
      <c r="M928" s="28"/>
      <c r="N928" s="28"/>
      <c r="O928" s="28"/>
      <c r="P928" s="28"/>
      <c r="Q928" s="40"/>
      <c r="R928" s="41"/>
      <c r="S928" s="41"/>
      <c r="T928" s="28"/>
      <c r="U928" s="28"/>
      <c r="V928" s="41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</row>
    <row r="929" spans="1:40" ht="14.25" customHeight="1" x14ac:dyDescent="0.45">
      <c r="A929" s="27"/>
      <c r="B929" s="28"/>
      <c r="C929" s="28"/>
      <c r="D929" s="39"/>
      <c r="E929" s="30"/>
      <c r="F929" s="31"/>
      <c r="G929" s="32"/>
      <c r="H929" s="33"/>
      <c r="I929" s="28"/>
      <c r="J929" s="28"/>
      <c r="K929" s="35"/>
      <c r="L929" s="28"/>
      <c r="M929" s="28"/>
      <c r="N929" s="28"/>
      <c r="O929" s="28"/>
      <c r="P929" s="28"/>
      <c r="Q929" s="40"/>
      <c r="R929" s="41"/>
      <c r="S929" s="41"/>
      <c r="T929" s="28"/>
      <c r="U929" s="28"/>
      <c r="V929" s="41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</row>
    <row r="930" spans="1:40" ht="14.25" customHeight="1" x14ac:dyDescent="0.45">
      <c r="A930" s="27"/>
      <c r="B930" s="28"/>
      <c r="C930" s="28"/>
      <c r="D930" s="39"/>
      <c r="E930" s="30"/>
      <c r="F930" s="31"/>
      <c r="G930" s="32"/>
      <c r="H930" s="33"/>
      <c r="I930" s="28"/>
      <c r="J930" s="28"/>
      <c r="K930" s="35"/>
      <c r="L930" s="28"/>
      <c r="M930" s="28"/>
      <c r="N930" s="28"/>
      <c r="O930" s="28"/>
      <c r="P930" s="28"/>
      <c r="Q930" s="40"/>
      <c r="R930" s="41"/>
      <c r="S930" s="41"/>
      <c r="T930" s="28"/>
      <c r="U930" s="28"/>
      <c r="V930" s="41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</row>
    <row r="931" spans="1:40" ht="14.25" customHeight="1" x14ac:dyDescent="0.45">
      <c r="A931" s="27"/>
      <c r="B931" s="28"/>
      <c r="C931" s="28"/>
      <c r="D931" s="39"/>
      <c r="E931" s="30"/>
      <c r="F931" s="31"/>
      <c r="G931" s="32"/>
      <c r="H931" s="33"/>
      <c r="I931" s="28"/>
      <c r="J931" s="28"/>
      <c r="K931" s="35"/>
      <c r="L931" s="28"/>
      <c r="M931" s="28"/>
      <c r="N931" s="28"/>
      <c r="O931" s="28"/>
      <c r="P931" s="28"/>
      <c r="Q931" s="40"/>
      <c r="R931" s="41"/>
      <c r="S931" s="41"/>
      <c r="T931" s="28"/>
      <c r="U931" s="28"/>
      <c r="V931" s="41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</row>
    <row r="932" spans="1:40" ht="14.25" customHeight="1" x14ac:dyDescent="0.45">
      <c r="A932" s="27"/>
      <c r="B932" s="28"/>
      <c r="C932" s="28"/>
      <c r="D932" s="39"/>
      <c r="E932" s="30"/>
      <c r="F932" s="31"/>
      <c r="G932" s="32"/>
      <c r="H932" s="33"/>
      <c r="I932" s="28"/>
      <c r="J932" s="28"/>
      <c r="K932" s="35"/>
      <c r="L932" s="28"/>
      <c r="M932" s="28"/>
      <c r="N932" s="28"/>
      <c r="O932" s="28"/>
      <c r="P932" s="28"/>
      <c r="Q932" s="40"/>
      <c r="R932" s="41"/>
      <c r="S932" s="41"/>
      <c r="T932" s="28"/>
      <c r="U932" s="28"/>
      <c r="V932" s="41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</row>
    <row r="933" spans="1:40" ht="14.25" customHeight="1" x14ac:dyDescent="0.45">
      <c r="A933" s="27"/>
      <c r="B933" s="28"/>
      <c r="C933" s="28"/>
      <c r="D933" s="39"/>
      <c r="E933" s="30"/>
      <c r="F933" s="31"/>
      <c r="G933" s="32"/>
      <c r="H933" s="33"/>
      <c r="I933" s="28"/>
      <c r="J933" s="28"/>
      <c r="K933" s="35"/>
      <c r="L933" s="28"/>
      <c r="M933" s="28"/>
      <c r="N933" s="28"/>
      <c r="O933" s="28"/>
      <c r="P933" s="28"/>
      <c r="Q933" s="40"/>
      <c r="R933" s="41"/>
      <c r="S933" s="41"/>
      <c r="T933" s="28"/>
      <c r="U933" s="28"/>
      <c r="V933" s="41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</row>
    <row r="934" spans="1:40" ht="14.25" customHeight="1" x14ac:dyDescent="0.45">
      <c r="A934" s="27"/>
      <c r="B934" s="28"/>
      <c r="C934" s="28"/>
      <c r="D934" s="39"/>
      <c r="E934" s="30"/>
      <c r="F934" s="31"/>
      <c r="G934" s="32"/>
      <c r="H934" s="33"/>
      <c r="I934" s="28"/>
      <c r="J934" s="28"/>
      <c r="K934" s="35"/>
      <c r="L934" s="28"/>
      <c r="M934" s="28"/>
      <c r="N934" s="28"/>
      <c r="O934" s="28"/>
      <c r="P934" s="28"/>
      <c r="Q934" s="40"/>
      <c r="R934" s="41"/>
      <c r="S934" s="41"/>
      <c r="T934" s="28"/>
      <c r="U934" s="28"/>
      <c r="V934" s="41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</row>
    <row r="935" spans="1:40" ht="14.25" customHeight="1" x14ac:dyDescent="0.45">
      <c r="A935" s="27"/>
      <c r="B935" s="28"/>
      <c r="C935" s="28"/>
      <c r="D935" s="39"/>
      <c r="E935" s="30"/>
      <c r="F935" s="31"/>
      <c r="G935" s="32"/>
      <c r="H935" s="33"/>
      <c r="I935" s="28"/>
      <c r="J935" s="28"/>
      <c r="K935" s="35"/>
      <c r="L935" s="28"/>
      <c r="M935" s="28"/>
      <c r="N935" s="28"/>
      <c r="O935" s="28"/>
      <c r="P935" s="28"/>
      <c r="Q935" s="40"/>
      <c r="R935" s="41"/>
      <c r="S935" s="41"/>
      <c r="T935" s="28"/>
      <c r="U935" s="28"/>
      <c r="V935" s="41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</row>
    <row r="936" spans="1:40" ht="14.25" customHeight="1" x14ac:dyDescent="0.45">
      <c r="A936" s="27"/>
      <c r="B936" s="28"/>
      <c r="C936" s="28"/>
      <c r="D936" s="39"/>
      <c r="E936" s="30"/>
      <c r="F936" s="31"/>
      <c r="G936" s="32"/>
      <c r="H936" s="33"/>
      <c r="I936" s="28"/>
      <c r="J936" s="28"/>
      <c r="K936" s="35"/>
      <c r="L936" s="28"/>
      <c r="M936" s="28"/>
      <c r="N936" s="28"/>
      <c r="O936" s="28"/>
      <c r="P936" s="28"/>
      <c r="Q936" s="40"/>
      <c r="R936" s="41"/>
      <c r="S936" s="41"/>
      <c r="T936" s="28"/>
      <c r="U936" s="28"/>
      <c r="V936" s="41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</row>
    <row r="937" spans="1:40" ht="14.25" customHeight="1" x14ac:dyDescent="0.45">
      <c r="A937" s="27"/>
      <c r="B937" s="28"/>
      <c r="C937" s="28"/>
      <c r="D937" s="39"/>
      <c r="E937" s="30"/>
      <c r="F937" s="31"/>
      <c r="G937" s="32"/>
      <c r="H937" s="33"/>
      <c r="I937" s="28"/>
      <c r="J937" s="28"/>
      <c r="K937" s="35"/>
      <c r="L937" s="28"/>
      <c r="M937" s="28"/>
      <c r="N937" s="28"/>
      <c r="O937" s="28"/>
      <c r="P937" s="28"/>
      <c r="Q937" s="40"/>
      <c r="R937" s="41"/>
      <c r="S937" s="41"/>
      <c r="T937" s="28"/>
      <c r="U937" s="28"/>
      <c r="V937" s="41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</row>
    <row r="938" spans="1:40" ht="14.25" customHeight="1" x14ac:dyDescent="0.45">
      <c r="A938" s="27"/>
      <c r="B938" s="28"/>
      <c r="C938" s="28"/>
      <c r="D938" s="39"/>
      <c r="E938" s="30"/>
      <c r="F938" s="31"/>
      <c r="G938" s="32"/>
      <c r="H938" s="33"/>
      <c r="I938" s="28"/>
      <c r="J938" s="28"/>
      <c r="K938" s="35"/>
      <c r="L938" s="28"/>
      <c r="M938" s="28"/>
      <c r="N938" s="28"/>
      <c r="O938" s="28"/>
      <c r="P938" s="28"/>
      <c r="Q938" s="40"/>
      <c r="R938" s="41"/>
      <c r="S938" s="41"/>
      <c r="T938" s="28"/>
      <c r="U938" s="28"/>
      <c r="V938" s="41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</row>
    <row r="939" spans="1:40" ht="14.25" customHeight="1" x14ac:dyDescent="0.45">
      <c r="A939" s="27"/>
      <c r="B939" s="28"/>
      <c r="C939" s="28"/>
      <c r="D939" s="39"/>
      <c r="E939" s="30"/>
      <c r="F939" s="31"/>
      <c r="G939" s="32"/>
      <c r="H939" s="33"/>
      <c r="I939" s="28"/>
      <c r="J939" s="28"/>
      <c r="K939" s="35"/>
      <c r="L939" s="28"/>
      <c r="M939" s="28"/>
      <c r="N939" s="28"/>
      <c r="O939" s="28"/>
      <c r="P939" s="28"/>
      <c r="Q939" s="40"/>
      <c r="R939" s="41"/>
      <c r="S939" s="41"/>
      <c r="T939" s="28"/>
      <c r="U939" s="28"/>
      <c r="V939" s="41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</row>
    <row r="940" spans="1:40" ht="14.25" customHeight="1" x14ac:dyDescent="0.45">
      <c r="A940" s="27"/>
      <c r="B940" s="28"/>
      <c r="C940" s="28"/>
      <c r="D940" s="39"/>
      <c r="E940" s="30"/>
      <c r="F940" s="31"/>
      <c r="G940" s="32"/>
      <c r="H940" s="33"/>
      <c r="I940" s="28"/>
      <c r="J940" s="28"/>
      <c r="K940" s="35"/>
      <c r="L940" s="28"/>
      <c r="M940" s="28"/>
      <c r="N940" s="28"/>
      <c r="O940" s="28"/>
      <c r="P940" s="28"/>
      <c r="Q940" s="40"/>
      <c r="R940" s="41"/>
      <c r="S940" s="41"/>
      <c r="T940" s="28"/>
      <c r="U940" s="28"/>
      <c r="V940" s="41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</row>
    <row r="941" spans="1:40" ht="14.25" customHeight="1" x14ac:dyDescent="0.45">
      <c r="A941" s="27"/>
      <c r="B941" s="28"/>
      <c r="C941" s="28"/>
      <c r="D941" s="39"/>
      <c r="E941" s="30"/>
      <c r="F941" s="31"/>
      <c r="G941" s="32"/>
      <c r="H941" s="33"/>
      <c r="I941" s="28"/>
      <c r="J941" s="28"/>
      <c r="K941" s="35"/>
      <c r="L941" s="28"/>
      <c r="M941" s="28"/>
      <c r="N941" s="28"/>
      <c r="O941" s="28"/>
      <c r="P941" s="28"/>
      <c r="Q941" s="40"/>
      <c r="R941" s="41"/>
      <c r="S941" s="41"/>
      <c r="T941" s="28"/>
      <c r="U941" s="28"/>
      <c r="V941" s="41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</row>
    <row r="942" spans="1:40" ht="14.25" customHeight="1" x14ac:dyDescent="0.45">
      <c r="A942" s="27"/>
      <c r="B942" s="28"/>
      <c r="C942" s="28"/>
      <c r="D942" s="39"/>
      <c r="E942" s="30"/>
      <c r="F942" s="31"/>
      <c r="G942" s="32"/>
      <c r="H942" s="33"/>
      <c r="I942" s="28"/>
      <c r="J942" s="28"/>
      <c r="K942" s="35"/>
      <c r="L942" s="28"/>
      <c r="M942" s="28"/>
      <c r="N942" s="28"/>
      <c r="O942" s="28"/>
      <c r="P942" s="28"/>
      <c r="Q942" s="40"/>
      <c r="R942" s="41"/>
      <c r="S942" s="41"/>
      <c r="T942" s="28"/>
      <c r="U942" s="28"/>
      <c r="V942" s="41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</row>
    <row r="943" spans="1:40" ht="14.25" customHeight="1" x14ac:dyDescent="0.45">
      <c r="A943" s="27"/>
      <c r="B943" s="28"/>
      <c r="C943" s="28"/>
      <c r="D943" s="39"/>
      <c r="E943" s="30"/>
      <c r="F943" s="31"/>
      <c r="G943" s="32"/>
      <c r="H943" s="33"/>
      <c r="I943" s="28"/>
      <c r="J943" s="28"/>
      <c r="K943" s="35"/>
      <c r="L943" s="28"/>
      <c r="M943" s="28"/>
      <c r="N943" s="28"/>
      <c r="O943" s="28"/>
      <c r="P943" s="28"/>
      <c r="Q943" s="40"/>
      <c r="R943" s="41"/>
      <c r="S943" s="41"/>
      <c r="T943" s="28"/>
      <c r="U943" s="28"/>
      <c r="V943" s="41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</row>
    <row r="944" spans="1:40" ht="14.25" customHeight="1" x14ac:dyDescent="0.45">
      <c r="A944" s="27"/>
      <c r="B944" s="28"/>
      <c r="C944" s="28"/>
      <c r="D944" s="39"/>
      <c r="E944" s="30"/>
      <c r="F944" s="31"/>
      <c r="G944" s="32"/>
      <c r="H944" s="33"/>
      <c r="I944" s="28"/>
      <c r="J944" s="28"/>
      <c r="K944" s="35"/>
      <c r="L944" s="28"/>
      <c r="M944" s="28"/>
      <c r="N944" s="28"/>
      <c r="O944" s="28"/>
      <c r="P944" s="28"/>
      <c r="Q944" s="40"/>
      <c r="R944" s="41"/>
      <c r="S944" s="41"/>
      <c r="T944" s="28"/>
      <c r="U944" s="28"/>
      <c r="V944" s="41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</row>
    <row r="945" spans="1:40" ht="14.25" customHeight="1" x14ac:dyDescent="0.45">
      <c r="A945" s="27"/>
      <c r="B945" s="28"/>
      <c r="C945" s="28"/>
      <c r="D945" s="39"/>
      <c r="E945" s="30"/>
      <c r="F945" s="31"/>
      <c r="G945" s="32"/>
      <c r="H945" s="33"/>
      <c r="I945" s="28"/>
      <c r="J945" s="28"/>
      <c r="K945" s="35"/>
      <c r="L945" s="28"/>
      <c r="M945" s="28"/>
      <c r="N945" s="28"/>
      <c r="O945" s="28"/>
      <c r="P945" s="28"/>
      <c r="Q945" s="40"/>
      <c r="R945" s="41"/>
      <c r="S945" s="41"/>
      <c r="T945" s="28"/>
      <c r="U945" s="28"/>
      <c r="V945" s="41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</row>
    <row r="946" spans="1:40" ht="14.25" customHeight="1" x14ac:dyDescent="0.45">
      <c r="A946" s="27"/>
      <c r="B946" s="28"/>
      <c r="C946" s="28"/>
      <c r="D946" s="39"/>
      <c r="E946" s="30"/>
      <c r="F946" s="31"/>
      <c r="G946" s="32"/>
      <c r="H946" s="33"/>
      <c r="I946" s="28"/>
      <c r="J946" s="28"/>
      <c r="K946" s="35"/>
      <c r="L946" s="28"/>
      <c r="M946" s="28"/>
      <c r="N946" s="28"/>
      <c r="O946" s="28"/>
      <c r="P946" s="28"/>
      <c r="Q946" s="40"/>
      <c r="R946" s="41"/>
      <c r="S946" s="41"/>
      <c r="T946" s="28"/>
      <c r="U946" s="28"/>
      <c r="V946" s="41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</row>
    <row r="947" spans="1:40" ht="14.25" customHeight="1" x14ac:dyDescent="0.45">
      <c r="A947" s="27"/>
      <c r="B947" s="28"/>
      <c r="C947" s="28"/>
      <c r="D947" s="39"/>
      <c r="E947" s="30"/>
      <c r="F947" s="31"/>
      <c r="G947" s="32"/>
      <c r="H947" s="33"/>
      <c r="I947" s="28"/>
      <c r="J947" s="28"/>
      <c r="K947" s="35"/>
      <c r="L947" s="28"/>
      <c r="M947" s="28"/>
      <c r="N947" s="28"/>
      <c r="O947" s="28"/>
      <c r="P947" s="28"/>
      <c r="Q947" s="40"/>
      <c r="R947" s="41"/>
      <c r="S947" s="41"/>
      <c r="T947" s="28"/>
      <c r="U947" s="28"/>
      <c r="V947" s="41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</row>
    <row r="948" spans="1:40" ht="14.25" customHeight="1" x14ac:dyDescent="0.45">
      <c r="A948" s="27"/>
      <c r="B948" s="28"/>
      <c r="C948" s="28"/>
      <c r="D948" s="39"/>
      <c r="E948" s="30"/>
      <c r="F948" s="31"/>
      <c r="G948" s="32"/>
      <c r="H948" s="33"/>
      <c r="I948" s="28"/>
      <c r="J948" s="28"/>
      <c r="K948" s="35"/>
      <c r="L948" s="28"/>
      <c r="M948" s="28"/>
      <c r="N948" s="28"/>
      <c r="O948" s="28"/>
      <c r="P948" s="28"/>
      <c r="Q948" s="40"/>
      <c r="R948" s="41"/>
      <c r="S948" s="41"/>
      <c r="T948" s="28"/>
      <c r="U948" s="28"/>
      <c r="V948" s="41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</row>
    <row r="949" spans="1:40" ht="14.25" customHeight="1" x14ac:dyDescent="0.45">
      <c r="A949" s="27"/>
      <c r="B949" s="28"/>
      <c r="C949" s="28"/>
      <c r="D949" s="39"/>
      <c r="E949" s="30"/>
      <c r="F949" s="31"/>
      <c r="G949" s="32"/>
      <c r="H949" s="33"/>
      <c r="I949" s="28"/>
      <c r="J949" s="28"/>
      <c r="K949" s="35"/>
      <c r="L949" s="28"/>
      <c r="M949" s="28"/>
      <c r="N949" s="28"/>
      <c r="O949" s="28"/>
      <c r="P949" s="28"/>
      <c r="Q949" s="40"/>
      <c r="R949" s="41"/>
      <c r="S949" s="41"/>
      <c r="T949" s="28"/>
      <c r="U949" s="28"/>
      <c r="V949" s="41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</row>
    <row r="950" spans="1:40" ht="14.25" customHeight="1" x14ac:dyDescent="0.45">
      <c r="A950" s="27"/>
      <c r="B950" s="28"/>
      <c r="C950" s="28"/>
      <c r="D950" s="39"/>
      <c r="E950" s="30"/>
      <c r="F950" s="31"/>
      <c r="G950" s="32"/>
      <c r="H950" s="33"/>
      <c r="I950" s="28"/>
      <c r="J950" s="28"/>
      <c r="K950" s="35"/>
      <c r="L950" s="28"/>
      <c r="M950" s="28"/>
      <c r="N950" s="28"/>
      <c r="O950" s="28"/>
      <c r="P950" s="28"/>
      <c r="Q950" s="40"/>
      <c r="R950" s="41"/>
      <c r="S950" s="41"/>
      <c r="T950" s="28"/>
      <c r="U950" s="28"/>
      <c r="V950" s="41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</row>
    <row r="951" spans="1:40" ht="14.25" customHeight="1" x14ac:dyDescent="0.45">
      <c r="A951" s="27"/>
      <c r="B951" s="28"/>
      <c r="C951" s="28"/>
      <c r="D951" s="39"/>
      <c r="E951" s="30"/>
      <c r="F951" s="31"/>
      <c r="G951" s="32"/>
      <c r="H951" s="33"/>
      <c r="I951" s="28"/>
      <c r="J951" s="28"/>
      <c r="K951" s="35"/>
      <c r="L951" s="28"/>
      <c r="M951" s="28"/>
      <c r="N951" s="28"/>
      <c r="O951" s="28"/>
      <c r="P951" s="28"/>
      <c r="Q951" s="40"/>
      <c r="R951" s="41"/>
      <c r="S951" s="41"/>
      <c r="T951" s="28"/>
      <c r="U951" s="28"/>
      <c r="V951" s="41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</row>
    <row r="952" spans="1:40" ht="14.25" customHeight="1" x14ac:dyDescent="0.45">
      <c r="A952" s="27"/>
      <c r="B952" s="28"/>
      <c r="C952" s="28"/>
      <c r="D952" s="39"/>
      <c r="E952" s="30"/>
      <c r="F952" s="31"/>
      <c r="G952" s="32"/>
      <c r="H952" s="33"/>
      <c r="I952" s="28"/>
      <c r="J952" s="28"/>
      <c r="K952" s="35"/>
      <c r="L952" s="28"/>
      <c r="M952" s="28"/>
      <c r="N952" s="28"/>
      <c r="O952" s="28"/>
      <c r="P952" s="28"/>
      <c r="Q952" s="40"/>
      <c r="R952" s="41"/>
      <c r="S952" s="41"/>
      <c r="T952" s="28"/>
      <c r="U952" s="28"/>
      <c r="V952" s="41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</row>
    <row r="953" spans="1:40" ht="14.25" customHeight="1" x14ac:dyDescent="0.45">
      <c r="A953" s="27"/>
      <c r="B953" s="28"/>
      <c r="C953" s="28"/>
      <c r="D953" s="39"/>
      <c r="E953" s="30"/>
      <c r="F953" s="31"/>
      <c r="G953" s="32"/>
      <c r="H953" s="33"/>
      <c r="I953" s="28"/>
      <c r="J953" s="28"/>
      <c r="K953" s="35"/>
      <c r="L953" s="28"/>
      <c r="M953" s="28"/>
      <c r="N953" s="28"/>
      <c r="O953" s="28"/>
      <c r="P953" s="28"/>
      <c r="Q953" s="40"/>
      <c r="R953" s="41"/>
      <c r="S953" s="41"/>
      <c r="T953" s="28"/>
      <c r="U953" s="28"/>
      <c r="V953" s="41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</row>
    <row r="954" spans="1:40" ht="14.25" customHeight="1" x14ac:dyDescent="0.45">
      <c r="A954" s="27"/>
      <c r="B954" s="28"/>
      <c r="C954" s="28"/>
      <c r="D954" s="39"/>
      <c r="E954" s="30"/>
      <c r="F954" s="31"/>
      <c r="G954" s="32"/>
      <c r="H954" s="33"/>
      <c r="I954" s="28"/>
      <c r="J954" s="28"/>
      <c r="K954" s="35"/>
      <c r="L954" s="28"/>
      <c r="M954" s="28"/>
      <c r="N954" s="28"/>
      <c r="O954" s="28"/>
      <c r="P954" s="28"/>
      <c r="Q954" s="40"/>
      <c r="R954" s="41"/>
      <c r="S954" s="41"/>
      <c r="T954" s="28"/>
      <c r="U954" s="28"/>
      <c r="V954" s="41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</row>
    <row r="955" spans="1:40" ht="14.25" customHeight="1" x14ac:dyDescent="0.45">
      <c r="A955" s="27"/>
      <c r="B955" s="28"/>
      <c r="C955" s="28"/>
      <c r="D955" s="39"/>
      <c r="E955" s="30"/>
      <c r="F955" s="31"/>
      <c r="G955" s="32"/>
      <c r="H955" s="33"/>
      <c r="I955" s="28"/>
      <c r="J955" s="28"/>
      <c r="K955" s="35"/>
      <c r="L955" s="28"/>
      <c r="M955" s="28"/>
      <c r="N955" s="28"/>
      <c r="O955" s="28"/>
      <c r="P955" s="28"/>
      <c r="Q955" s="40"/>
      <c r="R955" s="41"/>
      <c r="S955" s="41"/>
      <c r="T955" s="28"/>
      <c r="U955" s="28"/>
      <c r="V955" s="41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</row>
    <row r="956" spans="1:40" ht="14.25" customHeight="1" x14ac:dyDescent="0.45">
      <c r="A956" s="27"/>
      <c r="B956" s="28"/>
      <c r="C956" s="28"/>
      <c r="D956" s="39"/>
      <c r="E956" s="30"/>
      <c r="F956" s="31"/>
      <c r="G956" s="32"/>
      <c r="H956" s="33"/>
      <c r="I956" s="28"/>
      <c r="J956" s="28"/>
      <c r="K956" s="35"/>
      <c r="L956" s="28"/>
      <c r="M956" s="28"/>
      <c r="N956" s="28"/>
      <c r="O956" s="28"/>
      <c r="P956" s="28"/>
      <c r="Q956" s="40"/>
      <c r="R956" s="41"/>
      <c r="S956" s="41"/>
      <c r="T956" s="28"/>
      <c r="U956" s="28"/>
      <c r="V956" s="41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</row>
    <row r="957" spans="1:40" ht="14.25" customHeight="1" x14ac:dyDescent="0.45">
      <c r="A957" s="27"/>
      <c r="B957" s="28"/>
      <c r="C957" s="28"/>
      <c r="D957" s="39"/>
      <c r="E957" s="30"/>
      <c r="F957" s="31"/>
      <c r="G957" s="32"/>
      <c r="H957" s="33"/>
      <c r="I957" s="28"/>
      <c r="J957" s="28"/>
      <c r="K957" s="35"/>
      <c r="L957" s="28"/>
      <c r="M957" s="28"/>
      <c r="N957" s="28"/>
      <c r="O957" s="28"/>
      <c r="P957" s="28"/>
      <c r="Q957" s="40"/>
      <c r="R957" s="41"/>
      <c r="S957" s="41"/>
      <c r="T957" s="28"/>
      <c r="U957" s="28"/>
      <c r="V957" s="41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</row>
    <row r="958" spans="1:40" ht="14.25" customHeight="1" x14ac:dyDescent="0.45">
      <c r="A958" s="27"/>
      <c r="B958" s="28"/>
      <c r="C958" s="28"/>
      <c r="D958" s="39"/>
      <c r="E958" s="30"/>
      <c r="F958" s="31"/>
      <c r="G958" s="32"/>
      <c r="H958" s="33"/>
      <c r="I958" s="28"/>
      <c r="J958" s="28"/>
      <c r="K958" s="35"/>
      <c r="L958" s="28"/>
      <c r="M958" s="28"/>
      <c r="N958" s="28"/>
      <c r="O958" s="28"/>
      <c r="P958" s="28"/>
      <c r="Q958" s="40"/>
      <c r="R958" s="41"/>
      <c r="S958" s="41"/>
      <c r="T958" s="28"/>
      <c r="U958" s="28"/>
      <c r="V958" s="41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</row>
    <row r="959" spans="1:40" ht="14.25" customHeight="1" x14ac:dyDescent="0.45">
      <c r="A959" s="27"/>
      <c r="B959" s="28"/>
      <c r="C959" s="28"/>
      <c r="D959" s="39"/>
      <c r="E959" s="30"/>
      <c r="F959" s="31"/>
      <c r="G959" s="32"/>
      <c r="H959" s="33"/>
      <c r="I959" s="28"/>
      <c r="J959" s="28"/>
      <c r="K959" s="35"/>
      <c r="L959" s="28"/>
      <c r="M959" s="28"/>
      <c r="N959" s="28"/>
      <c r="O959" s="28"/>
      <c r="P959" s="28"/>
      <c r="Q959" s="40"/>
      <c r="R959" s="41"/>
      <c r="S959" s="41"/>
      <c r="T959" s="28"/>
      <c r="U959" s="28"/>
      <c r="V959" s="41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</row>
    <row r="960" spans="1:40" ht="14.25" customHeight="1" x14ac:dyDescent="0.45">
      <c r="A960" s="27"/>
      <c r="B960" s="28"/>
      <c r="C960" s="28"/>
      <c r="D960" s="39"/>
      <c r="E960" s="30"/>
      <c r="F960" s="31"/>
      <c r="G960" s="32"/>
      <c r="H960" s="33"/>
      <c r="I960" s="28"/>
      <c r="J960" s="28"/>
      <c r="K960" s="35"/>
      <c r="L960" s="28"/>
      <c r="M960" s="28"/>
      <c r="N960" s="28"/>
      <c r="O960" s="28"/>
      <c r="P960" s="28"/>
      <c r="Q960" s="40"/>
      <c r="R960" s="41"/>
      <c r="S960" s="41"/>
      <c r="T960" s="28"/>
      <c r="U960" s="28"/>
      <c r="V960" s="41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</row>
    <row r="961" spans="1:40" ht="14.25" customHeight="1" x14ac:dyDescent="0.45">
      <c r="A961" s="27"/>
      <c r="B961" s="28"/>
      <c r="C961" s="28"/>
      <c r="D961" s="39"/>
      <c r="E961" s="30"/>
      <c r="F961" s="31"/>
      <c r="G961" s="32"/>
      <c r="H961" s="33"/>
      <c r="I961" s="28"/>
      <c r="J961" s="28"/>
      <c r="K961" s="35"/>
      <c r="L961" s="28"/>
      <c r="M961" s="28"/>
      <c r="N961" s="28"/>
      <c r="O961" s="28"/>
      <c r="P961" s="28"/>
      <c r="Q961" s="40"/>
      <c r="R961" s="41"/>
      <c r="S961" s="41"/>
      <c r="T961" s="28"/>
      <c r="U961" s="28"/>
      <c r="V961" s="41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</row>
    <row r="962" spans="1:40" ht="14.25" customHeight="1" x14ac:dyDescent="0.45">
      <c r="A962" s="27"/>
      <c r="B962" s="28"/>
      <c r="C962" s="28"/>
      <c r="D962" s="39"/>
      <c r="E962" s="30"/>
      <c r="F962" s="31"/>
      <c r="G962" s="32"/>
      <c r="H962" s="33"/>
      <c r="I962" s="28"/>
      <c r="J962" s="28"/>
      <c r="K962" s="35"/>
      <c r="L962" s="28"/>
      <c r="M962" s="28"/>
      <c r="N962" s="28"/>
      <c r="O962" s="28"/>
      <c r="P962" s="28"/>
      <c r="Q962" s="40"/>
      <c r="R962" s="41"/>
      <c r="S962" s="41"/>
      <c r="T962" s="28"/>
      <c r="U962" s="28"/>
      <c r="V962" s="41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</row>
    <row r="963" spans="1:40" ht="14.25" customHeight="1" x14ac:dyDescent="0.45">
      <c r="A963" s="27"/>
      <c r="B963" s="28"/>
      <c r="C963" s="28"/>
      <c r="D963" s="39"/>
      <c r="E963" s="30"/>
      <c r="F963" s="31"/>
      <c r="G963" s="32"/>
      <c r="H963" s="33"/>
      <c r="I963" s="28"/>
      <c r="J963" s="28"/>
      <c r="K963" s="35"/>
      <c r="L963" s="28"/>
      <c r="M963" s="28"/>
      <c r="N963" s="28"/>
      <c r="O963" s="28"/>
      <c r="P963" s="28"/>
      <c r="Q963" s="40"/>
      <c r="R963" s="41"/>
      <c r="S963" s="41"/>
      <c r="T963" s="28"/>
      <c r="U963" s="28"/>
      <c r="V963" s="41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</row>
    <row r="964" spans="1:40" ht="14.25" customHeight="1" x14ac:dyDescent="0.45">
      <c r="A964" s="27"/>
      <c r="B964" s="28"/>
      <c r="C964" s="28"/>
      <c r="D964" s="39"/>
      <c r="E964" s="30"/>
      <c r="F964" s="31"/>
      <c r="G964" s="32"/>
      <c r="H964" s="33"/>
      <c r="I964" s="28"/>
      <c r="J964" s="28"/>
      <c r="K964" s="35"/>
      <c r="L964" s="28"/>
      <c r="M964" s="28"/>
      <c r="N964" s="28"/>
      <c r="O964" s="28"/>
      <c r="P964" s="28"/>
      <c r="Q964" s="40"/>
      <c r="R964" s="41"/>
      <c r="S964" s="41"/>
      <c r="T964" s="28"/>
      <c r="U964" s="28"/>
      <c r="V964" s="41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</row>
    <row r="965" spans="1:40" ht="14.25" customHeight="1" x14ac:dyDescent="0.45">
      <c r="A965" s="27"/>
      <c r="B965" s="28"/>
      <c r="C965" s="28"/>
      <c r="D965" s="39"/>
      <c r="E965" s="30"/>
      <c r="F965" s="31"/>
      <c r="G965" s="32"/>
      <c r="H965" s="33"/>
      <c r="I965" s="28"/>
      <c r="J965" s="28"/>
      <c r="K965" s="35"/>
      <c r="L965" s="28"/>
      <c r="M965" s="28"/>
      <c r="N965" s="28"/>
      <c r="O965" s="28"/>
      <c r="P965" s="28"/>
      <c r="Q965" s="40"/>
      <c r="R965" s="41"/>
      <c r="S965" s="41"/>
      <c r="T965" s="28"/>
      <c r="U965" s="28"/>
      <c r="V965" s="41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</row>
    <row r="966" spans="1:40" ht="14.25" customHeight="1" x14ac:dyDescent="0.45">
      <c r="A966" s="27"/>
      <c r="B966" s="28"/>
      <c r="C966" s="28"/>
      <c r="D966" s="39"/>
      <c r="E966" s="30"/>
      <c r="F966" s="31"/>
      <c r="G966" s="32"/>
      <c r="H966" s="33"/>
      <c r="I966" s="28"/>
      <c r="J966" s="28"/>
      <c r="K966" s="35"/>
      <c r="L966" s="28"/>
      <c r="M966" s="28"/>
      <c r="N966" s="28"/>
      <c r="O966" s="28"/>
      <c r="P966" s="28"/>
      <c r="Q966" s="40"/>
      <c r="R966" s="41"/>
      <c r="S966" s="41"/>
      <c r="T966" s="28"/>
      <c r="U966" s="28"/>
      <c r="V966" s="41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</row>
    <row r="967" spans="1:40" ht="14.25" customHeight="1" x14ac:dyDescent="0.45">
      <c r="A967" s="27"/>
      <c r="B967" s="28"/>
      <c r="C967" s="28"/>
      <c r="D967" s="39"/>
      <c r="E967" s="30"/>
      <c r="F967" s="31"/>
      <c r="G967" s="32"/>
      <c r="H967" s="33"/>
      <c r="I967" s="28"/>
      <c r="J967" s="28"/>
      <c r="K967" s="35"/>
      <c r="L967" s="28"/>
      <c r="M967" s="28"/>
      <c r="N967" s="28"/>
      <c r="O967" s="28"/>
      <c r="P967" s="28"/>
      <c r="Q967" s="40"/>
      <c r="R967" s="41"/>
      <c r="S967" s="41"/>
      <c r="T967" s="28"/>
      <c r="U967" s="28"/>
      <c r="V967" s="41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</row>
    <row r="968" spans="1:40" ht="14.25" customHeight="1" x14ac:dyDescent="0.45">
      <c r="A968" s="27"/>
      <c r="B968" s="28"/>
      <c r="C968" s="28"/>
      <c r="D968" s="39"/>
      <c r="E968" s="30"/>
      <c r="F968" s="31"/>
      <c r="G968" s="32"/>
      <c r="H968" s="33"/>
      <c r="I968" s="28"/>
      <c r="J968" s="28"/>
      <c r="K968" s="35"/>
      <c r="L968" s="28"/>
      <c r="M968" s="28"/>
      <c r="N968" s="28"/>
      <c r="O968" s="28"/>
      <c r="P968" s="28"/>
      <c r="Q968" s="40"/>
      <c r="R968" s="41"/>
      <c r="S968" s="41"/>
      <c r="T968" s="28"/>
      <c r="U968" s="28"/>
      <c r="V968" s="41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</row>
    <row r="969" spans="1:40" ht="14.25" customHeight="1" x14ac:dyDescent="0.45">
      <c r="A969" s="27"/>
      <c r="B969" s="28"/>
      <c r="C969" s="28"/>
      <c r="D969" s="39"/>
      <c r="E969" s="30"/>
      <c r="F969" s="31"/>
      <c r="G969" s="32"/>
      <c r="H969" s="33"/>
      <c r="I969" s="28"/>
      <c r="J969" s="28"/>
      <c r="K969" s="35"/>
      <c r="L969" s="28"/>
      <c r="M969" s="28"/>
      <c r="N969" s="28"/>
      <c r="O969" s="28"/>
      <c r="P969" s="28"/>
      <c r="Q969" s="40"/>
      <c r="R969" s="41"/>
      <c r="S969" s="41"/>
      <c r="T969" s="28"/>
      <c r="U969" s="28"/>
      <c r="V969" s="41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</row>
    <row r="970" spans="1:40" ht="14.25" customHeight="1" x14ac:dyDescent="0.45">
      <c r="A970" s="27"/>
      <c r="B970" s="28"/>
      <c r="C970" s="28"/>
      <c r="D970" s="39"/>
      <c r="E970" s="30"/>
      <c r="F970" s="31"/>
      <c r="G970" s="32"/>
      <c r="H970" s="33"/>
      <c r="I970" s="28"/>
      <c r="J970" s="28"/>
      <c r="K970" s="35"/>
      <c r="L970" s="28"/>
      <c r="M970" s="28"/>
      <c r="N970" s="28"/>
      <c r="O970" s="28"/>
      <c r="P970" s="28"/>
      <c r="Q970" s="40"/>
      <c r="R970" s="41"/>
      <c r="S970" s="41"/>
      <c r="T970" s="28"/>
      <c r="U970" s="28"/>
      <c r="V970" s="41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</row>
    <row r="971" spans="1:40" ht="14.25" customHeight="1" x14ac:dyDescent="0.45">
      <c r="A971" s="27"/>
      <c r="B971" s="28"/>
      <c r="C971" s="28"/>
      <c r="D971" s="39"/>
      <c r="E971" s="30"/>
      <c r="F971" s="31"/>
      <c r="G971" s="32"/>
      <c r="H971" s="33"/>
      <c r="I971" s="28"/>
      <c r="J971" s="28"/>
      <c r="K971" s="35"/>
      <c r="L971" s="28"/>
      <c r="M971" s="28"/>
      <c r="N971" s="28"/>
      <c r="O971" s="28"/>
      <c r="P971" s="28"/>
      <c r="Q971" s="40"/>
      <c r="R971" s="41"/>
      <c r="S971" s="41"/>
      <c r="T971" s="28"/>
      <c r="U971" s="28"/>
      <c r="V971" s="41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</row>
    <row r="972" spans="1:40" ht="14.25" customHeight="1" x14ac:dyDescent="0.45">
      <c r="A972" s="27"/>
      <c r="B972" s="28"/>
      <c r="C972" s="28"/>
      <c r="D972" s="39"/>
      <c r="E972" s="30"/>
      <c r="F972" s="31"/>
      <c r="G972" s="32"/>
      <c r="H972" s="33"/>
      <c r="I972" s="28"/>
      <c r="J972" s="28"/>
      <c r="K972" s="35"/>
      <c r="L972" s="28"/>
      <c r="M972" s="28"/>
      <c r="N972" s="28"/>
      <c r="O972" s="28"/>
      <c r="P972" s="28"/>
      <c r="Q972" s="40"/>
      <c r="R972" s="41"/>
      <c r="S972" s="41"/>
      <c r="T972" s="28"/>
      <c r="U972" s="28"/>
      <c r="V972" s="41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</row>
    <row r="973" spans="1:40" ht="14.25" customHeight="1" x14ac:dyDescent="0.45">
      <c r="A973" s="27"/>
      <c r="B973" s="28"/>
      <c r="C973" s="28"/>
      <c r="D973" s="39"/>
      <c r="E973" s="30"/>
      <c r="F973" s="31"/>
      <c r="G973" s="32"/>
      <c r="H973" s="33"/>
      <c r="I973" s="28"/>
      <c r="J973" s="28"/>
      <c r="K973" s="35"/>
      <c r="L973" s="28"/>
      <c r="M973" s="28"/>
      <c r="N973" s="28"/>
      <c r="O973" s="28"/>
      <c r="P973" s="28"/>
      <c r="Q973" s="40"/>
      <c r="R973" s="41"/>
      <c r="S973" s="41"/>
      <c r="T973" s="28"/>
      <c r="U973" s="28"/>
      <c r="V973" s="41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</row>
    <row r="974" spans="1:40" ht="14.25" customHeight="1" x14ac:dyDescent="0.45">
      <c r="A974" s="27"/>
      <c r="B974" s="28"/>
      <c r="C974" s="28"/>
      <c r="D974" s="39"/>
      <c r="E974" s="30"/>
      <c r="F974" s="31"/>
      <c r="G974" s="32"/>
      <c r="H974" s="33"/>
      <c r="I974" s="28"/>
      <c r="J974" s="28"/>
      <c r="K974" s="35"/>
      <c r="L974" s="28"/>
      <c r="M974" s="28"/>
      <c r="N974" s="28"/>
      <c r="O974" s="28"/>
      <c r="P974" s="28"/>
      <c r="Q974" s="40"/>
      <c r="R974" s="41"/>
      <c r="S974" s="41"/>
      <c r="T974" s="28"/>
      <c r="U974" s="28"/>
      <c r="V974" s="41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</row>
    <row r="975" spans="1:40" ht="14.25" customHeight="1" x14ac:dyDescent="0.45">
      <c r="A975" s="27"/>
      <c r="B975" s="28"/>
      <c r="C975" s="28"/>
      <c r="D975" s="39"/>
      <c r="E975" s="30"/>
      <c r="F975" s="31"/>
      <c r="G975" s="32"/>
      <c r="H975" s="33"/>
      <c r="I975" s="28"/>
      <c r="J975" s="28"/>
      <c r="K975" s="35"/>
      <c r="L975" s="28"/>
      <c r="M975" s="28"/>
      <c r="N975" s="28"/>
      <c r="O975" s="28"/>
      <c r="P975" s="28"/>
      <c r="Q975" s="40"/>
      <c r="R975" s="41"/>
      <c r="S975" s="41"/>
      <c r="T975" s="28"/>
      <c r="U975" s="28"/>
      <c r="V975" s="41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</row>
    <row r="976" spans="1:40" ht="14.25" customHeight="1" x14ac:dyDescent="0.45">
      <c r="A976" s="27"/>
      <c r="B976" s="28"/>
      <c r="C976" s="28"/>
      <c r="D976" s="39"/>
      <c r="E976" s="30"/>
      <c r="F976" s="31"/>
      <c r="G976" s="32"/>
      <c r="H976" s="33"/>
      <c r="I976" s="28"/>
      <c r="J976" s="28"/>
      <c r="K976" s="35"/>
      <c r="L976" s="28"/>
      <c r="M976" s="28"/>
      <c r="N976" s="28"/>
      <c r="O976" s="28"/>
      <c r="P976" s="28"/>
      <c r="Q976" s="40"/>
      <c r="R976" s="41"/>
      <c r="S976" s="41"/>
      <c r="T976" s="28"/>
      <c r="U976" s="28"/>
      <c r="V976" s="41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</row>
    <row r="977" spans="1:40" ht="14.25" customHeight="1" x14ac:dyDescent="0.45">
      <c r="A977" s="27"/>
      <c r="B977" s="28"/>
      <c r="C977" s="28"/>
      <c r="D977" s="39"/>
      <c r="E977" s="30"/>
      <c r="F977" s="31"/>
      <c r="G977" s="32"/>
      <c r="H977" s="33"/>
      <c r="I977" s="28"/>
      <c r="J977" s="28"/>
      <c r="K977" s="35"/>
      <c r="L977" s="28"/>
      <c r="M977" s="28"/>
      <c r="N977" s="28"/>
      <c r="O977" s="28"/>
      <c r="P977" s="28"/>
      <c r="Q977" s="40"/>
      <c r="R977" s="41"/>
      <c r="S977" s="41"/>
      <c r="T977" s="28"/>
      <c r="U977" s="28"/>
      <c r="V977" s="41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</row>
    <row r="978" spans="1:40" ht="14.25" customHeight="1" x14ac:dyDescent="0.45">
      <c r="A978" s="27"/>
      <c r="B978" s="28"/>
      <c r="C978" s="28"/>
      <c r="D978" s="39"/>
      <c r="E978" s="30"/>
      <c r="F978" s="31"/>
      <c r="G978" s="32"/>
      <c r="H978" s="33"/>
      <c r="I978" s="28"/>
      <c r="J978" s="28"/>
      <c r="K978" s="35"/>
      <c r="L978" s="28"/>
      <c r="M978" s="28"/>
      <c r="N978" s="28"/>
      <c r="O978" s="28"/>
      <c r="P978" s="28"/>
      <c r="Q978" s="40"/>
      <c r="R978" s="41"/>
      <c r="S978" s="41"/>
      <c r="T978" s="28"/>
      <c r="U978" s="28"/>
      <c r="V978" s="41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</row>
    <row r="979" spans="1:40" ht="14.25" customHeight="1" x14ac:dyDescent="0.45">
      <c r="A979" s="27"/>
      <c r="B979" s="28"/>
      <c r="C979" s="28"/>
      <c r="D979" s="39"/>
      <c r="E979" s="30"/>
      <c r="F979" s="31"/>
      <c r="G979" s="32"/>
      <c r="H979" s="33"/>
      <c r="I979" s="28"/>
      <c r="J979" s="28"/>
      <c r="K979" s="35"/>
      <c r="L979" s="28"/>
      <c r="M979" s="28"/>
      <c r="N979" s="28"/>
      <c r="O979" s="28"/>
      <c r="P979" s="28"/>
      <c r="Q979" s="40"/>
      <c r="R979" s="41"/>
      <c r="S979" s="41"/>
      <c r="T979" s="28"/>
      <c r="U979" s="28"/>
      <c r="V979" s="41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</row>
    <row r="980" spans="1:40" ht="14.25" customHeight="1" x14ac:dyDescent="0.45">
      <c r="A980" s="27"/>
      <c r="B980" s="28"/>
      <c r="C980" s="28"/>
      <c r="D980" s="39"/>
      <c r="E980" s="30"/>
      <c r="F980" s="31"/>
      <c r="G980" s="32"/>
      <c r="H980" s="33"/>
      <c r="I980" s="28"/>
      <c r="J980" s="28"/>
      <c r="K980" s="35"/>
      <c r="L980" s="28"/>
      <c r="M980" s="28"/>
      <c r="N980" s="28"/>
      <c r="O980" s="28"/>
      <c r="P980" s="28"/>
      <c r="Q980" s="40"/>
      <c r="R980" s="41"/>
      <c r="S980" s="41"/>
      <c r="T980" s="28"/>
      <c r="U980" s="28"/>
      <c r="V980" s="41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</row>
    <row r="981" spans="1:40" ht="14.25" customHeight="1" x14ac:dyDescent="0.45">
      <c r="A981" s="27"/>
      <c r="B981" s="28"/>
      <c r="C981" s="28"/>
      <c r="D981" s="39"/>
      <c r="E981" s="30"/>
      <c r="F981" s="31"/>
      <c r="G981" s="32"/>
      <c r="H981" s="33"/>
      <c r="I981" s="28"/>
      <c r="J981" s="28"/>
      <c r="K981" s="35"/>
      <c r="L981" s="28"/>
      <c r="M981" s="28"/>
      <c r="N981" s="28"/>
      <c r="O981" s="28"/>
      <c r="P981" s="28"/>
      <c r="Q981" s="40"/>
      <c r="R981" s="41"/>
      <c r="S981" s="41"/>
      <c r="T981" s="28"/>
      <c r="U981" s="28"/>
      <c r="V981" s="41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</row>
    <row r="982" spans="1:40" ht="14.25" customHeight="1" x14ac:dyDescent="0.45">
      <c r="A982" s="27"/>
      <c r="B982" s="28"/>
      <c r="C982" s="28"/>
      <c r="D982" s="39"/>
      <c r="E982" s="30"/>
      <c r="F982" s="31"/>
      <c r="G982" s="32"/>
      <c r="H982" s="33"/>
      <c r="I982" s="28"/>
      <c r="J982" s="28"/>
      <c r="K982" s="35"/>
      <c r="L982" s="28"/>
      <c r="M982" s="28"/>
      <c r="N982" s="28"/>
      <c r="O982" s="28"/>
      <c r="P982" s="28"/>
      <c r="Q982" s="40"/>
      <c r="R982" s="41"/>
      <c r="S982" s="41"/>
      <c r="T982" s="28"/>
      <c r="U982" s="28"/>
      <c r="V982" s="41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</row>
    <row r="983" spans="1:40" ht="14.25" customHeight="1" x14ac:dyDescent="0.45">
      <c r="A983" s="27"/>
      <c r="B983" s="28"/>
      <c r="C983" s="28"/>
      <c r="D983" s="39"/>
      <c r="E983" s="30"/>
      <c r="F983" s="31"/>
      <c r="G983" s="32"/>
      <c r="H983" s="33"/>
      <c r="I983" s="28"/>
      <c r="J983" s="28"/>
      <c r="K983" s="35"/>
      <c r="L983" s="28"/>
      <c r="M983" s="28"/>
      <c r="N983" s="28"/>
      <c r="O983" s="28"/>
      <c r="P983" s="28"/>
      <c r="Q983" s="40"/>
      <c r="R983" s="41"/>
      <c r="S983" s="41"/>
      <c r="T983" s="28"/>
      <c r="U983" s="28"/>
      <c r="V983" s="41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</row>
    <row r="984" spans="1:40" ht="14.25" customHeight="1" x14ac:dyDescent="0.45">
      <c r="A984" s="27"/>
      <c r="B984" s="28"/>
      <c r="C984" s="28"/>
      <c r="D984" s="39"/>
      <c r="E984" s="30"/>
      <c r="F984" s="31"/>
      <c r="G984" s="32"/>
      <c r="H984" s="33"/>
      <c r="I984" s="28"/>
      <c r="J984" s="28"/>
      <c r="K984" s="35"/>
      <c r="L984" s="28"/>
      <c r="M984" s="28"/>
      <c r="N984" s="28"/>
      <c r="O984" s="28"/>
      <c r="P984" s="28"/>
      <c r="Q984" s="40"/>
      <c r="R984" s="41"/>
      <c r="S984" s="41"/>
      <c r="T984" s="28"/>
      <c r="U984" s="28"/>
      <c r="V984" s="41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</row>
    <row r="985" spans="1:40" ht="14.25" customHeight="1" x14ac:dyDescent="0.45">
      <c r="A985" s="27"/>
      <c r="B985" s="28"/>
      <c r="C985" s="28"/>
      <c r="D985" s="39"/>
      <c r="E985" s="30"/>
      <c r="F985" s="31"/>
      <c r="G985" s="32"/>
      <c r="H985" s="33"/>
      <c r="I985" s="28"/>
      <c r="J985" s="28"/>
      <c r="K985" s="35"/>
      <c r="L985" s="28"/>
      <c r="M985" s="28"/>
      <c r="N985" s="28"/>
      <c r="O985" s="28"/>
      <c r="P985" s="28"/>
      <c r="Q985" s="40"/>
      <c r="R985" s="41"/>
      <c r="S985" s="41"/>
      <c r="T985" s="28"/>
      <c r="U985" s="28"/>
      <c r="V985" s="41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</row>
    <row r="986" spans="1:40" ht="14.25" customHeight="1" x14ac:dyDescent="0.45">
      <c r="A986" s="27"/>
      <c r="B986" s="28"/>
      <c r="C986" s="28"/>
      <c r="D986" s="39"/>
      <c r="E986" s="30"/>
      <c r="F986" s="31"/>
      <c r="G986" s="32"/>
      <c r="H986" s="33"/>
      <c r="I986" s="28"/>
      <c r="J986" s="28"/>
      <c r="K986" s="35"/>
      <c r="L986" s="28"/>
      <c r="M986" s="28"/>
      <c r="N986" s="28"/>
      <c r="O986" s="28"/>
      <c r="P986" s="28"/>
      <c r="Q986" s="40"/>
      <c r="R986" s="41"/>
      <c r="S986" s="41"/>
      <c r="T986" s="28"/>
      <c r="U986" s="28"/>
      <c r="V986" s="41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</row>
    <row r="987" spans="1:40" ht="14.25" customHeight="1" x14ac:dyDescent="0.45">
      <c r="A987" s="27"/>
      <c r="B987" s="28"/>
      <c r="C987" s="28"/>
      <c r="D987" s="39"/>
      <c r="E987" s="30"/>
      <c r="F987" s="31"/>
      <c r="G987" s="32"/>
      <c r="H987" s="33"/>
      <c r="I987" s="28"/>
      <c r="J987" s="28"/>
      <c r="K987" s="35"/>
      <c r="L987" s="28"/>
      <c r="M987" s="28"/>
      <c r="N987" s="28"/>
      <c r="O987" s="28"/>
      <c r="P987" s="28"/>
      <c r="Q987" s="40"/>
      <c r="R987" s="41"/>
      <c r="S987" s="41"/>
      <c r="T987" s="28"/>
      <c r="U987" s="28"/>
      <c r="V987" s="41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</row>
    <row r="988" spans="1:40" ht="14.25" customHeight="1" x14ac:dyDescent="0.45">
      <c r="A988" s="27"/>
      <c r="B988" s="28"/>
      <c r="C988" s="28"/>
      <c r="D988" s="39"/>
      <c r="E988" s="30"/>
      <c r="F988" s="31"/>
      <c r="G988" s="32"/>
      <c r="H988" s="33"/>
      <c r="I988" s="28"/>
      <c r="J988" s="28"/>
      <c r="K988" s="35"/>
      <c r="L988" s="28"/>
      <c r="M988" s="28"/>
      <c r="N988" s="28"/>
      <c r="O988" s="28"/>
      <c r="P988" s="28"/>
      <c r="Q988" s="40"/>
      <c r="R988" s="41"/>
      <c r="S988" s="41"/>
      <c r="T988" s="28"/>
      <c r="U988" s="28"/>
      <c r="V988" s="41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</row>
    <row r="989" spans="1:40" ht="14.25" customHeight="1" x14ac:dyDescent="0.45">
      <c r="A989" s="27"/>
      <c r="B989" s="28"/>
      <c r="C989" s="28"/>
      <c r="D989" s="39"/>
      <c r="E989" s="30"/>
      <c r="F989" s="31"/>
      <c r="G989" s="32"/>
      <c r="H989" s="33"/>
      <c r="I989" s="28"/>
      <c r="J989" s="28"/>
      <c r="K989" s="35"/>
      <c r="L989" s="28"/>
      <c r="M989" s="28"/>
      <c r="N989" s="28"/>
      <c r="O989" s="28"/>
      <c r="P989" s="28"/>
      <c r="Q989" s="40"/>
      <c r="R989" s="41"/>
      <c r="S989" s="41"/>
      <c r="T989" s="28"/>
      <c r="U989" s="28"/>
      <c r="V989" s="41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</row>
    <row r="990" spans="1:40" ht="14.25" customHeight="1" x14ac:dyDescent="0.45">
      <c r="A990" s="27"/>
      <c r="B990" s="28"/>
      <c r="C990" s="28"/>
      <c r="D990" s="39"/>
      <c r="E990" s="30"/>
      <c r="F990" s="31"/>
      <c r="G990" s="32"/>
      <c r="H990" s="33"/>
      <c r="I990" s="28"/>
      <c r="J990" s="28"/>
      <c r="K990" s="35"/>
      <c r="L990" s="28"/>
      <c r="M990" s="28"/>
      <c r="N990" s="28"/>
      <c r="O990" s="28"/>
      <c r="P990" s="28"/>
      <c r="Q990" s="40"/>
      <c r="R990" s="41"/>
      <c r="S990" s="41"/>
      <c r="T990" s="28"/>
      <c r="U990" s="28"/>
      <c r="V990" s="41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</row>
    <row r="991" spans="1:40" ht="14.25" customHeight="1" x14ac:dyDescent="0.45">
      <c r="A991" s="27"/>
      <c r="B991" s="28"/>
      <c r="C991" s="28"/>
      <c r="D991" s="39"/>
      <c r="E991" s="30"/>
      <c r="F991" s="31"/>
      <c r="G991" s="32"/>
      <c r="H991" s="33"/>
      <c r="I991" s="28"/>
      <c r="J991" s="28"/>
      <c r="K991" s="35"/>
      <c r="L991" s="28"/>
      <c r="M991" s="28"/>
      <c r="N991" s="28"/>
      <c r="O991" s="28"/>
      <c r="P991" s="28"/>
      <c r="Q991" s="40"/>
      <c r="R991" s="41"/>
      <c r="S991" s="41"/>
      <c r="T991" s="28"/>
      <c r="U991" s="28"/>
      <c r="V991" s="41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</row>
    <row r="992" spans="1:40" ht="14.25" customHeight="1" x14ac:dyDescent="0.45">
      <c r="A992" s="27"/>
      <c r="B992" s="28"/>
      <c r="C992" s="28"/>
      <c r="D992" s="39"/>
      <c r="E992" s="30"/>
      <c r="F992" s="31"/>
      <c r="G992" s="32"/>
      <c r="H992" s="33"/>
      <c r="I992" s="28"/>
      <c r="J992" s="28"/>
      <c r="K992" s="35"/>
      <c r="L992" s="28"/>
      <c r="M992" s="28"/>
      <c r="N992" s="28"/>
      <c r="O992" s="28"/>
      <c r="P992" s="28"/>
      <c r="Q992" s="40"/>
      <c r="R992" s="41"/>
      <c r="S992" s="41"/>
      <c r="T992" s="28"/>
      <c r="U992" s="28"/>
      <c r="V992" s="41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</row>
    <row r="993" spans="1:40" ht="14.25" customHeight="1" x14ac:dyDescent="0.45">
      <c r="A993" s="27"/>
      <c r="B993" s="28"/>
      <c r="C993" s="28"/>
      <c r="D993" s="39"/>
      <c r="E993" s="30"/>
      <c r="F993" s="31"/>
      <c r="G993" s="32"/>
      <c r="H993" s="33"/>
      <c r="I993" s="28"/>
      <c r="J993" s="28"/>
      <c r="K993" s="35"/>
      <c r="L993" s="28"/>
      <c r="M993" s="28"/>
      <c r="N993" s="28"/>
      <c r="O993" s="28"/>
      <c r="P993" s="28"/>
      <c r="Q993" s="40"/>
      <c r="R993" s="41"/>
      <c r="S993" s="41"/>
      <c r="T993" s="28"/>
      <c r="U993" s="28"/>
      <c r="V993" s="41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</row>
    <row r="994" spans="1:40" ht="14.25" customHeight="1" x14ac:dyDescent="0.45">
      <c r="A994" s="27"/>
      <c r="B994" s="28"/>
      <c r="C994" s="28"/>
      <c r="D994" s="39"/>
      <c r="E994" s="30"/>
      <c r="F994" s="31"/>
      <c r="G994" s="32"/>
      <c r="H994" s="33"/>
      <c r="I994" s="28"/>
      <c r="J994" s="28"/>
      <c r="K994" s="35"/>
      <c r="L994" s="28"/>
      <c r="M994" s="28"/>
      <c r="N994" s="28"/>
      <c r="O994" s="28"/>
      <c r="P994" s="28"/>
      <c r="Q994" s="40"/>
      <c r="R994" s="41"/>
      <c r="S994" s="41"/>
      <c r="T994" s="28"/>
      <c r="U994" s="28"/>
      <c r="V994" s="41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</row>
    <row r="995" spans="1:40" ht="14.25" customHeight="1" x14ac:dyDescent="0.45">
      <c r="A995" s="27"/>
      <c r="B995" s="28"/>
      <c r="C995" s="28"/>
      <c r="D995" s="39"/>
      <c r="E995" s="30"/>
      <c r="F995" s="31"/>
      <c r="G995" s="32"/>
      <c r="H995" s="33"/>
      <c r="I995" s="28"/>
      <c r="J995" s="28"/>
      <c r="K995" s="35"/>
      <c r="L995" s="28"/>
      <c r="M995" s="28"/>
      <c r="N995" s="28"/>
      <c r="O995" s="28"/>
      <c r="P995" s="28"/>
      <c r="Q995" s="40"/>
      <c r="R995" s="41"/>
      <c r="S995" s="41"/>
      <c r="T995" s="28"/>
      <c r="U995" s="28"/>
      <c r="V995" s="41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</row>
    <row r="996" spans="1:40" ht="14.25" customHeight="1" x14ac:dyDescent="0.45">
      <c r="A996" s="27"/>
      <c r="B996" s="28"/>
      <c r="C996" s="28"/>
      <c r="D996" s="39"/>
      <c r="E996" s="30"/>
      <c r="F996" s="31"/>
      <c r="G996" s="32"/>
      <c r="H996" s="33"/>
      <c r="I996" s="28"/>
      <c r="J996" s="28"/>
      <c r="K996" s="35"/>
      <c r="L996" s="28"/>
      <c r="M996" s="28"/>
      <c r="N996" s="28"/>
      <c r="O996" s="28"/>
      <c r="P996" s="28"/>
      <c r="Q996" s="40"/>
      <c r="R996" s="41"/>
      <c r="S996" s="41"/>
      <c r="T996" s="28"/>
      <c r="U996" s="28"/>
      <c r="V996" s="41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</row>
    <row r="997" spans="1:40" ht="14.25" customHeight="1" x14ac:dyDescent="0.45">
      <c r="A997" s="27"/>
      <c r="B997" s="28"/>
      <c r="C997" s="28"/>
      <c r="D997" s="39"/>
      <c r="E997" s="30"/>
      <c r="F997" s="31"/>
      <c r="G997" s="32"/>
      <c r="H997" s="33"/>
      <c r="I997" s="28"/>
      <c r="J997" s="28"/>
      <c r="K997" s="35"/>
      <c r="L997" s="28"/>
      <c r="M997" s="28"/>
      <c r="N997" s="28"/>
      <c r="O997" s="28"/>
      <c r="P997" s="28"/>
      <c r="Q997" s="40"/>
      <c r="R997" s="41"/>
      <c r="S997" s="41"/>
      <c r="T997" s="28"/>
      <c r="U997" s="28"/>
      <c r="V997" s="41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</row>
    <row r="998" spans="1:40" ht="14.25" customHeight="1" x14ac:dyDescent="0.45">
      <c r="A998" s="27"/>
      <c r="B998" s="28"/>
      <c r="C998" s="28"/>
      <c r="D998" s="39"/>
      <c r="E998" s="30"/>
      <c r="F998" s="31"/>
      <c r="G998" s="32"/>
      <c r="H998" s="33"/>
      <c r="I998" s="28"/>
      <c r="J998" s="28"/>
      <c r="K998" s="35"/>
      <c r="L998" s="28"/>
      <c r="M998" s="28"/>
      <c r="N998" s="28"/>
      <c r="O998" s="28"/>
      <c r="P998" s="28"/>
      <c r="Q998" s="40"/>
      <c r="R998" s="41"/>
      <c r="S998" s="41"/>
      <c r="T998" s="28"/>
      <c r="U998" s="28"/>
      <c r="V998" s="41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</row>
    <row r="999" spans="1:40" ht="14.25" customHeight="1" x14ac:dyDescent="0.45">
      <c r="A999" s="27"/>
      <c r="B999" s="28"/>
      <c r="C999" s="28"/>
      <c r="D999" s="39"/>
      <c r="E999" s="30"/>
      <c r="F999" s="31"/>
      <c r="G999" s="32"/>
      <c r="H999" s="33"/>
      <c r="I999" s="28"/>
      <c r="J999" s="28"/>
      <c r="K999" s="35"/>
      <c r="L999" s="28"/>
      <c r="M999" s="28"/>
      <c r="N999" s="28"/>
      <c r="O999" s="28"/>
      <c r="P999" s="28"/>
      <c r="Q999" s="40"/>
      <c r="R999" s="41"/>
      <c r="S999" s="41"/>
      <c r="T999" s="28"/>
      <c r="U999" s="28"/>
      <c r="V999" s="41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</row>
    <row r="1000" spans="1:40" ht="14.25" customHeight="1" x14ac:dyDescent="0.45">
      <c r="A1000" s="27"/>
      <c r="B1000" s="28"/>
      <c r="C1000" s="28"/>
      <c r="D1000" s="39"/>
      <c r="E1000" s="30"/>
      <c r="F1000" s="31"/>
      <c r="G1000" s="32"/>
      <c r="H1000" s="33"/>
      <c r="I1000" s="28"/>
      <c r="J1000" s="28"/>
      <c r="K1000" s="35"/>
      <c r="L1000" s="28"/>
      <c r="M1000" s="28"/>
      <c r="N1000" s="28"/>
      <c r="O1000" s="28"/>
      <c r="P1000" s="28"/>
      <c r="Q1000" s="40"/>
      <c r="R1000" s="41"/>
      <c r="S1000" s="41"/>
      <c r="T1000" s="28"/>
      <c r="U1000" s="28"/>
      <c r="V1000" s="41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</row>
  </sheetData>
  <mergeCells count="18">
    <mergeCell ref="A1:D1"/>
    <mergeCell ref="F1:G1"/>
    <mergeCell ref="L1:P1"/>
    <mergeCell ref="A2:A3"/>
    <mergeCell ref="B2:B3"/>
    <mergeCell ref="C2:C3"/>
    <mergeCell ref="D2:D3"/>
    <mergeCell ref="J2:J3"/>
    <mergeCell ref="K2:K3"/>
    <mergeCell ref="L2:L3"/>
    <mergeCell ref="M2:N2"/>
    <mergeCell ref="O2:P2"/>
    <mergeCell ref="E2:E3"/>
    <mergeCell ref="F2:F3"/>
    <mergeCell ref="G2:G3"/>
    <mergeCell ref="H2:H3"/>
    <mergeCell ref="I2:I3"/>
    <mergeCell ref="Q2:S2"/>
  </mergeCells>
  <conditionalFormatting sqref="X1:X1000">
    <cfRule type="cellIs" dxfId="0" priority="1" operator="equal">
      <formula>1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GoT_112022</vt:lpstr>
      <vt:lpstr>GoT_052023</vt:lpstr>
      <vt:lpstr>GoT_112023</vt:lpstr>
      <vt:lpstr>Riv_112023</vt:lpstr>
      <vt:lpstr>GoT_062024</vt:lpstr>
      <vt:lpstr>Riv_092024</vt:lpstr>
      <vt:lpstr>GoT_112024</vt:lpstr>
      <vt:lpstr>Riv_082025</vt:lpstr>
      <vt:lpstr>DO_corr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Chalermrat Sangmanee</dc:creator>
  <cp:lastModifiedBy>Chalermrat Sangmanee</cp:lastModifiedBy>
  <dcterms:created xsi:type="dcterms:W3CDTF">2023-09-10T07:20:09Z</dcterms:created>
  <dcterms:modified xsi:type="dcterms:W3CDTF">2025-11-18T10:15:05Z</dcterms:modified>
</cp:coreProperties>
</file>